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7DAA11F-4335-4107-A9AB-AD36D2789E80}" xr6:coauthVersionLast="43" xr6:coauthVersionMax="43" xr10:uidLastSave="{00000000-0000-0000-0000-000000000000}"/>
  <bookViews>
    <workbookView xWindow="-120" yWindow="-120" windowWidth="29040" windowHeight="15990" activeTab="10" xr2:uid="{00000000-000D-0000-FFFF-FFFF00000000}"/>
  </bookViews>
  <sheets>
    <sheet name="GPS Coord." sheetId="13" r:id="rId1"/>
    <sheet name="AVG Traffic Data" sheetId="16" r:id="rId2"/>
    <sheet name="St. Axle Dist" sheetId="3" r:id="rId3"/>
    <sheet name="Other Single Axle Dist" sheetId="4" r:id="rId4"/>
    <sheet name="Tandem Dist" sheetId="5" r:id="rId5"/>
    <sheet name="Tridem Dist" sheetId="6" r:id="rId6"/>
    <sheet name="Quad Dist" sheetId="7" r:id="rId7"/>
    <sheet name="Average-Traffic Data " sheetId="15" r:id="rId8"/>
    <sheet name="WINTER AADTT " sheetId="12" r:id="rId9"/>
    <sheet name="Class Examples" sheetId="14" r:id="rId10"/>
    <sheet name="Winter Traffic" sheetId="11" r:id="rId11"/>
  </sheets>
  <definedNames>
    <definedName name="Distribution_Steering_Axle" localSheetId="2">'St. Axle Dist'!$B$3:$AQ$602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" i="15" l="1"/>
  <c r="F39" i="15"/>
  <c r="E39" i="15"/>
  <c r="G38" i="15"/>
  <c r="F38" i="15"/>
  <c r="E38" i="15"/>
  <c r="G37" i="15"/>
  <c r="F37" i="15"/>
  <c r="E37" i="15"/>
  <c r="G36" i="15"/>
  <c r="F36" i="15"/>
  <c r="E36" i="15"/>
  <c r="G35" i="15"/>
  <c r="F35" i="15"/>
  <c r="E35" i="15"/>
  <c r="G34" i="15"/>
  <c r="F34" i="15"/>
  <c r="E34" i="15"/>
  <c r="G33" i="15"/>
  <c r="F33" i="15"/>
  <c r="E33" i="15"/>
  <c r="G32" i="15"/>
  <c r="F32" i="15"/>
  <c r="E32" i="15"/>
  <c r="G31" i="15"/>
  <c r="F31" i="15"/>
  <c r="E31" i="15"/>
  <c r="L49" i="12" l="1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50" i="12"/>
  <c r="L32" i="12"/>
  <c r="R34" i="12" l="1"/>
  <c r="R9" i="12"/>
  <c r="G30" i="15"/>
  <c r="J35" i="12" l="1"/>
  <c r="J34" i="12"/>
  <c r="J33" i="12"/>
  <c r="J32" i="12"/>
  <c r="J31" i="12"/>
  <c r="J30" i="12"/>
  <c r="J29" i="12"/>
  <c r="J28" i="12"/>
  <c r="J27" i="12"/>
  <c r="J26" i="12"/>
  <c r="J25" i="12"/>
  <c r="J23" i="12"/>
  <c r="J24" i="12"/>
  <c r="J18" i="12"/>
  <c r="J19" i="12"/>
  <c r="J20" i="12"/>
  <c r="J21" i="12"/>
  <c r="J22" i="12"/>
  <c r="J16" i="12"/>
  <c r="J17" i="12"/>
  <c r="J15" i="12"/>
  <c r="J12" i="12"/>
  <c r="J13" i="12"/>
  <c r="J14" i="12"/>
  <c r="J11" i="12"/>
  <c r="J10" i="12"/>
  <c r="J9" i="12"/>
  <c r="H26" i="12" l="1"/>
  <c r="H25" i="12"/>
  <c r="H24" i="12"/>
  <c r="H22" i="12"/>
  <c r="H23" i="12"/>
  <c r="H21" i="12"/>
  <c r="H20" i="12"/>
  <c r="H19" i="12"/>
  <c r="H18" i="12"/>
  <c r="H17" i="12"/>
  <c r="H16" i="12"/>
  <c r="H15" i="12"/>
  <c r="H14" i="12"/>
  <c r="H11" i="12"/>
  <c r="H12" i="12"/>
  <c r="H13" i="12"/>
  <c r="H10" i="12"/>
  <c r="H9" i="12"/>
  <c r="F35" i="12" l="1"/>
  <c r="F32" i="12"/>
  <c r="F31" i="12"/>
  <c r="F20" i="12"/>
  <c r="F21" i="12"/>
  <c r="F22" i="12"/>
  <c r="F23" i="12"/>
  <c r="F24" i="12"/>
  <c r="F25" i="12"/>
  <c r="F26" i="12"/>
  <c r="F27" i="12"/>
  <c r="F28" i="12"/>
  <c r="F29" i="12"/>
  <c r="F30" i="12"/>
  <c r="F19" i="12"/>
  <c r="F15" i="12"/>
  <c r="F16" i="12"/>
  <c r="F17" i="12"/>
  <c r="F18" i="12"/>
  <c r="F12" i="12"/>
  <c r="F13" i="12"/>
  <c r="F14" i="12"/>
  <c r="F11" i="12"/>
  <c r="F10" i="12"/>
  <c r="F9" i="12"/>
  <c r="N32" i="12" l="1"/>
  <c r="P50" i="12" l="1"/>
  <c r="P43" i="12"/>
  <c r="P39" i="12"/>
  <c r="P35" i="12"/>
  <c r="P36" i="12"/>
  <c r="P37" i="12"/>
  <c r="P38" i="12"/>
  <c r="P40" i="12"/>
  <c r="P41" i="12"/>
  <c r="P42" i="12"/>
  <c r="P44" i="12"/>
  <c r="P45" i="12"/>
  <c r="P46" i="12"/>
  <c r="P47" i="12"/>
  <c r="P48" i="12"/>
  <c r="P49" i="12"/>
  <c r="P34" i="12"/>
  <c r="P33" i="12"/>
  <c r="P32" i="12"/>
  <c r="P11" i="12"/>
  <c r="P10" i="12"/>
  <c r="P9" i="12"/>
  <c r="L9" i="12"/>
  <c r="X35" i="12" l="1"/>
  <c r="X34" i="12"/>
  <c r="X31" i="12"/>
  <c r="X32" i="12"/>
  <c r="X33" i="12"/>
  <c r="X30" i="12"/>
  <c r="X27" i="12"/>
  <c r="X28" i="12"/>
  <c r="X29" i="12"/>
  <c r="X24" i="12"/>
  <c r="X25" i="12"/>
  <c r="X26" i="12"/>
  <c r="X23" i="12"/>
  <c r="X22" i="12"/>
  <c r="X21" i="12"/>
  <c r="X20" i="12"/>
  <c r="X19" i="12"/>
  <c r="X18" i="12"/>
  <c r="X17" i="12"/>
  <c r="X16" i="12"/>
  <c r="X15" i="12"/>
  <c r="X13" i="12"/>
  <c r="X14" i="12"/>
  <c r="X12" i="12"/>
  <c r="X11" i="12"/>
  <c r="X10" i="12"/>
  <c r="X9" i="12"/>
  <c r="V26" i="12" l="1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59" i="12" l="1"/>
  <c r="D124" i="6"/>
  <c r="D118" i="6"/>
  <c r="D110" i="4" l="1" a="1"/>
  <c r="D110" i="4" s="1"/>
  <c r="D96" i="4" l="1" a="1"/>
  <c r="D96" i="4" s="1"/>
  <c r="D135" i="7" l="1"/>
  <c r="D132" i="7"/>
  <c r="D135" i="5" a="1"/>
  <c r="D135" i="5" s="1"/>
  <c r="D121" i="5" a="1"/>
  <c r="D121" i="5" s="1"/>
  <c r="D137" i="3" l="1" a="1"/>
  <c r="D137" i="3" s="1"/>
  <c r="D81" i="3" a="1"/>
  <c r="D81" i="3" s="1"/>
  <c r="D95" i="3" a="1"/>
  <c r="D95" i="3" s="1"/>
  <c r="AC14" i="15" l="1"/>
  <c r="AC13" i="15"/>
  <c r="AC12" i="15"/>
  <c r="AC11" i="15"/>
  <c r="AC10" i="15"/>
  <c r="AC9" i="15"/>
  <c r="AC8" i="15"/>
  <c r="AC7" i="15"/>
  <c r="AC6" i="15"/>
  <c r="AC5" i="15"/>
  <c r="Y14" i="15"/>
  <c r="Y13" i="15"/>
  <c r="Y12" i="15"/>
  <c r="Y11" i="15"/>
  <c r="Y10" i="15"/>
  <c r="Y9" i="15"/>
  <c r="Y8" i="15"/>
  <c r="Y7" i="15"/>
  <c r="Y6" i="15"/>
  <c r="Y5" i="15"/>
  <c r="T40" i="15"/>
  <c r="T39" i="15"/>
  <c r="T38" i="15"/>
  <c r="T37" i="15"/>
  <c r="T36" i="15"/>
  <c r="T35" i="15"/>
  <c r="T34" i="15"/>
  <c r="T33" i="15"/>
  <c r="T32" i="15"/>
  <c r="T31" i="15"/>
  <c r="T27" i="15"/>
  <c r="T26" i="15"/>
  <c r="T25" i="15"/>
  <c r="T24" i="15"/>
  <c r="T23" i="15"/>
  <c r="T22" i="15"/>
  <c r="T21" i="15"/>
  <c r="T20" i="15"/>
  <c r="T19" i="15"/>
  <c r="T18" i="15"/>
  <c r="O40" i="15"/>
  <c r="O39" i="15"/>
  <c r="O38" i="15"/>
  <c r="O37" i="15"/>
  <c r="O36" i="15"/>
  <c r="O35" i="15"/>
  <c r="O34" i="15"/>
  <c r="O33" i="15"/>
  <c r="O32" i="15"/>
  <c r="O31" i="15"/>
  <c r="O27" i="15"/>
  <c r="O26" i="15"/>
  <c r="O25" i="15"/>
  <c r="O24" i="15"/>
  <c r="O23" i="15"/>
  <c r="O22" i="15"/>
  <c r="O21" i="15"/>
  <c r="O20" i="15"/>
  <c r="O19" i="15"/>
  <c r="O18" i="15"/>
  <c r="T28" i="15" l="1"/>
  <c r="T41" i="15"/>
  <c r="O28" i="15"/>
  <c r="Y15" i="15"/>
  <c r="O41" i="15"/>
  <c r="AC15" i="15"/>
  <c r="T34" i="12"/>
  <c r="T33" i="12"/>
  <c r="T30" i="12"/>
  <c r="T29" i="12"/>
  <c r="T28" i="12"/>
  <c r="T27" i="12"/>
  <c r="T26" i="12"/>
  <c r="T24" i="12"/>
  <c r="T23" i="12"/>
  <c r="T22" i="12"/>
  <c r="T21" i="12"/>
  <c r="T20" i="12"/>
  <c r="T19" i="12"/>
  <c r="T17" i="12"/>
  <c r="T16" i="12"/>
  <c r="T15" i="12"/>
  <c r="T14" i="12"/>
  <c r="T13" i="12"/>
  <c r="T12" i="12"/>
  <c r="T10" i="12"/>
  <c r="T9" i="12"/>
  <c r="Y27" i="15" l="1"/>
  <c r="Y26" i="15"/>
  <c r="Y25" i="15"/>
  <c r="Y24" i="15"/>
  <c r="Y23" i="15"/>
  <c r="Y22" i="15"/>
  <c r="Y21" i="15"/>
  <c r="Y20" i="15"/>
  <c r="Y19" i="15"/>
  <c r="Y18" i="15"/>
  <c r="Y28" i="15" l="1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5" i="12"/>
  <c r="N14" i="12"/>
  <c r="N13" i="12"/>
  <c r="N12" i="12"/>
  <c r="N16" i="12"/>
  <c r="N11" i="12"/>
  <c r="N10" i="12"/>
  <c r="F30" i="15" l="1"/>
  <c r="E30" i="15"/>
  <c r="O14" i="15"/>
  <c r="O13" i="15"/>
  <c r="O12" i="15"/>
  <c r="O11" i="15"/>
  <c r="O10" i="15"/>
  <c r="O9" i="15"/>
  <c r="O8" i="15"/>
  <c r="O7" i="15"/>
  <c r="O6" i="15"/>
  <c r="O5" i="15"/>
  <c r="O15" i="15" l="1"/>
  <c r="AC21" i="15"/>
  <c r="AC27" i="15" l="1"/>
  <c r="AC26" i="15"/>
  <c r="AC25" i="15"/>
  <c r="AC24" i="15"/>
  <c r="AC23" i="15"/>
  <c r="AC22" i="15"/>
  <c r="AC20" i="15"/>
  <c r="AC19" i="15"/>
  <c r="AC18" i="15"/>
  <c r="AC28" i="15" l="1"/>
  <c r="T6" i="15" l="1"/>
  <c r="T7" i="15"/>
  <c r="T8" i="15"/>
  <c r="T9" i="15"/>
  <c r="T10" i="15"/>
  <c r="T11" i="15"/>
  <c r="T12" i="15"/>
  <c r="T13" i="15"/>
  <c r="T14" i="15"/>
  <c r="T5" i="15"/>
  <c r="T15" i="15" l="1"/>
  <c r="D51" i="5" a="1"/>
  <c r="D51" i="5" s="1"/>
  <c r="E51" i="4" a="1"/>
  <c r="E51" i="4" s="1"/>
  <c r="E50" i="4" a="1"/>
  <c r="E50" i="4" s="1"/>
  <c r="E48" i="4" a="1"/>
  <c r="E48" i="4" s="1"/>
  <c r="E47" i="4" a="1"/>
  <c r="E47" i="4" s="1"/>
  <c r="D50" i="3" a="1"/>
  <c r="D50" i="3" s="1"/>
  <c r="D65" i="5" l="1" a="1"/>
  <c r="D65" i="5" s="1"/>
  <c r="D116" i="4" l="1" a="1"/>
  <c r="D116" i="4" s="1"/>
  <c r="D124" i="4" a="1"/>
  <c r="D124" i="4" s="1"/>
  <c r="T59" i="12"/>
  <c r="T61" i="12" s="1"/>
  <c r="H59" i="12"/>
  <c r="H61" i="12" s="1"/>
  <c r="F59" i="12"/>
  <c r="F61" i="12" s="1"/>
  <c r="P59" i="12"/>
  <c r="P61" i="12" s="1"/>
  <c r="N59" i="12"/>
  <c r="N61" i="12" s="1"/>
  <c r="D10" i="12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R59" i="12"/>
  <c r="R61" i="12" s="1"/>
  <c r="D118" i="7"/>
  <c r="D121" i="7"/>
  <c r="D121" i="6"/>
  <c r="D123" i="3" a="1"/>
  <c r="D123" i="3" s="1"/>
  <c r="J59" i="12" l="1"/>
  <c r="J61" i="12" s="1"/>
  <c r="L59" i="12"/>
  <c r="L61" i="12" s="1"/>
  <c r="V61" i="12"/>
  <c r="X59" i="12"/>
  <c r="X61" i="12" s="1"/>
  <c r="D107" i="5" a="1"/>
  <c r="D107" i="5" s="1"/>
  <c r="D109" i="3" a="1"/>
  <c r="D109" i="3" s="1"/>
  <c r="D33" i="4" l="1" a="1"/>
  <c r="D33" i="4" s="1"/>
  <c r="D17" i="3"/>
  <c r="D79" i="7" l="1"/>
  <c r="D76" i="7"/>
  <c r="D138" i="5" a="1"/>
  <c r="D138" i="5" s="1"/>
  <c r="D137" i="5" a="1"/>
  <c r="D137" i="5" s="1"/>
  <c r="D134" i="5" a="1"/>
  <c r="D134" i="5" s="1"/>
  <c r="D133" i="5" a="1"/>
  <c r="D133" i="5" s="1"/>
  <c r="D131" i="5" a="1"/>
  <c r="D131" i="5" s="1"/>
  <c r="D129" i="5" a="1"/>
  <c r="D129" i="5" s="1"/>
  <c r="D124" i="5" a="1"/>
  <c r="D124" i="5" s="1"/>
  <c r="D123" i="5" a="1"/>
  <c r="D123" i="5" s="1"/>
  <c r="D120" i="5" a="1"/>
  <c r="D120" i="5" s="1"/>
  <c r="D119" i="5" a="1"/>
  <c r="D119" i="5" s="1"/>
  <c r="D117" i="5" a="1"/>
  <c r="D117" i="5" s="1"/>
  <c r="D115" i="5" a="1"/>
  <c r="D115" i="5" s="1"/>
  <c r="D110" i="5" a="1"/>
  <c r="D110" i="5" s="1"/>
  <c r="D109" i="5" a="1"/>
  <c r="D109" i="5" s="1"/>
  <c r="D106" i="5" a="1"/>
  <c r="D106" i="5" s="1"/>
  <c r="D105" i="5" a="1"/>
  <c r="D105" i="5" s="1"/>
  <c r="D103" i="5" a="1"/>
  <c r="D103" i="5" s="1"/>
  <c r="D101" i="5" a="1"/>
  <c r="D101" i="5" s="1"/>
  <c r="D96" i="5" a="1"/>
  <c r="D96" i="5" s="1"/>
  <c r="D95" i="5" a="1"/>
  <c r="D95" i="5" s="1"/>
  <c r="D92" i="5" a="1"/>
  <c r="D92" i="5" s="1"/>
  <c r="D91" i="5" a="1"/>
  <c r="D91" i="5" s="1"/>
  <c r="D89" i="5" a="1"/>
  <c r="D89" i="5" s="1"/>
  <c r="D87" i="5" a="1"/>
  <c r="D87" i="5" s="1"/>
  <c r="D82" i="5" a="1"/>
  <c r="D82" i="5" s="1"/>
  <c r="D81" i="5" a="1"/>
  <c r="D81" i="5" s="1"/>
  <c r="D78" i="5" a="1"/>
  <c r="D78" i="5" s="1"/>
  <c r="D77" i="5" a="1"/>
  <c r="D77" i="5" s="1"/>
  <c r="D75" i="5" a="1"/>
  <c r="D75" i="5" s="1"/>
  <c r="D73" i="5" a="1"/>
  <c r="D73" i="5" s="1"/>
  <c r="D68" i="5" a="1"/>
  <c r="D68" i="5" s="1"/>
  <c r="D67" i="5" a="1"/>
  <c r="D67" i="5" s="1"/>
  <c r="D64" i="5" a="1"/>
  <c r="D64" i="5" s="1"/>
  <c r="D63" i="5" a="1"/>
  <c r="D63" i="5" s="1"/>
  <c r="D61" i="5" a="1"/>
  <c r="D61" i="5" s="1"/>
  <c r="D59" i="5" a="1"/>
  <c r="D59" i="5" s="1"/>
  <c r="D54" i="5" a="1"/>
  <c r="D54" i="5" s="1"/>
  <c r="D53" i="5" a="1"/>
  <c r="D53" i="5" s="1"/>
  <c r="D50" i="5" a="1"/>
  <c r="D50" i="5" s="1"/>
  <c r="D49" i="5" a="1"/>
  <c r="D49" i="5" s="1"/>
  <c r="D47" i="5" a="1"/>
  <c r="D47" i="5" s="1"/>
  <c r="D45" i="5" a="1"/>
  <c r="D45" i="5" s="1"/>
  <c r="D137" i="4" a="1"/>
  <c r="D137" i="4" s="1"/>
  <c r="D136" i="4" a="1"/>
  <c r="D136" i="4" s="1"/>
  <c r="D133" i="4" a="1"/>
  <c r="D133" i="4" s="1"/>
  <c r="D130" i="4" a="1"/>
  <c r="D130" i="4" s="1"/>
  <c r="D129" i="4" a="1"/>
  <c r="D129" i="4" s="1"/>
  <c r="D123" i="4" a="1"/>
  <c r="D123" i="4" s="1"/>
  <c r="D122" i="4" a="1"/>
  <c r="D122" i="4" s="1"/>
  <c r="D119" i="4" a="1"/>
  <c r="D119" i="4" s="1"/>
  <c r="D115" i="4" a="1"/>
  <c r="D115" i="4" s="1"/>
  <c r="D109" i="4" a="1"/>
  <c r="D109" i="4" s="1"/>
  <c r="D108" i="4" a="1"/>
  <c r="D108" i="4" s="1"/>
  <c r="D105" i="4" a="1"/>
  <c r="D105" i="4" s="1"/>
  <c r="D102" i="4" a="1"/>
  <c r="D102" i="4" s="1"/>
  <c r="D101" i="4" a="1"/>
  <c r="D101" i="4" s="1"/>
  <c r="D95" i="4" a="1"/>
  <c r="D95" i="4" s="1"/>
  <c r="D91" i="4" a="1"/>
  <c r="D91" i="4" s="1"/>
  <c r="D88" i="4" a="1"/>
  <c r="D88" i="4" s="1"/>
  <c r="D87" i="4" a="1"/>
  <c r="D87" i="4" s="1"/>
  <c r="D81" i="4" a="1"/>
  <c r="D81" i="4" s="1"/>
  <c r="D77" i="4" a="1"/>
  <c r="D77" i="4" s="1"/>
  <c r="D74" i="4" a="1"/>
  <c r="D74" i="4" s="1"/>
  <c r="D73" i="4" a="1"/>
  <c r="D73" i="4" s="1"/>
  <c r="D67" i="4" a="1"/>
  <c r="D67" i="4" s="1"/>
  <c r="D66" i="4" a="1"/>
  <c r="D66" i="4" s="1"/>
  <c r="D63" i="4" a="1"/>
  <c r="D63" i="4" s="1"/>
  <c r="D60" i="4" a="1"/>
  <c r="D60" i="4" s="1"/>
  <c r="D59" i="4" a="1"/>
  <c r="D59" i="4" s="1"/>
  <c r="D53" i="4" a="1"/>
  <c r="D53" i="4" s="1"/>
  <c r="D52" i="4" a="1"/>
  <c r="D52" i="4" s="1"/>
  <c r="D49" i="4" a="1"/>
  <c r="D49" i="4" s="1"/>
  <c r="D46" i="4" a="1"/>
  <c r="D46" i="4" s="1"/>
  <c r="D45" i="4" a="1"/>
  <c r="D45" i="4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 s="1"/>
  <c r="D130" i="3" a="1"/>
  <c r="D130" i="3" s="1"/>
  <c r="D129" i="3" a="1"/>
  <c r="D129" i="3" s="1"/>
  <c r="D128" i="3" a="1"/>
  <c r="D128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 s="1"/>
  <c r="D115" i="3" a="1"/>
  <c r="D115" i="3" s="1"/>
  <c r="D114" i="3" a="1"/>
  <c r="D114" i="3" s="1"/>
  <c r="D108" i="3" a="1"/>
  <c r="D108" i="3" s="1"/>
  <c r="D107" i="3" a="1"/>
  <c r="D107" i="3" s="1"/>
  <c r="D106" i="3" a="1"/>
  <c r="D106" i="3" s="1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 s="1"/>
  <c r="D94" i="3" a="1"/>
  <c r="D94" i="3" s="1"/>
  <c r="D92" i="3" a="1"/>
  <c r="D92" i="3" s="1"/>
  <c r="D91" i="3" a="1"/>
  <c r="D91" i="3" s="1"/>
  <c r="D90" i="3" a="1"/>
  <c r="D90" i="3" s="1"/>
  <c r="D89" i="3" a="1"/>
  <c r="D89" i="3" s="1"/>
  <c r="D88" i="3" a="1"/>
  <c r="D88" i="3" s="1"/>
  <c r="D87" i="3" a="1"/>
  <c r="D87" i="3" s="1"/>
  <c r="D86" i="3" a="1"/>
  <c r="D86" i="3" s="1"/>
  <c r="D80" i="3" a="1"/>
  <c r="D80" i="3" s="1"/>
  <c r="D78" i="3" a="1"/>
  <c r="D78" i="3" s="1"/>
  <c r="D77" i="3" a="1"/>
  <c r="D77" i="3" s="1"/>
  <c r="D76" i="3" a="1"/>
  <c r="D76" i="3" s="1"/>
  <c r="D75" i="3" a="1"/>
  <c r="D75" i="3" s="1"/>
  <c r="D74" i="3" a="1"/>
  <c r="D74" i="3" s="1"/>
  <c r="D73" i="3" a="1"/>
  <c r="D73" i="3" s="1"/>
  <c r="D72" i="3" a="1"/>
  <c r="D72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 a="1"/>
  <c r="D59" i="3" s="1"/>
  <c r="D58" i="3" a="1"/>
  <c r="D58" i="3" s="1"/>
  <c r="D52" i="3" a="1"/>
  <c r="D52" i="3" s="1"/>
  <c r="D51" i="3" a="1"/>
  <c r="D51" i="3" s="1"/>
  <c r="D49" i="3" a="1"/>
  <c r="D49" i="3" s="1"/>
  <c r="D48" i="3" a="1"/>
  <c r="D48" i="3" s="1"/>
  <c r="D47" i="3" a="1"/>
  <c r="D47" i="3" s="1"/>
  <c r="D46" i="3" a="1"/>
  <c r="D46" i="3" s="1"/>
  <c r="D45" i="3" a="1"/>
  <c r="D45" i="3" s="1"/>
  <c r="D44" i="3" a="1"/>
  <c r="D44" i="3" s="1"/>
  <c r="D40" i="5" l="1" a="1"/>
  <c r="D40" i="5" s="1"/>
  <c r="D40" i="4" a="1"/>
  <c r="D40" i="4" s="1"/>
  <c r="D39" i="5" a="1"/>
  <c r="D39" i="5" s="1"/>
  <c r="D39" i="4" a="1"/>
  <c r="D39" i="4" s="1"/>
  <c r="D39" i="3" a="1"/>
  <c r="D39" i="3" s="1"/>
  <c r="D38" i="4" a="1"/>
  <c r="D38" i="4" s="1"/>
  <c r="D38" i="3" a="1"/>
  <c r="D38" i="3" s="1"/>
  <c r="D37" i="3" a="1"/>
  <c r="D37" i="3" s="1"/>
  <c r="D36" i="5" a="1"/>
  <c r="D36" i="5" s="1"/>
  <c r="D36" i="3" a="1"/>
  <c r="D36" i="3" s="1"/>
  <c r="D35" i="5" a="1"/>
  <c r="D35" i="5" s="1"/>
  <c r="D35" i="4" a="1"/>
  <c r="D35" i="4" s="1"/>
  <c r="D35" i="3" a="1"/>
  <c r="D35" i="3" s="1"/>
  <c r="D34" i="3" a="1"/>
  <c r="D34" i="3" s="1"/>
  <c r="D33" i="5" a="1"/>
  <c r="D33" i="5" s="1"/>
  <c r="D33" i="3" a="1"/>
  <c r="D33" i="3" s="1"/>
  <c r="D32" i="4" a="1"/>
  <c r="D32" i="4" s="1"/>
  <c r="D32" i="3" a="1"/>
  <c r="D32" i="3" s="1"/>
  <c r="D31" i="5" a="1"/>
  <c r="D31" i="5" s="1"/>
  <c r="D31" i="4" a="1"/>
  <c r="D31" i="4" s="1"/>
  <c r="D31" i="3" a="1"/>
  <c r="D31" i="3" s="1"/>
  <c r="D26" i="5" l="1" a="1"/>
  <c r="D26" i="5" s="1"/>
  <c r="D25" i="5" a="1"/>
  <c r="D25" i="5" s="1"/>
  <c r="D22" i="5" a="1"/>
  <c r="D22" i="5" s="1"/>
  <c r="D21" i="5" a="1"/>
  <c r="D21" i="5" s="1"/>
  <c r="D19" i="5" a="1"/>
  <c r="D19" i="5" s="1"/>
  <c r="D17" i="5" a="1"/>
  <c r="D17" i="5" s="1"/>
  <c r="D26" i="4" a="1"/>
  <c r="D26" i="4" s="1"/>
  <c r="D25" i="4" a="1"/>
  <c r="D25" i="4" s="1"/>
  <c r="D21" i="4" a="1"/>
  <c r="D21" i="4" s="1"/>
  <c r="D18" i="4" a="1"/>
  <c r="D18" i="4" s="1"/>
  <c r="D17" i="4" a="1"/>
  <c r="D17" i="4" s="1"/>
  <c r="D26" i="3" a="1"/>
  <c r="D26" i="3" s="1"/>
  <c r="D25" i="3" a="1"/>
  <c r="D25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2" i="3" l="1"/>
  <c r="D12" i="4"/>
  <c r="D12" i="5"/>
  <c r="D11" i="5"/>
  <c r="D11" i="4"/>
  <c r="D11" i="3"/>
  <c r="D10" i="4" a="1"/>
  <c r="D10" i="4" s="1"/>
  <c r="D9" i="6" a="1"/>
  <c r="D9" i="6" s="1"/>
  <c r="D9" i="3" a="1"/>
  <c r="D9" i="3" s="1"/>
  <c r="D10" i="3"/>
  <c r="D6" i="3" a="1"/>
  <c r="D6" i="3" s="1"/>
  <c r="D7" i="5"/>
  <c r="D7" i="4"/>
  <c r="D7" i="3"/>
  <c r="D5" i="3" a="1"/>
  <c r="D5" i="3" s="1"/>
  <c r="D5" i="5" a="1"/>
  <c r="D5" i="5" s="1"/>
  <c r="D4" i="4" a="1"/>
  <c r="D4" i="4" s="1"/>
  <c r="D4" i="3" a="1"/>
  <c r="D4" i="3" s="1"/>
  <c r="D8" i="3"/>
  <c r="D3" i="5" a="1"/>
  <c r="D3" i="5" s="1"/>
  <c r="D3" i="4" a="1"/>
  <c r="D3" i="4" s="1"/>
  <c r="D3" i="3" a="1"/>
  <c r="D3" i="3" s="1"/>
  <c r="D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tribution Steering Axle" type="6" refreshedVersion="5" background="1" saveData="1">
    <textPr codePage="437" sourceFile="C:\Users\cliconcarlos\Dropbox\Research Data\Dummy Database\Distribution Steering Axle.ald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<sst xmlns="http://schemas.openxmlformats.org/spreadsheetml/2006/main" count="2062" uniqueCount="128">
  <si>
    <t>Season</t>
  </si>
  <si>
    <t>Veh. Class</t>
  </si>
  <si>
    <t>Total</t>
  </si>
  <si>
    <t xml:space="preserve">Steering Axle </t>
  </si>
  <si>
    <t xml:space="preserve">Tandem Axle </t>
  </si>
  <si>
    <t xml:space="preserve">Tridem Axle </t>
  </si>
  <si>
    <t xml:space="preserve">Quad Axle </t>
  </si>
  <si>
    <t>Vehicle Class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</si>
  <si>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</si>
  <si>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</si>
  <si>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</si>
  <si>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</si>
  <si>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</si>
  <si>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</si>
  <si>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</si>
  <si>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</si>
  <si>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</si>
  <si>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</si>
  <si>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 xml:space="preserve">Single Axles </t>
  </si>
  <si>
    <t xml:space="preserve">Tandem Axles </t>
  </si>
  <si>
    <t xml:space="preserve">Tridem Axles </t>
  </si>
  <si>
    <t xml:space="preserve">Quad Axles </t>
  </si>
  <si>
    <t xml:space="preserve">Axles Per Truck </t>
  </si>
  <si>
    <t xml:space="preserve">ACTUAL VALUES </t>
  </si>
  <si>
    <t>OTHER SINGLE AXLE</t>
  </si>
  <si>
    <t xml:space="preserve">CRP US 281 </t>
  </si>
  <si>
    <t>LRD FM 468</t>
  </si>
  <si>
    <t>CRP SH 123</t>
  </si>
  <si>
    <t>Laredo</t>
  </si>
  <si>
    <t xml:space="preserve">Location </t>
  </si>
  <si>
    <t xml:space="preserve">Roadway </t>
  </si>
  <si>
    <t>US 83</t>
  </si>
  <si>
    <t>San Antonio</t>
  </si>
  <si>
    <t>FM 99</t>
  </si>
  <si>
    <t>FM 624</t>
  </si>
  <si>
    <t>SH 16</t>
  </si>
  <si>
    <t>Corpus Christi</t>
  </si>
  <si>
    <t>SH 72</t>
  </si>
  <si>
    <t>SH 123</t>
  </si>
  <si>
    <t>US 281</t>
  </si>
  <si>
    <t>Yoakum</t>
  </si>
  <si>
    <t>SH 119</t>
  </si>
  <si>
    <t>US 183</t>
  </si>
  <si>
    <t>Percent Design Direction</t>
  </si>
  <si>
    <t xml:space="preserve">Percent Design Lane </t>
  </si>
  <si>
    <t>FM 468 Vehicle Class Distribution</t>
  </si>
  <si>
    <t>US 83 Vehicle Class Distribution</t>
  </si>
  <si>
    <t>FM 99 Vehicle Class Distribution</t>
  </si>
  <si>
    <t>FM 624 Vehicle Class Distribution</t>
  </si>
  <si>
    <t>SH 16 Vehicle Class Distribution</t>
  </si>
  <si>
    <t>SH 72 Vehicle Class Distribution</t>
  </si>
  <si>
    <t>SH 123 Vehicle Class Distribution</t>
  </si>
  <si>
    <t>US 281 Vehicle Class Distribution</t>
  </si>
  <si>
    <t>SH 119 Vehicle Class Distribution</t>
  </si>
  <si>
    <t>US 183 Vehicle Class Distribution</t>
  </si>
  <si>
    <t>Two-Way AADTT</t>
  </si>
  <si>
    <t>Operational Speed</t>
  </si>
  <si>
    <t>CRP SH 72</t>
  </si>
  <si>
    <t>SAT FM 99</t>
  </si>
  <si>
    <t>SAT FM 624</t>
  </si>
  <si>
    <t>SAT SH 16</t>
  </si>
  <si>
    <t>YKM FM 119</t>
  </si>
  <si>
    <t>YKM US 183</t>
  </si>
  <si>
    <t>LRD US 83</t>
  </si>
  <si>
    <t>YKM SH 119</t>
  </si>
  <si>
    <t>District</t>
  </si>
  <si>
    <t>County</t>
  </si>
  <si>
    <t>McMullen</t>
  </si>
  <si>
    <t>Atascosa</t>
  </si>
  <si>
    <t>Karnes</t>
  </si>
  <si>
    <t>Live Oak</t>
  </si>
  <si>
    <t>La Salle</t>
  </si>
  <si>
    <t>Dimmit</t>
  </si>
  <si>
    <t>Gonzales</t>
  </si>
  <si>
    <t>Dewitt</t>
  </si>
  <si>
    <t>Roadway Type</t>
  </si>
  <si>
    <t>FM624</t>
  </si>
  <si>
    <t>FM99</t>
  </si>
  <si>
    <t>SH16</t>
  </si>
  <si>
    <t>SH123</t>
  </si>
  <si>
    <t>US281</t>
  </si>
  <si>
    <t>SH72</t>
  </si>
  <si>
    <t>FM468</t>
  </si>
  <si>
    <t>US83</t>
  </si>
  <si>
    <t>US183</t>
  </si>
  <si>
    <t>SH119</t>
  </si>
  <si>
    <t xml:space="preserve">Days </t>
  </si>
  <si>
    <t>DATE</t>
  </si>
  <si>
    <t>DAYS</t>
  </si>
  <si>
    <t>SUM</t>
  </si>
  <si>
    <t>``</t>
  </si>
  <si>
    <t>2 Way AADTT</t>
  </si>
  <si>
    <t>Total Count</t>
  </si>
  <si>
    <t>Roadway</t>
  </si>
  <si>
    <t>TRM</t>
  </si>
  <si>
    <t>GPS Coordinate</t>
  </si>
  <si>
    <t>(SB Lane)</t>
  </si>
  <si>
    <t>(28.504907, -99.838659)</t>
  </si>
  <si>
    <t>FM 468</t>
  </si>
  <si>
    <t>(WB Lane )</t>
  </si>
  <si>
    <t>(28.531170, -99.398022)</t>
  </si>
  <si>
    <t>(WB Lane)</t>
  </si>
  <si>
    <t>(28.125868, -98.525511)</t>
  </si>
  <si>
    <t>(28.465600, -98.440487)</t>
  </si>
  <si>
    <t>(28.784422, -98.540370)</t>
  </si>
  <si>
    <t>(NB Lane)</t>
  </si>
  <si>
    <t>(28.452511, -98.183444)</t>
  </si>
  <si>
    <t>(28.739827, -97.940206)</t>
  </si>
  <si>
    <t>(28.878125, -97.893333)</t>
  </si>
  <si>
    <t>(29.459768, -97.435360)</t>
  </si>
  <si>
    <t>(29.036632, -97.572325)</t>
  </si>
  <si>
    <t>Summer Distribution (%)</t>
  </si>
  <si>
    <t>Winter Distribution (%)</t>
  </si>
  <si>
    <t>Percent Truck (%)</t>
  </si>
  <si>
    <t>Percent Overweight (%)</t>
  </si>
  <si>
    <t>Average Number of Days Recorded in the Field</t>
  </si>
  <si>
    <t xml:space="preserve">picture </t>
  </si>
  <si>
    <t xml:space="preserve">Use These Pictures For Showing the Vehicle Class Distributions </t>
  </si>
  <si>
    <t xml:space="preserve">Winter Distributions </t>
  </si>
  <si>
    <t xml:space="preserve">Summer Distributions </t>
  </si>
  <si>
    <t>YKM SH119</t>
  </si>
  <si>
    <t>WINTER</t>
  </si>
  <si>
    <t>DONE</t>
  </si>
  <si>
    <t>AVERAGE</t>
  </si>
  <si>
    <t xml:space="preserve">AVERAGE  Distributions </t>
  </si>
  <si>
    <t>Two-Way ADT</t>
  </si>
  <si>
    <t xml:space="preserve">Two-Way ADT (Average Daily Traffic) </t>
  </si>
  <si>
    <t xml:space="preserve">Two-Way AADTT (Annual Average Daily Truck Traffic)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</si>
</sst>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EEAF6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14" borderId="12" applyNumberFormat="0" applyAlignment="0" applyProtection="0"/>
  </cellStyleXfs>
  <cellXfs count="37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3" xfId="0" applyFont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2" fontId="0" fillId="7" borderId="1" xfId="0" applyNumberForma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8" borderId="1" xfId="0" applyFont="1" applyFill="1" applyBorder="1"/>
    <xf numFmtId="2" fontId="0" fillId="9" borderId="1" xfId="0" applyNumberFormat="1" applyFill="1" applyBorder="1"/>
    <xf numFmtId="0" fontId="3" fillId="4" borderId="0" xfId="0" applyFont="1" applyFill="1"/>
    <xf numFmtId="0" fontId="1" fillId="10" borderId="1" xfId="0" applyFont="1" applyFill="1" applyBorder="1"/>
    <xf numFmtId="0" fontId="1" fillId="11" borderId="8" xfId="0" applyFont="1" applyFill="1" applyBorder="1"/>
    <xf numFmtId="0" fontId="0" fillId="11" borderId="0" xfId="0" applyFill="1"/>
    <xf numFmtId="2" fontId="0" fillId="11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2" fontId="0" fillId="12" borderId="1" xfId="0" applyNumberFormat="1" applyFill="1" applyBorder="1"/>
    <xf numFmtId="0" fontId="0" fillId="12" borderId="0" xfId="0" applyFill="1"/>
    <xf numFmtId="2" fontId="0" fillId="12" borderId="0" xfId="0" applyNumberFormat="1" applyFill="1"/>
    <xf numFmtId="2" fontId="0" fillId="9" borderId="4" xfId="0" applyNumberForma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0" fillId="13" borderId="1" xfId="0" applyNumberFormat="1" applyFill="1" applyBorder="1"/>
    <xf numFmtId="0" fontId="0" fillId="13" borderId="1" xfId="0" applyFill="1" applyBorder="1"/>
    <xf numFmtId="0" fontId="0" fillId="13" borderId="0" xfId="0" applyFill="1"/>
    <xf numFmtId="0" fontId="0" fillId="7" borderId="1" xfId="0" applyFill="1" applyBorder="1"/>
    <xf numFmtId="0" fontId="6" fillId="1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4" borderId="13" xfId="3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14" borderId="14" xfId="3" applyBorder="1" applyAlignment="1">
      <alignment horizontal="center"/>
    </xf>
    <xf numFmtId="14" fontId="0" fillId="18" borderId="1" xfId="0" applyNumberFormat="1" applyFill="1" applyBorder="1" applyAlignment="1">
      <alignment horizontal="center" vertical="center"/>
    </xf>
    <xf numFmtId="2" fontId="1" fillId="18" borderId="1" xfId="0" applyNumberFormat="1" applyFon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2" fontId="1" fillId="12" borderId="1" xfId="0" applyNumberFormat="1" applyFont="1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1" fontId="1" fillId="12" borderId="1" xfId="0" applyNumberFormat="1" applyFont="1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0" fillId="20" borderId="1" xfId="0" applyFill="1" applyBorder="1"/>
    <xf numFmtId="2" fontId="0" fillId="20" borderId="1" xfId="0" applyNumberFormat="1" applyFill="1" applyBorder="1"/>
    <xf numFmtId="0" fontId="0" fillId="20" borderId="0" xfId="0" applyFill="1"/>
    <xf numFmtId="0" fontId="0" fillId="20" borderId="6" xfId="0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5" borderId="0" xfId="0" applyFill="1"/>
    <xf numFmtId="1" fontId="1" fillId="4" borderId="1" xfId="0" applyNumberFormat="1" applyFont="1" applyFill="1" applyBorder="1" applyAlignment="1">
      <alignment horizontal="center" vertical="center"/>
    </xf>
    <xf numFmtId="2" fontId="0" fillId="15" borderId="1" xfId="0" applyNumberFormat="1" applyFill="1" applyBorder="1"/>
    <xf numFmtId="0" fontId="0" fillId="15" borderId="1" xfId="0" applyFill="1" applyBorder="1"/>
    <xf numFmtId="2" fontId="0" fillId="15" borderId="0" xfId="0" applyNumberFormat="1" applyFill="1"/>
    <xf numFmtId="0" fontId="0" fillId="21" borderId="1" xfId="0" applyFill="1" applyBorder="1"/>
    <xf numFmtId="2" fontId="0" fillId="21" borderId="1" xfId="0" applyNumberFormat="1" applyFill="1" applyBorder="1"/>
    <xf numFmtId="0" fontId="0" fillId="22" borderId="1" xfId="0" applyFill="1" applyBorder="1"/>
    <xf numFmtId="2" fontId="0" fillId="22" borderId="1" xfId="0" applyNumberFormat="1" applyFill="1" applyBorder="1"/>
    <xf numFmtId="2" fontId="0" fillId="11" borderId="0" xfId="0" applyNumberFormat="1" applyFill="1"/>
    <xf numFmtId="2" fontId="0" fillId="22" borderId="0" xfId="0" applyNumberFormat="1" applyFill="1"/>
    <xf numFmtId="1" fontId="0" fillId="12" borderId="1" xfId="0" applyNumberFormat="1" applyFill="1" applyBorder="1"/>
    <xf numFmtId="1" fontId="0" fillId="12" borderId="0" xfId="0" applyNumberFormat="1" applyFill="1"/>
    <xf numFmtId="1" fontId="0" fillId="22" borderId="0" xfId="0" applyNumberFormat="1" applyFill="1"/>
    <xf numFmtId="1" fontId="0" fillId="21" borderId="0" xfId="0" applyNumberFormat="1" applyFill="1"/>
    <xf numFmtId="1" fontId="0" fillId="15" borderId="0" xfId="0" applyNumberFormat="1" applyFill="1"/>
    <xf numFmtId="1" fontId="0" fillId="13" borderId="0" xfId="0" applyNumberFormat="1" applyFill="1"/>
    <xf numFmtId="1" fontId="0" fillId="20" borderId="0" xfId="0" applyNumberFormat="1" applyFill="1"/>
    <xf numFmtId="1" fontId="0" fillId="5" borderId="0" xfId="0" applyNumberFormat="1" applyFill="1"/>
    <xf numFmtId="1" fontId="0" fillId="11" borderId="1" xfId="0" applyNumberFormat="1" applyFill="1" applyBorder="1"/>
    <xf numFmtId="1" fontId="0" fillId="9" borderId="1" xfId="0" applyNumberFormat="1" applyFill="1" applyBorder="1"/>
    <xf numFmtId="1" fontId="0" fillId="9" borderId="0" xfId="0" applyNumberForma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3" borderId="20" xfId="0" applyFont="1" applyFill="1" applyBorder="1" applyAlignment="1">
      <alignment horizontal="center" vertical="center" wrapText="1"/>
    </xf>
    <xf numFmtId="0" fontId="10" fillId="23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17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65" fontId="1" fillId="4" borderId="1" xfId="2" applyNumberFormat="1" applyFont="1" applyFill="1" applyBorder="1" applyAlignment="1">
      <alignment horizontal="center" vertical="center"/>
    </xf>
    <xf numFmtId="9" fontId="0" fillId="3" borderId="1" xfId="1" applyFont="1" applyFill="1" applyBorder="1"/>
    <xf numFmtId="0" fontId="3" fillId="16" borderId="1" xfId="0" applyFont="1" applyFill="1" applyBorder="1"/>
    <xf numFmtId="9" fontId="12" fillId="16" borderId="1" xfId="1" applyFont="1" applyFill="1" applyBorder="1"/>
    <xf numFmtId="167" fontId="12" fillId="16" borderId="1" xfId="1" applyNumberFormat="1" applyFont="1" applyFill="1" applyBorder="1"/>
    <xf numFmtId="0" fontId="1" fillId="2" borderId="22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167" fontId="0" fillId="3" borderId="1" xfId="1" applyNumberFormat="1" applyFont="1" applyFill="1" applyBorder="1"/>
    <xf numFmtId="165" fontId="0" fillId="16" borderId="1" xfId="2" applyNumberFormat="1" applyFont="1" applyFill="1" applyBorder="1" applyAlignment="1">
      <alignment horizontal="center"/>
    </xf>
    <xf numFmtId="165" fontId="0" fillId="16" borderId="1" xfId="2" applyNumberFormat="1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0" borderId="8" xfId="0" applyBorder="1"/>
    <xf numFmtId="0" fontId="1" fillId="2" borderId="2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5" fontId="0" fillId="16" borderId="25" xfId="2" applyNumberFormat="1" applyFont="1" applyFill="1" applyBorder="1" applyAlignment="1">
      <alignment horizontal="center"/>
    </xf>
    <xf numFmtId="165" fontId="0" fillId="16" borderId="26" xfId="2" applyNumberFormat="1" applyFont="1" applyFill="1" applyBorder="1" applyAlignment="1">
      <alignment horizontal="center" vertical="center"/>
    </xf>
    <xf numFmtId="166" fontId="0" fillId="16" borderId="26" xfId="2" applyNumberFormat="1" applyFont="1" applyFill="1" applyBorder="1" applyAlignment="1">
      <alignment horizontal="center" vertical="center"/>
    </xf>
    <xf numFmtId="166" fontId="2" fillId="16" borderId="26" xfId="2" applyNumberFormat="1" applyFont="1" applyFill="1" applyBorder="1" applyAlignment="1">
      <alignment horizontal="center" vertical="center"/>
    </xf>
    <xf numFmtId="165" fontId="0" fillId="16" borderId="27" xfId="2" applyNumberFormat="1" applyFont="1" applyFill="1" applyBorder="1" applyAlignment="1">
      <alignment horizontal="center"/>
    </xf>
    <xf numFmtId="165" fontId="0" fillId="16" borderId="6" xfId="2" applyNumberFormat="1" applyFont="1" applyFill="1" applyBorder="1" applyAlignment="1">
      <alignment horizontal="center"/>
    </xf>
    <xf numFmtId="166" fontId="0" fillId="16" borderId="28" xfId="2" applyNumberFormat="1" applyFont="1" applyFill="1" applyBorder="1" applyAlignment="1">
      <alignment horizontal="center" vertical="center"/>
    </xf>
    <xf numFmtId="165" fontId="0" fillId="3" borderId="25" xfId="2" applyNumberFormat="1" applyFont="1" applyFill="1" applyBorder="1" applyAlignment="1">
      <alignment horizontal="center"/>
    </xf>
    <xf numFmtId="165" fontId="0" fillId="3" borderId="1" xfId="2" applyNumberFormat="1" applyFont="1" applyFill="1" applyBorder="1" applyAlignment="1">
      <alignment horizontal="center"/>
    </xf>
    <xf numFmtId="165" fontId="0" fillId="3" borderId="26" xfId="2" applyNumberFormat="1" applyFont="1" applyFill="1" applyBorder="1" applyAlignment="1">
      <alignment horizontal="center" vertical="center"/>
    </xf>
    <xf numFmtId="166" fontId="0" fillId="3" borderId="26" xfId="2" applyNumberFormat="1" applyFont="1" applyFill="1" applyBorder="1" applyAlignment="1">
      <alignment horizontal="center" vertical="center"/>
    </xf>
    <xf numFmtId="165" fontId="0" fillId="3" borderId="1" xfId="2" applyNumberFormat="1" applyFont="1" applyFill="1" applyBorder="1" applyAlignment="1">
      <alignment horizontal="center" vertical="center"/>
    </xf>
    <xf numFmtId="166" fontId="2" fillId="3" borderId="26" xfId="2" applyNumberFormat="1" applyFont="1" applyFill="1" applyBorder="1" applyAlignment="1">
      <alignment horizontal="center" vertical="center"/>
    </xf>
    <xf numFmtId="165" fontId="0" fillId="3" borderId="27" xfId="2" applyNumberFormat="1" applyFont="1" applyFill="1" applyBorder="1" applyAlignment="1">
      <alignment horizontal="center"/>
    </xf>
    <xf numFmtId="165" fontId="0" fillId="3" borderId="6" xfId="2" applyNumberFormat="1" applyFont="1" applyFill="1" applyBorder="1" applyAlignment="1">
      <alignment horizontal="center"/>
    </xf>
    <xf numFmtId="166" fontId="0" fillId="3" borderId="28" xfId="2" applyNumberFormat="1" applyFont="1" applyFill="1" applyBorder="1" applyAlignment="1">
      <alignment horizontal="center" vertical="center"/>
    </xf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1" xfId="0" applyFont="1" applyFill="1" applyBorder="1" applyAlignment="1">
      <alignment horizontal="center" wrapText="1"/>
    </xf>
    <xf numFmtId="0" fontId="1" fillId="2" borderId="33" xfId="0" applyFont="1" applyFill="1" applyBorder="1" applyAlignment="1">
      <alignment horizontal="center" wrapText="1"/>
    </xf>
    <xf numFmtId="1" fontId="0" fillId="12" borderId="5" xfId="0" applyNumberFormat="1" applyFill="1" applyBorder="1"/>
    <xf numFmtId="1" fontId="0" fillId="12" borderId="6" xfId="0" applyNumberFormat="1" applyFill="1" applyBorder="1"/>
    <xf numFmtId="0" fontId="0" fillId="0" borderId="22" xfId="0" applyBorder="1" applyAlignment="1">
      <alignment horizontal="center"/>
    </xf>
    <xf numFmtId="0" fontId="1" fillId="2" borderId="23" xfId="0" applyFont="1" applyFill="1" applyBorder="1" applyAlignment="1"/>
    <xf numFmtId="0" fontId="1" fillId="2" borderId="5" xfId="0" applyFont="1" applyFill="1" applyBorder="1" applyAlignment="1"/>
    <xf numFmtId="0" fontId="0" fillId="0" borderId="34" xfId="0" applyBorder="1"/>
    <xf numFmtId="0" fontId="1" fillId="2" borderId="25" xfId="0" applyFont="1" applyFill="1" applyBorder="1"/>
    <xf numFmtId="0" fontId="0" fillId="0" borderId="0" xfId="0" applyBorder="1"/>
    <xf numFmtId="0" fontId="1" fillId="3" borderId="26" xfId="0" applyFont="1" applyFill="1" applyBorder="1"/>
    <xf numFmtId="0" fontId="0" fillId="0" borderId="25" xfId="0" applyBorder="1"/>
    <xf numFmtId="167" fontId="0" fillId="3" borderId="26" xfId="1" applyNumberFormat="1" applyFont="1" applyFill="1" applyBorder="1"/>
    <xf numFmtId="0" fontId="0" fillId="0" borderId="27" xfId="0" applyBorder="1"/>
    <xf numFmtId="167" fontId="12" fillId="16" borderId="6" xfId="1" applyNumberFormat="1" applyFont="1" applyFill="1" applyBorder="1"/>
    <xf numFmtId="167" fontId="0" fillId="3" borderId="6" xfId="1" applyNumberFormat="1" applyFont="1" applyFill="1" applyBorder="1"/>
    <xf numFmtId="0" fontId="0" fillId="0" borderId="38" xfId="0" applyBorder="1"/>
    <xf numFmtId="167" fontId="0" fillId="3" borderId="28" xfId="1" applyNumberFormat="1" applyFont="1" applyFill="1" applyBorder="1"/>
    <xf numFmtId="9" fontId="0" fillId="3" borderId="26" xfId="1" applyFont="1" applyFill="1" applyBorder="1"/>
    <xf numFmtId="9" fontId="0" fillId="3" borderId="6" xfId="1" applyFont="1" applyFill="1" applyBorder="1"/>
    <xf numFmtId="9" fontId="0" fillId="3" borderId="28" xfId="1" applyFont="1" applyFill="1" applyBorder="1"/>
    <xf numFmtId="9" fontId="0" fillId="0" borderId="0" xfId="1" applyFont="1"/>
    <xf numFmtId="0" fontId="1" fillId="3" borderId="8" xfId="0" applyFont="1" applyFill="1" applyBorder="1"/>
    <xf numFmtId="167" fontId="0" fillId="3" borderId="8" xfId="1" applyNumberFormat="1" applyFont="1" applyFill="1" applyBorder="1"/>
    <xf numFmtId="167" fontId="0" fillId="3" borderId="39" xfId="1" applyNumberFormat="1" applyFont="1" applyFill="1" applyBorder="1"/>
    <xf numFmtId="0" fontId="0" fillId="10" borderId="1" xfId="0" applyFill="1" applyBorder="1"/>
    <xf numFmtId="9" fontId="0" fillId="10" borderId="1" xfId="1" applyFont="1" applyFill="1" applyBorder="1"/>
    <xf numFmtId="165" fontId="0" fillId="10" borderId="25" xfId="2" applyNumberFormat="1" applyFont="1" applyFill="1" applyBorder="1" applyAlignment="1">
      <alignment horizontal="center"/>
    </xf>
    <xf numFmtId="165" fontId="0" fillId="10" borderId="1" xfId="2" applyNumberFormat="1" applyFont="1" applyFill="1" applyBorder="1" applyAlignment="1">
      <alignment horizontal="center"/>
    </xf>
    <xf numFmtId="166" fontId="0" fillId="10" borderId="26" xfId="2" applyNumberFormat="1" applyFont="1" applyFill="1" applyBorder="1" applyAlignment="1">
      <alignment horizontal="center" vertical="center"/>
    </xf>
    <xf numFmtId="165" fontId="0" fillId="10" borderId="27" xfId="2" applyNumberFormat="1" applyFont="1" applyFill="1" applyBorder="1" applyAlignment="1">
      <alignment horizontal="center"/>
    </xf>
    <xf numFmtId="165" fontId="0" fillId="10" borderId="6" xfId="2" applyNumberFormat="1" applyFont="1" applyFill="1" applyBorder="1" applyAlignment="1">
      <alignment horizontal="center"/>
    </xf>
    <xf numFmtId="166" fontId="0" fillId="10" borderId="28" xfId="2" applyNumberFormat="1" applyFont="1" applyFill="1" applyBorder="1" applyAlignment="1">
      <alignment horizontal="center" vertical="center"/>
    </xf>
    <xf numFmtId="10" fontId="0" fillId="10" borderId="1" xfId="1" applyNumberFormat="1" applyFont="1" applyFill="1" applyBorder="1"/>
    <xf numFmtId="0" fontId="6" fillId="17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" fontId="1" fillId="9" borderId="8" xfId="0" applyNumberFormat="1" applyFont="1" applyFill="1" applyBorder="1" applyAlignment="1">
      <alignment horizontal="center" vertical="center"/>
    </xf>
    <xf numFmtId="2" fontId="0" fillId="9" borderId="8" xfId="0" applyNumberFormat="1" applyFill="1" applyBorder="1" applyAlignment="1">
      <alignment horizontal="center" vertical="center"/>
    </xf>
    <xf numFmtId="2" fontId="1" fillId="4" borderId="8" xfId="0" applyNumberFormat="1" applyFont="1" applyFill="1" applyBorder="1" applyAlignment="1">
      <alignment horizontal="center" vertical="center"/>
    </xf>
    <xf numFmtId="165" fontId="1" fillId="4" borderId="8" xfId="2" applyNumberFormat="1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2" fontId="0" fillId="9" borderId="22" xfId="0" applyNumberForma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6" fillId="17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0" fillId="9" borderId="25" xfId="0" applyNumberFormat="1" applyFill="1" applyBorder="1" applyAlignment="1">
      <alignment horizontal="center" vertical="center"/>
    </xf>
    <xf numFmtId="2" fontId="1" fillId="9" borderId="26" xfId="0" applyNumberFormat="1" applyFont="1" applyFill="1" applyBorder="1" applyAlignment="1">
      <alignment horizontal="center" vertical="center"/>
    </xf>
    <xf numFmtId="2" fontId="0" fillId="9" borderId="25" xfId="0" applyNumberFormat="1" applyFill="1" applyBorder="1" applyAlignment="1">
      <alignment horizontal="center" vertical="center"/>
    </xf>
    <xf numFmtId="2" fontId="1" fillId="4" borderId="25" xfId="0" applyNumberFormat="1" applyFont="1" applyFill="1" applyBorder="1" applyAlignment="1">
      <alignment horizontal="center" vertical="center"/>
    </xf>
    <xf numFmtId="2" fontId="1" fillId="4" borderId="26" xfId="0" applyNumberFormat="1" applyFont="1" applyFill="1" applyBorder="1" applyAlignment="1">
      <alignment horizontal="center" vertical="center"/>
    </xf>
    <xf numFmtId="165" fontId="1" fillId="4" borderId="26" xfId="2" applyNumberFormat="1" applyFont="1" applyFill="1" applyBorder="1" applyAlignment="1">
      <alignment horizontal="center" vertical="center"/>
    </xf>
    <xf numFmtId="2" fontId="1" fillId="4" borderId="27" xfId="0" applyNumberFormat="1" applyFont="1" applyFill="1" applyBorder="1" applyAlignment="1">
      <alignment horizontal="center" vertical="center"/>
    </xf>
    <xf numFmtId="165" fontId="1" fillId="4" borderId="28" xfId="2" applyNumberFormat="1" applyFont="1" applyFill="1" applyBorder="1" applyAlignment="1">
      <alignment horizontal="center" vertical="center"/>
    </xf>
    <xf numFmtId="10" fontId="0" fillId="3" borderId="26" xfId="1" applyNumberFormat="1" applyFont="1" applyFill="1" applyBorder="1"/>
    <xf numFmtId="10" fontId="0" fillId="3" borderId="28" xfId="1" applyNumberFormat="1" applyFont="1" applyFill="1" applyBorder="1"/>
    <xf numFmtId="0" fontId="0" fillId="0" borderId="22" xfId="0" applyBorder="1" applyAlignment="1">
      <alignment horizontal="center"/>
    </xf>
    <xf numFmtId="0" fontId="1" fillId="0" borderId="0" xfId="0" applyFont="1" applyFill="1" applyBorder="1" applyAlignment="1"/>
    <xf numFmtId="0" fontId="0" fillId="22" borderId="8" xfId="0" applyFill="1" applyBorder="1"/>
    <xf numFmtId="0" fontId="1" fillId="2" borderId="36" xfId="0" applyFont="1" applyFill="1" applyBorder="1"/>
    <xf numFmtId="0" fontId="0" fillId="22" borderId="23" xfId="0" applyFill="1" applyBorder="1"/>
    <xf numFmtId="0" fontId="0" fillId="22" borderId="25" xfId="0" applyFill="1" applyBorder="1"/>
    <xf numFmtId="0" fontId="0" fillId="22" borderId="27" xfId="0" applyFill="1" applyBorder="1"/>
    <xf numFmtId="2" fontId="0" fillId="22" borderId="8" xfId="0" applyNumberFormat="1" applyFill="1" applyBorder="1"/>
    <xf numFmtId="1" fontId="0" fillId="22" borderId="8" xfId="0" applyNumberFormat="1" applyFill="1" applyBorder="1"/>
    <xf numFmtId="0" fontId="1" fillId="8" borderId="4" xfId="0" applyFont="1" applyFill="1" applyBorder="1"/>
    <xf numFmtId="1" fontId="0" fillId="22" borderId="1" xfId="0" applyNumberFormat="1" applyFill="1" applyBorder="1"/>
    <xf numFmtId="2" fontId="1" fillId="4" borderId="1" xfId="0" applyNumberFormat="1" applyFont="1" applyFill="1" applyBorder="1" applyAlignment="1">
      <alignment vertical="center"/>
    </xf>
    <xf numFmtId="165" fontId="1" fillId="4" borderId="1" xfId="2" applyNumberFormat="1" applyFont="1" applyFill="1" applyBorder="1" applyAlignment="1">
      <alignment vertical="center"/>
    </xf>
    <xf numFmtId="43" fontId="0" fillId="3" borderId="26" xfId="2" applyNumberFormat="1" applyFont="1" applyFill="1" applyBorder="1" applyAlignment="1">
      <alignment horizontal="center" vertical="center"/>
    </xf>
    <xf numFmtId="2" fontId="0" fillId="9" borderId="41" xfId="0" applyNumberFormat="1" applyFill="1" applyBorder="1"/>
    <xf numFmtId="1" fontId="0" fillId="9" borderId="8" xfId="0" applyNumberFormat="1" applyFill="1" applyBorder="1"/>
    <xf numFmtId="2" fontId="0" fillId="9" borderId="42" xfId="0" applyNumberFormat="1" applyFill="1" applyBorder="1"/>
    <xf numFmtId="2" fontId="0" fillId="9" borderId="43" xfId="0" applyNumberFormat="1" applyFill="1" applyBorder="1"/>
    <xf numFmtId="2" fontId="0" fillId="9" borderId="44" xfId="0" applyNumberFormat="1" applyFill="1" applyBorder="1"/>
    <xf numFmtId="2" fontId="0" fillId="9" borderId="45" xfId="0" applyNumberFormat="1" applyFill="1" applyBorder="1"/>
    <xf numFmtId="2" fontId="0" fillId="9" borderId="46" xfId="0" applyNumberFormat="1" applyFill="1" applyBorder="1"/>
    <xf numFmtId="164" fontId="0" fillId="9" borderId="46" xfId="0" applyNumberFormat="1" applyFill="1" applyBorder="1"/>
    <xf numFmtId="2" fontId="0" fillId="9" borderId="47" xfId="0" applyNumberFormat="1" applyFill="1" applyBorder="1"/>
    <xf numFmtId="2" fontId="0" fillId="9" borderId="48" xfId="0" applyNumberFormat="1" applyFill="1" applyBorder="1"/>
    <xf numFmtId="2" fontId="0" fillId="9" borderId="49" xfId="0" applyNumberFormat="1" applyFill="1" applyBorder="1"/>
    <xf numFmtId="2" fontId="0" fillId="9" borderId="50" xfId="0" applyNumberFormat="1" applyFill="1" applyBorder="1"/>
    <xf numFmtId="1" fontId="0" fillId="11" borderId="8" xfId="0" applyNumberFormat="1" applyFill="1" applyBorder="1"/>
    <xf numFmtId="0" fontId="0" fillId="12" borderId="8" xfId="0" applyFill="1" applyBorder="1"/>
    <xf numFmtId="0" fontId="0" fillId="5" borderId="8" xfId="0" applyFill="1" applyBorder="1"/>
    <xf numFmtId="0" fontId="0" fillId="21" borderId="8" xfId="0" applyFill="1" applyBorder="1"/>
    <xf numFmtId="0" fontId="0" fillId="15" borderId="8" xfId="0" applyFill="1" applyBorder="1"/>
    <xf numFmtId="0" fontId="0" fillId="13" borderId="8" xfId="0" applyFill="1" applyBorder="1"/>
    <xf numFmtId="0" fontId="0" fillId="7" borderId="8" xfId="0" applyFill="1" applyBorder="1"/>
    <xf numFmtId="0" fontId="0" fillId="20" borderId="8" xfId="0" applyFill="1" applyBorder="1"/>
    <xf numFmtId="2" fontId="0" fillId="11" borderId="42" xfId="0" applyNumberFormat="1" applyFill="1" applyBorder="1"/>
    <xf numFmtId="2" fontId="0" fillId="11" borderId="43" xfId="0" applyNumberFormat="1" applyFill="1" applyBorder="1"/>
    <xf numFmtId="2" fontId="0" fillId="11" borderId="44" xfId="0" applyNumberFormat="1" applyFill="1" applyBorder="1"/>
    <xf numFmtId="2" fontId="0" fillId="11" borderId="45" xfId="0" applyNumberFormat="1" applyFill="1" applyBorder="1"/>
    <xf numFmtId="2" fontId="0" fillId="11" borderId="46" xfId="0" applyNumberFormat="1" applyFill="1" applyBorder="1"/>
    <xf numFmtId="2" fontId="0" fillId="11" borderId="49" xfId="0" applyNumberFormat="1" applyFill="1" applyBorder="1"/>
    <xf numFmtId="2" fontId="0" fillId="11" borderId="41" xfId="0" applyNumberFormat="1" applyFill="1" applyBorder="1"/>
    <xf numFmtId="2" fontId="0" fillId="11" borderId="50" xfId="0" applyNumberFormat="1" applyFill="1" applyBorder="1"/>
    <xf numFmtId="2" fontId="0" fillId="12" borderId="42" xfId="0" applyNumberFormat="1" applyFill="1" applyBorder="1"/>
    <xf numFmtId="2" fontId="0" fillId="12" borderId="43" xfId="0" applyNumberFormat="1" applyFill="1" applyBorder="1"/>
    <xf numFmtId="2" fontId="0" fillId="12" borderId="44" xfId="0" applyNumberFormat="1" applyFill="1" applyBorder="1"/>
    <xf numFmtId="2" fontId="0" fillId="12" borderId="45" xfId="0" applyNumberFormat="1" applyFill="1" applyBorder="1"/>
    <xf numFmtId="2" fontId="0" fillId="12" borderId="46" xfId="0" applyNumberFormat="1" applyFill="1" applyBorder="1"/>
    <xf numFmtId="2" fontId="0" fillId="12" borderId="49" xfId="0" applyNumberFormat="1" applyFill="1" applyBorder="1"/>
    <xf numFmtId="2" fontId="0" fillId="12" borderId="41" xfId="0" applyNumberFormat="1" applyFill="1" applyBorder="1"/>
    <xf numFmtId="2" fontId="0" fillId="12" borderId="50" xfId="0" applyNumberFormat="1" applyFill="1" applyBorder="1"/>
    <xf numFmtId="2" fontId="0" fillId="22" borderId="42" xfId="0" applyNumberFormat="1" applyFill="1" applyBorder="1"/>
    <xf numFmtId="2" fontId="0" fillId="22" borderId="43" xfId="0" applyNumberFormat="1" applyFill="1" applyBorder="1"/>
    <xf numFmtId="2" fontId="0" fillId="22" borderId="44" xfId="0" applyNumberFormat="1" applyFill="1" applyBorder="1"/>
    <xf numFmtId="2" fontId="0" fillId="22" borderId="45" xfId="0" applyNumberFormat="1" applyFill="1" applyBorder="1"/>
    <xf numFmtId="2" fontId="0" fillId="22" borderId="46" xfId="0" applyNumberFormat="1" applyFill="1" applyBorder="1"/>
    <xf numFmtId="2" fontId="0" fillId="22" borderId="49" xfId="0" applyNumberFormat="1" applyFill="1" applyBorder="1"/>
    <xf numFmtId="2" fontId="0" fillId="22" borderId="41" xfId="0" applyNumberFormat="1" applyFill="1" applyBorder="1"/>
    <xf numFmtId="2" fontId="0" fillId="22" borderId="50" xfId="0" applyNumberFormat="1" applyFill="1" applyBorder="1"/>
    <xf numFmtId="2" fontId="0" fillId="5" borderId="42" xfId="0" applyNumberFormat="1" applyFill="1" applyBorder="1"/>
    <xf numFmtId="2" fontId="0" fillId="5" borderId="43" xfId="0" applyNumberFormat="1" applyFill="1" applyBorder="1"/>
    <xf numFmtId="2" fontId="0" fillId="5" borderId="44" xfId="0" applyNumberFormat="1" applyFill="1" applyBorder="1"/>
    <xf numFmtId="2" fontId="0" fillId="5" borderId="45" xfId="0" applyNumberFormat="1" applyFill="1" applyBorder="1"/>
    <xf numFmtId="2" fontId="0" fillId="5" borderId="46" xfId="0" applyNumberFormat="1" applyFill="1" applyBorder="1"/>
    <xf numFmtId="2" fontId="0" fillId="5" borderId="49" xfId="0" applyNumberFormat="1" applyFill="1" applyBorder="1"/>
    <xf numFmtId="2" fontId="0" fillId="5" borderId="41" xfId="0" applyNumberFormat="1" applyFill="1" applyBorder="1"/>
    <xf numFmtId="2" fontId="0" fillId="5" borderId="50" xfId="0" applyNumberFormat="1" applyFill="1" applyBorder="1"/>
    <xf numFmtId="2" fontId="0" fillId="21" borderId="42" xfId="0" applyNumberFormat="1" applyFill="1" applyBorder="1"/>
    <xf numFmtId="2" fontId="0" fillId="21" borderId="43" xfId="0" applyNumberFormat="1" applyFill="1" applyBorder="1"/>
    <xf numFmtId="2" fontId="0" fillId="21" borderId="44" xfId="0" applyNumberFormat="1" applyFill="1" applyBorder="1"/>
    <xf numFmtId="2" fontId="0" fillId="21" borderId="45" xfId="0" applyNumberFormat="1" applyFill="1" applyBorder="1"/>
    <xf numFmtId="2" fontId="0" fillId="21" borderId="46" xfId="0" applyNumberFormat="1" applyFill="1" applyBorder="1"/>
    <xf numFmtId="2" fontId="0" fillId="21" borderId="49" xfId="0" applyNumberFormat="1" applyFill="1" applyBorder="1"/>
    <xf numFmtId="2" fontId="0" fillId="21" borderId="41" xfId="0" applyNumberFormat="1" applyFill="1" applyBorder="1"/>
    <xf numFmtId="2" fontId="0" fillId="21" borderId="50" xfId="0" applyNumberFormat="1" applyFill="1" applyBorder="1"/>
    <xf numFmtId="2" fontId="0" fillId="15" borderId="42" xfId="0" applyNumberFormat="1" applyFill="1" applyBorder="1"/>
    <xf numFmtId="2" fontId="0" fillId="15" borderId="43" xfId="0" applyNumberFormat="1" applyFill="1" applyBorder="1"/>
    <xf numFmtId="2" fontId="0" fillId="15" borderId="44" xfId="0" applyNumberFormat="1" applyFill="1" applyBorder="1"/>
    <xf numFmtId="2" fontId="0" fillId="15" borderId="45" xfId="0" applyNumberFormat="1" applyFill="1" applyBorder="1"/>
    <xf numFmtId="2" fontId="0" fillId="15" borderId="46" xfId="0" applyNumberFormat="1" applyFill="1" applyBorder="1"/>
    <xf numFmtId="2" fontId="0" fillId="15" borderId="49" xfId="0" applyNumberFormat="1" applyFill="1" applyBorder="1"/>
    <xf numFmtId="2" fontId="0" fillId="15" borderId="41" xfId="0" applyNumberFormat="1" applyFill="1" applyBorder="1"/>
    <xf numFmtId="2" fontId="0" fillId="15" borderId="50" xfId="0" applyNumberFormat="1" applyFill="1" applyBorder="1"/>
    <xf numFmtId="2" fontId="0" fillId="13" borderId="42" xfId="0" applyNumberFormat="1" applyFill="1" applyBorder="1"/>
    <xf numFmtId="2" fontId="0" fillId="13" borderId="43" xfId="0" applyNumberFormat="1" applyFill="1" applyBorder="1"/>
    <xf numFmtId="2" fontId="0" fillId="13" borderId="44" xfId="0" applyNumberFormat="1" applyFill="1" applyBorder="1"/>
    <xf numFmtId="2" fontId="0" fillId="13" borderId="45" xfId="0" applyNumberFormat="1" applyFill="1" applyBorder="1"/>
    <xf numFmtId="2" fontId="0" fillId="13" borderId="46" xfId="0" applyNumberFormat="1" applyFill="1" applyBorder="1"/>
    <xf numFmtId="2" fontId="0" fillId="13" borderId="49" xfId="0" applyNumberFormat="1" applyFill="1" applyBorder="1"/>
    <xf numFmtId="2" fontId="0" fillId="13" borderId="41" xfId="0" applyNumberFormat="1" applyFill="1" applyBorder="1"/>
    <xf numFmtId="2" fontId="0" fillId="13" borderId="50" xfId="0" applyNumberFormat="1" applyFill="1" applyBorder="1"/>
    <xf numFmtId="2" fontId="0" fillId="7" borderId="42" xfId="0" applyNumberFormat="1" applyFill="1" applyBorder="1"/>
    <xf numFmtId="2" fontId="0" fillId="7" borderId="43" xfId="0" applyNumberFormat="1" applyFill="1" applyBorder="1"/>
    <xf numFmtId="2" fontId="0" fillId="7" borderId="44" xfId="0" applyNumberFormat="1" applyFill="1" applyBorder="1"/>
    <xf numFmtId="2" fontId="0" fillId="7" borderId="45" xfId="0" applyNumberFormat="1" applyFill="1" applyBorder="1"/>
    <xf numFmtId="2" fontId="0" fillId="7" borderId="46" xfId="0" applyNumberFormat="1" applyFill="1" applyBorder="1"/>
    <xf numFmtId="2" fontId="0" fillId="7" borderId="49" xfId="0" applyNumberFormat="1" applyFill="1" applyBorder="1"/>
    <xf numFmtId="2" fontId="0" fillId="7" borderId="41" xfId="0" applyNumberFormat="1" applyFill="1" applyBorder="1"/>
    <xf numFmtId="2" fontId="0" fillId="7" borderId="50" xfId="0" applyNumberFormat="1" applyFill="1" applyBorder="1"/>
    <xf numFmtId="2" fontId="0" fillId="20" borderId="42" xfId="0" applyNumberFormat="1" applyFill="1" applyBorder="1"/>
    <xf numFmtId="2" fontId="0" fillId="20" borderId="43" xfId="0" applyNumberFormat="1" applyFill="1" applyBorder="1"/>
    <xf numFmtId="2" fontId="0" fillId="20" borderId="44" xfId="0" applyNumberFormat="1" applyFill="1" applyBorder="1"/>
    <xf numFmtId="2" fontId="0" fillId="20" borderId="45" xfId="0" applyNumberFormat="1" applyFill="1" applyBorder="1"/>
    <xf numFmtId="2" fontId="0" fillId="20" borderId="46" xfId="0" applyNumberFormat="1" applyFill="1" applyBorder="1"/>
    <xf numFmtId="2" fontId="0" fillId="20" borderId="49" xfId="0" applyNumberFormat="1" applyFill="1" applyBorder="1"/>
    <xf numFmtId="2" fontId="0" fillId="20" borderId="41" xfId="0" applyNumberFormat="1" applyFill="1" applyBorder="1"/>
    <xf numFmtId="2" fontId="0" fillId="20" borderId="50" xfId="0" applyNumberFormat="1" applyFill="1" applyBorder="1"/>
    <xf numFmtId="2" fontId="0" fillId="9" borderId="8" xfId="0" applyNumberFormat="1" applyFill="1" applyBorder="1"/>
    <xf numFmtId="2" fontId="0" fillId="11" borderId="8" xfId="0" applyNumberFormat="1" applyFill="1" applyBorder="1"/>
    <xf numFmtId="2" fontId="0" fillId="12" borderId="8" xfId="0" applyNumberFormat="1" applyFill="1" applyBorder="1"/>
    <xf numFmtId="0" fontId="0" fillId="22" borderId="35" xfId="0" applyFill="1" applyBorder="1"/>
    <xf numFmtId="0" fontId="0" fillId="22" borderId="39" xfId="0" applyFill="1" applyBorder="1"/>
    <xf numFmtId="2" fontId="0" fillId="21" borderId="8" xfId="0" applyNumberFormat="1" applyFill="1" applyBorder="1"/>
    <xf numFmtId="2" fontId="0" fillId="15" borderId="8" xfId="0" applyNumberFormat="1" applyFill="1" applyBorder="1"/>
    <xf numFmtId="0" fontId="1" fillId="0" borderId="0" xfId="0" applyFont="1" applyBorder="1"/>
    <xf numFmtId="0" fontId="0" fillId="11" borderId="8" xfId="0" applyFill="1" applyBorder="1"/>
    <xf numFmtId="1" fontId="0" fillId="12" borderId="8" xfId="0" applyNumberFormat="1" applyFill="1" applyBorder="1"/>
    <xf numFmtId="1" fontId="0" fillId="21" borderId="8" xfId="0" applyNumberFormat="1" applyFill="1" applyBorder="1"/>
    <xf numFmtId="1" fontId="0" fillId="15" borderId="8" xfId="0" applyNumberFormat="1" applyFill="1" applyBorder="1"/>
    <xf numFmtId="1" fontId="0" fillId="5" borderId="8" xfId="0" applyNumberFormat="1" applyFill="1" applyBorder="1"/>
    <xf numFmtId="1" fontId="0" fillId="13" borderId="8" xfId="0" applyNumberFormat="1" applyFill="1" applyBorder="1"/>
    <xf numFmtId="165" fontId="0" fillId="7" borderId="8" xfId="2" applyNumberFormat="1" applyFont="1" applyFill="1" applyBorder="1"/>
    <xf numFmtId="1" fontId="0" fillId="20" borderId="8" xfId="0" applyNumberFormat="1" applyFill="1" applyBorder="1"/>
    <xf numFmtId="0" fontId="0" fillId="0" borderId="0" xfId="0" applyAlignment="1"/>
    <xf numFmtId="43" fontId="2" fillId="3" borderId="26" xfId="2" applyNumberFormat="1" applyFont="1" applyFill="1" applyBorder="1" applyAlignment="1">
      <alignment horizontal="center" vertical="center"/>
    </xf>
    <xf numFmtId="43" fontId="0" fillId="3" borderId="28" xfId="2" applyNumberFormat="1" applyFont="1" applyFill="1" applyBorder="1" applyAlignment="1">
      <alignment horizontal="center" vertical="center"/>
    </xf>
    <xf numFmtId="0" fontId="0" fillId="0" borderId="0" xfId="0" applyFill="1"/>
    <xf numFmtId="10" fontId="0" fillId="10" borderId="8" xfId="1" applyNumberFormat="1" applyFont="1" applyFill="1" applyBorder="1"/>
    <xf numFmtId="9" fontId="0" fillId="10" borderId="8" xfId="1" applyFont="1" applyFill="1" applyBorder="1"/>
    <xf numFmtId="0" fontId="1" fillId="2" borderId="1" xfId="0" applyFont="1" applyFill="1" applyBorder="1" applyAlignment="1">
      <alignment horizontal="center" vertical="center" wrapText="1"/>
    </xf>
    <xf numFmtId="166" fontId="0" fillId="10" borderId="1" xfId="2" applyNumberFormat="1" applyFont="1" applyFill="1" applyBorder="1" applyAlignment="1">
      <alignment horizontal="center" vertical="center"/>
    </xf>
    <xf numFmtId="10" fontId="0" fillId="10" borderId="31" xfId="1" applyNumberFormat="1" applyFont="1" applyFill="1" applyBorder="1"/>
    <xf numFmtId="165" fontId="0" fillId="10" borderId="22" xfId="2" applyNumberFormat="1" applyFont="1" applyFill="1" applyBorder="1" applyAlignment="1">
      <alignment horizontal="center"/>
    </xf>
    <xf numFmtId="0" fontId="1" fillId="2" borderId="51" xfId="0" applyFont="1" applyFill="1" applyBorder="1" applyAlignment="1">
      <alignment horizontal="center" wrapText="1"/>
    </xf>
    <xf numFmtId="165" fontId="0" fillId="10" borderId="52" xfId="2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21" xfId="0" applyFont="1" applyBorder="1" applyAlignment="1">
      <alignment horizontal="center" vertical="center" textRotation="90" wrapText="1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textRotation="90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17" xfId="0" applyFont="1" applyFill="1" applyBorder="1" applyAlignment="1">
      <alignment horizontal="center" vertical="center" wrapText="1"/>
    </xf>
    <xf numFmtId="0" fontId="9" fillId="23" borderId="21" xfId="0" applyFont="1" applyFill="1" applyBorder="1" applyAlignment="1">
      <alignment horizontal="center" vertical="center" textRotation="90" wrapText="1"/>
    </xf>
    <xf numFmtId="0" fontId="9" fillId="23" borderId="18" xfId="0" applyFont="1" applyFill="1" applyBorder="1" applyAlignment="1">
      <alignment horizontal="center" vertical="center" textRotation="90" wrapText="1"/>
    </xf>
    <xf numFmtId="0" fontId="9" fillId="23" borderId="17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/>
    <xf numFmtId="0" fontId="1" fillId="2" borderId="5" xfId="0" applyFont="1" applyFill="1" applyBorder="1"/>
    <xf numFmtId="0" fontId="1" fillId="2" borderId="53" xfId="0" applyFont="1" applyFill="1" applyBorder="1" applyAlignment="1">
      <alignment horizontal="center" wrapText="1"/>
    </xf>
    <xf numFmtId="0" fontId="1" fillId="2" borderId="54" xfId="0" applyFont="1" applyFill="1" applyBorder="1" applyAlignment="1">
      <alignment horizontal="center" wrapText="1"/>
    </xf>
    <xf numFmtId="43" fontId="0" fillId="3" borderId="26" xfId="2" applyFont="1" applyFill="1" applyBorder="1" applyAlignment="1">
      <alignment horizontal="center" vertical="center"/>
    </xf>
    <xf numFmtId="166" fontId="2" fillId="3" borderId="26" xfId="2" applyNumberFormat="1" applyFill="1" applyBorder="1" applyAlignment="1">
      <alignment horizontal="center" vertical="center"/>
    </xf>
    <xf numFmtId="166" fontId="2" fillId="16" borderId="26" xfId="2" applyNumberFormat="1" applyFill="1" applyBorder="1" applyAlignment="1">
      <alignment horizontal="center" vertical="center"/>
    </xf>
  </cellXfs>
  <cellStyles count="4">
    <cellStyle name="Check Cell" xfId="3" builtinId="23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Dist'!$E$3:$AQ$3</c:f>
              <c:numCache>
                <c:formatCode>0.00</c:formatCode>
                <c:ptCount val="39"/>
                <c:pt idx="0">
                  <c:v>5.394190871369295</c:v>
                </c:pt>
                <c:pt idx="1">
                  <c:v>7.4688796680497926</c:v>
                </c:pt>
                <c:pt idx="2">
                  <c:v>8.7136929460580905</c:v>
                </c:pt>
                <c:pt idx="3">
                  <c:v>8.2987551867219906</c:v>
                </c:pt>
                <c:pt idx="4">
                  <c:v>4.9792531120331951</c:v>
                </c:pt>
                <c:pt idx="5">
                  <c:v>4.9792531120331951</c:v>
                </c:pt>
                <c:pt idx="6">
                  <c:v>8.2987551867219906</c:v>
                </c:pt>
                <c:pt idx="7">
                  <c:v>6.6390041493775938</c:v>
                </c:pt>
                <c:pt idx="8">
                  <c:v>8.7136929460580905</c:v>
                </c:pt>
                <c:pt idx="9">
                  <c:v>8.2987551867219906</c:v>
                </c:pt>
                <c:pt idx="10">
                  <c:v>7.0539419087136928</c:v>
                </c:pt>
                <c:pt idx="11">
                  <c:v>7.4688796680497926</c:v>
                </c:pt>
                <c:pt idx="12">
                  <c:v>3.7344398340248963</c:v>
                </c:pt>
                <c:pt idx="13">
                  <c:v>2.4896265560165975</c:v>
                </c:pt>
                <c:pt idx="14">
                  <c:v>2.0746887966804977</c:v>
                </c:pt>
                <c:pt idx="15">
                  <c:v>2.0746887966804977</c:v>
                </c:pt>
                <c:pt idx="16">
                  <c:v>1.2448132780082988</c:v>
                </c:pt>
                <c:pt idx="17">
                  <c:v>0.82987551867219922</c:v>
                </c:pt>
                <c:pt idx="18">
                  <c:v>0.41493775933609961</c:v>
                </c:pt>
                <c:pt idx="19">
                  <c:v>0.41493775933609961</c:v>
                </c:pt>
                <c:pt idx="20">
                  <c:v>0.41493775933609961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0-411B-B61E-0D7B3B57F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08024"/>
        <c:axId val="394906848"/>
      </c:lineChart>
      <c:catAx>
        <c:axId val="3949080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06848"/>
        <c:crosses val="autoZero"/>
        <c:auto val="1"/>
        <c:lblAlgn val="ctr"/>
        <c:lblOffset val="100"/>
        <c:noMultiLvlLbl val="0"/>
      </c:catAx>
      <c:valAx>
        <c:axId val="3949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0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9.0154211150652426</c:v>
                </c:pt>
                <c:pt idx="2">
                  <c:v>15.302491103202847</c:v>
                </c:pt>
                <c:pt idx="3">
                  <c:v>13.641755634638198</c:v>
                </c:pt>
                <c:pt idx="4">
                  <c:v>10.320284697508896</c:v>
                </c:pt>
                <c:pt idx="5">
                  <c:v>10.438908659549229</c:v>
                </c:pt>
                <c:pt idx="6">
                  <c:v>9.7271648873072358</c:v>
                </c:pt>
                <c:pt idx="7">
                  <c:v>8.5409252669039155</c:v>
                </c:pt>
                <c:pt idx="8">
                  <c:v>5.8125741399762756</c:v>
                </c:pt>
                <c:pt idx="9">
                  <c:v>4.5077105575326213</c:v>
                </c:pt>
                <c:pt idx="10">
                  <c:v>3.9145907473309607</c:v>
                </c:pt>
                <c:pt idx="11">
                  <c:v>2.7283511269276395</c:v>
                </c:pt>
                <c:pt idx="12">
                  <c:v>1.3048635824436536</c:v>
                </c:pt>
                <c:pt idx="13">
                  <c:v>0.47449584816132861</c:v>
                </c:pt>
                <c:pt idx="14">
                  <c:v>0.35587188612099641</c:v>
                </c:pt>
                <c:pt idx="15">
                  <c:v>0.35587188612099641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0.11862396204033215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7-471E-B284-CBACCF33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03320"/>
        <c:axId val="394908416"/>
      </c:lineChart>
      <c:catAx>
        <c:axId val="394903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08416"/>
        <c:crosses val="autoZero"/>
        <c:auto val="1"/>
        <c:lblAlgn val="ctr"/>
        <c:lblOffset val="100"/>
        <c:noMultiLvlLbl val="0"/>
      </c:catAx>
      <c:valAx>
        <c:axId val="3949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0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Dist'!$E$5:$AQ$5</c:f>
              <c:numCache>
                <c:formatCode>0.00</c:formatCode>
                <c:ptCount val="39"/>
                <c:pt idx="0">
                  <c:v>0.14534883720930233</c:v>
                </c:pt>
                <c:pt idx="1">
                  <c:v>0.87209302325581395</c:v>
                </c:pt>
                <c:pt idx="2">
                  <c:v>1.7441860465116279</c:v>
                </c:pt>
                <c:pt idx="3">
                  <c:v>4.6511627906976747</c:v>
                </c:pt>
                <c:pt idx="4">
                  <c:v>9.4476744186046506</c:v>
                </c:pt>
                <c:pt idx="5">
                  <c:v>11.482558139534884</c:v>
                </c:pt>
                <c:pt idx="6">
                  <c:v>7.9941860465116283</c:v>
                </c:pt>
                <c:pt idx="7">
                  <c:v>10.465116279069768</c:v>
                </c:pt>
                <c:pt idx="8">
                  <c:v>10.319767441860465</c:v>
                </c:pt>
                <c:pt idx="9">
                  <c:v>10.61046511627907</c:v>
                </c:pt>
                <c:pt idx="10">
                  <c:v>9.4476744186046506</c:v>
                </c:pt>
                <c:pt idx="11">
                  <c:v>6.104651162790697</c:v>
                </c:pt>
                <c:pt idx="12">
                  <c:v>3.4883720930232558</c:v>
                </c:pt>
                <c:pt idx="13">
                  <c:v>3.7790697674418601</c:v>
                </c:pt>
                <c:pt idx="14">
                  <c:v>2.1802325581395348</c:v>
                </c:pt>
                <c:pt idx="15">
                  <c:v>1.88953488372093</c:v>
                </c:pt>
                <c:pt idx="16">
                  <c:v>1.4534883720930232</c:v>
                </c:pt>
                <c:pt idx="17">
                  <c:v>0.72674418604651159</c:v>
                </c:pt>
                <c:pt idx="18">
                  <c:v>1.0174418604651163</c:v>
                </c:pt>
                <c:pt idx="19">
                  <c:v>0.58139534883720934</c:v>
                </c:pt>
                <c:pt idx="20">
                  <c:v>0.43604651162790697</c:v>
                </c:pt>
                <c:pt idx="21">
                  <c:v>0.14534883720930233</c:v>
                </c:pt>
                <c:pt idx="22">
                  <c:v>0.14534883720930233</c:v>
                </c:pt>
                <c:pt idx="23">
                  <c:v>0.14534883720930233</c:v>
                </c:pt>
                <c:pt idx="24">
                  <c:v>0.29069767441860467</c:v>
                </c:pt>
                <c:pt idx="25">
                  <c:v>0.14534883720930233</c:v>
                </c:pt>
                <c:pt idx="26">
                  <c:v>0.14534883720930233</c:v>
                </c:pt>
                <c:pt idx="27">
                  <c:v>0</c:v>
                </c:pt>
                <c:pt idx="28">
                  <c:v>0.14534883720930233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E-407B-84A3-824F4507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07632"/>
        <c:axId val="394908808"/>
      </c:lineChart>
      <c:catAx>
        <c:axId val="3949076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08808"/>
        <c:crosses val="autoZero"/>
        <c:auto val="1"/>
        <c:lblAlgn val="ctr"/>
        <c:lblOffset val="100"/>
        <c:noMultiLvlLbl val="0"/>
      </c:catAx>
      <c:valAx>
        <c:axId val="39490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7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Dist'!$E$6:$AQ$6</c:f>
              <c:numCache>
                <c:formatCode>0.00</c:formatCode>
                <c:ptCount val="39"/>
                <c:pt idx="0">
                  <c:v>3.125</c:v>
                </c:pt>
                <c:pt idx="1">
                  <c:v>6.25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  <c:pt idx="5">
                  <c:v>3.125</c:v>
                </c:pt>
                <c:pt idx="6">
                  <c:v>15.625</c:v>
                </c:pt>
                <c:pt idx="7">
                  <c:v>3.125</c:v>
                </c:pt>
                <c:pt idx="8">
                  <c:v>12.5</c:v>
                </c:pt>
                <c:pt idx="9">
                  <c:v>3.125</c:v>
                </c:pt>
                <c:pt idx="10">
                  <c:v>3.125</c:v>
                </c:pt>
                <c:pt idx="11">
                  <c:v>0</c:v>
                </c:pt>
                <c:pt idx="12">
                  <c:v>3.125</c:v>
                </c:pt>
                <c:pt idx="13">
                  <c:v>6.25</c:v>
                </c:pt>
                <c:pt idx="14">
                  <c:v>12.5</c:v>
                </c:pt>
                <c:pt idx="15">
                  <c:v>3.125</c:v>
                </c:pt>
                <c:pt idx="16">
                  <c:v>3.125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3.125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5-4D4D-9ECA-AD69A640E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40472"/>
        <c:axId val="459339688"/>
      </c:lineChart>
      <c:catAx>
        <c:axId val="4593404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9688"/>
        <c:crosses val="autoZero"/>
        <c:auto val="1"/>
        <c:lblAlgn val="ctr"/>
        <c:lblOffset val="100"/>
        <c:noMultiLvlLbl val="0"/>
      </c:catAx>
      <c:valAx>
        <c:axId val="45933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Dist'!$E$7:$AQ$7</c:f>
              <c:numCache>
                <c:formatCode>0.00</c:formatCode>
                <c:ptCount val="39"/>
                <c:pt idx="0">
                  <c:v>4.1284403669724776</c:v>
                </c:pt>
                <c:pt idx="1">
                  <c:v>7.186544342507645</c:v>
                </c:pt>
                <c:pt idx="2">
                  <c:v>5.9633027522935782</c:v>
                </c:pt>
                <c:pt idx="3">
                  <c:v>8.1039755351681961</c:v>
                </c:pt>
                <c:pt idx="4">
                  <c:v>9.4801223241590211</c:v>
                </c:pt>
                <c:pt idx="5">
                  <c:v>11.467889908256881</c:v>
                </c:pt>
                <c:pt idx="6">
                  <c:v>10.856269113149846</c:v>
                </c:pt>
                <c:pt idx="7">
                  <c:v>6.7278287461773694</c:v>
                </c:pt>
                <c:pt idx="8">
                  <c:v>10.856269113149846</c:v>
                </c:pt>
                <c:pt idx="9">
                  <c:v>8.8685015290519882</c:v>
                </c:pt>
                <c:pt idx="10">
                  <c:v>6.2691131498470938</c:v>
                </c:pt>
                <c:pt idx="11">
                  <c:v>3.5168195718654434</c:v>
                </c:pt>
                <c:pt idx="12">
                  <c:v>2.7522935779816518</c:v>
                </c:pt>
                <c:pt idx="13">
                  <c:v>1.834862385321101</c:v>
                </c:pt>
                <c:pt idx="14">
                  <c:v>0.76452599388379205</c:v>
                </c:pt>
                <c:pt idx="15">
                  <c:v>0.45871559633027525</c:v>
                </c:pt>
                <c:pt idx="16">
                  <c:v>0.1529051987767584</c:v>
                </c:pt>
                <c:pt idx="17">
                  <c:v>0.3058103975535168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0.1529051987767584</c:v>
                </c:pt>
                <c:pt idx="22">
                  <c:v>0</c:v>
                </c:pt>
                <c:pt idx="23">
                  <c:v>0.1529051987767584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4780-B90E-B975FD3F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40080"/>
        <c:axId val="459337336"/>
      </c:lineChart>
      <c:catAx>
        <c:axId val="4593400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7336"/>
        <c:crosses val="autoZero"/>
        <c:auto val="1"/>
        <c:lblAlgn val="ctr"/>
        <c:lblOffset val="100"/>
        <c:noMultiLvlLbl val="0"/>
      </c:catAx>
      <c:valAx>
        <c:axId val="45933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9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Dist'!$E$8:$AQ$8</c:f>
              <c:numCache>
                <c:formatCode>0.00</c:formatCode>
                <c:ptCount val="39"/>
                <c:pt idx="0">
                  <c:v>1.9656019656019656E-2</c:v>
                </c:pt>
                <c:pt idx="1">
                  <c:v>6.8796068796068796E-2</c:v>
                </c:pt>
                <c:pt idx="2">
                  <c:v>0.67813267813267808</c:v>
                </c:pt>
                <c:pt idx="3">
                  <c:v>3.3022113022113024</c:v>
                </c:pt>
                <c:pt idx="4">
                  <c:v>9.0417690417690419</c:v>
                </c:pt>
                <c:pt idx="5">
                  <c:v>13.926289926289925</c:v>
                </c:pt>
                <c:pt idx="6">
                  <c:v>13.719901719901721</c:v>
                </c:pt>
                <c:pt idx="7">
                  <c:v>13.277641277641278</c:v>
                </c:pt>
                <c:pt idx="8">
                  <c:v>11.479115479115478</c:v>
                </c:pt>
                <c:pt idx="9">
                  <c:v>11.606879606879607</c:v>
                </c:pt>
                <c:pt idx="10">
                  <c:v>9.5724815724815731</c:v>
                </c:pt>
                <c:pt idx="11">
                  <c:v>6.555282555282556</c:v>
                </c:pt>
                <c:pt idx="12">
                  <c:v>3.5479115479115482</c:v>
                </c:pt>
                <c:pt idx="13">
                  <c:v>1.257985257985258</c:v>
                </c:pt>
                <c:pt idx="14">
                  <c:v>0.91400491400491402</c:v>
                </c:pt>
                <c:pt idx="15">
                  <c:v>0.4127764127764128</c:v>
                </c:pt>
                <c:pt idx="16">
                  <c:v>0.31449631449631449</c:v>
                </c:pt>
                <c:pt idx="17">
                  <c:v>9.8280098280098274E-2</c:v>
                </c:pt>
                <c:pt idx="18">
                  <c:v>0.14742014742014742</c:v>
                </c:pt>
                <c:pt idx="19">
                  <c:v>9.8280098280098278E-3</c:v>
                </c:pt>
                <c:pt idx="20">
                  <c:v>2.9484029484029485E-2</c:v>
                </c:pt>
                <c:pt idx="21">
                  <c:v>9.8280098280098278E-3</c:v>
                </c:pt>
                <c:pt idx="22">
                  <c:v>9.8280098280098278E-3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A-4C20-9BA0-AB2C24620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4592"/>
        <c:axId val="459333416"/>
      </c:lineChart>
      <c:catAx>
        <c:axId val="4593345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3416"/>
        <c:crosses val="autoZero"/>
        <c:auto val="1"/>
        <c:lblAlgn val="ctr"/>
        <c:lblOffset val="100"/>
        <c:noMultiLvlLbl val="0"/>
      </c:catAx>
      <c:valAx>
        <c:axId val="45933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2.2988505747126435</c:v>
                </c:pt>
                <c:pt idx="4">
                  <c:v>4.5977011494252871</c:v>
                </c:pt>
                <c:pt idx="5">
                  <c:v>9.1954022988505741</c:v>
                </c:pt>
                <c:pt idx="6">
                  <c:v>4.5977011494252871</c:v>
                </c:pt>
                <c:pt idx="7">
                  <c:v>12.643678160919542</c:v>
                </c:pt>
                <c:pt idx="8">
                  <c:v>14.942528735632186</c:v>
                </c:pt>
                <c:pt idx="9">
                  <c:v>10.344827586206897</c:v>
                </c:pt>
                <c:pt idx="10">
                  <c:v>11.494252873563218</c:v>
                </c:pt>
                <c:pt idx="11">
                  <c:v>10.344827586206897</c:v>
                </c:pt>
                <c:pt idx="12">
                  <c:v>5.7471264367816088</c:v>
                </c:pt>
                <c:pt idx="13">
                  <c:v>3.4482758620689653</c:v>
                </c:pt>
                <c:pt idx="14">
                  <c:v>1.1494252873563218</c:v>
                </c:pt>
                <c:pt idx="15">
                  <c:v>1.1494252873563218</c:v>
                </c:pt>
                <c:pt idx="16">
                  <c:v>2.2988505747126435</c:v>
                </c:pt>
                <c:pt idx="17">
                  <c:v>2.2988505747126435</c:v>
                </c:pt>
                <c:pt idx="18">
                  <c:v>1.1494252873563218</c:v>
                </c:pt>
                <c:pt idx="19">
                  <c:v>1.1494252873563218</c:v>
                </c:pt>
                <c:pt idx="20">
                  <c:v>0</c:v>
                </c:pt>
                <c:pt idx="21">
                  <c:v>1.1494252873563218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C-4751-828B-9391DD7E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41256"/>
        <c:axId val="459339296"/>
      </c:lineChart>
      <c:catAx>
        <c:axId val="4593412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9296"/>
        <c:crosses val="autoZero"/>
        <c:auto val="1"/>
        <c:lblAlgn val="ctr"/>
        <c:lblOffset val="100"/>
        <c:noMultiLvlLbl val="0"/>
      </c:catAx>
      <c:valAx>
        <c:axId val="4593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Dist'!$E$10:$AQ$10</c:f>
              <c:numCache>
                <c:formatCode>0.00</c:formatCode>
                <c:ptCount val="39"/>
                <c:pt idx="0">
                  <c:v>2.8571428571428572</c:v>
                </c:pt>
                <c:pt idx="1">
                  <c:v>11.428571428571429</c:v>
                </c:pt>
                <c:pt idx="2">
                  <c:v>11.428571428571429</c:v>
                </c:pt>
                <c:pt idx="3">
                  <c:v>8.5714285714285712</c:v>
                </c:pt>
                <c:pt idx="4">
                  <c:v>8.5714285714285712</c:v>
                </c:pt>
                <c:pt idx="5">
                  <c:v>2.8571428571428572</c:v>
                </c:pt>
                <c:pt idx="6">
                  <c:v>14.285714285714285</c:v>
                </c:pt>
                <c:pt idx="7">
                  <c:v>5.7142857142857144</c:v>
                </c:pt>
                <c:pt idx="8">
                  <c:v>17.142857142857142</c:v>
                </c:pt>
                <c:pt idx="9">
                  <c:v>2.8571428571428572</c:v>
                </c:pt>
                <c:pt idx="10">
                  <c:v>8.5714285714285712</c:v>
                </c:pt>
                <c:pt idx="11">
                  <c:v>5.7142857142857144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7-4DAF-A4F8-CD4E2198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29888"/>
        <c:axId val="459335376"/>
      </c:lineChart>
      <c:catAx>
        <c:axId val="4593298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5376"/>
        <c:crosses val="autoZero"/>
        <c:auto val="1"/>
        <c:lblAlgn val="ctr"/>
        <c:lblOffset val="100"/>
        <c:noMultiLvlLbl val="0"/>
      </c:catAx>
      <c:valAx>
        <c:axId val="4593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2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Dist'!$E$11:$AQ$11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6.1855670103092786</c:v>
                </c:pt>
                <c:pt idx="4">
                  <c:v>9.2783505154639183</c:v>
                </c:pt>
                <c:pt idx="5">
                  <c:v>17.525773195876287</c:v>
                </c:pt>
                <c:pt idx="6">
                  <c:v>11.340206185567011</c:v>
                </c:pt>
                <c:pt idx="7">
                  <c:v>9.2783505154639183</c:v>
                </c:pt>
                <c:pt idx="8">
                  <c:v>10.309278350515463</c:v>
                </c:pt>
                <c:pt idx="9">
                  <c:v>12.371134020618557</c:v>
                </c:pt>
                <c:pt idx="10">
                  <c:v>10.309278350515463</c:v>
                </c:pt>
                <c:pt idx="11">
                  <c:v>7.216494845360824</c:v>
                </c:pt>
                <c:pt idx="12">
                  <c:v>5.1546391752577314</c:v>
                </c:pt>
                <c:pt idx="13">
                  <c:v>1.0309278350515463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2-4D93-9E67-41CE315F9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8120"/>
        <c:axId val="459333808"/>
      </c:lineChart>
      <c:catAx>
        <c:axId val="4593381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3808"/>
        <c:crosses val="autoZero"/>
        <c:auto val="1"/>
        <c:lblAlgn val="ctr"/>
        <c:lblOffset val="100"/>
        <c:noMultiLvlLbl val="0"/>
      </c:catAx>
      <c:valAx>
        <c:axId val="4593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15</c:v>
                </c:pt>
                <c:pt idx="6">
                  <c:v>15</c:v>
                </c:pt>
                <c:pt idx="7">
                  <c:v>5</c:v>
                </c:pt>
                <c:pt idx="8">
                  <c:v>5</c:v>
                </c:pt>
                <c:pt idx="9">
                  <c:v>15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E-4FF8-946E-71BA967F9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5768"/>
        <c:axId val="459334200"/>
      </c:lineChart>
      <c:catAx>
        <c:axId val="4593357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4200"/>
        <c:crosses val="autoZero"/>
        <c:auto val="1"/>
        <c:lblAlgn val="ctr"/>
        <c:lblOffset val="100"/>
        <c:noMultiLvlLbl val="0"/>
      </c:catAx>
      <c:valAx>
        <c:axId val="459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 Christi US-281</a:t>
            </a:r>
            <a:r>
              <a:rPr lang="en-GB" baseline="0"/>
              <a:t>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Dist'!$E$3:$AQ$3</c:f>
              <c:numCache>
                <c:formatCode>0.00</c:formatCode>
                <c:ptCount val="39"/>
                <c:pt idx="0">
                  <c:v>5.394190871369295</c:v>
                </c:pt>
                <c:pt idx="1">
                  <c:v>7.4688796680497926</c:v>
                </c:pt>
                <c:pt idx="2">
                  <c:v>8.7136929460580905</c:v>
                </c:pt>
                <c:pt idx="3">
                  <c:v>8.2987551867219906</c:v>
                </c:pt>
                <c:pt idx="4">
                  <c:v>4.9792531120331951</c:v>
                </c:pt>
                <c:pt idx="5">
                  <c:v>4.9792531120331951</c:v>
                </c:pt>
                <c:pt idx="6">
                  <c:v>8.2987551867219906</c:v>
                </c:pt>
                <c:pt idx="7">
                  <c:v>6.6390041493775938</c:v>
                </c:pt>
                <c:pt idx="8">
                  <c:v>8.7136929460580905</c:v>
                </c:pt>
                <c:pt idx="9">
                  <c:v>8.2987551867219906</c:v>
                </c:pt>
                <c:pt idx="10">
                  <c:v>7.0539419087136928</c:v>
                </c:pt>
                <c:pt idx="11">
                  <c:v>7.4688796680497926</c:v>
                </c:pt>
                <c:pt idx="12">
                  <c:v>3.7344398340248963</c:v>
                </c:pt>
                <c:pt idx="13">
                  <c:v>2.4896265560165975</c:v>
                </c:pt>
                <c:pt idx="14">
                  <c:v>2.0746887966804977</c:v>
                </c:pt>
                <c:pt idx="15">
                  <c:v>2.0746887966804977</c:v>
                </c:pt>
                <c:pt idx="16">
                  <c:v>1.2448132780082988</c:v>
                </c:pt>
                <c:pt idx="17">
                  <c:v>0.82987551867219922</c:v>
                </c:pt>
                <c:pt idx="18">
                  <c:v>0.41493775933609961</c:v>
                </c:pt>
                <c:pt idx="19">
                  <c:v>0.41493775933609961</c:v>
                </c:pt>
                <c:pt idx="20">
                  <c:v>0.41493775933609961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3-4D28-AD69-DF9719196D99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9.0154211150652426</c:v>
                </c:pt>
                <c:pt idx="2">
                  <c:v>15.302491103202847</c:v>
                </c:pt>
                <c:pt idx="3">
                  <c:v>13.641755634638198</c:v>
                </c:pt>
                <c:pt idx="4">
                  <c:v>10.320284697508896</c:v>
                </c:pt>
                <c:pt idx="5">
                  <c:v>10.438908659549229</c:v>
                </c:pt>
                <c:pt idx="6">
                  <c:v>9.7271648873072358</c:v>
                </c:pt>
                <c:pt idx="7">
                  <c:v>8.5409252669039155</c:v>
                </c:pt>
                <c:pt idx="8">
                  <c:v>5.8125741399762756</c:v>
                </c:pt>
                <c:pt idx="9">
                  <c:v>4.5077105575326213</c:v>
                </c:pt>
                <c:pt idx="10">
                  <c:v>3.9145907473309607</c:v>
                </c:pt>
                <c:pt idx="11">
                  <c:v>2.7283511269276395</c:v>
                </c:pt>
                <c:pt idx="12">
                  <c:v>1.3048635824436536</c:v>
                </c:pt>
                <c:pt idx="13">
                  <c:v>0.47449584816132861</c:v>
                </c:pt>
                <c:pt idx="14">
                  <c:v>0.35587188612099641</c:v>
                </c:pt>
                <c:pt idx="15">
                  <c:v>0.35587188612099641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0.11862396204033215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3-4D28-AD69-DF9719196D99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Dist'!$E$5:$AQ$5</c:f>
              <c:numCache>
                <c:formatCode>0.00</c:formatCode>
                <c:ptCount val="39"/>
                <c:pt idx="0">
                  <c:v>0.14534883720930233</c:v>
                </c:pt>
                <c:pt idx="1">
                  <c:v>0.87209302325581395</c:v>
                </c:pt>
                <c:pt idx="2">
                  <c:v>1.7441860465116279</c:v>
                </c:pt>
                <c:pt idx="3">
                  <c:v>4.6511627906976747</c:v>
                </c:pt>
                <c:pt idx="4">
                  <c:v>9.4476744186046506</c:v>
                </c:pt>
                <c:pt idx="5">
                  <c:v>11.482558139534884</c:v>
                </c:pt>
                <c:pt idx="6">
                  <c:v>7.9941860465116283</c:v>
                </c:pt>
                <c:pt idx="7">
                  <c:v>10.465116279069768</c:v>
                </c:pt>
                <c:pt idx="8">
                  <c:v>10.319767441860465</c:v>
                </c:pt>
                <c:pt idx="9">
                  <c:v>10.61046511627907</c:v>
                </c:pt>
                <c:pt idx="10">
                  <c:v>9.4476744186046506</c:v>
                </c:pt>
                <c:pt idx="11">
                  <c:v>6.104651162790697</c:v>
                </c:pt>
                <c:pt idx="12">
                  <c:v>3.4883720930232558</c:v>
                </c:pt>
                <c:pt idx="13">
                  <c:v>3.7790697674418601</c:v>
                </c:pt>
                <c:pt idx="14">
                  <c:v>2.1802325581395348</c:v>
                </c:pt>
                <c:pt idx="15">
                  <c:v>1.88953488372093</c:v>
                </c:pt>
                <c:pt idx="16">
                  <c:v>1.4534883720930232</c:v>
                </c:pt>
                <c:pt idx="17">
                  <c:v>0.72674418604651159</c:v>
                </c:pt>
                <c:pt idx="18">
                  <c:v>1.0174418604651163</c:v>
                </c:pt>
                <c:pt idx="19">
                  <c:v>0.58139534883720934</c:v>
                </c:pt>
                <c:pt idx="20">
                  <c:v>0.43604651162790697</c:v>
                </c:pt>
                <c:pt idx="21">
                  <c:v>0.14534883720930233</c:v>
                </c:pt>
                <c:pt idx="22">
                  <c:v>0.14534883720930233</c:v>
                </c:pt>
                <c:pt idx="23">
                  <c:v>0.14534883720930233</c:v>
                </c:pt>
                <c:pt idx="24">
                  <c:v>0.29069767441860467</c:v>
                </c:pt>
                <c:pt idx="25">
                  <c:v>0.14534883720930233</c:v>
                </c:pt>
                <c:pt idx="26">
                  <c:v>0.14534883720930233</c:v>
                </c:pt>
                <c:pt idx="27">
                  <c:v>0</c:v>
                </c:pt>
                <c:pt idx="28">
                  <c:v>0.14534883720930233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83-4D28-AD69-DF9719196D99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Dist'!$E$6:$AQ$6</c:f>
              <c:numCache>
                <c:formatCode>0.00</c:formatCode>
                <c:ptCount val="39"/>
                <c:pt idx="0">
                  <c:v>3.125</c:v>
                </c:pt>
                <c:pt idx="1">
                  <c:v>6.25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  <c:pt idx="5">
                  <c:v>3.125</c:v>
                </c:pt>
                <c:pt idx="6">
                  <c:v>15.625</c:v>
                </c:pt>
                <c:pt idx="7">
                  <c:v>3.125</c:v>
                </c:pt>
                <c:pt idx="8">
                  <c:v>12.5</c:v>
                </c:pt>
                <c:pt idx="9">
                  <c:v>3.125</c:v>
                </c:pt>
                <c:pt idx="10">
                  <c:v>3.125</c:v>
                </c:pt>
                <c:pt idx="11">
                  <c:v>0</c:v>
                </c:pt>
                <c:pt idx="12">
                  <c:v>3.125</c:v>
                </c:pt>
                <c:pt idx="13">
                  <c:v>6.25</c:v>
                </c:pt>
                <c:pt idx="14">
                  <c:v>12.5</c:v>
                </c:pt>
                <c:pt idx="15">
                  <c:v>3.125</c:v>
                </c:pt>
                <c:pt idx="16">
                  <c:v>3.125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3.125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83-4D28-AD69-DF9719196D99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Dist'!$E$7:$AQ$7</c:f>
              <c:numCache>
                <c:formatCode>0.00</c:formatCode>
                <c:ptCount val="39"/>
                <c:pt idx="0">
                  <c:v>4.1284403669724776</c:v>
                </c:pt>
                <c:pt idx="1">
                  <c:v>7.186544342507645</c:v>
                </c:pt>
                <c:pt idx="2">
                  <c:v>5.9633027522935782</c:v>
                </c:pt>
                <c:pt idx="3">
                  <c:v>8.1039755351681961</c:v>
                </c:pt>
                <c:pt idx="4">
                  <c:v>9.4801223241590211</c:v>
                </c:pt>
                <c:pt idx="5">
                  <c:v>11.467889908256881</c:v>
                </c:pt>
                <c:pt idx="6">
                  <c:v>10.856269113149846</c:v>
                </c:pt>
                <c:pt idx="7">
                  <c:v>6.7278287461773694</c:v>
                </c:pt>
                <c:pt idx="8">
                  <c:v>10.856269113149846</c:v>
                </c:pt>
                <c:pt idx="9">
                  <c:v>8.8685015290519882</c:v>
                </c:pt>
                <c:pt idx="10">
                  <c:v>6.2691131498470938</c:v>
                </c:pt>
                <c:pt idx="11">
                  <c:v>3.5168195718654434</c:v>
                </c:pt>
                <c:pt idx="12">
                  <c:v>2.7522935779816518</c:v>
                </c:pt>
                <c:pt idx="13">
                  <c:v>1.834862385321101</c:v>
                </c:pt>
                <c:pt idx="14">
                  <c:v>0.76452599388379205</c:v>
                </c:pt>
                <c:pt idx="15">
                  <c:v>0.45871559633027525</c:v>
                </c:pt>
                <c:pt idx="16">
                  <c:v>0.1529051987767584</c:v>
                </c:pt>
                <c:pt idx="17">
                  <c:v>0.3058103975535168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0.1529051987767584</c:v>
                </c:pt>
                <c:pt idx="22">
                  <c:v>0</c:v>
                </c:pt>
                <c:pt idx="23">
                  <c:v>0.1529051987767584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83-4D28-AD69-DF9719196D99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Dist'!$E$8:$AQ$8</c:f>
              <c:numCache>
                <c:formatCode>0.00</c:formatCode>
                <c:ptCount val="39"/>
                <c:pt idx="0">
                  <c:v>1.9656019656019656E-2</c:v>
                </c:pt>
                <c:pt idx="1">
                  <c:v>6.8796068796068796E-2</c:v>
                </c:pt>
                <c:pt idx="2">
                  <c:v>0.67813267813267808</c:v>
                </c:pt>
                <c:pt idx="3">
                  <c:v>3.3022113022113024</c:v>
                </c:pt>
                <c:pt idx="4">
                  <c:v>9.0417690417690419</c:v>
                </c:pt>
                <c:pt idx="5">
                  <c:v>13.926289926289925</c:v>
                </c:pt>
                <c:pt idx="6">
                  <c:v>13.719901719901721</c:v>
                </c:pt>
                <c:pt idx="7">
                  <c:v>13.277641277641278</c:v>
                </c:pt>
                <c:pt idx="8">
                  <c:v>11.479115479115478</c:v>
                </c:pt>
                <c:pt idx="9">
                  <c:v>11.606879606879607</c:v>
                </c:pt>
                <c:pt idx="10">
                  <c:v>9.5724815724815731</c:v>
                </c:pt>
                <c:pt idx="11">
                  <c:v>6.555282555282556</c:v>
                </c:pt>
                <c:pt idx="12">
                  <c:v>3.5479115479115482</c:v>
                </c:pt>
                <c:pt idx="13">
                  <c:v>1.257985257985258</c:v>
                </c:pt>
                <c:pt idx="14">
                  <c:v>0.91400491400491402</c:v>
                </c:pt>
                <c:pt idx="15">
                  <c:v>0.4127764127764128</c:v>
                </c:pt>
                <c:pt idx="16">
                  <c:v>0.31449631449631449</c:v>
                </c:pt>
                <c:pt idx="17">
                  <c:v>9.8280098280098274E-2</c:v>
                </c:pt>
                <c:pt idx="18">
                  <c:v>0.14742014742014742</c:v>
                </c:pt>
                <c:pt idx="19">
                  <c:v>9.8280098280098278E-3</c:v>
                </c:pt>
                <c:pt idx="20">
                  <c:v>2.9484029484029485E-2</c:v>
                </c:pt>
                <c:pt idx="21">
                  <c:v>9.8280098280098278E-3</c:v>
                </c:pt>
                <c:pt idx="22">
                  <c:v>9.8280098280098278E-3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83-4D28-AD69-DF9719196D99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2.2988505747126435</c:v>
                </c:pt>
                <c:pt idx="4">
                  <c:v>4.5977011494252871</c:v>
                </c:pt>
                <c:pt idx="5">
                  <c:v>9.1954022988505741</c:v>
                </c:pt>
                <c:pt idx="6">
                  <c:v>4.5977011494252871</c:v>
                </c:pt>
                <c:pt idx="7">
                  <c:v>12.643678160919542</c:v>
                </c:pt>
                <c:pt idx="8">
                  <c:v>14.942528735632186</c:v>
                </c:pt>
                <c:pt idx="9">
                  <c:v>10.344827586206897</c:v>
                </c:pt>
                <c:pt idx="10">
                  <c:v>11.494252873563218</c:v>
                </c:pt>
                <c:pt idx="11">
                  <c:v>10.344827586206897</c:v>
                </c:pt>
                <c:pt idx="12">
                  <c:v>5.7471264367816088</c:v>
                </c:pt>
                <c:pt idx="13">
                  <c:v>3.4482758620689653</c:v>
                </c:pt>
                <c:pt idx="14">
                  <c:v>1.1494252873563218</c:v>
                </c:pt>
                <c:pt idx="15">
                  <c:v>1.1494252873563218</c:v>
                </c:pt>
                <c:pt idx="16">
                  <c:v>2.2988505747126435</c:v>
                </c:pt>
                <c:pt idx="17">
                  <c:v>2.2988505747126435</c:v>
                </c:pt>
                <c:pt idx="18">
                  <c:v>1.1494252873563218</c:v>
                </c:pt>
                <c:pt idx="19">
                  <c:v>1.1494252873563218</c:v>
                </c:pt>
                <c:pt idx="20">
                  <c:v>0</c:v>
                </c:pt>
                <c:pt idx="21">
                  <c:v>1.1494252873563218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83-4D28-AD69-DF9719196D99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Dist'!$E$10:$AQ$10</c:f>
              <c:numCache>
                <c:formatCode>0.00</c:formatCode>
                <c:ptCount val="39"/>
                <c:pt idx="0">
                  <c:v>2.8571428571428572</c:v>
                </c:pt>
                <c:pt idx="1">
                  <c:v>11.428571428571429</c:v>
                </c:pt>
                <c:pt idx="2">
                  <c:v>11.428571428571429</c:v>
                </c:pt>
                <c:pt idx="3">
                  <c:v>8.5714285714285712</c:v>
                </c:pt>
                <c:pt idx="4">
                  <c:v>8.5714285714285712</c:v>
                </c:pt>
                <c:pt idx="5">
                  <c:v>2.8571428571428572</c:v>
                </c:pt>
                <c:pt idx="6">
                  <c:v>14.285714285714285</c:v>
                </c:pt>
                <c:pt idx="7">
                  <c:v>5.7142857142857144</c:v>
                </c:pt>
                <c:pt idx="8">
                  <c:v>17.142857142857142</c:v>
                </c:pt>
                <c:pt idx="9">
                  <c:v>2.8571428571428572</c:v>
                </c:pt>
                <c:pt idx="10">
                  <c:v>8.5714285714285712</c:v>
                </c:pt>
                <c:pt idx="11">
                  <c:v>5.7142857142857144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83-4D28-AD69-DF9719196D99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Dist'!$E$11:$AQ$11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6.1855670103092786</c:v>
                </c:pt>
                <c:pt idx="4">
                  <c:v>9.2783505154639183</c:v>
                </c:pt>
                <c:pt idx="5">
                  <c:v>17.525773195876287</c:v>
                </c:pt>
                <c:pt idx="6">
                  <c:v>11.340206185567011</c:v>
                </c:pt>
                <c:pt idx="7">
                  <c:v>9.2783505154639183</c:v>
                </c:pt>
                <c:pt idx="8">
                  <c:v>10.309278350515463</c:v>
                </c:pt>
                <c:pt idx="9">
                  <c:v>12.371134020618557</c:v>
                </c:pt>
                <c:pt idx="10">
                  <c:v>10.309278350515463</c:v>
                </c:pt>
                <c:pt idx="11">
                  <c:v>7.216494845360824</c:v>
                </c:pt>
                <c:pt idx="12">
                  <c:v>5.1546391752577314</c:v>
                </c:pt>
                <c:pt idx="13">
                  <c:v>1.0309278350515463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83-4D28-AD69-DF9719196D99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15</c:v>
                </c:pt>
                <c:pt idx="6">
                  <c:v>15</c:v>
                </c:pt>
                <c:pt idx="7">
                  <c:v>5</c:v>
                </c:pt>
                <c:pt idx="8">
                  <c:v>5</c:v>
                </c:pt>
                <c:pt idx="9">
                  <c:v>15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83-4D28-AD69-DF9719196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8512"/>
        <c:axId val="459330672"/>
      </c:lineChart>
      <c:catAx>
        <c:axId val="45933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0672"/>
        <c:crosses val="autoZero"/>
        <c:auto val="1"/>
        <c:lblAlgn val="ctr"/>
        <c:lblOffset val="100"/>
        <c:noMultiLvlLbl val="0"/>
      </c:catAx>
      <c:valAx>
        <c:axId val="4593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Laredo</a:t>
            </a:r>
            <a:r>
              <a:rPr lang="en-GB" baseline="0"/>
              <a:t> FM 468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Dist'!$E$17:$AQ$17</c:f>
              <c:numCache>
                <c:formatCode>0.00</c:formatCode>
                <c:ptCount val="39"/>
                <c:pt idx="0">
                  <c:v>2.4096385542168677</c:v>
                </c:pt>
                <c:pt idx="1">
                  <c:v>2.4096385542168677</c:v>
                </c:pt>
                <c:pt idx="2">
                  <c:v>2.4096385542168677</c:v>
                </c:pt>
                <c:pt idx="3">
                  <c:v>2.4096385542168677</c:v>
                </c:pt>
                <c:pt idx="4">
                  <c:v>7.2289156626506017</c:v>
                </c:pt>
                <c:pt idx="5">
                  <c:v>19.277108433734941</c:v>
                </c:pt>
                <c:pt idx="6">
                  <c:v>13.253012048192772</c:v>
                </c:pt>
                <c:pt idx="7">
                  <c:v>6.024096385542169</c:v>
                </c:pt>
                <c:pt idx="8">
                  <c:v>3.6144578313253009</c:v>
                </c:pt>
                <c:pt idx="9">
                  <c:v>3.6144578313253009</c:v>
                </c:pt>
                <c:pt idx="10">
                  <c:v>8.4337349397590362</c:v>
                </c:pt>
                <c:pt idx="11">
                  <c:v>4.8192771084337354</c:v>
                </c:pt>
                <c:pt idx="12">
                  <c:v>4.8192771084337354</c:v>
                </c:pt>
                <c:pt idx="13">
                  <c:v>2.4096385542168677</c:v>
                </c:pt>
                <c:pt idx="14">
                  <c:v>14.457831325301203</c:v>
                </c:pt>
                <c:pt idx="15">
                  <c:v>2.4096385542168677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F-43B7-A8D5-7040BA4451AE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Dist'!$E$18:$AQ$18</c:f>
              <c:numCache>
                <c:formatCode>0.00</c:formatCode>
                <c:ptCount val="39"/>
                <c:pt idx="0">
                  <c:v>5.9176672384219549</c:v>
                </c:pt>
                <c:pt idx="1">
                  <c:v>21.526586620926246</c:v>
                </c:pt>
                <c:pt idx="2">
                  <c:v>25.300171526586624</c:v>
                </c:pt>
                <c:pt idx="3">
                  <c:v>15.180102915951974</c:v>
                </c:pt>
                <c:pt idx="4">
                  <c:v>2.9159519725557463</c:v>
                </c:pt>
                <c:pt idx="5">
                  <c:v>11.749571183533448</c:v>
                </c:pt>
                <c:pt idx="6">
                  <c:v>2.5728987993138936</c:v>
                </c:pt>
                <c:pt idx="7">
                  <c:v>6.3464837049742702</c:v>
                </c:pt>
                <c:pt idx="8">
                  <c:v>5.6603773584905666</c:v>
                </c:pt>
                <c:pt idx="9">
                  <c:v>2.0583190394511153</c:v>
                </c:pt>
                <c:pt idx="10">
                  <c:v>0.42881646655231564</c:v>
                </c:pt>
                <c:pt idx="11">
                  <c:v>0.25728987993138941</c:v>
                </c:pt>
                <c:pt idx="12">
                  <c:v>8.5763293310463118E-2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F-43B7-A8D5-7040BA4451AE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Dist'!$E$19:$AQ$19</c:f>
              <c:numCache>
                <c:formatCode>0.00</c:formatCode>
                <c:ptCount val="39"/>
                <c:pt idx="0">
                  <c:v>1.2773722627737227</c:v>
                </c:pt>
                <c:pt idx="1">
                  <c:v>0</c:v>
                </c:pt>
                <c:pt idx="2">
                  <c:v>0.91240875912408748</c:v>
                </c:pt>
                <c:pt idx="3">
                  <c:v>1.2773722627737227</c:v>
                </c:pt>
                <c:pt idx="4">
                  <c:v>0.54744525547445255</c:v>
                </c:pt>
                <c:pt idx="5">
                  <c:v>2.3722627737226274</c:v>
                </c:pt>
                <c:pt idx="6">
                  <c:v>2.7372262773722631</c:v>
                </c:pt>
                <c:pt idx="7">
                  <c:v>2.3722627737226274</c:v>
                </c:pt>
                <c:pt idx="8">
                  <c:v>8.5766423357664241</c:v>
                </c:pt>
                <c:pt idx="9">
                  <c:v>19.89051094890511</c:v>
                </c:pt>
                <c:pt idx="10">
                  <c:v>31.386861313868614</c:v>
                </c:pt>
                <c:pt idx="11">
                  <c:v>27.007299270072991</c:v>
                </c:pt>
                <c:pt idx="12">
                  <c:v>0.91240875912408748</c:v>
                </c:pt>
                <c:pt idx="13">
                  <c:v>0.72992700729927007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F-43B7-A8D5-7040BA4451AE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Dist'!$E$20:$AQ$20</c:f>
              <c:numCache>
                <c:formatCode>0.00</c:formatCode>
                <c:ptCount val="39"/>
                <c:pt idx="0">
                  <c:v>1.0416666666666665</c:v>
                </c:pt>
                <c:pt idx="1">
                  <c:v>0</c:v>
                </c:pt>
                <c:pt idx="2">
                  <c:v>0</c:v>
                </c:pt>
                <c:pt idx="3">
                  <c:v>5.2083333333333339</c:v>
                </c:pt>
                <c:pt idx="4">
                  <c:v>2.083333333333333</c:v>
                </c:pt>
                <c:pt idx="5">
                  <c:v>7.291666666666667</c:v>
                </c:pt>
                <c:pt idx="6">
                  <c:v>3.125</c:v>
                </c:pt>
                <c:pt idx="7">
                  <c:v>5.2083333333333339</c:v>
                </c:pt>
                <c:pt idx="8">
                  <c:v>14.583333333333334</c:v>
                </c:pt>
                <c:pt idx="9">
                  <c:v>21.875</c:v>
                </c:pt>
                <c:pt idx="10">
                  <c:v>18.75</c:v>
                </c:pt>
                <c:pt idx="11">
                  <c:v>18.75</c:v>
                </c:pt>
                <c:pt idx="12">
                  <c:v>2.083333333333333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EF-43B7-A8D5-7040BA4451AE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Dist'!$E$21:$AQ$21</c:f>
              <c:numCache>
                <c:formatCode>0.00</c:formatCode>
                <c:ptCount val="39"/>
                <c:pt idx="0">
                  <c:v>5.0387596899224807</c:v>
                </c:pt>
                <c:pt idx="1">
                  <c:v>17.441860465116278</c:v>
                </c:pt>
                <c:pt idx="2">
                  <c:v>22.286821705426359</c:v>
                </c:pt>
                <c:pt idx="3">
                  <c:v>12.209302325581394</c:v>
                </c:pt>
                <c:pt idx="4">
                  <c:v>2.1317829457364339</c:v>
                </c:pt>
                <c:pt idx="5">
                  <c:v>12.984496124031008</c:v>
                </c:pt>
                <c:pt idx="6">
                  <c:v>3.2945736434108532</c:v>
                </c:pt>
                <c:pt idx="7">
                  <c:v>3.1007751937984498</c:v>
                </c:pt>
                <c:pt idx="8">
                  <c:v>6.395348837209303</c:v>
                </c:pt>
                <c:pt idx="9">
                  <c:v>7.7519379844961236</c:v>
                </c:pt>
                <c:pt idx="10">
                  <c:v>5.0387596899224807</c:v>
                </c:pt>
                <c:pt idx="11">
                  <c:v>2.1317829457364339</c:v>
                </c:pt>
                <c:pt idx="12">
                  <c:v>0.19379844961240311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EF-43B7-A8D5-7040BA4451AE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Dist'!$E$22:$AQ$22</c:f>
              <c:numCache>
                <c:formatCode>0.00</c:formatCode>
                <c:ptCount val="39"/>
                <c:pt idx="0">
                  <c:v>0.68870523415977969</c:v>
                </c:pt>
                <c:pt idx="1">
                  <c:v>0.43044077134986225</c:v>
                </c:pt>
                <c:pt idx="2">
                  <c:v>2.083333333333333</c:v>
                </c:pt>
                <c:pt idx="3">
                  <c:v>3.1852617079889809</c:v>
                </c:pt>
                <c:pt idx="4">
                  <c:v>2.634297520661157</c:v>
                </c:pt>
                <c:pt idx="5">
                  <c:v>10.795454545454545</c:v>
                </c:pt>
                <c:pt idx="6">
                  <c:v>3.8911845730027546</c:v>
                </c:pt>
                <c:pt idx="7">
                  <c:v>8.1095041322314039</c:v>
                </c:pt>
                <c:pt idx="8">
                  <c:v>21.797520661157023</c:v>
                </c:pt>
                <c:pt idx="9">
                  <c:v>23.278236914600551</c:v>
                </c:pt>
                <c:pt idx="10">
                  <c:v>16.477272727272727</c:v>
                </c:pt>
                <c:pt idx="11">
                  <c:v>5.9745179063360885</c:v>
                </c:pt>
                <c:pt idx="12">
                  <c:v>0.51652892561983477</c:v>
                </c:pt>
                <c:pt idx="13">
                  <c:v>0.12052341597796143</c:v>
                </c:pt>
                <c:pt idx="14">
                  <c:v>1.7217630853994491E-2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EF-43B7-A8D5-7040BA4451AE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Dist'!$E$23:$AQ$23</c:f>
              <c:numCache>
                <c:formatCode>0.00</c:formatCode>
                <c:ptCount val="39"/>
                <c:pt idx="0">
                  <c:v>1.4285714285714286</c:v>
                </c:pt>
                <c:pt idx="1">
                  <c:v>2.2857142857142856</c:v>
                </c:pt>
                <c:pt idx="2">
                  <c:v>2</c:v>
                </c:pt>
                <c:pt idx="3">
                  <c:v>6</c:v>
                </c:pt>
                <c:pt idx="4">
                  <c:v>0.85714285714285721</c:v>
                </c:pt>
                <c:pt idx="5">
                  <c:v>7.4285714285714288</c:v>
                </c:pt>
                <c:pt idx="6">
                  <c:v>2</c:v>
                </c:pt>
                <c:pt idx="7">
                  <c:v>10.285714285714285</c:v>
                </c:pt>
                <c:pt idx="8">
                  <c:v>17.714285714285712</c:v>
                </c:pt>
                <c:pt idx="9">
                  <c:v>22.857142857142858</c:v>
                </c:pt>
                <c:pt idx="10">
                  <c:v>16.285714285714288</c:v>
                </c:pt>
                <c:pt idx="11">
                  <c:v>10</c:v>
                </c:pt>
                <c:pt idx="12">
                  <c:v>0.2857142857142857</c:v>
                </c:pt>
                <c:pt idx="13">
                  <c:v>0.5714285714285714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EF-43B7-A8D5-7040BA4451AE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Dist'!$E$24:$AQ$24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2.8571428571428572</c:v>
                </c:pt>
                <c:pt idx="3">
                  <c:v>2.8571428571428572</c:v>
                </c:pt>
                <c:pt idx="4">
                  <c:v>2.8571428571428572</c:v>
                </c:pt>
                <c:pt idx="5">
                  <c:v>8.5714285714285712</c:v>
                </c:pt>
                <c:pt idx="6">
                  <c:v>11.428571428571429</c:v>
                </c:pt>
                <c:pt idx="7">
                  <c:v>20</c:v>
                </c:pt>
                <c:pt idx="8">
                  <c:v>14.285714285714285</c:v>
                </c:pt>
                <c:pt idx="9">
                  <c:v>5.7142857142857144</c:v>
                </c:pt>
                <c:pt idx="10">
                  <c:v>8.5714285714285712</c:v>
                </c:pt>
                <c:pt idx="11">
                  <c:v>5.7142857142857144</c:v>
                </c:pt>
                <c:pt idx="12">
                  <c:v>5.7142857142857144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2.8571428571428572</c:v>
                </c:pt>
                <c:pt idx="17">
                  <c:v>2.8571428571428572</c:v>
                </c:pt>
                <c:pt idx="18">
                  <c:v>2.8571428571428572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2.8571428571428572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EF-43B7-A8D5-7040BA4451AE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Dist'!$E$25:$AQ$25</c:f>
              <c:numCache>
                <c:formatCode>0.00</c:formatCode>
                <c:ptCount val="39"/>
                <c:pt idx="0">
                  <c:v>3.5714285714285712</c:v>
                </c:pt>
                <c:pt idx="1">
                  <c:v>1.7857142857142856</c:v>
                </c:pt>
                <c:pt idx="2">
                  <c:v>3.5714285714285712</c:v>
                </c:pt>
                <c:pt idx="3">
                  <c:v>16.071428571428573</c:v>
                </c:pt>
                <c:pt idx="4">
                  <c:v>37.5</c:v>
                </c:pt>
                <c:pt idx="5">
                  <c:v>25</c:v>
                </c:pt>
                <c:pt idx="6">
                  <c:v>0</c:v>
                </c:pt>
                <c:pt idx="7">
                  <c:v>0</c:v>
                </c:pt>
                <c:pt idx="8">
                  <c:v>5.3571428571428568</c:v>
                </c:pt>
                <c:pt idx="9">
                  <c:v>3.5714285714285712</c:v>
                </c:pt>
                <c:pt idx="10">
                  <c:v>3.5714285714285712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EF-43B7-A8D5-7040BA4451AE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Dist'!$E$26:$AQ$26</c:f>
              <c:numCache>
                <c:formatCode>0.00</c:formatCode>
                <c:ptCount val="39"/>
                <c:pt idx="0">
                  <c:v>7.0175438596491224</c:v>
                </c:pt>
                <c:pt idx="1">
                  <c:v>1.7543859649122806</c:v>
                </c:pt>
                <c:pt idx="2">
                  <c:v>0</c:v>
                </c:pt>
                <c:pt idx="3">
                  <c:v>8.7719298245614024</c:v>
                </c:pt>
                <c:pt idx="4">
                  <c:v>10.526315789473683</c:v>
                </c:pt>
                <c:pt idx="5">
                  <c:v>14.035087719298245</c:v>
                </c:pt>
                <c:pt idx="6">
                  <c:v>1.7543859649122806</c:v>
                </c:pt>
                <c:pt idx="7">
                  <c:v>7.0175438596491224</c:v>
                </c:pt>
                <c:pt idx="8">
                  <c:v>14.035087719298245</c:v>
                </c:pt>
                <c:pt idx="9">
                  <c:v>19.298245614035086</c:v>
                </c:pt>
                <c:pt idx="10">
                  <c:v>8.7719298245614024</c:v>
                </c:pt>
                <c:pt idx="11">
                  <c:v>7.0175438596491224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EF-43B7-A8D5-7040BA445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1064"/>
        <c:axId val="459336160"/>
      </c:lineChart>
      <c:catAx>
        <c:axId val="45933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6160"/>
        <c:crosses val="autoZero"/>
        <c:auto val="1"/>
        <c:lblAlgn val="ctr"/>
        <c:lblOffset val="100"/>
        <c:noMultiLvlLbl val="0"/>
      </c:catAx>
      <c:valAx>
        <c:axId val="4593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72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Dist'!$E$31:$AQ$31</c:f>
              <c:numCache>
                <c:formatCode>0.00</c:formatCode>
                <c:ptCount val="39"/>
                <c:pt idx="0">
                  <c:v>8.4367245657568244</c:v>
                </c:pt>
                <c:pt idx="1">
                  <c:v>1.9851116625310175</c:v>
                </c:pt>
                <c:pt idx="2">
                  <c:v>3.4739454094292808</c:v>
                </c:pt>
                <c:pt idx="3">
                  <c:v>4.2183622828784122</c:v>
                </c:pt>
                <c:pt idx="4">
                  <c:v>6.4516129032258061</c:v>
                </c:pt>
                <c:pt idx="5">
                  <c:v>7.9404466501240698</c:v>
                </c:pt>
                <c:pt idx="6">
                  <c:v>6.2034739454094296</c:v>
                </c:pt>
                <c:pt idx="7">
                  <c:v>4.7146401985111659</c:v>
                </c:pt>
                <c:pt idx="8">
                  <c:v>5.7071960297766751</c:v>
                </c:pt>
                <c:pt idx="9">
                  <c:v>6.6997518610421833</c:v>
                </c:pt>
                <c:pt idx="10">
                  <c:v>9.9255583126550881</c:v>
                </c:pt>
                <c:pt idx="11">
                  <c:v>12.158808933002481</c:v>
                </c:pt>
                <c:pt idx="12">
                  <c:v>7.4441687344913143</c:v>
                </c:pt>
                <c:pt idx="13">
                  <c:v>2.9776674937965262</c:v>
                </c:pt>
                <c:pt idx="14">
                  <c:v>1.7369727047146404</c:v>
                </c:pt>
                <c:pt idx="15">
                  <c:v>1.240694789081886</c:v>
                </c:pt>
                <c:pt idx="16">
                  <c:v>0.74441687344913154</c:v>
                </c:pt>
                <c:pt idx="17">
                  <c:v>1.9851116625310175</c:v>
                </c:pt>
                <c:pt idx="18">
                  <c:v>2.2332506203473943</c:v>
                </c:pt>
                <c:pt idx="19">
                  <c:v>0.99255583126550873</c:v>
                </c:pt>
                <c:pt idx="20">
                  <c:v>1.7369727047146404</c:v>
                </c:pt>
                <c:pt idx="21">
                  <c:v>0.49627791563275436</c:v>
                </c:pt>
                <c:pt idx="22">
                  <c:v>0.24813895781637718</c:v>
                </c:pt>
                <c:pt idx="23">
                  <c:v>0.24813895781637718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D-428E-9567-6F93C07374D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Dist'!$E$32:$AQ$32</c:f>
              <c:numCache>
                <c:formatCode>0.00</c:formatCode>
                <c:ptCount val="39"/>
                <c:pt idx="0">
                  <c:v>1.0959636460839348</c:v>
                </c:pt>
                <c:pt idx="1">
                  <c:v>7.7786688051323178</c:v>
                </c:pt>
                <c:pt idx="2">
                  <c:v>19.112536754878377</c:v>
                </c:pt>
                <c:pt idx="3">
                  <c:v>19.673883988238437</c:v>
                </c:pt>
                <c:pt idx="4">
                  <c:v>13.2317562149158</c:v>
                </c:pt>
                <c:pt idx="5">
                  <c:v>10.45175086875167</c:v>
                </c:pt>
                <c:pt idx="6">
                  <c:v>9.5696337877572848</c:v>
                </c:pt>
                <c:pt idx="7">
                  <c:v>6.6025126971398018</c:v>
                </c:pt>
                <c:pt idx="8">
                  <c:v>4.2769313017909649</c:v>
                </c:pt>
                <c:pt idx="9">
                  <c:v>2.5394279604383856</c:v>
                </c:pt>
                <c:pt idx="10">
                  <c:v>1.6573108794439988</c:v>
                </c:pt>
                <c:pt idx="11">
                  <c:v>1.0959636460839348</c:v>
                </c:pt>
                <c:pt idx="12">
                  <c:v>0.96230954290296711</c:v>
                </c:pt>
                <c:pt idx="13">
                  <c:v>0.61480887463245115</c:v>
                </c:pt>
                <c:pt idx="14">
                  <c:v>0.42769313017909649</c:v>
                </c:pt>
                <c:pt idx="15">
                  <c:v>0.21384656508954825</c:v>
                </c:pt>
                <c:pt idx="16">
                  <c:v>0.32076984763432237</c:v>
                </c:pt>
                <c:pt idx="17">
                  <c:v>0.16038492381716118</c:v>
                </c:pt>
                <c:pt idx="18">
                  <c:v>5.3461641272387062E-2</c:v>
                </c:pt>
                <c:pt idx="19">
                  <c:v>5.3461641272387062E-2</c:v>
                </c:pt>
                <c:pt idx="20">
                  <c:v>2.6730820636193531E-2</c:v>
                </c:pt>
                <c:pt idx="21">
                  <c:v>0</c:v>
                </c:pt>
                <c:pt idx="22">
                  <c:v>5.3461641272387062E-2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2.6730820636193531E-2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D-428E-9567-6F93C07374DD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Dist'!$E$33:$AQ$33</c:f>
              <c:numCache>
                <c:formatCode>0.00</c:formatCode>
                <c:ptCount val="39"/>
                <c:pt idx="0">
                  <c:v>0.7142857142857143</c:v>
                </c:pt>
                <c:pt idx="1">
                  <c:v>1.0317460317460316</c:v>
                </c:pt>
                <c:pt idx="2">
                  <c:v>0.95238095238095244</c:v>
                </c:pt>
                <c:pt idx="3">
                  <c:v>0.79365079365079361</c:v>
                </c:pt>
                <c:pt idx="4">
                  <c:v>3.3333333333333335</c:v>
                </c:pt>
                <c:pt idx="5">
                  <c:v>6.0317460317460316</c:v>
                </c:pt>
                <c:pt idx="6">
                  <c:v>11.746031746031745</c:v>
                </c:pt>
                <c:pt idx="7">
                  <c:v>13.492063492063492</c:v>
                </c:pt>
                <c:pt idx="8">
                  <c:v>11.507936507936508</c:v>
                </c:pt>
                <c:pt idx="9">
                  <c:v>10.396825396825397</c:v>
                </c:pt>
                <c:pt idx="10">
                  <c:v>6.0317460317460316</c:v>
                </c:pt>
                <c:pt idx="11">
                  <c:v>6.0317460317460316</c:v>
                </c:pt>
                <c:pt idx="12">
                  <c:v>4.6031746031746037</c:v>
                </c:pt>
                <c:pt idx="13">
                  <c:v>3.6507936507936511</c:v>
                </c:pt>
                <c:pt idx="14">
                  <c:v>3.6507936507936511</c:v>
                </c:pt>
                <c:pt idx="15">
                  <c:v>2.4603174603174605</c:v>
                </c:pt>
                <c:pt idx="16">
                  <c:v>2.7777777777777777</c:v>
                </c:pt>
                <c:pt idx="17">
                  <c:v>3.0158730158730158</c:v>
                </c:pt>
                <c:pt idx="18">
                  <c:v>2.5396825396825395</c:v>
                </c:pt>
                <c:pt idx="19">
                  <c:v>2.1428571428571428</c:v>
                </c:pt>
                <c:pt idx="20">
                  <c:v>1.4285714285714286</c:v>
                </c:pt>
                <c:pt idx="21">
                  <c:v>0.63492063492063489</c:v>
                </c:pt>
                <c:pt idx="22">
                  <c:v>0.31746031746031744</c:v>
                </c:pt>
                <c:pt idx="23">
                  <c:v>0.15873015873015872</c:v>
                </c:pt>
                <c:pt idx="24">
                  <c:v>0.31746031746031744</c:v>
                </c:pt>
                <c:pt idx="25">
                  <c:v>0.15873015873015872</c:v>
                </c:pt>
                <c:pt idx="26">
                  <c:v>7.9365079365079361E-2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D-428E-9567-6F93C07374DD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Dist'!$E$34:$AQ$34</c:f>
              <c:numCache>
                <c:formatCode>0.00</c:formatCode>
                <c:ptCount val="39"/>
                <c:pt idx="0">
                  <c:v>2.9296875</c:v>
                </c:pt>
                <c:pt idx="1">
                  <c:v>2.9296875</c:v>
                </c:pt>
                <c:pt idx="2">
                  <c:v>2.9296875</c:v>
                </c:pt>
                <c:pt idx="3">
                  <c:v>2.734375</c:v>
                </c:pt>
                <c:pt idx="4">
                  <c:v>2.34375</c:v>
                </c:pt>
                <c:pt idx="5">
                  <c:v>4.296875</c:v>
                </c:pt>
                <c:pt idx="6">
                  <c:v>9.765625</c:v>
                </c:pt>
                <c:pt idx="7">
                  <c:v>14.84375</c:v>
                </c:pt>
                <c:pt idx="8">
                  <c:v>11.9140625</c:v>
                </c:pt>
                <c:pt idx="9">
                  <c:v>7.8125</c:v>
                </c:pt>
                <c:pt idx="10">
                  <c:v>7.8125</c:v>
                </c:pt>
                <c:pt idx="11">
                  <c:v>6.25</c:v>
                </c:pt>
                <c:pt idx="12">
                  <c:v>4.1015625</c:v>
                </c:pt>
                <c:pt idx="13">
                  <c:v>2.9296875</c:v>
                </c:pt>
                <c:pt idx="14">
                  <c:v>3.125</c:v>
                </c:pt>
                <c:pt idx="15">
                  <c:v>3.3203125</c:v>
                </c:pt>
                <c:pt idx="16">
                  <c:v>2.34375</c:v>
                </c:pt>
                <c:pt idx="17">
                  <c:v>1.7578125</c:v>
                </c:pt>
                <c:pt idx="18">
                  <c:v>1.5625</c:v>
                </c:pt>
                <c:pt idx="19">
                  <c:v>1.171875</c:v>
                </c:pt>
                <c:pt idx="20">
                  <c:v>1.5625</c:v>
                </c:pt>
                <c:pt idx="21">
                  <c:v>0.78125</c:v>
                </c:pt>
                <c:pt idx="22">
                  <c:v>0.1953125</c:v>
                </c:pt>
                <c:pt idx="23">
                  <c:v>0.390625</c:v>
                </c:pt>
                <c:pt idx="24">
                  <c:v>0.1953125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D-428E-9567-6F93C07374DD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Dist'!$E$35:$AQ$35</c:f>
              <c:numCache>
                <c:formatCode>0.00</c:formatCode>
                <c:ptCount val="39"/>
                <c:pt idx="0">
                  <c:v>2.4943310657596371</c:v>
                </c:pt>
                <c:pt idx="1">
                  <c:v>7.8798185941043082</c:v>
                </c:pt>
                <c:pt idx="2">
                  <c:v>15.646258503401361</c:v>
                </c:pt>
                <c:pt idx="3">
                  <c:v>16.326530612244898</c:v>
                </c:pt>
                <c:pt idx="4">
                  <c:v>11.224489795918368</c:v>
                </c:pt>
                <c:pt idx="5">
                  <c:v>10.714285714285714</c:v>
                </c:pt>
                <c:pt idx="6">
                  <c:v>9.9206349206349209</c:v>
                </c:pt>
                <c:pt idx="7">
                  <c:v>7.9931972789115653</c:v>
                </c:pt>
                <c:pt idx="8">
                  <c:v>5.1020408163265305</c:v>
                </c:pt>
                <c:pt idx="9">
                  <c:v>3.0612244897959182</c:v>
                </c:pt>
                <c:pt idx="10">
                  <c:v>1.984126984126984</c:v>
                </c:pt>
                <c:pt idx="11">
                  <c:v>1.5306122448979591</c:v>
                </c:pt>
                <c:pt idx="12">
                  <c:v>1.6439909297052153</c:v>
                </c:pt>
                <c:pt idx="13">
                  <c:v>1.1904761904761905</c:v>
                </c:pt>
                <c:pt idx="14">
                  <c:v>1.0204081632653061</c:v>
                </c:pt>
                <c:pt idx="15">
                  <c:v>0.45351473922902497</c:v>
                </c:pt>
                <c:pt idx="16">
                  <c:v>0.51020408163265307</c:v>
                </c:pt>
                <c:pt idx="17">
                  <c:v>0.17006802721088435</c:v>
                </c:pt>
                <c:pt idx="18">
                  <c:v>0.51020408163265307</c:v>
                </c:pt>
                <c:pt idx="19">
                  <c:v>0.3401360544217687</c:v>
                </c:pt>
                <c:pt idx="20">
                  <c:v>5.6689342403628121E-2</c:v>
                </c:pt>
                <c:pt idx="21">
                  <c:v>0.11337868480725624</c:v>
                </c:pt>
                <c:pt idx="22">
                  <c:v>5.6689342403628121E-2</c:v>
                </c:pt>
                <c:pt idx="23">
                  <c:v>0</c:v>
                </c:pt>
                <c:pt idx="24">
                  <c:v>5.6689342403628121E-2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D-428E-9567-6F93C07374DD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Dist'!$E$36:$AQ$36</c:f>
              <c:numCache>
                <c:formatCode>0.00</c:formatCode>
                <c:ptCount val="39"/>
                <c:pt idx="0">
                  <c:v>0.38061254831995245</c:v>
                </c:pt>
                <c:pt idx="1">
                  <c:v>0.40440083258994947</c:v>
                </c:pt>
                <c:pt idx="2">
                  <c:v>0.57091882247992864</c:v>
                </c:pt>
                <c:pt idx="3">
                  <c:v>1.2013083556348498</c:v>
                </c:pt>
                <c:pt idx="4">
                  <c:v>4.4959857270294386</c:v>
                </c:pt>
                <c:pt idx="5">
                  <c:v>12.7980969372584</c:v>
                </c:pt>
                <c:pt idx="6">
                  <c:v>20.844484091584896</c:v>
                </c:pt>
                <c:pt idx="7">
                  <c:v>19.732381801962536</c:v>
                </c:pt>
                <c:pt idx="8">
                  <c:v>14.63574189711567</c:v>
                </c:pt>
                <c:pt idx="9">
                  <c:v>8.2902170680939626</c:v>
                </c:pt>
                <c:pt idx="10">
                  <c:v>5.2572108236693431</c:v>
                </c:pt>
                <c:pt idx="11">
                  <c:v>3.4076717216770738</c:v>
                </c:pt>
                <c:pt idx="12">
                  <c:v>2.2658340767172169</c:v>
                </c:pt>
                <c:pt idx="13">
                  <c:v>1.7960154623847753</c:v>
                </c:pt>
                <c:pt idx="14">
                  <c:v>1.0883140053523639</c:v>
                </c:pt>
                <c:pt idx="15">
                  <c:v>0.74933095450490628</c:v>
                </c:pt>
                <c:pt idx="16">
                  <c:v>0.67201903062741597</c:v>
                </c:pt>
                <c:pt idx="17">
                  <c:v>0.48765982753493903</c:v>
                </c:pt>
                <c:pt idx="18">
                  <c:v>0.27951234017246507</c:v>
                </c:pt>
                <c:pt idx="19">
                  <c:v>0.24977698483496877</c:v>
                </c:pt>
                <c:pt idx="20">
                  <c:v>0.15462384775498067</c:v>
                </c:pt>
                <c:pt idx="21">
                  <c:v>8.9206066012488858E-2</c:v>
                </c:pt>
                <c:pt idx="22">
                  <c:v>5.9470710674992558E-2</c:v>
                </c:pt>
                <c:pt idx="23">
                  <c:v>4.1629497472494795E-2</c:v>
                </c:pt>
                <c:pt idx="24">
                  <c:v>2.9735355337496279E-2</c:v>
                </c:pt>
                <c:pt idx="25">
                  <c:v>5.947071067499257E-3</c:v>
                </c:pt>
                <c:pt idx="26">
                  <c:v>1.1894142134998514E-2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D-428E-9567-6F93C07374DD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Dist'!$E$37:$AQ$37</c:f>
              <c:numCache>
                <c:formatCode>0.00</c:formatCode>
                <c:ptCount val="39"/>
                <c:pt idx="0">
                  <c:v>0.61312078479460452</c:v>
                </c:pt>
                <c:pt idx="1">
                  <c:v>0.4904966278356836</c:v>
                </c:pt>
                <c:pt idx="2">
                  <c:v>0.67443286327406493</c:v>
                </c:pt>
                <c:pt idx="3">
                  <c:v>0.91968117719190678</c:v>
                </c:pt>
                <c:pt idx="4">
                  <c:v>2.5751072961373391</c:v>
                </c:pt>
                <c:pt idx="5">
                  <c:v>6.6830165542611901</c:v>
                </c:pt>
                <c:pt idx="6">
                  <c:v>14.347026364193747</c:v>
                </c:pt>
                <c:pt idx="7">
                  <c:v>14.653586756591046</c:v>
                </c:pt>
                <c:pt idx="8">
                  <c:v>13.488657265481299</c:v>
                </c:pt>
                <c:pt idx="9">
                  <c:v>9.2581238503985279</c:v>
                </c:pt>
                <c:pt idx="10">
                  <c:v>6.9895769466584916</c:v>
                </c:pt>
                <c:pt idx="11">
                  <c:v>4.5370938074800735</c:v>
                </c:pt>
                <c:pt idx="12">
                  <c:v>5.6407112201103615</c:v>
                </c:pt>
                <c:pt idx="13">
                  <c:v>4.2305334150827711</c:v>
                </c:pt>
                <c:pt idx="14">
                  <c:v>3.2495401594114042</c:v>
                </c:pt>
                <c:pt idx="15">
                  <c:v>2.3298589822194975</c:v>
                </c:pt>
                <c:pt idx="16">
                  <c:v>2.6364193746167999</c:v>
                </c:pt>
                <c:pt idx="17">
                  <c:v>1.9619865113427344</c:v>
                </c:pt>
                <c:pt idx="18">
                  <c:v>1.655426118945432</c:v>
                </c:pt>
                <c:pt idx="19">
                  <c:v>1.0423053341508277</c:v>
                </c:pt>
                <c:pt idx="20">
                  <c:v>0.73574494175352545</c:v>
                </c:pt>
                <c:pt idx="21">
                  <c:v>0.4904966278356836</c:v>
                </c:pt>
                <c:pt idx="22">
                  <c:v>0.42918454935622319</c:v>
                </c:pt>
                <c:pt idx="23">
                  <c:v>0</c:v>
                </c:pt>
                <c:pt idx="24">
                  <c:v>0.1226241569589209</c:v>
                </c:pt>
                <c:pt idx="25">
                  <c:v>6.131207847946045E-2</c:v>
                </c:pt>
                <c:pt idx="26">
                  <c:v>0.1226241569589209</c:v>
                </c:pt>
                <c:pt idx="27">
                  <c:v>0</c:v>
                </c:pt>
                <c:pt idx="28">
                  <c:v>0</c:v>
                </c:pt>
                <c:pt idx="29">
                  <c:v>6.131207847946045E-2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2D-428E-9567-6F93C07374DD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Dist'!$E$38:$AQ$38</c:f>
              <c:numCache>
                <c:formatCode>0.00</c:formatCode>
                <c:ptCount val="39"/>
                <c:pt idx="0">
                  <c:v>2.7777777777777777</c:v>
                </c:pt>
                <c:pt idx="1">
                  <c:v>8.3333333333333321</c:v>
                </c:pt>
                <c:pt idx="2">
                  <c:v>5.5555555555555554</c:v>
                </c:pt>
                <c:pt idx="3">
                  <c:v>5.5555555555555554</c:v>
                </c:pt>
                <c:pt idx="4">
                  <c:v>2.7777777777777777</c:v>
                </c:pt>
                <c:pt idx="5">
                  <c:v>8.3333333333333321</c:v>
                </c:pt>
                <c:pt idx="6">
                  <c:v>16.666666666666664</c:v>
                </c:pt>
                <c:pt idx="7">
                  <c:v>13.888888888888889</c:v>
                </c:pt>
                <c:pt idx="8">
                  <c:v>0</c:v>
                </c:pt>
                <c:pt idx="9">
                  <c:v>8.3333333333333321</c:v>
                </c:pt>
                <c:pt idx="10">
                  <c:v>5.5555555555555554</c:v>
                </c:pt>
                <c:pt idx="11">
                  <c:v>5.5555555555555554</c:v>
                </c:pt>
                <c:pt idx="12">
                  <c:v>0</c:v>
                </c:pt>
                <c:pt idx="13">
                  <c:v>2.7777777777777777</c:v>
                </c:pt>
                <c:pt idx="14">
                  <c:v>8.3333333333333321</c:v>
                </c:pt>
                <c:pt idx="15">
                  <c:v>0</c:v>
                </c:pt>
                <c:pt idx="16">
                  <c:v>0</c:v>
                </c:pt>
                <c:pt idx="17">
                  <c:v>2.7777777777777777</c:v>
                </c:pt>
                <c:pt idx="18">
                  <c:v>0</c:v>
                </c:pt>
                <c:pt idx="19">
                  <c:v>2.7777777777777777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2D-428E-9567-6F93C07374DD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Dist'!$E$39:$AQ$39</c:f>
              <c:numCache>
                <c:formatCode>0.00</c:formatCode>
                <c:ptCount val="39"/>
                <c:pt idx="0">
                  <c:v>1.256281407035176</c:v>
                </c:pt>
                <c:pt idx="1">
                  <c:v>1.5075376884422109</c:v>
                </c:pt>
                <c:pt idx="2">
                  <c:v>1.7587939698492463</c:v>
                </c:pt>
                <c:pt idx="3">
                  <c:v>3.2663316582914574</c:v>
                </c:pt>
                <c:pt idx="4">
                  <c:v>6.78391959798995</c:v>
                </c:pt>
                <c:pt idx="5">
                  <c:v>12.060301507537687</c:v>
                </c:pt>
                <c:pt idx="6">
                  <c:v>16.331658291457288</c:v>
                </c:pt>
                <c:pt idx="7">
                  <c:v>15.577889447236181</c:v>
                </c:pt>
                <c:pt idx="8">
                  <c:v>15.577889447236181</c:v>
                </c:pt>
                <c:pt idx="9">
                  <c:v>9.2964824120603016</c:v>
                </c:pt>
                <c:pt idx="10">
                  <c:v>5.7788944723618094</c:v>
                </c:pt>
                <c:pt idx="11">
                  <c:v>3.5175879396984926</c:v>
                </c:pt>
                <c:pt idx="12">
                  <c:v>3.2663316582914574</c:v>
                </c:pt>
                <c:pt idx="13">
                  <c:v>1.5075376884422109</c:v>
                </c:pt>
                <c:pt idx="14">
                  <c:v>0.25125628140703515</c:v>
                </c:pt>
                <c:pt idx="15">
                  <c:v>0.25125628140703515</c:v>
                </c:pt>
                <c:pt idx="16">
                  <c:v>0.50251256281407031</c:v>
                </c:pt>
                <c:pt idx="17">
                  <c:v>0.75376884422110546</c:v>
                </c:pt>
                <c:pt idx="18">
                  <c:v>0.50251256281407031</c:v>
                </c:pt>
                <c:pt idx="19">
                  <c:v>0</c:v>
                </c:pt>
                <c:pt idx="20">
                  <c:v>0</c:v>
                </c:pt>
                <c:pt idx="21">
                  <c:v>0.25125628140703515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2D-428E-9567-6F93C07374DD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Dist'!$E$40:$AQ$40</c:f>
              <c:numCache>
                <c:formatCode>0.00</c:formatCode>
                <c:ptCount val="39"/>
                <c:pt idx="0">
                  <c:v>2.912621359223301</c:v>
                </c:pt>
                <c:pt idx="1">
                  <c:v>1.9417475728155338</c:v>
                </c:pt>
                <c:pt idx="2">
                  <c:v>0.97087378640776689</c:v>
                </c:pt>
                <c:pt idx="3">
                  <c:v>0</c:v>
                </c:pt>
                <c:pt idx="4">
                  <c:v>1.9417475728155338</c:v>
                </c:pt>
                <c:pt idx="5">
                  <c:v>12.621359223300971</c:v>
                </c:pt>
                <c:pt idx="6">
                  <c:v>15.53398058252427</c:v>
                </c:pt>
                <c:pt idx="7">
                  <c:v>17.475728155339805</c:v>
                </c:pt>
                <c:pt idx="8">
                  <c:v>18.446601941747574</c:v>
                </c:pt>
                <c:pt idx="9">
                  <c:v>8.7378640776699026</c:v>
                </c:pt>
                <c:pt idx="10">
                  <c:v>1.9417475728155338</c:v>
                </c:pt>
                <c:pt idx="11">
                  <c:v>5.825242718446602</c:v>
                </c:pt>
                <c:pt idx="12">
                  <c:v>3.8834951456310676</c:v>
                </c:pt>
                <c:pt idx="13">
                  <c:v>3.8834951456310676</c:v>
                </c:pt>
                <c:pt idx="14">
                  <c:v>0.97087378640776689</c:v>
                </c:pt>
                <c:pt idx="15">
                  <c:v>1.9417475728155338</c:v>
                </c:pt>
                <c:pt idx="16">
                  <c:v>0</c:v>
                </c:pt>
                <c:pt idx="17">
                  <c:v>0.97087378640776689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2D-428E-9567-6F93C073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8904"/>
        <c:axId val="459331848"/>
      </c:lineChart>
      <c:catAx>
        <c:axId val="459338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1848"/>
        <c:crosses val="autoZero"/>
        <c:auto val="1"/>
        <c:lblAlgn val="ctr"/>
        <c:lblOffset val="100"/>
        <c:noMultiLvlLbl val="0"/>
      </c:catAx>
      <c:valAx>
        <c:axId val="45933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123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Dist'!$E$44:$AQ$44</c:f>
              <c:numCache>
                <c:formatCode>0.00</c:formatCode>
                <c:ptCount val="39"/>
                <c:pt idx="0">
                  <c:v>6.3157894736842106</c:v>
                </c:pt>
                <c:pt idx="1">
                  <c:v>3.6842105263157889</c:v>
                </c:pt>
                <c:pt idx="2">
                  <c:v>2.6315789473684208</c:v>
                </c:pt>
                <c:pt idx="3">
                  <c:v>2.6315789473684208</c:v>
                </c:pt>
                <c:pt idx="4">
                  <c:v>4.2105263157894735</c:v>
                </c:pt>
                <c:pt idx="5">
                  <c:v>1.5789473684210527</c:v>
                </c:pt>
                <c:pt idx="6">
                  <c:v>4.2105263157894735</c:v>
                </c:pt>
                <c:pt idx="7">
                  <c:v>5.2631578947368416</c:v>
                </c:pt>
                <c:pt idx="8">
                  <c:v>5.7894736842105265</c:v>
                </c:pt>
                <c:pt idx="9">
                  <c:v>8.9473684210526319</c:v>
                </c:pt>
                <c:pt idx="10">
                  <c:v>4.2105263157894735</c:v>
                </c:pt>
                <c:pt idx="11">
                  <c:v>4.2105263157894735</c:v>
                </c:pt>
                <c:pt idx="12">
                  <c:v>6.8421052631578956</c:v>
                </c:pt>
                <c:pt idx="13">
                  <c:v>14.736842105263156</c:v>
                </c:pt>
                <c:pt idx="14">
                  <c:v>12.105263157894736</c:v>
                </c:pt>
                <c:pt idx="15">
                  <c:v>5.7894736842105265</c:v>
                </c:pt>
                <c:pt idx="16">
                  <c:v>0.52631578947368418</c:v>
                </c:pt>
                <c:pt idx="17">
                  <c:v>3.1578947368421053</c:v>
                </c:pt>
                <c:pt idx="18">
                  <c:v>1.0526315789473684</c:v>
                </c:pt>
                <c:pt idx="19">
                  <c:v>1.5789473684210527</c:v>
                </c:pt>
                <c:pt idx="20">
                  <c:v>0</c:v>
                </c:pt>
                <c:pt idx="21">
                  <c:v>0.52631578947368418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E-42F1-929B-DB40467AC65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Dist'!$E$45:$AQ$45</c:f>
              <c:numCache>
                <c:formatCode>0.00</c:formatCode>
                <c:ptCount val="39"/>
                <c:pt idx="0">
                  <c:v>3.4400948991696323</c:v>
                </c:pt>
                <c:pt idx="1">
                  <c:v>9.0154211150652426</c:v>
                </c:pt>
                <c:pt idx="2">
                  <c:v>15.302491103202847</c:v>
                </c:pt>
                <c:pt idx="3">
                  <c:v>13.641755634638198</c:v>
                </c:pt>
                <c:pt idx="4">
                  <c:v>10.320284697508896</c:v>
                </c:pt>
                <c:pt idx="5">
                  <c:v>10.438908659549229</c:v>
                </c:pt>
                <c:pt idx="6">
                  <c:v>9.7271648873072358</c:v>
                </c:pt>
                <c:pt idx="7">
                  <c:v>8.5409252669039155</c:v>
                </c:pt>
                <c:pt idx="8">
                  <c:v>5.8125741399762756</c:v>
                </c:pt>
                <c:pt idx="9">
                  <c:v>4.5077105575326213</c:v>
                </c:pt>
                <c:pt idx="10">
                  <c:v>3.9145907473309607</c:v>
                </c:pt>
                <c:pt idx="11">
                  <c:v>2.7283511269276395</c:v>
                </c:pt>
                <c:pt idx="12">
                  <c:v>1.3048635824436536</c:v>
                </c:pt>
                <c:pt idx="13">
                  <c:v>0.47449584816132861</c:v>
                </c:pt>
                <c:pt idx="14">
                  <c:v>0.35587188612099641</c:v>
                </c:pt>
                <c:pt idx="15">
                  <c:v>0.35587188612099641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0.11862396204033215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E-42F1-929B-DB40467AC65E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Dist'!$E$46:$AQ$46</c:f>
              <c:numCache>
                <c:formatCode>0.00</c:formatCode>
                <c:ptCount val="39"/>
                <c:pt idx="0">
                  <c:v>0.70422535211267612</c:v>
                </c:pt>
                <c:pt idx="1">
                  <c:v>0.28169014084507044</c:v>
                </c:pt>
                <c:pt idx="2">
                  <c:v>0.70422535211267612</c:v>
                </c:pt>
                <c:pt idx="3">
                  <c:v>1.1267605633802817</c:v>
                </c:pt>
                <c:pt idx="4">
                  <c:v>2.8169014084507045</c:v>
                </c:pt>
                <c:pt idx="5">
                  <c:v>1.971830985915493</c:v>
                </c:pt>
                <c:pt idx="6">
                  <c:v>10.140845070422536</c:v>
                </c:pt>
                <c:pt idx="7">
                  <c:v>20</c:v>
                </c:pt>
                <c:pt idx="8">
                  <c:v>14.225352112676056</c:v>
                </c:pt>
                <c:pt idx="9">
                  <c:v>10.28169014084507</c:v>
                </c:pt>
                <c:pt idx="10">
                  <c:v>5.4929577464788739</c:v>
                </c:pt>
                <c:pt idx="11">
                  <c:v>7.042253521126761</c:v>
                </c:pt>
                <c:pt idx="12">
                  <c:v>8.591549295774648</c:v>
                </c:pt>
                <c:pt idx="13">
                  <c:v>5.6338028169014089</c:v>
                </c:pt>
                <c:pt idx="14">
                  <c:v>3.8028169014084505</c:v>
                </c:pt>
                <c:pt idx="15">
                  <c:v>3.6619718309859155</c:v>
                </c:pt>
                <c:pt idx="16">
                  <c:v>1.5492957746478873</c:v>
                </c:pt>
                <c:pt idx="17">
                  <c:v>1.1267605633802817</c:v>
                </c:pt>
                <c:pt idx="18">
                  <c:v>0.28169014084507044</c:v>
                </c:pt>
                <c:pt idx="19">
                  <c:v>0.42253521126760557</c:v>
                </c:pt>
                <c:pt idx="20">
                  <c:v>0.14084507042253522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8E-42F1-929B-DB40467AC65E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Dist'!$E$47:$AQ$47</c:f>
              <c:numCache>
                <c:formatCode>0.00</c:formatCode>
                <c:ptCount val="39"/>
                <c:pt idx="0">
                  <c:v>5.6603773584905666</c:v>
                </c:pt>
                <c:pt idx="1">
                  <c:v>6.6037735849056602</c:v>
                </c:pt>
                <c:pt idx="2">
                  <c:v>4.716981132075472</c:v>
                </c:pt>
                <c:pt idx="3">
                  <c:v>2.8301886792452833</c:v>
                </c:pt>
                <c:pt idx="4">
                  <c:v>0.94339622641509435</c:v>
                </c:pt>
                <c:pt idx="5">
                  <c:v>3.7735849056603774</c:v>
                </c:pt>
                <c:pt idx="6">
                  <c:v>7.5471698113207548</c:v>
                </c:pt>
                <c:pt idx="7">
                  <c:v>3.7735849056603774</c:v>
                </c:pt>
                <c:pt idx="8">
                  <c:v>7.5471698113207548</c:v>
                </c:pt>
                <c:pt idx="9">
                  <c:v>11.320754716981133</c:v>
                </c:pt>
                <c:pt idx="10">
                  <c:v>8.4905660377358494</c:v>
                </c:pt>
                <c:pt idx="11">
                  <c:v>5.6603773584905666</c:v>
                </c:pt>
                <c:pt idx="12">
                  <c:v>7.5471698113207548</c:v>
                </c:pt>
                <c:pt idx="13">
                  <c:v>5.6603773584905666</c:v>
                </c:pt>
                <c:pt idx="14">
                  <c:v>6.6037735849056602</c:v>
                </c:pt>
                <c:pt idx="15">
                  <c:v>3.7735849056603774</c:v>
                </c:pt>
                <c:pt idx="16">
                  <c:v>2.8301886792452833</c:v>
                </c:pt>
                <c:pt idx="17">
                  <c:v>3.7735849056603774</c:v>
                </c:pt>
                <c:pt idx="18">
                  <c:v>0</c:v>
                </c:pt>
                <c:pt idx="19">
                  <c:v>0.94339622641509435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8E-42F1-929B-DB40467AC65E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Dist'!$E$48:$AQ$48</c:f>
              <c:numCache>
                <c:formatCode>0.00</c:formatCode>
                <c:ptCount val="39"/>
                <c:pt idx="0">
                  <c:v>2.7559055118110236</c:v>
                </c:pt>
                <c:pt idx="1">
                  <c:v>14.566929133858267</c:v>
                </c:pt>
                <c:pt idx="2">
                  <c:v>27.480314960629919</c:v>
                </c:pt>
                <c:pt idx="3">
                  <c:v>15.039370078740157</c:v>
                </c:pt>
                <c:pt idx="4">
                  <c:v>8.2677165354330722</c:v>
                </c:pt>
                <c:pt idx="5">
                  <c:v>5.7480314960629917</c:v>
                </c:pt>
                <c:pt idx="6">
                  <c:v>5.7480314960629917</c:v>
                </c:pt>
                <c:pt idx="7">
                  <c:v>6.9291338582677167</c:v>
                </c:pt>
                <c:pt idx="8">
                  <c:v>4.015748031496063</c:v>
                </c:pt>
                <c:pt idx="9">
                  <c:v>2.1259842519685037</c:v>
                </c:pt>
                <c:pt idx="10">
                  <c:v>1.2598425196850394</c:v>
                </c:pt>
                <c:pt idx="11">
                  <c:v>1.5748031496062991</c:v>
                </c:pt>
                <c:pt idx="12">
                  <c:v>1.1023622047244095</c:v>
                </c:pt>
                <c:pt idx="13">
                  <c:v>0.86614173228346458</c:v>
                </c:pt>
                <c:pt idx="14">
                  <c:v>0.94488188976377951</c:v>
                </c:pt>
                <c:pt idx="15">
                  <c:v>0.55118110236220474</c:v>
                </c:pt>
                <c:pt idx="16">
                  <c:v>0.47244094488188976</c:v>
                </c:pt>
                <c:pt idx="17">
                  <c:v>0.39370078740157477</c:v>
                </c:pt>
                <c:pt idx="18">
                  <c:v>7.874015748031496E-2</c:v>
                </c:pt>
                <c:pt idx="19">
                  <c:v>0</c:v>
                </c:pt>
                <c:pt idx="20">
                  <c:v>7.874015748031496E-2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8E-42F1-929B-DB40467AC65E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Dist'!$E$49:$AQ$49</c:f>
              <c:numCache>
                <c:formatCode>0.00</c:formatCode>
                <c:ptCount val="39"/>
                <c:pt idx="0">
                  <c:v>0.38061254831995245</c:v>
                </c:pt>
                <c:pt idx="1">
                  <c:v>0.40440083258994947</c:v>
                </c:pt>
                <c:pt idx="2">
                  <c:v>0.57091882247992864</c:v>
                </c:pt>
                <c:pt idx="3">
                  <c:v>1.2013083556348498</c:v>
                </c:pt>
                <c:pt idx="4">
                  <c:v>4.4959857270294386</c:v>
                </c:pt>
                <c:pt idx="5">
                  <c:v>12.7980969372584</c:v>
                </c:pt>
                <c:pt idx="6">
                  <c:v>20.844484091584896</c:v>
                </c:pt>
                <c:pt idx="7">
                  <c:v>19.732381801962536</c:v>
                </c:pt>
                <c:pt idx="8">
                  <c:v>14.63574189711567</c:v>
                </c:pt>
                <c:pt idx="9">
                  <c:v>8.2902170680939626</c:v>
                </c:pt>
                <c:pt idx="10">
                  <c:v>5.2572108236693431</c:v>
                </c:pt>
                <c:pt idx="11">
                  <c:v>3.4076717216770738</c:v>
                </c:pt>
                <c:pt idx="12">
                  <c:v>2.2658340767172169</c:v>
                </c:pt>
                <c:pt idx="13">
                  <c:v>1.7960154623847753</c:v>
                </c:pt>
                <c:pt idx="14">
                  <c:v>1.0883140053523639</c:v>
                </c:pt>
                <c:pt idx="15">
                  <c:v>0.74933095450490628</c:v>
                </c:pt>
                <c:pt idx="16">
                  <c:v>0.67201903062741597</c:v>
                </c:pt>
                <c:pt idx="17">
                  <c:v>0.48765982753493903</c:v>
                </c:pt>
                <c:pt idx="18">
                  <c:v>0.27951234017246507</c:v>
                </c:pt>
                <c:pt idx="19">
                  <c:v>0.24977698483496877</c:v>
                </c:pt>
                <c:pt idx="20">
                  <c:v>0.15462384775498067</c:v>
                </c:pt>
                <c:pt idx="21">
                  <c:v>8.9206066012488858E-2</c:v>
                </c:pt>
                <c:pt idx="22">
                  <c:v>5.9470710674992558E-2</c:v>
                </c:pt>
                <c:pt idx="23">
                  <c:v>4.1629497472494795E-2</c:v>
                </c:pt>
                <c:pt idx="24">
                  <c:v>2.9735355337496279E-2</c:v>
                </c:pt>
                <c:pt idx="25">
                  <c:v>5.947071067499257E-3</c:v>
                </c:pt>
                <c:pt idx="26">
                  <c:v>1.1894142134998514E-2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8E-42F1-929B-DB40467AC65E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Dist'!$E$50:$AQ$50</c:f>
              <c:numCache>
                <c:formatCode>0.00</c:formatCode>
                <c:ptCount val="39"/>
                <c:pt idx="0">
                  <c:v>1.5909090909090908</c:v>
                </c:pt>
                <c:pt idx="1">
                  <c:v>1.8181818181818181</c:v>
                </c:pt>
                <c:pt idx="2">
                  <c:v>2.0454545454545454</c:v>
                </c:pt>
                <c:pt idx="3">
                  <c:v>2.0454545454545454</c:v>
                </c:pt>
                <c:pt idx="4">
                  <c:v>1.3636363636363635</c:v>
                </c:pt>
                <c:pt idx="5">
                  <c:v>3.8636363636363633</c:v>
                </c:pt>
                <c:pt idx="6">
                  <c:v>12.5</c:v>
                </c:pt>
                <c:pt idx="7">
                  <c:v>16.136363636363637</c:v>
                </c:pt>
                <c:pt idx="8">
                  <c:v>15</c:v>
                </c:pt>
                <c:pt idx="9">
                  <c:v>10.909090909090908</c:v>
                </c:pt>
                <c:pt idx="10">
                  <c:v>7.9545454545454541</c:v>
                </c:pt>
                <c:pt idx="11">
                  <c:v>7.2727272727272725</c:v>
                </c:pt>
                <c:pt idx="12">
                  <c:v>5</c:v>
                </c:pt>
                <c:pt idx="13">
                  <c:v>4.3181818181818183</c:v>
                </c:pt>
                <c:pt idx="14">
                  <c:v>2.0454545454545454</c:v>
                </c:pt>
                <c:pt idx="15">
                  <c:v>4.0909090909090908</c:v>
                </c:pt>
                <c:pt idx="16">
                  <c:v>0.45454545454545453</c:v>
                </c:pt>
                <c:pt idx="17">
                  <c:v>0.45454545454545453</c:v>
                </c:pt>
                <c:pt idx="18">
                  <c:v>0.68181818181818177</c:v>
                </c:pt>
                <c:pt idx="19">
                  <c:v>0</c:v>
                </c:pt>
                <c:pt idx="20">
                  <c:v>0.22727272727272727</c:v>
                </c:pt>
                <c:pt idx="21">
                  <c:v>0</c:v>
                </c:pt>
                <c:pt idx="22">
                  <c:v>0.22727272727272727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8E-42F1-929B-DB40467AC65E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Dist'!$E$51:$AQ$51</c:f>
              <c:numCache>
                <c:formatCode>0.00</c:formatCode>
                <c:ptCount val="39"/>
                <c:pt idx="0">
                  <c:v>4.7619047619047619</c:v>
                </c:pt>
                <c:pt idx="1">
                  <c:v>4.7619047619047619</c:v>
                </c:pt>
                <c:pt idx="2">
                  <c:v>4.7619047619047619</c:v>
                </c:pt>
                <c:pt idx="3">
                  <c:v>14.285714285714285</c:v>
                </c:pt>
                <c:pt idx="4">
                  <c:v>14.285714285714285</c:v>
                </c:pt>
                <c:pt idx="5">
                  <c:v>4.7619047619047619</c:v>
                </c:pt>
                <c:pt idx="6">
                  <c:v>4.7619047619047619</c:v>
                </c:pt>
                <c:pt idx="7">
                  <c:v>14.285714285714285</c:v>
                </c:pt>
                <c:pt idx="8">
                  <c:v>23.809523809523807</c:v>
                </c:pt>
                <c:pt idx="9">
                  <c:v>4.7619047619047619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4.7619047619047619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8E-42F1-929B-DB40467AC65E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Dist'!$E$52:$AQ$52</c:f>
              <c:numCache>
                <c:formatCode>0.00</c:formatCode>
                <c:ptCount val="39"/>
                <c:pt idx="0">
                  <c:v>6.3291139240506329</c:v>
                </c:pt>
                <c:pt idx="1">
                  <c:v>5.0632911392405067</c:v>
                </c:pt>
                <c:pt idx="2">
                  <c:v>5.0632911392405067</c:v>
                </c:pt>
                <c:pt idx="3">
                  <c:v>5.0632911392405067</c:v>
                </c:pt>
                <c:pt idx="4">
                  <c:v>7.59493670886076</c:v>
                </c:pt>
                <c:pt idx="5">
                  <c:v>15.18987341772152</c:v>
                </c:pt>
                <c:pt idx="6">
                  <c:v>18.9873417721519</c:v>
                </c:pt>
                <c:pt idx="7">
                  <c:v>12.658227848101266</c:v>
                </c:pt>
                <c:pt idx="8">
                  <c:v>10.126582278481013</c:v>
                </c:pt>
                <c:pt idx="9">
                  <c:v>3.79746835443038</c:v>
                </c:pt>
                <c:pt idx="10">
                  <c:v>3.79746835443038</c:v>
                </c:pt>
                <c:pt idx="11">
                  <c:v>2.5316455696202533</c:v>
                </c:pt>
                <c:pt idx="12">
                  <c:v>2.5316455696202533</c:v>
                </c:pt>
                <c:pt idx="13">
                  <c:v>0</c:v>
                </c:pt>
                <c:pt idx="14">
                  <c:v>1.2658227848101267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8E-42F1-929B-DB40467AC65E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Dist'!$E$53:$AQ$53</c:f>
              <c:numCache>
                <c:formatCode>0.00</c:formatCode>
                <c:ptCount val="39"/>
                <c:pt idx="0">
                  <c:v>7.1999999999999993</c:v>
                </c:pt>
                <c:pt idx="1">
                  <c:v>5.6000000000000005</c:v>
                </c:pt>
                <c:pt idx="2">
                  <c:v>4</c:v>
                </c:pt>
                <c:pt idx="3">
                  <c:v>7.1999999999999993</c:v>
                </c:pt>
                <c:pt idx="4">
                  <c:v>11.200000000000001</c:v>
                </c:pt>
                <c:pt idx="5">
                  <c:v>19.2</c:v>
                </c:pt>
                <c:pt idx="6">
                  <c:v>10.4</c:v>
                </c:pt>
                <c:pt idx="7">
                  <c:v>5.6000000000000005</c:v>
                </c:pt>
                <c:pt idx="8">
                  <c:v>8.7999999999999989</c:v>
                </c:pt>
                <c:pt idx="9">
                  <c:v>1.6</c:v>
                </c:pt>
                <c:pt idx="10">
                  <c:v>5.6000000000000005</c:v>
                </c:pt>
                <c:pt idx="11">
                  <c:v>4</c:v>
                </c:pt>
                <c:pt idx="12">
                  <c:v>4</c:v>
                </c:pt>
                <c:pt idx="13">
                  <c:v>3.2</c:v>
                </c:pt>
                <c:pt idx="14">
                  <c:v>1.6</c:v>
                </c:pt>
                <c:pt idx="15">
                  <c:v>0.8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8E-42F1-929B-DB40467AC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2632"/>
        <c:axId val="459342432"/>
      </c:lineChart>
      <c:catAx>
        <c:axId val="459332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2432"/>
        <c:crosses val="autoZero"/>
        <c:auto val="1"/>
        <c:lblAlgn val="ctr"/>
        <c:lblOffset val="100"/>
        <c:noMultiLvlLbl val="0"/>
      </c:catAx>
      <c:valAx>
        <c:axId val="4593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Laredo US  83All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Dist'!$E$58:$AQ$58</c:f>
              <c:numCache>
                <c:formatCode>0.00</c:formatCode>
                <c:ptCount val="39"/>
                <c:pt idx="0">
                  <c:v>16.444444444444446</c:v>
                </c:pt>
                <c:pt idx="1">
                  <c:v>6.666666666666667</c:v>
                </c:pt>
                <c:pt idx="2">
                  <c:v>1.7777777777777777</c:v>
                </c:pt>
                <c:pt idx="3">
                  <c:v>1.7777777777777777</c:v>
                </c:pt>
                <c:pt idx="4">
                  <c:v>0</c:v>
                </c:pt>
                <c:pt idx="5">
                  <c:v>0.44444444444444442</c:v>
                </c:pt>
                <c:pt idx="6">
                  <c:v>1.3333333333333335</c:v>
                </c:pt>
                <c:pt idx="7">
                  <c:v>5.3333333333333339</c:v>
                </c:pt>
                <c:pt idx="8">
                  <c:v>18.666666666666668</c:v>
                </c:pt>
                <c:pt idx="9">
                  <c:v>20</c:v>
                </c:pt>
                <c:pt idx="10">
                  <c:v>22.222222222222221</c:v>
                </c:pt>
                <c:pt idx="11">
                  <c:v>5.3333333333333339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E-4679-A5F4-78285CA439C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Dist'!$E$59:$AQ$59</c:f>
              <c:numCache>
                <c:formatCode>0.00</c:formatCode>
                <c:ptCount val="39"/>
                <c:pt idx="0">
                  <c:v>2.9885057471264367</c:v>
                </c:pt>
                <c:pt idx="1">
                  <c:v>15.229885057471265</c:v>
                </c:pt>
                <c:pt idx="2">
                  <c:v>22.068965517241381</c:v>
                </c:pt>
                <c:pt idx="3">
                  <c:v>8.5632183908045967</c:v>
                </c:pt>
                <c:pt idx="4">
                  <c:v>8.3908045977011501</c:v>
                </c:pt>
                <c:pt idx="5">
                  <c:v>7.9885057471264371</c:v>
                </c:pt>
                <c:pt idx="6">
                  <c:v>8.9655172413793096</c:v>
                </c:pt>
                <c:pt idx="7">
                  <c:v>16.149425287356323</c:v>
                </c:pt>
                <c:pt idx="8">
                  <c:v>7.5287356321839081</c:v>
                </c:pt>
                <c:pt idx="9">
                  <c:v>1.8390804597701149</c:v>
                </c:pt>
                <c:pt idx="10">
                  <c:v>0.28735632183908044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E-4679-A5F4-78285CA439C5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Dist'!$E$60:$AQ$60</c:f>
              <c:numCache>
                <c:formatCode>0.00</c:formatCode>
                <c:ptCount val="39"/>
                <c:pt idx="0">
                  <c:v>0.2012072434607646</c:v>
                </c:pt>
                <c:pt idx="1">
                  <c:v>0.60362173038229372</c:v>
                </c:pt>
                <c:pt idx="2">
                  <c:v>0.4024144869215292</c:v>
                </c:pt>
                <c:pt idx="3">
                  <c:v>1.3078470824949699</c:v>
                </c:pt>
                <c:pt idx="4">
                  <c:v>1.1066398390342052</c:v>
                </c:pt>
                <c:pt idx="5">
                  <c:v>2.7162977867203222</c:v>
                </c:pt>
                <c:pt idx="6">
                  <c:v>5.1307847082494975</c:v>
                </c:pt>
                <c:pt idx="7">
                  <c:v>30.181086519114686</c:v>
                </c:pt>
                <c:pt idx="8">
                  <c:v>29.678068410462778</c:v>
                </c:pt>
                <c:pt idx="9">
                  <c:v>16.197183098591552</c:v>
                </c:pt>
                <c:pt idx="10">
                  <c:v>10.865191146881289</c:v>
                </c:pt>
                <c:pt idx="11">
                  <c:v>1.1066398390342052</c:v>
                </c:pt>
                <c:pt idx="12">
                  <c:v>0.30181086519114686</c:v>
                </c:pt>
                <c:pt idx="13">
                  <c:v>0.2012072434607646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E-4679-A5F4-78285CA439C5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Dist'!$E$61:$AQ$61</c:f>
              <c:numCache>
                <c:formatCode>0.00</c:formatCode>
                <c:ptCount val="39"/>
                <c:pt idx="0">
                  <c:v>0</c:v>
                </c:pt>
                <c:pt idx="1">
                  <c:v>2.7777777777777777</c:v>
                </c:pt>
                <c:pt idx="2">
                  <c:v>8.3333333333333321</c:v>
                </c:pt>
                <c:pt idx="3">
                  <c:v>0</c:v>
                </c:pt>
                <c:pt idx="4">
                  <c:v>2.7777777777777777</c:v>
                </c:pt>
                <c:pt idx="5">
                  <c:v>5.5555555555555554</c:v>
                </c:pt>
                <c:pt idx="6">
                  <c:v>2.7777777777777777</c:v>
                </c:pt>
                <c:pt idx="7">
                  <c:v>13.888888888888889</c:v>
                </c:pt>
                <c:pt idx="8">
                  <c:v>13.888888888888889</c:v>
                </c:pt>
                <c:pt idx="9">
                  <c:v>11.111111111111111</c:v>
                </c:pt>
                <c:pt idx="10">
                  <c:v>33.333333333333329</c:v>
                </c:pt>
                <c:pt idx="11">
                  <c:v>5.5555555555555554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E-4679-A5F4-78285CA439C5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Dist'!$E$62:$AQ$62</c:f>
              <c:numCache>
                <c:formatCode>0.00</c:formatCode>
                <c:ptCount val="39"/>
                <c:pt idx="0">
                  <c:v>5.6085918854415269</c:v>
                </c:pt>
                <c:pt idx="1">
                  <c:v>15.632458233890215</c:v>
                </c:pt>
                <c:pt idx="2">
                  <c:v>23.98568019093079</c:v>
                </c:pt>
                <c:pt idx="3">
                  <c:v>7.7565632458233891</c:v>
                </c:pt>
                <c:pt idx="4">
                  <c:v>7.0405727923627692</c:v>
                </c:pt>
                <c:pt idx="5">
                  <c:v>6.0859188544152749</c:v>
                </c:pt>
                <c:pt idx="6">
                  <c:v>4.7732696897374698</c:v>
                </c:pt>
                <c:pt idx="7">
                  <c:v>12.052505966587113</c:v>
                </c:pt>
                <c:pt idx="8">
                  <c:v>9.785202863961814</c:v>
                </c:pt>
                <c:pt idx="9">
                  <c:v>3.2219570405727929</c:v>
                </c:pt>
                <c:pt idx="10">
                  <c:v>0.8353221957040573</c:v>
                </c:pt>
                <c:pt idx="11">
                  <c:v>1.6706443914081146</c:v>
                </c:pt>
                <c:pt idx="12">
                  <c:v>1.5513126491646778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0E-4679-A5F4-78285CA439C5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Dist'!$E$63:$AQ$63</c:f>
              <c:numCache>
                <c:formatCode>0.00</c:formatCode>
                <c:ptCount val="39"/>
                <c:pt idx="0">
                  <c:v>1.4086491055078181E-2</c:v>
                </c:pt>
                <c:pt idx="1">
                  <c:v>9.1562191858008166E-2</c:v>
                </c:pt>
                <c:pt idx="2">
                  <c:v>0.32398929426679812</c:v>
                </c:pt>
                <c:pt idx="3">
                  <c:v>1.7044654176644598</c:v>
                </c:pt>
                <c:pt idx="4">
                  <c:v>1.401605859980279</c:v>
                </c:pt>
                <c:pt idx="5">
                  <c:v>3.1060712776447388</c:v>
                </c:pt>
                <c:pt idx="6">
                  <c:v>6.1487533455416257</c:v>
                </c:pt>
                <c:pt idx="7">
                  <c:v>33.406113537117903</c:v>
                </c:pt>
                <c:pt idx="8">
                  <c:v>35.652908860402874</c:v>
                </c:pt>
                <c:pt idx="9">
                  <c:v>15.072545428933653</c:v>
                </c:pt>
                <c:pt idx="10">
                  <c:v>2.7891252289054798</c:v>
                </c:pt>
                <c:pt idx="11">
                  <c:v>0.26060008451894634</c:v>
                </c:pt>
                <c:pt idx="12">
                  <c:v>2.8172982110156362E-2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0E-4679-A5F4-78285CA439C5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Dist'!$E$64:$AQ$64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1.7006802721088436</c:v>
                </c:pt>
                <c:pt idx="3">
                  <c:v>2.0408163265306123</c:v>
                </c:pt>
                <c:pt idx="4">
                  <c:v>2.0408163265306123</c:v>
                </c:pt>
                <c:pt idx="5">
                  <c:v>3.0612244897959182</c:v>
                </c:pt>
                <c:pt idx="6">
                  <c:v>7.1428571428571423</c:v>
                </c:pt>
                <c:pt idx="7">
                  <c:v>31.292517006802722</c:v>
                </c:pt>
                <c:pt idx="8">
                  <c:v>24.829931972789115</c:v>
                </c:pt>
                <c:pt idx="9">
                  <c:v>9.8639455782312915</c:v>
                </c:pt>
                <c:pt idx="10">
                  <c:v>16.326530612244898</c:v>
                </c:pt>
                <c:pt idx="11">
                  <c:v>1.3605442176870748</c:v>
                </c:pt>
                <c:pt idx="12">
                  <c:v>0.3401360544217687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0E-4679-A5F4-78285CA439C5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Dist'!$E$65:$AQ$65</c:f>
              <c:numCache>
                <c:formatCode>0.00</c:formatCode>
                <c:ptCount val="39"/>
                <c:pt idx="0">
                  <c:v>0</c:v>
                </c:pt>
                <c:pt idx="1">
                  <c:v>9.0909090909090917</c:v>
                </c:pt>
                <c:pt idx="2">
                  <c:v>9.0909090909090917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9.0909090909090917</c:v>
                </c:pt>
                <c:pt idx="7">
                  <c:v>54.54545454545454</c:v>
                </c:pt>
                <c:pt idx="8">
                  <c:v>18.181818181818183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0E-4679-A5F4-78285CA439C5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Dist'!$E$66:$AQ$66</c:f>
              <c:numCache>
                <c:formatCode>0.00</c:formatCode>
                <c:ptCount val="39"/>
                <c:pt idx="0">
                  <c:v>6.25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6.25</c:v>
                </c:pt>
                <c:pt idx="5">
                  <c:v>0</c:v>
                </c:pt>
                <c:pt idx="6">
                  <c:v>6.25</c:v>
                </c:pt>
                <c:pt idx="7">
                  <c:v>18.75</c:v>
                </c:pt>
                <c:pt idx="8">
                  <c:v>31.25</c:v>
                </c:pt>
                <c:pt idx="9">
                  <c:v>12.5</c:v>
                </c:pt>
                <c:pt idx="10">
                  <c:v>18.75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0E-4679-A5F4-78285CA439C5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Dist'!$E$67:$AQ$67</c:f>
              <c:numCache>
                <c:formatCode>0.00</c:formatCode>
                <c:ptCount val="39"/>
                <c:pt idx="0">
                  <c:v>0</c:v>
                </c:pt>
                <c:pt idx="1">
                  <c:v>4.7619047619047619</c:v>
                </c:pt>
                <c:pt idx="2">
                  <c:v>0</c:v>
                </c:pt>
                <c:pt idx="3">
                  <c:v>4.7619047619047619</c:v>
                </c:pt>
                <c:pt idx="4">
                  <c:v>4.7619047619047619</c:v>
                </c:pt>
                <c:pt idx="5">
                  <c:v>4.7619047619047619</c:v>
                </c:pt>
                <c:pt idx="6">
                  <c:v>0</c:v>
                </c:pt>
                <c:pt idx="7">
                  <c:v>4.7619047619047619</c:v>
                </c:pt>
                <c:pt idx="8">
                  <c:v>4.7619047619047619</c:v>
                </c:pt>
                <c:pt idx="9">
                  <c:v>0</c:v>
                </c:pt>
                <c:pt idx="10">
                  <c:v>0</c:v>
                </c:pt>
                <c:pt idx="11">
                  <c:v>4.7619047619047619</c:v>
                </c:pt>
                <c:pt idx="12">
                  <c:v>0</c:v>
                </c:pt>
                <c:pt idx="13">
                  <c:v>0</c:v>
                </c:pt>
                <c:pt idx="14">
                  <c:v>14.285714285714285</c:v>
                </c:pt>
                <c:pt idx="15">
                  <c:v>42.857142857142854</c:v>
                </c:pt>
                <c:pt idx="16">
                  <c:v>9.5238095238095237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0E-4679-A5F4-78285CA43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42040"/>
        <c:axId val="459344392"/>
      </c:lineChart>
      <c:catAx>
        <c:axId val="459342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4392"/>
        <c:crosses val="autoZero"/>
        <c:auto val="1"/>
        <c:lblAlgn val="ctr"/>
        <c:lblOffset val="100"/>
        <c:noMultiLvlLbl val="0"/>
      </c:catAx>
      <c:valAx>
        <c:axId val="45934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2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FM 99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Dist'!$E$72:$AQ$72</c:f>
              <c:numCache>
                <c:formatCode>0.00</c:formatCode>
                <c:ptCount val="39"/>
                <c:pt idx="0">
                  <c:v>14.754098360655737</c:v>
                </c:pt>
                <c:pt idx="1">
                  <c:v>1.639344262295082</c:v>
                </c:pt>
                <c:pt idx="2">
                  <c:v>3.278688524590164</c:v>
                </c:pt>
                <c:pt idx="3">
                  <c:v>1.639344262295082</c:v>
                </c:pt>
                <c:pt idx="4">
                  <c:v>8.1967213114754092</c:v>
                </c:pt>
                <c:pt idx="5">
                  <c:v>6.557377049180328</c:v>
                </c:pt>
                <c:pt idx="6">
                  <c:v>9.8360655737704921</c:v>
                </c:pt>
                <c:pt idx="7">
                  <c:v>4.918032786885246</c:v>
                </c:pt>
                <c:pt idx="8">
                  <c:v>6.557377049180328</c:v>
                </c:pt>
                <c:pt idx="9">
                  <c:v>3.278688524590164</c:v>
                </c:pt>
                <c:pt idx="10">
                  <c:v>1.639344262295082</c:v>
                </c:pt>
                <c:pt idx="11">
                  <c:v>6.557377049180328</c:v>
                </c:pt>
                <c:pt idx="12">
                  <c:v>0</c:v>
                </c:pt>
                <c:pt idx="13">
                  <c:v>13.114754098360656</c:v>
                </c:pt>
                <c:pt idx="14">
                  <c:v>4.918032786885246</c:v>
                </c:pt>
                <c:pt idx="15">
                  <c:v>6.557377049180328</c:v>
                </c:pt>
                <c:pt idx="16">
                  <c:v>6.557377049180328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1-4FF7-B1F2-BDF129B3AEE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Dist'!$E$73:$AQ$73</c:f>
              <c:numCache>
                <c:formatCode>0.00</c:formatCode>
                <c:ptCount val="39"/>
                <c:pt idx="0">
                  <c:v>2.6119402985074625</c:v>
                </c:pt>
                <c:pt idx="1">
                  <c:v>0.74626865671641784</c:v>
                </c:pt>
                <c:pt idx="2">
                  <c:v>6.7164179104477615</c:v>
                </c:pt>
                <c:pt idx="3">
                  <c:v>13.059701492537313</c:v>
                </c:pt>
                <c:pt idx="4">
                  <c:v>11.194029850746269</c:v>
                </c:pt>
                <c:pt idx="5">
                  <c:v>10.074626865671641</c:v>
                </c:pt>
                <c:pt idx="6">
                  <c:v>13.805970149253731</c:v>
                </c:pt>
                <c:pt idx="7">
                  <c:v>9.3283582089552244</c:v>
                </c:pt>
                <c:pt idx="8">
                  <c:v>8.5820895522388057</c:v>
                </c:pt>
                <c:pt idx="9">
                  <c:v>6.7164179104477615</c:v>
                </c:pt>
                <c:pt idx="10">
                  <c:v>3.3582089552238807</c:v>
                </c:pt>
                <c:pt idx="11">
                  <c:v>0.37313432835820892</c:v>
                </c:pt>
                <c:pt idx="12">
                  <c:v>2.9850746268656714</c:v>
                </c:pt>
                <c:pt idx="13">
                  <c:v>0.37313432835820892</c:v>
                </c:pt>
                <c:pt idx="14">
                  <c:v>1.8656716417910446</c:v>
                </c:pt>
                <c:pt idx="15">
                  <c:v>3.3582089552238807</c:v>
                </c:pt>
                <c:pt idx="16">
                  <c:v>1.1194029850746268</c:v>
                </c:pt>
                <c:pt idx="17">
                  <c:v>1.8656716417910446</c:v>
                </c:pt>
                <c:pt idx="18">
                  <c:v>0.74626865671641784</c:v>
                </c:pt>
                <c:pt idx="19">
                  <c:v>0.74626865671641784</c:v>
                </c:pt>
                <c:pt idx="20">
                  <c:v>0.37313432835820892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1-4FF7-B1F2-BDF129B3AEE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Dist'!$E$74:$AQ$74</c:f>
              <c:numCache>
                <c:formatCode>0.00</c:formatCode>
                <c:ptCount val="39"/>
                <c:pt idx="0">
                  <c:v>0.70422535211267612</c:v>
                </c:pt>
                <c:pt idx="1">
                  <c:v>0.28169014084507044</c:v>
                </c:pt>
                <c:pt idx="2">
                  <c:v>0.70422535211267612</c:v>
                </c:pt>
                <c:pt idx="3">
                  <c:v>1.1267605633802817</c:v>
                </c:pt>
                <c:pt idx="4">
                  <c:v>2.8169014084507045</c:v>
                </c:pt>
                <c:pt idx="5">
                  <c:v>1.971830985915493</c:v>
                </c:pt>
                <c:pt idx="6">
                  <c:v>10.140845070422536</c:v>
                </c:pt>
                <c:pt idx="7">
                  <c:v>20</c:v>
                </c:pt>
                <c:pt idx="8">
                  <c:v>14.225352112676056</c:v>
                </c:pt>
                <c:pt idx="9">
                  <c:v>10.28169014084507</c:v>
                </c:pt>
                <c:pt idx="10">
                  <c:v>5.4929577464788739</c:v>
                </c:pt>
                <c:pt idx="11">
                  <c:v>7.042253521126761</c:v>
                </c:pt>
                <c:pt idx="12">
                  <c:v>8.591549295774648</c:v>
                </c:pt>
                <c:pt idx="13">
                  <c:v>5.6338028169014089</c:v>
                </c:pt>
                <c:pt idx="14">
                  <c:v>3.8028169014084505</c:v>
                </c:pt>
                <c:pt idx="15">
                  <c:v>3.6619718309859155</c:v>
                </c:pt>
                <c:pt idx="16">
                  <c:v>1.5492957746478873</c:v>
                </c:pt>
                <c:pt idx="17">
                  <c:v>1.1267605633802817</c:v>
                </c:pt>
                <c:pt idx="18">
                  <c:v>0.28169014084507044</c:v>
                </c:pt>
                <c:pt idx="19">
                  <c:v>0.42253521126760557</c:v>
                </c:pt>
                <c:pt idx="20">
                  <c:v>0.14084507042253522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1-4FF7-B1F2-BDF129B3AEE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Dist'!$E$75:$AQ$75</c:f>
              <c:numCache>
                <c:formatCode>0.00</c:formatCode>
                <c:ptCount val="39"/>
                <c:pt idx="0">
                  <c:v>14.705882352941178</c:v>
                </c:pt>
                <c:pt idx="1">
                  <c:v>2.9411764705882351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2.9411764705882351</c:v>
                </c:pt>
                <c:pt idx="6">
                  <c:v>2.9411764705882351</c:v>
                </c:pt>
                <c:pt idx="7">
                  <c:v>0</c:v>
                </c:pt>
                <c:pt idx="8">
                  <c:v>5.8823529411764701</c:v>
                </c:pt>
                <c:pt idx="9">
                  <c:v>2.9411764705882351</c:v>
                </c:pt>
                <c:pt idx="10">
                  <c:v>11.76470588235294</c:v>
                </c:pt>
                <c:pt idx="11">
                  <c:v>2.9411764705882351</c:v>
                </c:pt>
                <c:pt idx="12">
                  <c:v>5.8823529411764701</c:v>
                </c:pt>
                <c:pt idx="13">
                  <c:v>0</c:v>
                </c:pt>
                <c:pt idx="14">
                  <c:v>5.8823529411764701</c:v>
                </c:pt>
                <c:pt idx="15">
                  <c:v>5.8823529411764701</c:v>
                </c:pt>
                <c:pt idx="16">
                  <c:v>11.76470588235294</c:v>
                </c:pt>
                <c:pt idx="17">
                  <c:v>5.8823529411764701</c:v>
                </c:pt>
                <c:pt idx="18">
                  <c:v>11.76470588235294</c:v>
                </c:pt>
                <c:pt idx="19">
                  <c:v>5.8823529411764701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31-4FF7-B1F2-BDF129B3AEE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Dist'!$E$76:$AQ$76</c:f>
              <c:numCache>
                <c:formatCode>0.00</c:formatCode>
                <c:ptCount val="39"/>
                <c:pt idx="0">
                  <c:v>0.95238095238095244</c:v>
                </c:pt>
                <c:pt idx="1">
                  <c:v>4.7619047619047619</c:v>
                </c:pt>
                <c:pt idx="2">
                  <c:v>10.952380952380953</c:v>
                </c:pt>
                <c:pt idx="3">
                  <c:v>11.428571428571429</c:v>
                </c:pt>
                <c:pt idx="4">
                  <c:v>13.80952380952381</c:v>
                </c:pt>
                <c:pt idx="5">
                  <c:v>11.904761904761903</c:v>
                </c:pt>
                <c:pt idx="6">
                  <c:v>7.1428571428571423</c:v>
                </c:pt>
                <c:pt idx="7">
                  <c:v>7.6190476190476195</c:v>
                </c:pt>
                <c:pt idx="8">
                  <c:v>6.666666666666667</c:v>
                </c:pt>
                <c:pt idx="9">
                  <c:v>5.2380952380952381</c:v>
                </c:pt>
                <c:pt idx="10">
                  <c:v>1.4285714285714286</c:v>
                </c:pt>
                <c:pt idx="11">
                  <c:v>0.47619047619047622</c:v>
                </c:pt>
                <c:pt idx="12">
                  <c:v>3.8095238095238098</c:v>
                </c:pt>
                <c:pt idx="13">
                  <c:v>5.7142857142857144</c:v>
                </c:pt>
                <c:pt idx="14">
                  <c:v>1.9047619047619049</c:v>
                </c:pt>
                <c:pt idx="15">
                  <c:v>3.3333333333333335</c:v>
                </c:pt>
                <c:pt idx="16">
                  <c:v>1.9047619047619049</c:v>
                </c:pt>
                <c:pt idx="17">
                  <c:v>0.95238095238095244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1-4FF7-B1F2-BDF129B3AEE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Dist'!$E$77:$AQ$77</c:f>
              <c:numCache>
                <c:formatCode>0.00</c:formatCode>
                <c:ptCount val="39"/>
                <c:pt idx="0">
                  <c:v>0.6602641056422569</c:v>
                </c:pt>
                <c:pt idx="1">
                  <c:v>6.0024009603841535E-2</c:v>
                </c:pt>
                <c:pt idx="2">
                  <c:v>6.0024009603841535E-2</c:v>
                </c:pt>
                <c:pt idx="3">
                  <c:v>0.48019207683073228</c:v>
                </c:pt>
                <c:pt idx="4">
                  <c:v>1.440576230492197</c:v>
                </c:pt>
                <c:pt idx="5">
                  <c:v>1.9207683073229291</c:v>
                </c:pt>
                <c:pt idx="6">
                  <c:v>5.1620648259303721</c:v>
                </c:pt>
                <c:pt idx="7">
                  <c:v>16.686674669867948</c:v>
                </c:pt>
                <c:pt idx="8">
                  <c:v>27.490996398559425</c:v>
                </c:pt>
                <c:pt idx="9">
                  <c:v>17.16686674669868</c:v>
                </c:pt>
                <c:pt idx="10">
                  <c:v>7.9831932773109235</c:v>
                </c:pt>
                <c:pt idx="11">
                  <c:v>1.440576230492197</c:v>
                </c:pt>
                <c:pt idx="12">
                  <c:v>3.7815126050420167</c:v>
                </c:pt>
                <c:pt idx="13">
                  <c:v>6.7226890756302522</c:v>
                </c:pt>
                <c:pt idx="14">
                  <c:v>4.6218487394957988</c:v>
                </c:pt>
                <c:pt idx="15">
                  <c:v>1.7406962785114044</c:v>
                </c:pt>
                <c:pt idx="16">
                  <c:v>1.7406962785114044</c:v>
                </c:pt>
                <c:pt idx="17">
                  <c:v>0.6602641056422569</c:v>
                </c:pt>
                <c:pt idx="18">
                  <c:v>0.18007202881152462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31-4FF7-B1F2-BDF129B3AEE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Dist'!$E$78:$AQ$78</c:f>
              <c:numCache>
                <c:formatCode>0.00</c:formatCode>
                <c:ptCount val="39"/>
                <c:pt idx="0">
                  <c:v>0.89285714285714279</c:v>
                </c:pt>
                <c:pt idx="1">
                  <c:v>0.89285714285714279</c:v>
                </c:pt>
                <c:pt idx="2">
                  <c:v>0</c:v>
                </c:pt>
                <c:pt idx="3">
                  <c:v>1.7857142857142856</c:v>
                </c:pt>
                <c:pt idx="4">
                  <c:v>1.7857142857142856</c:v>
                </c:pt>
                <c:pt idx="5">
                  <c:v>0.89285714285714279</c:v>
                </c:pt>
                <c:pt idx="6">
                  <c:v>1.7857142857142856</c:v>
                </c:pt>
                <c:pt idx="7">
                  <c:v>18.75</c:v>
                </c:pt>
                <c:pt idx="8">
                  <c:v>16.964285714285715</c:v>
                </c:pt>
                <c:pt idx="9">
                  <c:v>10.714285714285714</c:v>
                </c:pt>
                <c:pt idx="10">
                  <c:v>8.9285714285714288</c:v>
                </c:pt>
                <c:pt idx="11">
                  <c:v>0.89285714285714279</c:v>
                </c:pt>
                <c:pt idx="12">
                  <c:v>2.6785714285714284</c:v>
                </c:pt>
                <c:pt idx="13">
                  <c:v>6.25</c:v>
                </c:pt>
                <c:pt idx="14">
                  <c:v>16.964285714285715</c:v>
                </c:pt>
                <c:pt idx="15">
                  <c:v>6.25</c:v>
                </c:pt>
                <c:pt idx="16">
                  <c:v>2.6785714285714284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0.89285714285714279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31-4FF7-B1F2-BDF129B3AEE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Dist'!$E$79:$AQ$79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31-4FF7-B1F2-BDF129B3AEE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Dist'!$E$80:$AQ$80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5.2631578947368416</c:v>
                </c:pt>
                <c:pt idx="5">
                  <c:v>21.052631578947366</c:v>
                </c:pt>
                <c:pt idx="6">
                  <c:v>31.578947368421051</c:v>
                </c:pt>
                <c:pt idx="7">
                  <c:v>5.2631578947368416</c:v>
                </c:pt>
                <c:pt idx="8">
                  <c:v>15.789473684210526</c:v>
                </c:pt>
                <c:pt idx="9">
                  <c:v>5.2631578947368416</c:v>
                </c:pt>
                <c:pt idx="10">
                  <c:v>2.6315789473684208</c:v>
                </c:pt>
                <c:pt idx="11">
                  <c:v>0</c:v>
                </c:pt>
                <c:pt idx="12">
                  <c:v>5.2631578947368416</c:v>
                </c:pt>
                <c:pt idx="13">
                  <c:v>5.2631578947368416</c:v>
                </c:pt>
                <c:pt idx="14">
                  <c:v>0</c:v>
                </c:pt>
                <c:pt idx="15">
                  <c:v>2.6315789473684208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31-4FF7-B1F2-BDF129B3AEE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Dist'!$E$81:$AQ$81</c:f>
              <c:numCache>
                <c:formatCode>0.00</c:formatCode>
                <c:ptCount val="39"/>
                <c:pt idx="0">
                  <c:v>10.743801652892563</c:v>
                </c:pt>
                <c:pt idx="1">
                  <c:v>4.9586776859504136</c:v>
                </c:pt>
                <c:pt idx="2">
                  <c:v>4.1322314049586781</c:v>
                </c:pt>
                <c:pt idx="3">
                  <c:v>6.6115702479338845</c:v>
                </c:pt>
                <c:pt idx="4">
                  <c:v>6.6115702479338845</c:v>
                </c:pt>
                <c:pt idx="5">
                  <c:v>18.181818181818183</c:v>
                </c:pt>
                <c:pt idx="6">
                  <c:v>8.2644628099173563</c:v>
                </c:pt>
                <c:pt idx="7">
                  <c:v>5.785123966942149</c:v>
                </c:pt>
                <c:pt idx="8">
                  <c:v>11.570247933884298</c:v>
                </c:pt>
                <c:pt idx="9">
                  <c:v>3.3057851239669422</c:v>
                </c:pt>
                <c:pt idx="10">
                  <c:v>4.9586776859504136</c:v>
                </c:pt>
                <c:pt idx="11">
                  <c:v>4.1322314049586781</c:v>
                </c:pt>
                <c:pt idx="12">
                  <c:v>4.1322314049586781</c:v>
                </c:pt>
                <c:pt idx="13">
                  <c:v>2.4793388429752068</c:v>
                </c:pt>
                <c:pt idx="14">
                  <c:v>2.4793388429752068</c:v>
                </c:pt>
                <c:pt idx="15">
                  <c:v>1.6528925619834711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31-4FF7-B1F2-BDF129B3A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44000"/>
        <c:axId val="459342824"/>
      </c:lineChart>
      <c:catAx>
        <c:axId val="45934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2824"/>
        <c:crosses val="autoZero"/>
        <c:auto val="1"/>
        <c:lblAlgn val="ctr"/>
        <c:lblOffset val="100"/>
        <c:noMultiLvlLbl val="0"/>
      </c:catAx>
      <c:valAx>
        <c:axId val="45934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San Antonio FM</a:t>
            </a:r>
            <a:r>
              <a:rPr lang="en-GB" baseline="0"/>
              <a:t>  624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Dist'!$E$86:$AQ$86</c:f>
              <c:numCache>
                <c:formatCode>0.00</c:formatCode>
                <c:ptCount val="39"/>
                <c:pt idx="0">
                  <c:v>6.4516129032258061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9.67741935483871</c:v>
                </c:pt>
                <c:pt idx="5">
                  <c:v>0</c:v>
                </c:pt>
                <c:pt idx="6">
                  <c:v>3.225806451612903</c:v>
                </c:pt>
                <c:pt idx="7">
                  <c:v>9.67741935483871</c:v>
                </c:pt>
                <c:pt idx="8">
                  <c:v>25.806451612903224</c:v>
                </c:pt>
                <c:pt idx="9">
                  <c:v>16.129032258064516</c:v>
                </c:pt>
                <c:pt idx="10">
                  <c:v>16.129032258064516</c:v>
                </c:pt>
                <c:pt idx="11">
                  <c:v>9.67741935483871</c:v>
                </c:pt>
                <c:pt idx="12">
                  <c:v>3.225806451612903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3-4507-B9CC-D6ABE227A53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Dist'!$E$87:$AQ$87</c:f>
              <c:numCache>
                <c:formatCode>0.00</c:formatCode>
                <c:ptCount val="39"/>
                <c:pt idx="0">
                  <c:v>0</c:v>
                </c:pt>
                <c:pt idx="1">
                  <c:v>0.10752688172043011</c:v>
                </c:pt>
                <c:pt idx="2">
                  <c:v>0.32258064516129031</c:v>
                </c:pt>
                <c:pt idx="3">
                  <c:v>2.795698924731183</c:v>
                </c:pt>
                <c:pt idx="4">
                  <c:v>7.3118279569892479</c:v>
                </c:pt>
                <c:pt idx="5">
                  <c:v>12.903225806451612</c:v>
                </c:pt>
                <c:pt idx="6">
                  <c:v>15.698924731182796</c:v>
                </c:pt>
                <c:pt idx="7">
                  <c:v>7.849462365591398</c:v>
                </c:pt>
                <c:pt idx="8">
                  <c:v>2.258064516129032</c:v>
                </c:pt>
                <c:pt idx="9">
                  <c:v>5.376344086021505</c:v>
                </c:pt>
                <c:pt idx="10">
                  <c:v>12.043010752688172</c:v>
                </c:pt>
                <c:pt idx="11">
                  <c:v>9.1397849462365599</c:v>
                </c:pt>
                <c:pt idx="12">
                  <c:v>3.225806451612903</c:v>
                </c:pt>
                <c:pt idx="13">
                  <c:v>1.6129032258064515</c:v>
                </c:pt>
                <c:pt idx="14">
                  <c:v>4.408602150537634</c:v>
                </c:pt>
                <c:pt idx="15">
                  <c:v>3.655913978494624</c:v>
                </c:pt>
                <c:pt idx="16">
                  <c:v>3.3333333333333335</c:v>
                </c:pt>
                <c:pt idx="17">
                  <c:v>2.4731182795698925</c:v>
                </c:pt>
                <c:pt idx="18">
                  <c:v>1.827956989247312</c:v>
                </c:pt>
                <c:pt idx="19">
                  <c:v>2.1505376344086025</c:v>
                </c:pt>
                <c:pt idx="20">
                  <c:v>0.75268817204301075</c:v>
                </c:pt>
                <c:pt idx="21">
                  <c:v>0.21505376344086022</c:v>
                </c:pt>
                <c:pt idx="22">
                  <c:v>0.32258064516129031</c:v>
                </c:pt>
                <c:pt idx="23">
                  <c:v>0.10752688172043011</c:v>
                </c:pt>
                <c:pt idx="24">
                  <c:v>0.10752688172043011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3-4507-B9CC-D6ABE227A53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Dist'!$E$88:$AQ$88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1.4285714285714286</c:v>
                </c:pt>
                <c:pt idx="3">
                  <c:v>4.2857142857142856</c:v>
                </c:pt>
                <c:pt idx="4">
                  <c:v>2.1428571428571428</c:v>
                </c:pt>
                <c:pt idx="5">
                  <c:v>0.7142857142857143</c:v>
                </c:pt>
                <c:pt idx="6">
                  <c:v>5.7142857142857144</c:v>
                </c:pt>
                <c:pt idx="7">
                  <c:v>20.714285714285715</c:v>
                </c:pt>
                <c:pt idx="8">
                  <c:v>25</c:v>
                </c:pt>
                <c:pt idx="9">
                  <c:v>20</c:v>
                </c:pt>
                <c:pt idx="10">
                  <c:v>10.714285714285714</c:v>
                </c:pt>
                <c:pt idx="11">
                  <c:v>4.2857142857142856</c:v>
                </c:pt>
                <c:pt idx="12">
                  <c:v>1.4285714285714286</c:v>
                </c:pt>
                <c:pt idx="13">
                  <c:v>1.4285714285714286</c:v>
                </c:pt>
                <c:pt idx="14">
                  <c:v>0.7142857142857143</c:v>
                </c:pt>
                <c:pt idx="15">
                  <c:v>1.4285714285714286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83-4507-B9CC-D6ABE227A53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Dist'!$E$89:$AQ$89</c:f>
              <c:numCache>
                <c:formatCode>0.00</c:formatCode>
                <c:ptCount val="39"/>
                <c:pt idx="0">
                  <c:v>0</c:v>
                </c:pt>
                <c:pt idx="1">
                  <c:v>3.7037037037037033</c:v>
                </c:pt>
                <c:pt idx="2">
                  <c:v>0</c:v>
                </c:pt>
                <c:pt idx="3">
                  <c:v>0</c:v>
                </c:pt>
                <c:pt idx="4">
                  <c:v>3.7037037037037033</c:v>
                </c:pt>
                <c:pt idx="5">
                  <c:v>3.7037037037037033</c:v>
                </c:pt>
                <c:pt idx="6">
                  <c:v>3.7037037037037033</c:v>
                </c:pt>
                <c:pt idx="7">
                  <c:v>11.111111111111111</c:v>
                </c:pt>
                <c:pt idx="8">
                  <c:v>7.4074074074074066</c:v>
                </c:pt>
                <c:pt idx="9">
                  <c:v>22.222222222222221</c:v>
                </c:pt>
                <c:pt idx="10">
                  <c:v>11.111111111111111</c:v>
                </c:pt>
                <c:pt idx="11">
                  <c:v>0</c:v>
                </c:pt>
                <c:pt idx="12">
                  <c:v>3.7037037037037033</c:v>
                </c:pt>
                <c:pt idx="13">
                  <c:v>0</c:v>
                </c:pt>
                <c:pt idx="14">
                  <c:v>3.7037037037037033</c:v>
                </c:pt>
                <c:pt idx="15">
                  <c:v>0</c:v>
                </c:pt>
                <c:pt idx="16">
                  <c:v>0</c:v>
                </c:pt>
                <c:pt idx="17">
                  <c:v>3.7037037037037033</c:v>
                </c:pt>
                <c:pt idx="18">
                  <c:v>0</c:v>
                </c:pt>
                <c:pt idx="19">
                  <c:v>7.4074074074074066</c:v>
                </c:pt>
                <c:pt idx="20">
                  <c:v>0</c:v>
                </c:pt>
                <c:pt idx="21">
                  <c:v>0</c:v>
                </c:pt>
                <c:pt idx="22">
                  <c:v>14.814814814814813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3-4507-B9CC-D6ABE227A53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Dist'!$E$90:$AQ$90</c:f>
              <c:numCache>
                <c:formatCode>0.00</c:formatCode>
                <c:ptCount val="39"/>
                <c:pt idx="0">
                  <c:v>0</c:v>
                </c:pt>
                <c:pt idx="1">
                  <c:v>4.028436018957346</c:v>
                </c:pt>
                <c:pt idx="2">
                  <c:v>24.644549763033176</c:v>
                </c:pt>
                <c:pt idx="3">
                  <c:v>17.535545023696685</c:v>
                </c:pt>
                <c:pt idx="4">
                  <c:v>2.3696682464454977</c:v>
                </c:pt>
                <c:pt idx="5">
                  <c:v>17.772511848341232</c:v>
                </c:pt>
                <c:pt idx="6">
                  <c:v>5.4502369668246446</c:v>
                </c:pt>
                <c:pt idx="7">
                  <c:v>4.028436018957346</c:v>
                </c:pt>
                <c:pt idx="8">
                  <c:v>5.9241706161137442</c:v>
                </c:pt>
                <c:pt idx="9">
                  <c:v>7.109004739336493</c:v>
                </c:pt>
                <c:pt idx="10">
                  <c:v>5.2132701421800949</c:v>
                </c:pt>
                <c:pt idx="11">
                  <c:v>4.028436018957346</c:v>
                </c:pt>
                <c:pt idx="12">
                  <c:v>1.6587677725118484</c:v>
                </c:pt>
                <c:pt idx="13">
                  <c:v>0.23696682464454977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3-4507-B9CC-D6ABE227A53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Dist'!$E$91:$AQ$91</c:f>
              <c:numCache>
                <c:formatCode>0.00</c:formatCode>
                <c:ptCount val="39"/>
                <c:pt idx="0">
                  <c:v>0.12961762799740764</c:v>
                </c:pt>
                <c:pt idx="1">
                  <c:v>0.19442644199611148</c:v>
                </c:pt>
                <c:pt idx="2">
                  <c:v>0.38885288399222295</c:v>
                </c:pt>
                <c:pt idx="3">
                  <c:v>0.51847051198963057</c:v>
                </c:pt>
                <c:pt idx="4">
                  <c:v>6.4808813998703821E-2</c:v>
                </c:pt>
                <c:pt idx="5">
                  <c:v>1.814646791963707</c:v>
                </c:pt>
                <c:pt idx="6">
                  <c:v>1.2313674659753726</c:v>
                </c:pt>
                <c:pt idx="7">
                  <c:v>3.7589112119248216</c:v>
                </c:pt>
                <c:pt idx="8">
                  <c:v>15.230071289695399</c:v>
                </c:pt>
                <c:pt idx="9">
                  <c:v>27.025275437459495</c:v>
                </c:pt>
                <c:pt idx="10">
                  <c:v>26.312378483473754</c:v>
                </c:pt>
                <c:pt idx="11">
                  <c:v>18.600129617627996</c:v>
                </c:pt>
                <c:pt idx="12">
                  <c:v>4.0829552819183403</c:v>
                </c:pt>
                <c:pt idx="13">
                  <c:v>0.51847051198963057</c:v>
                </c:pt>
                <c:pt idx="14">
                  <c:v>0.12961762799740764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83-4507-B9CC-D6ABE227A53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Dist'!$E$92:$AQ$92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0.58823529411764708</c:v>
                </c:pt>
                <c:pt idx="6">
                  <c:v>0</c:v>
                </c:pt>
                <c:pt idx="7">
                  <c:v>1.1764705882352942</c:v>
                </c:pt>
                <c:pt idx="8">
                  <c:v>7.0588235294117645</c:v>
                </c:pt>
                <c:pt idx="9">
                  <c:v>13.529411764705882</c:v>
                </c:pt>
                <c:pt idx="10">
                  <c:v>19.411764705882355</c:v>
                </c:pt>
                <c:pt idx="11">
                  <c:v>35.294117647058826</c:v>
                </c:pt>
                <c:pt idx="12">
                  <c:v>22.941176470588236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83-4507-B9CC-D6ABE227A53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Dist'!$E$93:$AQ$93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83-4507-B9CC-D6ABE227A53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Dist'!$E$94:$AQ$94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4.7619047619047619</c:v>
                </c:pt>
                <c:pt idx="4">
                  <c:v>4.7619047619047619</c:v>
                </c:pt>
                <c:pt idx="5">
                  <c:v>14.285714285714285</c:v>
                </c:pt>
                <c:pt idx="6">
                  <c:v>19.047619047619047</c:v>
                </c:pt>
                <c:pt idx="7">
                  <c:v>19.047619047619047</c:v>
                </c:pt>
                <c:pt idx="8">
                  <c:v>23.809523809523807</c:v>
                </c:pt>
                <c:pt idx="9">
                  <c:v>4.7619047619047619</c:v>
                </c:pt>
                <c:pt idx="10">
                  <c:v>4.7619047619047619</c:v>
                </c:pt>
                <c:pt idx="11">
                  <c:v>0</c:v>
                </c:pt>
                <c:pt idx="12">
                  <c:v>4.7619047619047619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83-4507-B9CC-D6ABE227A53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Dist'!$E$95:$AQ$95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7.1428571428571423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7.1428571428571423</c:v>
                </c:pt>
                <c:pt idx="7">
                  <c:v>14.285714285714285</c:v>
                </c:pt>
                <c:pt idx="8">
                  <c:v>7.1428571428571423</c:v>
                </c:pt>
                <c:pt idx="9">
                  <c:v>0</c:v>
                </c:pt>
                <c:pt idx="10">
                  <c:v>21.428571428571427</c:v>
                </c:pt>
                <c:pt idx="11">
                  <c:v>21.428571428571427</c:v>
                </c:pt>
                <c:pt idx="12">
                  <c:v>21.428571428571427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83-4507-B9CC-D6ABE227A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45176"/>
        <c:axId val="453910304"/>
      </c:lineChart>
      <c:catAx>
        <c:axId val="459345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10304"/>
        <c:crosses val="autoZero"/>
        <c:auto val="1"/>
        <c:lblAlgn val="ctr"/>
        <c:lblOffset val="100"/>
        <c:noMultiLvlLbl val="0"/>
      </c:catAx>
      <c:valAx>
        <c:axId val="4539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4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SH 16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Dist'!$E$100:$AQ$100</c:f>
              <c:numCache>
                <c:formatCode>0.00</c:formatCode>
                <c:ptCount val="39"/>
                <c:pt idx="0">
                  <c:v>3.6458333333333335</c:v>
                </c:pt>
                <c:pt idx="1">
                  <c:v>4.1666666666666661</c:v>
                </c:pt>
                <c:pt idx="2">
                  <c:v>5.7291666666666661</c:v>
                </c:pt>
                <c:pt idx="3">
                  <c:v>0</c:v>
                </c:pt>
                <c:pt idx="4">
                  <c:v>11.979166666666668</c:v>
                </c:pt>
                <c:pt idx="5">
                  <c:v>26.5625</c:v>
                </c:pt>
                <c:pt idx="6">
                  <c:v>29.6875</c:v>
                </c:pt>
                <c:pt idx="7">
                  <c:v>4.6875</c:v>
                </c:pt>
                <c:pt idx="8">
                  <c:v>0.52083333333333326</c:v>
                </c:pt>
                <c:pt idx="9">
                  <c:v>0</c:v>
                </c:pt>
                <c:pt idx="10">
                  <c:v>0</c:v>
                </c:pt>
                <c:pt idx="11">
                  <c:v>0.52083333333333326</c:v>
                </c:pt>
                <c:pt idx="12">
                  <c:v>2.083333333333333</c:v>
                </c:pt>
                <c:pt idx="13">
                  <c:v>1.5625</c:v>
                </c:pt>
                <c:pt idx="14">
                  <c:v>7.291666666666667</c:v>
                </c:pt>
                <c:pt idx="15">
                  <c:v>1.0416666666666665</c:v>
                </c:pt>
                <c:pt idx="16">
                  <c:v>0</c:v>
                </c:pt>
                <c:pt idx="17">
                  <c:v>0</c:v>
                </c:pt>
                <c:pt idx="18">
                  <c:v>0.52083333333333326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D-4A9A-97A3-C98E240120A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Dist'!$E$101:$AQ$101</c:f>
              <c:numCache>
                <c:formatCode>0.00</c:formatCode>
                <c:ptCount val="39"/>
                <c:pt idx="0">
                  <c:v>0.10834236186348861</c:v>
                </c:pt>
                <c:pt idx="1">
                  <c:v>0.43336944745395445</c:v>
                </c:pt>
                <c:pt idx="2">
                  <c:v>2.4918743228602382</c:v>
                </c:pt>
                <c:pt idx="3">
                  <c:v>7.8006500541711805</c:v>
                </c:pt>
                <c:pt idx="4">
                  <c:v>6.5005417118093174</c:v>
                </c:pt>
                <c:pt idx="5">
                  <c:v>2.6002166847237271</c:v>
                </c:pt>
                <c:pt idx="6">
                  <c:v>3.6836403033586129</c:v>
                </c:pt>
                <c:pt idx="7">
                  <c:v>10.184182015167931</c:v>
                </c:pt>
                <c:pt idx="8">
                  <c:v>2.7085590465872156</c:v>
                </c:pt>
                <c:pt idx="9">
                  <c:v>6.1755146262188516</c:v>
                </c:pt>
                <c:pt idx="10">
                  <c:v>14.951245937161431</c:v>
                </c:pt>
                <c:pt idx="11">
                  <c:v>13.326110509209101</c:v>
                </c:pt>
                <c:pt idx="12">
                  <c:v>12.676056338028168</c:v>
                </c:pt>
                <c:pt idx="13">
                  <c:v>9.750812567713977</c:v>
                </c:pt>
                <c:pt idx="14">
                  <c:v>5.4171180931744312</c:v>
                </c:pt>
                <c:pt idx="15">
                  <c:v>0.75839653304442034</c:v>
                </c:pt>
                <c:pt idx="16">
                  <c:v>0.32502708559046589</c:v>
                </c:pt>
                <c:pt idx="17">
                  <c:v>0.10834236186348861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D-4A9A-97A3-C98E240120A8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Dist'!$E$102:$AQ$102</c:f>
              <c:numCache>
                <c:formatCode>0.00</c:formatCode>
                <c:ptCount val="39"/>
                <c:pt idx="0">
                  <c:v>0</c:v>
                </c:pt>
                <c:pt idx="1">
                  <c:v>0.16722408026755853</c:v>
                </c:pt>
                <c:pt idx="2">
                  <c:v>0.16722408026755853</c:v>
                </c:pt>
                <c:pt idx="3">
                  <c:v>0</c:v>
                </c:pt>
                <c:pt idx="4">
                  <c:v>0.66889632107023411</c:v>
                </c:pt>
                <c:pt idx="5">
                  <c:v>0</c:v>
                </c:pt>
                <c:pt idx="6">
                  <c:v>0.50167224080267558</c:v>
                </c:pt>
                <c:pt idx="7">
                  <c:v>2.1739130434782608</c:v>
                </c:pt>
                <c:pt idx="8">
                  <c:v>0.33444816053511706</c:v>
                </c:pt>
                <c:pt idx="9">
                  <c:v>1.8394648829431439</c:v>
                </c:pt>
                <c:pt idx="10">
                  <c:v>3.1772575250836121</c:v>
                </c:pt>
                <c:pt idx="11">
                  <c:v>6.5217391304347823</c:v>
                </c:pt>
                <c:pt idx="12">
                  <c:v>10.367892976588628</c:v>
                </c:pt>
                <c:pt idx="13">
                  <c:v>24.749163879598662</c:v>
                </c:pt>
                <c:pt idx="14">
                  <c:v>35.785953177257525</c:v>
                </c:pt>
                <c:pt idx="15">
                  <c:v>12.54180602006689</c:v>
                </c:pt>
                <c:pt idx="16">
                  <c:v>0.50167224080267558</c:v>
                </c:pt>
                <c:pt idx="17">
                  <c:v>0.33444816053511706</c:v>
                </c:pt>
                <c:pt idx="18">
                  <c:v>0.16722408026755853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D-4A9A-97A3-C98E240120A8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Dist'!$E$103:$AQ$103</c:f>
              <c:numCache>
                <c:formatCode>0.00</c:formatCode>
                <c:ptCount val="39"/>
                <c:pt idx="0">
                  <c:v>14.678899082568808</c:v>
                </c:pt>
                <c:pt idx="1">
                  <c:v>1.834862385321101</c:v>
                </c:pt>
                <c:pt idx="2">
                  <c:v>0</c:v>
                </c:pt>
                <c:pt idx="3">
                  <c:v>0</c:v>
                </c:pt>
                <c:pt idx="4">
                  <c:v>1.834862385321101</c:v>
                </c:pt>
                <c:pt idx="5">
                  <c:v>0.91743119266055051</c:v>
                </c:pt>
                <c:pt idx="6">
                  <c:v>2.7522935779816518</c:v>
                </c:pt>
                <c:pt idx="7">
                  <c:v>1.834862385321101</c:v>
                </c:pt>
                <c:pt idx="8">
                  <c:v>0</c:v>
                </c:pt>
                <c:pt idx="9">
                  <c:v>0.91743119266055051</c:v>
                </c:pt>
                <c:pt idx="10">
                  <c:v>1.834862385321101</c:v>
                </c:pt>
                <c:pt idx="11">
                  <c:v>3.669724770642202</c:v>
                </c:pt>
                <c:pt idx="12">
                  <c:v>7.3394495412844041</c:v>
                </c:pt>
                <c:pt idx="13">
                  <c:v>16.513761467889911</c:v>
                </c:pt>
                <c:pt idx="14">
                  <c:v>29.357798165137616</c:v>
                </c:pt>
                <c:pt idx="15">
                  <c:v>12.844036697247708</c:v>
                </c:pt>
                <c:pt idx="16">
                  <c:v>2.7522935779816518</c:v>
                </c:pt>
                <c:pt idx="17">
                  <c:v>0.91743119266055051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D-4A9A-97A3-C98E240120A8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Dist'!$E$104:$AQ$104</c:f>
              <c:numCache>
                <c:formatCode>0.00</c:formatCode>
                <c:ptCount val="39"/>
                <c:pt idx="0">
                  <c:v>2.2695035460992909</c:v>
                </c:pt>
                <c:pt idx="1">
                  <c:v>10.354609929078014</c:v>
                </c:pt>
                <c:pt idx="2">
                  <c:v>12.76595744680851</c:v>
                </c:pt>
                <c:pt idx="3">
                  <c:v>8.3687943262411348</c:v>
                </c:pt>
                <c:pt idx="4">
                  <c:v>7.2340425531914887</c:v>
                </c:pt>
                <c:pt idx="5">
                  <c:v>10.49645390070922</c:v>
                </c:pt>
                <c:pt idx="6">
                  <c:v>20.425531914893615</c:v>
                </c:pt>
                <c:pt idx="7">
                  <c:v>15.886524822695037</c:v>
                </c:pt>
                <c:pt idx="8">
                  <c:v>10.354609929078014</c:v>
                </c:pt>
                <c:pt idx="9">
                  <c:v>1.7021276595744681</c:v>
                </c:pt>
                <c:pt idx="10">
                  <c:v>0.14184397163120568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7D-4A9A-97A3-C98E240120A8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Dist'!$E$105:$AQ$105</c:f>
              <c:numCache>
                <c:formatCode>0.00</c:formatCode>
                <c:ptCount val="39"/>
                <c:pt idx="0">
                  <c:v>8.2214305289120299E-2</c:v>
                </c:pt>
                <c:pt idx="1">
                  <c:v>0.2466429158673609</c:v>
                </c:pt>
                <c:pt idx="2">
                  <c:v>1.6990956426418198</c:v>
                </c:pt>
                <c:pt idx="3">
                  <c:v>1.6990956426418198</c:v>
                </c:pt>
                <c:pt idx="4">
                  <c:v>2.4755640814835114</c:v>
                </c:pt>
                <c:pt idx="5">
                  <c:v>7.3536128619713166</c:v>
                </c:pt>
                <c:pt idx="6">
                  <c:v>26.299442769708598</c:v>
                </c:pt>
                <c:pt idx="7">
                  <c:v>35.653603727048505</c:v>
                </c:pt>
                <c:pt idx="8">
                  <c:v>22.654608568557595</c:v>
                </c:pt>
                <c:pt idx="9">
                  <c:v>1.5986114917328949</c:v>
                </c:pt>
                <c:pt idx="10">
                  <c:v>0.23750799305745865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7D-4A9A-97A3-C98E240120A8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Dist'!$E$106:$AQ$106</c:f>
              <c:numCache>
                <c:formatCode>0.00</c:formatCode>
                <c:ptCount val="39"/>
                <c:pt idx="0">
                  <c:v>3.4482758620689653</c:v>
                </c:pt>
                <c:pt idx="1">
                  <c:v>0.73891625615763545</c:v>
                </c:pt>
                <c:pt idx="2">
                  <c:v>4.4334975369458132</c:v>
                </c:pt>
                <c:pt idx="3">
                  <c:v>3.4482758620689653</c:v>
                </c:pt>
                <c:pt idx="4">
                  <c:v>3.6945812807881775</c:v>
                </c:pt>
                <c:pt idx="5">
                  <c:v>7.8817733990147785</c:v>
                </c:pt>
                <c:pt idx="6">
                  <c:v>13.546798029556651</c:v>
                </c:pt>
                <c:pt idx="7">
                  <c:v>23.891625615763548</c:v>
                </c:pt>
                <c:pt idx="8">
                  <c:v>34.482758620689658</c:v>
                </c:pt>
                <c:pt idx="9">
                  <c:v>3.6945812807881775</c:v>
                </c:pt>
                <c:pt idx="10">
                  <c:v>0.73891625615763545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7D-4A9A-97A3-C98E240120A8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Dist'!$E$107:$AQ$107</c:f>
              <c:numCache>
                <c:formatCode>0.00</c:formatCode>
                <c:ptCount val="39"/>
                <c:pt idx="0">
                  <c:v>2.9411764705882351</c:v>
                </c:pt>
                <c:pt idx="1">
                  <c:v>11.76470588235294</c:v>
                </c:pt>
                <c:pt idx="2">
                  <c:v>11.76470588235294</c:v>
                </c:pt>
                <c:pt idx="3">
                  <c:v>8.8235294117647065</c:v>
                </c:pt>
                <c:pt idx="4">
                  <c:v>8.8235294117647065</c:v>
                </c:pt>
                <c:pt idx="5">
                  <c:v>2.9411764705882351</c:v>
                </c:pt>
                <c:pt idx="6">
                  <c:v>14.705882352941178</c:v>
                </c:pt>
                <c:pt idx="7">
                  <c:v>5.8823529411764701</c:v>
                </c:pt>
                <c:pt idx="8">
                  <c:v>17.647058823529413</c:v>
                </c:pt>
                <c:pt idx="9">
                  <c:v>2.9411764705882351</c:v>
                </c:pt>
                <c:pt idx="10">
                  <c:v>8.8235294117647065</c:v>
                </c:pt>
                <c:pt idx="11">
                  <c:v>2.9411764705882351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7D-4A9A-97A3-C98E240120A8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Dist'!$E$108:$AQ$108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14.285714285714285</c:v>
                </c:pt>
                <c:pt idx="3">
                  <c:v>44.047619047619044</c:v>
                </c:pt>
                <c:pt idx="4">
                  <c:v>5.9523809523809517</c:v>
                </c:pt>
                <c:pt idx="5">
                  <c:v>3.5714285714285712</c:v>
                </c:pt>
                <c:pt idx="6">
                  <c:v>3.5714285714285712</c:v>
                </c:pt>
                <c:pt idx="7">
                  <c:v>5.9523809523809517</c:v>
                </c:pt>
                <c:pt idx="8">
                  <c:v>10.714285714285714</c:v>
                </c:pt>
                <c:pt idx="9">
                  <c:v>0</c:v>
                </c:pt>
                <c:pt idx="10">
                  <c:v>5.9523809523809517</c:v>
                </c:pt>
                <c:pt idx="11">
                  <c:v>0</c:v>
                </c:pt>
                <c:pt idx="12">
                  <c:v>3.5714285714285712</c:v>
                </c:pt>
                <c:pt idx="13">
                  <c:v>2.3809523809523809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7D-4A9A-97A3-C98E240120A8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Dist'!$E$109:$AQ$109</c:f>
              <c:numCache>
                <c:formatCode>0.00</c:formatCode>
                <c:ptCount val="39"/>
                <c:pt idx="0">
                  <c:v>6.9565217391304346</c:v>
                </c:pt>
                <c:pt idx="1">
                  <c:v>2.6086956521739131</c:v>
                </c:pt>
                <c:pt idx="2">
                  <c:v>19.130434782608695</c:v>
                </c:pt>
                <c:pt idx="3">
                  <c:v>14.782608695652174</c:v>
                </c:pt>
                <c:pt idx="4">
                  <c:v>2.6086956521739131</c:v>
                </c:pt>
                <c:pt idx="5">
                  <c:v>1.7391304347826086</c:v>
                </c:pt>
                <c:pt idx="6">
                  <c:v>4.3478260869565215</c:v>
                </c:pt>
                <c:pt idx="7">
                  <c:v>6.9565217391304346</c:v>
                </c:pt>
                <c:pt idx="8">
                  <c:v>23.478260869565219</c:v>
                </c:pt>
                <c:pt idx="9">
                  <c:v>2.6086956521739131</c:v>
                </c:pt>
                <c:pt idx="10">
                  <c:v>4.3478260869565215</c:v>
                </c:pt>
                <c:pt idx="11">
                  <c:v>2.6086956521739131</c:v>
                </c:pt>
                <c:pt idx="12">
                  <c:v>6.0869565217391308</c:v>
                </c:pt>
                <c:pt idx="13">
                  <c:v>1.7391304347826086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7D-4A9A-97A3-C98E24012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1472"/>
        <c:axId val="395383432"/>
      </c:lineChart>
      <c:catAx>
        <c:axId val="39538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3432"/>
        <c:crosses val="autoZero"/>
        <c:auto val="1"/>
        <c:lblAlgn val="ctr"/>
        <c:lblOffset val="100"/>
        <c:noMultiLvlLbl val="0"/>
      </c:catAx>
      <c:valAx>
        <c:axId val="39538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Yoakum</a:t>
            </a:r>
            <a:r>
              <a:rPr lang="en-GB" baseline="0"/>
              <a:t> SH 119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Dist'!$E$114:$AQ$114</c:f>
              <c:numCache>
                <c:formatCode>0.00</c:formatCode>
                <c:ptCount val="39"/>
                <c:pt idx="0">
                  <c:v>1.6666666666666667</c:v>
                </c:pt>
                <c:pt idx="1">
                  <c:v>1.6666666666666667</c:v>
                </c:pt>
                <c:pt idx="2">
                  <c:v>0</c:v>
                </c:pt>
                <c:pt idx="3">
                  <c:v>10</c:v>
                </c:pt>
                <c:pt idx="4">
                  <c:v>18.333333333333332</c:v>
                </c:pt>
                <c:pt idx="5">
                  <c:v>18.333333333333332</c:v>
                </c:pt>
                <c:pt idx="6">
                  <c:v>3.3333333333333335</c:v>
                </c:pt>
                <c:pt idx="7">
                  <c:v>3.3333333333333335</c:v>
                </c:pt>
                <c:pt idx="8">
                  <c:v>8.3333333333333321</c:v>
                </c:pt>
                <c:pt idx="9">
                  <c:v>11.666666666666666</c:v>
                </c:pt>
                <c:pt idx="10">
                  <c:v>16.666666666666664</c:v>
                </c:pt>
                <c:pt idx="11">
                  <c:v>5</c:v>
                </c:pt>
                <c:pt idx="12">
                  <c:v>1.6666666666666667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5-4CE2-8B9A-729C796B02C0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Dist'!$E$115:$AQ$115</c:f>
              <c:numCache>
                <c:formatCode>0.00</c:formatCode>
                <c:ptCount val="39"/>
                <c:pt idx="0">
                  <c:v>7.4529074529074535</c:v>
                </c:pt>
                <c:pt idx="1">
                  <c:v>19.737919737919736</c:v>
                </c:pt>
                <c:pt idx="2">
                  <c:v>24.242424242424242</c:v>
                </c:pt>
                <c:pt idx="3">
                  <c:v>11.875511875511876</c:v>
                </c:pt>
                <c:pt idx="4">
                  <c:v>5.2416052416052423</c:v>
                </c:pt>
                <c:pt idx="5">
                  <c:v>13.595413595413595</c:v>
                </c:pt>
                <c:pt idx="6">
                  <c:v>5.9787059787059791</c:v>
                </c:pt>
                <c:pt idx="7">
                  <c:v>2.9484029484029484</c:v>
                </c:pt>
                <c:pt idx="8">
                  <c:v>4.3407043407043409</c:v>
                </c:pt>
                <c:pt idx="9">
                  <c:v>3.1122031122031122</c:v>
                </c:pt>
                <c:pt idx="10">
                  <c:v>1.0647010647010646</c:v>
                </c:pt>
                <c:pt idx="11">
                  <c:v>0.32760032760032765</c:v>
                </c:pt>
                <c:pt idx="12">
                  <c:v>8.1900081900081911E-2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5-4CE2-8B9A-729C796B02C0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Dist'!$E$116:$AQ$116</c:f>
              <c:numCache>
                <c:formatCode>0.00</c:formatCode>
                <c:ptCount val="39"/>
                <c:pt idx="0">
                  <c:v>1.0510510510510511</c:v>
                </c:pt>
                <c:pt idx="1">
                  <c:v>0.60060060060060061</c:v>
                </c:pt>
                <c:pt idx="2">
                  <c:v>0.60060060060060061</c:v>
                </c:pt>
                <c:pt idx="3">
                  <c:v>1.0510510510510511</c:v>
                </c:pt>
                <c:pt idx="4">
                  <c:v>3.9039039039039038</c:v>
                </c:pt>
                <c:pt idx="5">
                  <c:v>6.606606606606606</c:v>
                </c:pt>
                <c:pt idx="6">
                  <c:v>10.36036036036036</c:v>
                </c:pt>
                <c:pt idx="7">
                  <c:v>4.8048048048048049</c:v>
                </c:pt>
                <c:pt idx="8">
                  <c:v>20.870870870870871</c:v>
                </c:pt>
                <c:pt idx="9">
                  <c:v>22.522522522522522</c:v>
                </c:pt>
                <c:pt idx="10">
                  <c:v>18.468468468468469</c:v>
                </c:pt>
                <c:pt idx="11">
                  <c:v>8.2582582582582589</c:v>
                </c:pt>
                <c:pt idx="12">
                  <c:v>0.45045045045045046</c:v>
                </c:pt>
                <c:pt idx="13">
                  <c:v>0.45045045045045046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75-4CE2-8B9A-729C796B02C0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Dist'!$E$117:$AQ$117</c:f>
              <c:numCache>
                <c:formatCode>0.00</c:formatCode>
                <c:ptCount val="39"/>
                <c:pt idx="0">
                  <c:v>3.6144578313253009</c:v>
                </c:pt>
                <c:pt idx="1">
                  <c:v>3.6144578313253009</c:v>
                </c:pt>
                <c:pt idx="2">
                  <c:v>5.4216867469879517</c:v>
                </c:pt>
                <c:pt idx="3">
                  <c:v>3.6144578313253009</c:v>
                </c:pt>
                <c:pt idx="4">
                  <c:v>9.6385542168674707</c:v>
                </c:pt>
                <c:pt idx="5">
                  <c:v>16.867469879518072</c:v>
                </c:pt>
                <c:pt idx="6">
                  <c:v>15.66265060240964</c:v>
                </c:pt>
                <c:pt idx="7">
                  <c:v>6.024096385542169</c:v>
                </c:pt>
                <c:pt idx="8">
                  <c:v>18.072289156626507</c:v>
                </c:pt>
                <c:pt idx="9">
                  <c:v>8.4337349397590362</c:v>
                </c:pt>
                <c:pt idx="10">
                  <c:v>3.6144578313253009</c:v>
                </c:pt>
                <c:pt idx="11">
                  <c:v>5.4216867469879517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75-4CE2-8B9A-729C796B02C0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Dist'!$E$118:$AQ$118</c:f>
              <c:numCache>
                <c:formatCode>0.00</c:formatCode>
                <c:ptCount val="39"/>
                <c:pt idx="0">
                  <c:v>13.344887348353554</c:v>
                </c:pt>
                <c:pt idx="1">
                  <c:v>24.783362218370883</c:v>
                </c:pt>
                <c:pt idx="2">
                  <c:v>8.8388214904679376</c:v>
                </c:pt>
                <c:pt idx="3">
                  <c:v>18.890814558058924</c:v>
                </c:pt>
                <c:pt idx="4">
                  <c:v>9.0121317157712308</c:v>
                </c:pt>
                <c:pt idx="5">
                  <c:v>4.5060658578856154</c:v>
                </c:pt>
                <c:pt idx="6">
                  <c:v>8.492201039861353</c:v>
                </c:pt>
                <c:pt idx="7">
                  <c:v>3.8128249566724435</c:v>
                </c:pt>
                <c:pt idx="8">
                  <c:v>0.6932409012131715</c:v>
                </c:pt>
                <c:pt idx="9">
                  <c:v>0.6932409012131715</c:v>
                </c:pt>
                <c:pt idx="10">
                  <c:v>3.9861351819757362</c:v>
                </c:pt>
                <c:pt idx="11">
                  <c:v>2.9462738301559792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75-4CE2-8B9A-729C796B02C0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Dist'!$E$119:$AQ$119</c:f>
              <c:numCache>
                <c:formatCode>0.00</c:formatCode>
                <c:ptCount val="39"/>
                <c:pt idx="0">
                  <c:v>0.32181571815718157</c:v>
                </c:pt>
                <c:pt idx="1">
                  <c:v>0.74525745257452569</c:v>
                </c:pt>
                <c:pt idx="2">
                  <c:v>2.4390243902439024</c:v>
                </c:pt>
                <c:pt idx="3">
                  <c:v>12.466124661246612</c:v>
                </c:pt>
                <c:pt idx="4">
                  <c:v>12.330623306233063</c:v>
                </c:pt>
                <c:pt idx="5">
                  <c:v>12.347560975609756</c:v>
                </c:pt>
                <c:pt idx="6">
                  <c:v>37.364498644986448</c:v>
                </c:pt>
                <c:pt idx="7">
                  <c:v>19.173441734417342</c:v>
                </c:pt>
                <c:pt idx="8">
                  <c:v>2.6084010840108403</c:v>
                </c:pt>
                <c:pt idx="9">
                  <c:v>0.18631436314363142</c:v>
                </c:pt>
                <c:pt idx="10">
                  <c:v>1.6937669376693765E-2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75-4CE2-8B9A-729C796B02C0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Dist'!$E$120:$AQ$120</c:f>
              <c:numCache>
                <c:formatCode>0.00</c:formatCode>
                <c:ptCount val="39"/>
                <c:pt idx="0">
                  <c:v>0.949367088607595</c:v>
                </c:pt>
                <c:pt idx="1">
                  <c:v>2.2151898734177213</c:v>
                </c:pt>
                <c:pt idx="2">
                  <c:v>1.89873417721519</c:v>
                </c:pt>
                <c:pt idx="3">
                  <c:v>13.291139240506327</c:v>
                </c:pt>
                <c:pt idx="4">
                  <c:v>14.873417721518987</c:v>
                </c:pt>
                <c:pt idx="5">
                  <c:v>12.974683544303797</c:v>
                </c:pt>
                <c:pt idx="6">
                  <c:v>28.797468354430379</c:v>
                </c:pt>
                <c:pt idx="7">
                  <c:v>21.518987341772153</c:v>
                </c:pt>
                <c:pt idx="8">
                  <c:v>3.1645569620253164</c:v>
                </c:pt>
                <c:pt idx="9">
                  <c:v>0.31645569620253167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75-4CE2-8B9A-729C796B02C0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Dist'!$E$121:$AQ$121</c:f>
              <c:numCache>
                <c:formatCode>0.00</c:formatCode>
                <c:ptCount val="39"/>
                <c:pt idx="0">
                  <c:v>0</c:v>
                </c:pt>
                <c:pt idx="1">
                  <c:v>1.9230769230769231</c:v>
                </c:pt>
                <c:pt idx="2">
                  <c:v>3.8461538461538463</c:v>
                </c:pt>
                <c:pt idx="3">
                  <c:v>9.6153846153846168</c:v>
                </c:pt>
                <c:pt idx="4">
                  <c:v>9.6153846153846168</c:v>
                </c:pt>
                <c:pt idx="5">
                  <c:v>11.538461538461538</c:v>
                </c:pt>
                <c:pt idx="6">
                  <c:v>11.538461538461538</c:v>
                </c:pt>
                <c:pt idx="7">
                  <c:v>0</c:v>
                </c:pt>
                <c:pt idx="8">
                  <c:v>9.6153846153846168</c:v>
                </c:pt>
                <c:pt idx="9">
                  <c:v>5.7692307692307692</c:v>
                </c:pt>
                <c:pt idx="10">
                  <c:v>25</c:v>
                </c:pt>
                <c:pt idx="11">
                  <c:v>11.538461538461538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75-4CE2-8B9A-729C796B02C0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Dist'!$E$122:$AQ$122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7.6923076923076925</c:v>
                </c:pt>
                <c:pt idx="3">
                  <c:v>7.6923076923076925</c:v>
                </c:pt>
                <c:pt idx="4">
                  <c:v>0</c:v>
                </c:pt>
                <c:pt idx="5">
                  <c:v>15.384615384615385</c:v>
                </c:pt>
                <c:pt idx="6">
                  <c:v>0</c:v>
                </c:pt>
                <c:pt idx="7">
                  <c:v>15.384615384615385</c:v>
                </c:pt>
                <c:pt idx="8">
                  <c:v>23.076923076923077</c:v>
                </c:pt>
                <c:pt idx="9">
                  <c:v>7.6923076923076925</c:v>
                </c:pt>
                <c:pt idx="10">
                  <c:v>7.6923076923076925</c:v>
                </c:pt>
                <c:pt idx="11">
                  <c:v>0</c:v>
                </c:pt>
                <c:pt idx="12">
                  <c:v>15.384615384615385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75-4CE2-8B9A-729C796B02C0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Dist'!$E$123:$AQ$123</c:f>
              <c:numCache>
                <c:formatCode>0.00</c:formatCode>
                <c:ptCount val="39"/>
                <c:pt idx="0">
                  <c:v>2.7777777777777777</c:v>
                </c:pt>
                <c:pt idx="1">
                  <c:v>2.7777777777777777</c:v>
                </c:pt>
                <c:pt idx="2">
                  <c:v>5.5555555555555554</c:v>
                </c:pt>
                <c:pt idx="3">
                  <c:v>8.3333333333333321</c:v>
                </c:pt>
                <c:pt idx="4">
                  <c:v>8.3333333333333321</c:v>
                </c:pt>
                <c:pt idx="5">
                  <c:v>8.3333333333333321</c:v>
                </c:pt>
                <c:pt idx="6">
                  <c:v>19.444444444444446</c:v>
                </c:pt>
                <c:pt idx="7">
                  <c:v>16.666666666666664</c:v>
                </c:pt>
                <c:pt idx="8">
                  <c:v>2.7777777777777777</c:v>
                </c:pt>
                <c:pt idx="9">
                  <c:v>0</c:v>
                </c:pt>
                <c:pt idx="10">
                  <c:v>8.3333333333333321</c:v>
                </c:pt>
                <c:pt idx="11">
                  <c:v>8.3333333333333321</c:v>
                </c:pt>
                <c:pt idx="12">
                  <c:v>8.3333333333333321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75-4CE2-8B9A-729C796B0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4608"/>
        <c:axId val="395379904"/>
      </c:lineChart>
      <c:catAx>
        <c:axId val="39538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79904"/>
        <c:crosses val="autoZero"/>
        <c:auto val="1"/>
        <c:lblAlgn val="ctr"/>
        <c:lblOffset val="100"/>
        <c:noMultiLvlLbl val="0"/>
      </c:catAx>
      <c:valAx>
        <c:axId val="3953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Yoakum US 183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Dist'!$E$128:$AQ$128</c:f>
              <c:numCache>
                <c:formatCode>0.00</c:formatCode>
                <c:ptCount val="39"/>
                <c:pt idx="0">
                  <c:v>11.128526645768025</c:v>
                </c:pt>
                <c:pt idx="1">
                  <c:v>30.56426332288401</c:v>
                </c:pt>
                <c:pt idx="2">
                  <c:v>18.495297805642632</c:v>
                </c:pt>
                <c:pt idx="3">
                  <c:v>0.94043887147335425</c:v>
                </c:pt>
                <c:pt idx="4">
                  <c:v>8.307210031347962</c:v>
                </c:pt>
                <c:pt idx="5">
                  <c:v>10.658307210031348</c:v>
                </c:pt>
                <c:pt idx="6">
                  <c:v>5.4858934169279001</c:v>
                </c:pt>
                <c:pt idx="7">
                  <c:v>5.4858934169279001</c:v>
                </c:pt>
                <c:pt idx="8">
                  <c:v>0.47021943573667713</c:v>
                </c:pt>
                <c:pt idx="9">
                  <c:v>1.0971786833855799</c:v>
                </c:pt>
                <c:pt idx="10">
                  <c:v>1.5673981191222568</c:v>
                </c:pt>
                <c:pt idx="11">
                  <c:v>2.507836990595611</c:v>
                </c:pt>
                <c:pt idx="12">
                  <c:v>0.62695924764890276</c:v>
                </c:pt>
                <c:pt idx="13">
                  <c:v>0.7836990595611284</c:v>
                </c:pt>
                <c:pt idx="14">
                  <c:v>0.7836990595611284</c:v>
                </c:pt>
                <c:pt idx="15">
                  <c:v>0.94043887147335425</c:v>
                </c:pt>
                <c:pt idx="16">
                  <c:v>0.15673981191222569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6-4D58-98F2-072547C90E6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Dist'!$E$129:$AQ$129</c:f>
              <c:numCache>
                <c:formatCode>0.00</c:formatCode>
                <c:ptCount val="39"/>
                <c:pt idx="0">
                  <c:v>1.1340893929286191</c:v>
                </c:pt>
                <c:pt idx="1">
                  <c:v>1.4009339559706471</c:v>
                </c:pt>
                <c:pt idx="2">
                  <c:v>7.004669779853236</c:v>
                </c:pt>
                <c:pt idx="3">
                  <c:v>11.340893929286191</c:v>
                </c:pt>
                <c:pt idx="4">
                  <c:v>16.077384923282185</c:v>
                </c:pt>
                <c:pt idx="5">
                  <c:v>22.615076717811874</c:v>
                </c:pt>
                <c:pt idx="6">
                  <c:v>7.5383589059372911</c:v>
                </c:pt>
                <c:pt idx="7">
                  <c:v>8.7391594396264178</c:v>
                </c:pt>
                <c:pt idx="8">
                  <c:v>3.5356904603068715</c:v>
                </c:pt>
                <c:pt idx="9">
                  <c:v>1.2675116744496331</c:v>
                </c:pt>
                <c:pt idx="10">
                  <c:v>6.6711140760507011</c:v>
                </c:pt>
                <c:pt idx="11">
                  <c:v>5.8705803869246163</c:v>
                </c:pt>
                <c:pt idx="12">
                  <c:v>3.935957304869913</c:v>
                </c:pt>
                <c:pt idx="13">
                  <c:v>1.801200800533689</c:v>
                </c:pt>
                <c:pt idx="14">
                  <c:v>0.46697798532354906</c:v>
                </c:pt>
                <c:pt idx="15">
                  <c:v>0.46697798532354906</c:v>
                </c:pt>
                <c:pt idx="16">
                  <c:v>0.13342228152101399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6-4D58-98F2-072547C90E68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Dist'!$E$130:$AQ$130</c:f>
              <c:numCache>
                <c:formatCode>0.00</c:formatCode>
                <c:ptCount val="39"/>
                <c:pt idx="0">
                  <c:v>1.171875</c:v>
                </c:pt>
                <c:pt idx="1">
                  <c:v>0.390625</c:v>
                </c:pt>
                <c:pt idx="2">
                  <c:v>0.390625</c:v>
                </c:pt>
                <c:pt idx="3">
                  <c:v>0</c:v>
                </c:pt>
                <c:pt idx="4">
                  <c:v>3.90625</c:v>
                </c:pt>
                <c:pt idx="5">
                  <c:v>6.640625</c:v>
                </c:pt>
                <c:pt idx="6">
                  <c:v>0</c:v>
                </c:pt>
                <c:pt idx="7">
                  <c:v>1.953125</c:v>
                </c:pt>
                <c:pt idx="8">
                  <c:v>2.34375</c:v>
                </c:pt>
                <c:pt idx="9">
                  <c:v>0.78125</c:v>
                </c:pt>
                <c:pt idx="10">
                  <c:v>7.8125</c:v>
                </c:pt>
                <c:pt idx="11">
                  <c:v>15.625</c:v>
                </c:pt>
                <c:pt idx="12">
                  <c:v>15.234375</c:v>
                </c:pt>
                <c:pt idx="13">
                  <c:v>13.28125</c:v>
                </c:pt>
                <c:pt idx="14">
                  <c:v>17.1875</c:v>
                </c:pt>
                <c:pt idx="15">
                  <c:v>11.328125</c:v>
                </c:pt>
                <c:pt idx="16">
                  <c:v>1.5625</c:v>
                </c:pt>
                <c:pt idx="17">
                  <c:v>0.390625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E6-4D58-98F2-072547C90E68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Dist'!$E$131:$AQ$131</c:f>
              <c:numCache>
                <c:formatCode>0.00</c:formatCode>
                <c:ptCount val="39"/>
                <c:pt idx="0">
                  <c:v>7.5581395348837201</c:v>
                </c:pt>
                <c:pt idx="1">
                  <c:v>3.4883720930232558</c:v>
                </c:pt>
                <c:pt idx="2">
                  <c:v>0</c:v>
                </c:pt>
                <c:pt idx="3">
                  <c:v>3.4883720930232558</c:v>
                </c:pt>
                <c:pt idx="4">
                  <c:v>2.9069767441860463</c:v>
                </c:pt>
                <c:pt idx="5">
                  <c:v>4.6511627906976747</c:v>
                </c:pt>
                <c:pt idx="6">
                  <c:v>1.1627906976744187</c:v>
                </c:pt>
                <c:pt idx="7">
                  <c:v>2.3255813953488373</c:v>
                </c:pt>
                <c:pt idx="8">
                  <c:v>1.1627906976744187</c:v>
                </c:pt>
                <c:pt idx="9">
                  <c:v>2.9069767441860463</c:v>
                </c:pt>
                <c:pt idx="10">
                  <c:v>9.8837209302325579</c:v>
                </c:pt>
                <c:pt idx="11">
                  <c:v>25</c:v>
                </c:pt>
                <c:pt idx="12">
                  <c:v>18.604651162790699</c:v>
                </c:pt>
                <c:pt idx="13">
                  <c:v>6.9767441860465116</c:v>
                </c:pt>
                <c:pt idx="14">
                  <c:v>5.8139534883720927</c:v>
                </c:pt>
                <c:pt idx="15">
                  <c:v>4.0697674418604652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E6-4D58-98F2-072547C90E68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Dist'!$E$132:$AQ$132</c:f>
              <c:numCache>
                <c:formatCode>0.00</c:formatCode>
                <c:ptCount val="39"/>
                <c:pt idx="0">
                  <c:v>3.6253776435045322</c:v>
                </c:pt>
                <c:pt idx="1">
                  <c:v>16.918429003021149</c:v>
                </c:pt>
                <c:pt idx="2">
                  <c:v>25.981873111782477</c:v>
                </c:pt>
                <c:pt idx="3">
                  <c:v>15.105740181268882</c:v>
                </c:pt>
                <c:pt idx="4">
                  <c:v>2.416918429003021</c:v>
                </c:pt>
                <c:pt idx="5">
                  <c:v>8.1570996978851973</c:v>
                </c:pt>
                <c:pt idx="6">
                  <c:v>2.1148036253776437</c:v>
                </c:pt>
                <c:pt idx="7">
                  <c:v>9.667673716012084</c:v>
                </c:pt>
                <c:pt idx="8">
                  <c:v>8.4592145015105746</c:v>
                </c:pt>
                <c:pt idx="9">
                  <c:v>6.1933534743202419</c:v>
                </c:pt>
                <c:pt idx="10">
                  <c:v>1.2084592145015105</c:v>
                </c:pt>
                <c:pt idx="11">
                  <c:v>0.15105740181268881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6-4D58-98F2-072547C90E68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Dist'!$E$133:$AQ$133</c:f>
              <c:numCache>
                <c:formatCode>0.00</c:formatCode>
                <c:ptCount val="39"/>
                <c:pt idx="0">
                  <c:v>0.17898235745333674</c:v>
                </c:pt>
                <c:pt idx="1">
                  <c:v>0.28125799028381487</c:v>
                </c:pt>
                <c:pt idx="2">
                  <c:v>0.8182050626438252</c:v>
                </c:pt>
                <c:pt idx="3">
                  <c:v>1.4062899514190743</c:v>
                </c:pt>
                <c:pt idx="4">
                  <c:v>0.56251598056762975</c:v>
                </c:pt>
                <c:pt idx="5">
                  <c:v>4.3467143952953213</c:v>
                </c:pt>
                <c:pt idx="6">
                  <c:v>1.7898235745333675</c:v>
                </c:pt>
                <c:pt idx="7">
                  <c:v>23.190999744310918</c:v>
                </c:pt>
                <c:pt idx="8">
                  <c:v>40.373306059831243</c:v>
                </c:pt>
                <c:pt idx="9">
                  <c:v>21.50345180260803</c:v>
                </c:pt>
                <c:pt idx="10">
                  <c:v>5.0115060086934289</c:v>
                </c:pt>
                <c:pt idx="11">
                  <c:v>0.38353362311429301</c:v>
                </c:pt>
                <c:pt idx="12">
                  <c:v>0.12784454103809767</c:v>
                </c:pt>
                <c:pt idx="13">
                  <c:v>2.5568908207619537E-2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6-4D58-98F2-072547C90E68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Dist'!$E$134:$AQ$134</c:f>
              <c:numCache>
                <c:formatCode>0.00</c:formatCode>
                <c:ptCount val="39"/>
                <c:pt idx="0">
                  <c:v>0</c:v>
                </c:pt>
                <c:pt idx="1">
                  <c:v>0.28985507246376813</c:v>
                </c:pt>
                <c:pt idx="2">
                  <c:v>0</c:v>
                </c:pt>
                <c:pt idx="3">
                  <c:v>1.7391304347826086</c:v>
                </c:pt>
                <c:pt idx="4">
                  <c:v>1.4492753623188406</c:v>
                </c:pt>
                <c:pt idx="5">
                  <c:v>6.3768115942028984</c:v>
                </c:pt>
                <c:pt idx="6">
                  <c:v>2.318840579710145</c:v>
                </c:pt>
                <c:pt idx="7">
                  <c:v>39.130434782608695</c:v>
                </c:pt>
                <c:pt idx="8">
                  <c:v>38.840579710144929</c:v>
                </c:pt>
                <c:pt idx="9">
                  <c:v>5.7971014492753623</c:v>
                </c:pt>
                <c:pt idx="10">
                  <c:v>2.8985507246376812</c:v>
                </c:pt>
                <c:pt idx="11">
                  <c:v>0.86956521739130432</c:v>
                </c:pt>
                <c:pt idx="12">
                  <c:v>0.28985507246376813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6-4D58-98F2-072547C90E68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Dist'!$E$135:$AQ$135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7.8947368421052628</c:v>
                </c:pt>
                <c:pt idx="4">
                  <c:v>5.2631578947368416</c:v>
                </c:pt>
                <c:pt idx="5">
                  <c:v>10.526315789473683</c:v>
                </c:pt>
                <c:pt idx="6">
                  <c:v>10.526315789473683</c:v>
                </c:pt>
                <c:pt idx="7">
                  <c:v>0</c:v>
                </c:pt>
                <c:pt idx="8">
                  <c:v>15.789473684210526</c:v>
                </c:pt>
                <c:pt idx="9">
                  <c:v>5.2631578947368416</c:v>
                </c:pt>
                <c:pt idx="10">
                  <c:v>31.578947368421051</c:v>
                </c:pt>
                <c:pt idx="11">
                  <c:v>10.526315789473683</c:v>
                </c:pt>
                <c:pt idx="12">
                  <c:v>2.6315789473684208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E6-4D58-98F2-072547C90E68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Dist'!$E$136:$AQ$136</c:f>
              <c:numCache>
                <c:formatCode>0.00</c:formatCode>
                <c:ptCount val="39"/>
                <c:pt idx="0">
                  <c:v>6.593406593406594</c:v>
                </c:pt>
                <c:pt idx="1">
                  <c:v>2.197802197802198</c:v>
                </c:pt>
                <c:pt idx="2">
                  <c:v>0</c:v>
                </c:pt>
                <c:pt idx="3">
                  <c:v>28.571428571428569</c:v>
                </c:pt>
                <c:pt idx="4">
                  <c:v>37.362637362637365</c:v>
                </c:pt>
                <c:pt idx="5">
                  <c:v>6.593406593406594</c:v>
                </c:pt>
                <c:pt idx="6">
                  <c:v>0</c:v>
                </c:pt>
                <c:pt idx="7">
                  <c:v>3.296703296703297</c:v>
                </c:pt>
                <c:pt idx="8">
                  <c:v>7.6923076923076925</c:v>
                </c:pt>
                <c:pt idx="9">
                  <c:v>4.395604395604396</c:v>
                </c:pt>
                <c:pt idx="10">
                  <c:v>3.296703296703297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E6-4D58-98F2-072547C90E68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Dist'!$E$137:$AQ$137</c:f>
              <c:numCache>
                <c:formatCode>0.00</c:formatCode>
                <c:ptCount val="39"/>
                <c:pt idx="0">
                  <c:v>2.9761904761904758</c:v>
                </c:pt>
                <c:pt idx="1">
                  <c:v>0.59523809523809523</c:v>
                </c:pt>
                <c:pt idx="2">
                  <c:v>0</c:v>
                </c:pt>
                <c:pt idx="3">
                  <c:v>1.7857142857142856</c:v>
                </c:pt>
                <c:pt idx="4">
                  <c:v>3.5714285714285712</c:v>
                </c:pt>
                <c:pt idx="5">
                  <c:v>6.5476190476190483</c:v>
                </c:pt>
                <c:pt idx="6">
                  <c:v>1.1904761904761905</c:v>
                </c:pt>
                <c:pt idx="7">
                  <c:v>28.571428571428569</c:v>
                </c:pt>
                <c:pt idx="8">
                  <c:v>42.261904761904759</c:v>
                </c:pt>
                <c:pt idx="9">
                  <c:v>8.3333333333333321</c:v>
                </c:pt>
                <c:pt idx="10">
                  <c:v>2.3809523809523809</c:v>
                </c:pt>
                <c:pt idx="11">
                  <c:v>1.7857142857142856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E6-4D58-98F2-072547C9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1864"/>
        <c:axId val="395382648"/>
      </c:lineChart>
      <c:catAx>
        <c:axId val="395381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2648"/>
        <c:crosses val="autoZero"/>
        <c:auto val="1"/>
        <c:lblAlgn val="ctr"/>
        <c:lblOffset val="100"/>
        <c:noMultiLvlLbl val="0"/>
      </c:catAx>
      <c:valAx>
        <c:axId val="39538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Dist'!$E$3:$AQ$3</c:f>
              <c:numCache>
                <c:formatCode>0.00</c:formatCode>
                <c:ptCount val="39"/>
                <c:pt idx="0">
                  <c:v>12.5</c:v>
                </c:pt>
                <c:pt idx="1">
                  <c:v>12.5</c:v>
                </c:pt>
                <c:pt idx="2">
                  <c:v>5.5555555555555554</c:v>
                </c:pt>
                <c:pt idx="3">
                  <c:v>8.3333333333333321</c:v>
                </c:pt>
                <c:pt idx="4">
                  <c:v>6.9444444444444446</c:v>
                </c:pt>
                <c:pt idx="5">
                  <c:v>1.3888888888888888</c:v>
                </c:pt>
                <c:pt idx="6">
                  <c:v>4.1666666666666661</c:v>
                </c:pt>
                <c:pt idx="7">
                  <c:v>2.7777777777777777</c:v>
                </c:pt>
                <c:pt idx="8">
                  <c:v>5.5555555555555554</c:v>
                </c:pt>
                <c:pt idx="9">
                  <c:v>1.3888888888888888</c:v>
                </c:pt>
                <c:pt idx="10">
                  <c:v>6.9444444444444446</c:v>
                </c:pt>
                <c:pt idx="11">
                  <c:v>4.1666666666666661</c:v>
                </c:pt>
                <c:pt idx="12">
                  <c:v>4.1666666666666661</c:v>
                </c:pt>
                <c:pt idx="13">
                  <c:v>2.7777777777777777</c:v>
                </c:pt>
                <c:pt idx="14">
                  <c:v>4.1666666666666661</c:v>
                </c:pt>
                <c:pt idx="15">
                  <c:v>1.3888888888888888</c:v>
                </c:pt>
                <c:pt idx="16">
                  <c:v>6.9444444444444446</c:v>
                </c:pt>
                <c:pt idx="17">
                  <c:v>2.7777777777777777</c:v>
                </c:pt>
                <c:pt idx="18">
                  <c:v>1.3888888888888888</c:v>
                </c:pt>
                <c:pt idx="19">
                  <c:v>1.3888888888888888</c:v>
                </c:pt>
                <c:pt idx="20">
                  <c:v>1.3888888888888888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1.3888888888888888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7-4A6E-A0A6-3CDFDA36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0296"/>
        <c:axId val="395380688"/>
      </c:lineChart>
      <c:catAx>
        <c:axId val="395380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0688"/>
        <c:crosses val="autoZero"/>
        <c:auto val="1"/>
        <c:lblAlgn val="ctr"/>
        <c:lblOffset val="100"/>
        <c:noMultiLvlLbl val="0"/>
      </c:catAx>
      <c:valAx>
        <c:axId val="39538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0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2.9655990510083039</c:v>
                </c:pt>
                <c:pt idx="2">
                  <c:v>5.9311981020166078</c:v>
                </c:pt>
                <c:pt idx="3">
                  <c:v>4.0332147093712933</c:v>
                </c:pt>
                <c:pt idx="4">
                  <c:v>4.0332147093712933</c:v>
                </c:pt>
                <c:pt idx="5">
                  <c:v>4.7449584816132857</c:v>
                </c:pt>
                <c:pt idx="6">
                  <c:v>7.1174377224199299</c:v>
                </c:pt>
                <c:pt idx="7">
                  <c:v>6.1684460260972722</c:v>
                </c:pt>
                <c:pt idx="8">
                  <c:v>7.1174377224199299</c:v>
                </c:pt>
                <c:pt idx="9">
                  <c:v>8.6595492289442468</c:v>
                </c:pt>
                <c:pt idx="10">
                  <c:v>7.71055753262159</c:v>
                </c:pt>
                <c:pt idx="11">
                  <c:v>7.4733096085409247</c:v>
                </c:pt>
                <c:pt idx="12">
                  <c:v>6.8801897983392646</c:v>
                </c:pt>
                <c:pt idx="13">
                  <c:v>5.2194543297746145</c:v>
                </c:pt>
                <c:pt idx="14">
                  <c:v>3.7959667852906289</c:v>
                </c:pt>
                <c:pt idx="15">
                  <c:v>3.2028469750889679</c:v>
                </c:pt>
                <c:pt idx="16">
                  <c:v>2.2538552787663106</c:v>
                </c:pt>
                <c:pt idx="17">
                  <c:v>2.2538552787663106</c:v>
                </c:pt>
                <c:pt idx="18">
                  <c:v>1.4234875444839856</c:v>
                </c:pt>
                <c:pt idx="19">
                  <c:v>1.3048635824436536</c:v>
                </c:pt>
                <c:pt idx="20">
                  <c:v>1.6607354685646498</c:v>
                </c:pt>
                <c:pt idx="21">
                  <c:v>0.71174377224199281</c:v>
                </c:pt>
                <c:pt idx="22">
                  <c:v>0.35587188612099641</c:v>
                </c:pt>
                <c:pt idx="23">
                  <c:v>0.35587188612099641</c:v>
                </c:pt>
                <c:pt idx="24">
                  <c:v>0.47449584816132861</c:v>
                </c:pt>
                <c:pt idx="25">
                  <c:v>0.59311981020166071</c:v>
                </c:pt>
                <c:pt idx="26">
                  <c:v>0.11862396204033215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1-4A6F-8BB9-FAAD07105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1080"/>
        <c:axId val="395377944"/>
      </c:lineChart>
      <c:catAx>
        <c:axId val="39538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77944"/>
        <c:crosses val="autoZero"/>
        <c:auto val="1"/>
        <c:lblAlgn val="ctr"/>
        <c:lblOffset val="100"/>
        <c:noMultiLvlLbl val="0"/>
      </c:catAx>
      <c:valAx>
        <c:axId val="39537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Dist'!$E$5:$AQ$5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4-4436-A13C-DA52ACE73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3824"/>
        <c:axId val="395386176"/>
      </c:lineChart>
      <c:catAx>
        <c:axId val="39538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6176"/>
        <c:crosses val="autoZero"/>
        <c:auto val="1"/>
        <c:lblAlgn val="ctr"/>
        <c:lblOffset val="100"/>
        <c:noMultiLvlLbl val="0"/>
      </c:catAx>
      <c:valAx>
        <c:axId val="3953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Dist'!$E$6:$AQ$6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5-4336-841C-00534AFEA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9704"/>
        <c:axId val="395382256"/>
      </c:lineChart>
      <c:catAx>
        <c:axId val="39538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2256"/>
        <c:crosses val="autoZero"/>
        <c:auto val="1"/>
        <c:lblAlgn val="ctr"/>
        <c:lblOffset val="100"/>
        <c:noMultiLvlLbl val="0"/>
      </c:catAx>
      <c:valAx>
        <c:axId val="3953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9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Dist'!$E$7:$AQ$7</c:f>
              <c:numCache>
                <c:formatCode>0.00</c:formatCode>
                <c:ptCount val="39"/>
                <c:pt idx="0">
                  <c:v>4.5226130653266337</c:v>
                </c:pt>
                <c:pt idx="1">
                  <c:v>4.0201005025125625</c:v>
                </c:pt>
                <c:pt idx="2">
                  <c:v>2.512562814070352</c:v>
                </c:pt>
                <c:pt idx="3">
                  <c:v>3.5175879396984926</c:v>
                </c:pt>
                <c:pt idx="4">
                  <c:v>0.50251256281407031</c:v>
                </c:pt>
                <c:pt idx="5">
                  <c:v>0.50251256281407031</c:v>
                </c:pt>
                <c:pt idx="6">
                  <c:v>1.5075376884422109</c:v>
                </c:pt>
                <c:pt idx="7">
                  <c:v>5.025125628140704</c:v>
                </c:pt>
                <c:pt idx="8">
                  <c:v>8.0402010050251249</c:v>
                </c:pt>
                <c:pt idx="9">
                  <c:v>6.0301507537688437</c:v>
                </c:pt>
                <c:pt idx="10">
                  <c:v>12.562814070351758</c:v>
                </c:pt>
                <c:pt idx="11">
                  <c:v>16.08040201005025</c:v>
                </c:pt>
                <c:pt idx="12">
                  <c:v>12.060301507537687</c:v>
                </c:pt>
                <c:pt idx="13">
                  <c:v>4.0201005025125625</c:v>
                </c:pt>
                <c:pt idx="14">
                  <c:v>4.5226130653266337</c:v>
                </c:pt>
                <c:pt idx="15">
                  <c:v>2.512562814070352</c:v>
                </c:pt>
                <c:pt idx="16">
                  <c:v>4.5226130653266337</c:v>
                </c:pt>
                <c:pt idx="17">
                  <c:v>5.025125628140704</c:v>
                </c:pt>
                <c:pt idx="18">
                  <c:v>0.50251256281407031</c:v>
                </c:pt>
                <c:pt idx="19">
                  <c:v>2.0100502512562812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3-492F-BFBB-A2742C9B7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6568"/>
        <c:axId val="395379512"/>
      </c:lineChart>
      <c:catAx>
        <c:axId val="39538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79512"/>
        <c:crosses val="autoZero"/>
        <c:auto val="1"/>
        <c:lblAlgn val="ctr"/>
        <c:lblOffset val="100"/>
        <c:noMultiLvlLbl val="0"/>
      </c:catAx>
      <c:valAx>
        <c:axId val="39537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Dist'!$E$8:$AQ$8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C-4E51-8EF9-E068C376E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7352"/>
        <c:axId val="395387744"/>
      </c:lineChart>
      <c:catAx>
        <c:axId val="39538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7744"/>
        <c:crosses val="autoZero"/>
        <c:auto val="1"/>
        <c:lblAlgn val="ctr"/>
        <c:lblOffset val="100"/>
        <c:noMultiLvlLbl val="0"/>
      </c:catAx>
      <c:valAx>
        <c:axId val="3953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A-4912-947B-C830F8BF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88528"/>
        <c:axId val="395388920"/>
      </c:lineChart>
      <c:catAx>
        <c:axId val="3953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8920"/>
        <c:crosses val="autoZero"/>
        <c:auto val="1"/>
        <c:lblAlgn val="ctr"/>
        <c:lblOffset val="100"/>
        <c:noMultiLvlLbl val="0"/>
      </c:catAx>
      <c:valAx>
        <c:axId val="3953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Dist'!$E$10:$AQ$10</c:f>
              <c:numCache>
                <c:formatCode>0.00</c:formatCode>
                <c:ptCount val="39"/>
                <c:pt idx="0">
                  <c:v>0.61728395061728392</c:v>
                </c:pt>
                <c:pt idx="1">
                  <c:v>0.30864197530864196</c:v>
                </c:pt>
                <c:pt idx="2">
                  <c:v>0.77160493827160492</c:v>
                </c:pt>
                <c:pt idx="3">
                  <c:v>1.8518518518518516</c:v>
                </c:pt>
                <c:pt idx="4">
                  <c:v>3.5493827160493825</c:v>
                </c:pt>
                <c:pt idx="5">
                  <c:v>4.7839506172839501</c:v>
                </c:pt>
                <c:pt idx="6">
                  <c:v>5.4012345679012341</c:v>
                </c:pt>
                <c:pt idx="7">
                  <c:v>7.2530864197530871</c:v>
                </c:pt>
                <c:pt idx="8">
                  <c:v>5.8641975308641969</c:v>
                </c:pt>
                <c:pt idx="9">
                  <c:v>10.956790123456789</c:v>
                </c:pt>
                <c:pt idx="10">
                  <c:v>14.814814814814813</c:v>
                </c:pt>
                <c:pt idx="11">
                  <c:v>13.888888888888889</c:v>
                </c:pt>
                <c:pt idx="12">
                  <c:v>8.0246913580246915</c:v>
                </c:pt>
                <c:pt idx="13">
                  <c:v>5.0925925925925926</c:v>
                </c:pt>
                <c:pt idx="14">
                  <c:v>4.4753086419753085</c:v>
                </c:pt>
                <c:pt idx="15">
                  <c:v>3.8580246913580245</c:v>
                </c:pt>
                <c:pt idx="16">
                  <c:v>2.9320987654320985</c:v>
                </c:pt>
                <c:pt idx="17">
                  <c:v>1.2345679012345678</c:v>
                </c:pt>
                <c:pt idx="18">
                  <c:v>1.5432098765432098</c:v>
                </c:pt>
                <c:pt idx="19">
                  <c:v>1.5432098765432098</c:v>
                </c:pt>
                <c:pt idx="20">
                  <c:v>0.46296296296296291</c:v>
                </c:pt>
                <c:pt idx="21">
                  <c:v>0.30864197530864196</c:v>
                </c:pt>
                <c:pt idx="22">
                  <c:v>0.15432098765432098</c:v>
                </c:pt>
                <c:pt idx="23">
                  <c:v>0.15432098765432098</c:v>
                </c:pt>
                <c:pt idx="24">
                  <c:v>0</c:v>
                </c:pt>
                <c:pt idx="25">
                  <c:v>0.15432098765432098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4-4C59-B93D-270C2F810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78336"/>
        <c:axId val="395378728"/>
      </c:lineChart>
      <c:catAx>
        <c:axId val="3953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78728"/>
        <c:crosses val="autoZero"/>
        <c:auto val="1"/>
        <c:lblAlgn val="ctr"/>
        <c:lblOffset val="100"/>
        <c:noMultiLvlLbl val="0"/>
      </c:catAx>
      <c:valAx>
        <c:axId val="39537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7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Dist'!$E$11:$AQ$11</c:f>
              <c:numCache>
                <c:formatCode>0.00</c:formatCode>
                <c:ptCount val="39"/>
                <c:pt idx="0">
                  <c:v>0.6872852233676976</c:v>
                </c:pt>
                <c:pt idx="1">
                  <c:v>0.6872852233676976</c:v>
                </c:pt>
                <c:pt idx="2">
                  <c:v>1.0309278350515463</c:v>
                </c:pt>
                <c:pt idx="3">
                  <c:v>3.4364261168384882</c:v>
                </c:pt>
                <c:pt idx="4">
                  <c:v>3.0927835051546393</c:v>
                </c:pt>
                <c:pt idx="5">
                  <c:v>7.216494845360824</c:v>
                </c:pt>
                <c:pt idx="6">
                  <c:v>9.2783505154639183</c:v>
                </c:pt>
                <c:pt idx="7">
                  <c:v>10.309278350515463</c:v>
                </c:pt>
                <c:pt idx="8">
                  <c:v>10.309278350515463</c:v>
                </c:pt>
                <c:pt idx="9">
                  <c:v>10.309278350515463</c:v>
                </c:pt>
                <c:pt idx="10">
                  <c:v>9.2783505154639183</c:v>
                </c:pt>
                <c:pt idx="11">
                  <c:v>8.2474226804123703</c:v>
                </c:pt>
                <c:pt idx="12">
                  <c:v>7.9037800687285218</c:v>
                </c:pt>
                <c:pt idx="13">
                  <c:v>4.8109965635738838</c:v>
                </c:pt>
                <c:pt idx="14">
                  <c:v>4.4673539518900345</c:v>
                </c:pt>
                <c:pt idx="15">
                  <c:v>3.7800687285223367</c:v>
                </c:pt>
                <c:pt idx="16">
                  <c:v>1.7182130584192441</c:v>
                </c:pt>
                <c:pt idx="17">
                  <c:v>1.7182130584192441</c:v>
                </c:pt>
                <c:pt idx="18">
                  <c:v>0</c:v>
                </c:pt>
                <c:pt idx="19">
                  <c:v>1.3745704467353952</c:v>
                </c:pt>
                <c:pt idx="20">
                  <c:v>0.3436426116838488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0-4126-8DB7-21312580C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91664"/>
        <c:axId val="395390488"/>
      </c:lineChart>
      <c:catAx>
        <c:axId val="39539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90488"/>
        <c:crosses val="autoZero"/>
        <c:auto val="1"/>
        <c:lblAlgn val="ctr"/>
        <c:lblOffset val="100"/>
        <c:noMultiLvlLbl val="0"/>
      </c:catAx>
      <c:valAx>
        <c:axId val="39539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9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10.526315789473683</c:v>
                </c:pt>
                <c:pt idx="3">
                  <c:v>0</c:v>
                </c:pt>
                <c:pt idx="4">
                  <c:v>10.526315789473683</c:v>
                </c:pt>
                <c:pt idx="5">
                  <c:v>10.526315789473683</c:v>
                </c:pt>
                <c:pt idx="6">
                  <c:v>15.789473684210526</c:v>
                </c:pt>
                <c:pt idx="7">
                  <c:v>10.526315789473683</c:v>
                </c:pt>
                <c:pt idx="8">
                  <c:v>0</c:v>
                </c:pt>
                <c:pt idx="9">
                  <c:v>0</c:v>
                </c:pt>
                <c:pt idx="10">
                  <c:v>15.789473684210526</c:v>
                </c:pt>
                <c:pt idx="11">
                  <c:v>0</c:v>
                </c:pt>
                <c:pt idx="12">
                  <c:v>5.2631578947368416</c:v>
                </c:pt>
                <c:pt idx="13">
                  <c:v>0</c:v>
                </c:pt>
                <c:pt idx="14">
                  <c:v>5.2631578947368416</c:v>
                </c:pt>
                <c:pt idx="15">
                  <c:v>0</c:v>
                </c:pt>
                <c:pt idx="16">
                  <c:v>5.2631578947368416</c:v>
                </c:pt>
                <c:pt idx="17">
                  <c:v>5.2631578947368416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5.2631578947368416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2-442D-AFD4-305C08A83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92056"/>
        <c:axId val="395392840"/>
      </c:lineChart>
      <c:catAx>
        <c:axId val="39539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92840"/>
        <c:crosses val="autoZero"/>
        <c:auto val="1"/>
        <c:lblAlgn val="ctr"/>
        <c:lblOffset val="100"/>
        <c:noMultiLvlLbl val="0"/>
      </c:catAx>
      <c:valAx>
        <c:axId val="39539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9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US 281 SIngle 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Dist'!$E$3:$AQ$3</c:f>
              <c:numCache>
                <c:formatCode>0.00</c:formatCode>
                <c:ptCount val="39"/>
                <c:pt idx="0">
                  <c:v>12.5</c:v>
                </c:pt>
                <c:pt idx="1">
                  <c:v>12.5</c:v>
                </c:pt>
                <c:pt idx="2">
                  <c:v>5.5555555555555554</c:v>
                </c:pt>
                <c:pt idx="3">
                  <c:v>8.3333333333333321</c:v>
                </c:pt>
                <c:pt idx="4">
                  <c:v>6.9444444444444446</c:v>
                </c:pt>
                <c:pt idx="5">
                  <c:v>1.3888888888888888</c:v>
                </c:pt>
                <c:pt idx="6">
                  <c:v>4.1666666666666661</c:v>
                </c:pt>
                <c:pt idx="7">
                  <c:v>2.7777777777777777</c:v>
                </c:pt>
                <c:pt idx="8">
                  <c:v>5.5555555555555554</c:v>
                </c:pt>
                <c:pt idx="9">
                  <c:v>1.3888888888888888</c:v>
                </c:pt>
                <c:pt idx="10">
                  <c:v>6.9444444444444446</c:v>
                </c:pt>
                <c:pt idx="11">
                  <c:v>4.1666666666666661</c:v>
                </c:pt>
                <c:pt idx="12">
                  <c:v>4.1666666666666661</c:v>
                </c:pt>
                <c:pt idx="13">
                  <c:v>2.7777777777777777</c:v>
                </c:pt>
                <c:pt idx="14">
                  <c:v>4.1666666666666661</c:v>
                </c:pt>
                <c:pt idx="15">
                  <c:v>1.3888888888888888</c:v>
                </c:pt>
                <c:pt idx="16">
                  <c:v>6.9444444444444446</c:v>
                </c:pt>
                <c:pt idx="17">
                  <c:v>2.7777777777777777</c:v>
                </c:pt>
                <c:pt idx="18">
                  <c:v>1.3888888888888888</c:v>
                </c:pt>
                <c:pt idx="19">
                  <c:v>1.3888888888888888</c:v>
                </c:pt>
                <c:pt idx="20">
                  <c:v>1.3888888888888888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1.3888888888888888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F22-42D2-AD25-C7595DC5D1D0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2.9655990510083039</c:v>
                </c:pt>
                <c:pt idx="2">
                  <c:v>5.9311981020166078</c:v>
                </c:pt>
                <c:pt idx="3">
                  <c:v>4.0332147093712933</c:v>
                </c:pt>
                <c:pt idx="4">
                  <c:v>4.0332147093712933</c:v>
                </c:pt>
                <c:pt idx="5">
                  <c:v>4.7449584816132857</c:v>
                </c:pt>
                <c:pt idx="6">
                  <c:v>7.1174377224199299</c:v>
                </c:pt>
                <c:pt idx="7">
                  <c:v>6.1684460260972722</c:v>
                </c:pt>
                <c:pt idx="8">
                  <c:v>7.1174377224199299</c:v>
                </c:pt>
                <c:pt idx="9">
                  <c:v>8.6595492289442468</c:v>
                </c:pt>
                <c:pt idx="10">
                  <c:v>7.71055753262159</c:v>
                </c:pt>
                <c:pt idx="11">
                  <c:v>7.4733096085409247</c:v>
                </c:pt>
                <c:pt idx="12">
                  <c:v>6.8801897983392646</c:v>
                </c:pt>
                <c:pt idx="13">
                  <c:v>5.2194543297746145</c:v>
                </c:pt>
                <c:pt idx="14">
                  <c:v>3.7959667852906289</c:v>
                </c:pt>
                <c:pt idx="15">
                  <c:v>3.2028469750889679</c:v>
                </c:pt>
                <c:pt idx="16">
                  <c:v>2.2538552787663106</c:v>
                </c:pt>
                <c:pt idx="17">
                  <c:v>2.2538552787663106</c:v>
                </c:pt>
                <c:pt idx="18">
                  <c:v>1.4234875444839856</c:v>
                </c:pt>
                <c:pt idx="19">
                  <c:v>1.3048635824436536</c:v>
                </c:pt>
                <c:pt idx="20">
                  <c:v>1.6607354685646498</c:v>
                </c:pt>
                <c:pt idx="21">
                  <c:v>0.71174377224199281</c:v>
                </c:pt>
                <c:pt idx="22">
                  <c:v>0.35587188612099641</c:v>
                </c:pt>
                <c:pt idx="23">
                  <c:v>0.35587188612099641</c:v>
                </c:pt>
                <c:pt idx="24">
                  <c:v>0.47449584816132861</c:v>
                </c:pt>
                <c:pt idx="25">
                  <c:v>0.59311981020166071</c:v>
                </c:pt>
                <c:pt idx="26">
                  <c:v>0.11862396204033215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F22-42D2-AD25-C7595DC5D1D0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Dist'!$E$5:$AQ$5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F22-42D2-AD25-C7595DC5D1D0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Dist'!$E$6:$AQ$6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F22-42D2-AD25-C7595DC5D1D0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Dist'!$E$7:$AQ$7</c:f>
              <c:numCache>
                <c:formatCode>0.00</c:formatCode>
                <c:ptCount val="39"/>
                <c:pt idx="0">
                  <c:v>4.5226130653266337</c:v>
                </c:pt>
                <c:pt idx="1">
                  <c:v>4.0201005025125625</c:v>
                </c:pt>
                <c:pt idx="2">
                  <c:v>2.512562814070352</c:v>
                </c:pt>
                <c:pt idx="3">
                  <c:v>3.5175879396984926</c:v>
                </c:pt>
                <c:pt idx="4">
                  <c:v>0.50251256281407031</c:v>
                </c:pt>
                <c:pt idx="5">
                  <c:v>0.50251256281407031</c:v>
                </c:pt>
                <c:pt idx="6">
                  <c:v>1.5075376884422109</c:v>
                </c:pt>
                <c:pt idx="7">
                  <c:v>5.025125628140704</c:v>
                </c:pt>
                <c:pt idx="8">
                  <c:v>8.0402010050251249</c:v>
                </c:pt>
                <c:pt idx="9">
                  <c:v>6.0301507537688437</c:v>
                </c:pt>
                <c:pt idx="10">
                  <c:v>12.562814070351758</c:v>
                </c:pt>
                <c:pt idx="11">
                  <c:v>16.08040201005025</c:v>
                </c:pt>
                <c:pt idx="12">
                  <c:v>12.060301507537687</c:v>
                </c:pt>
                <c:pt idx="13">
                  <c:v>4.0201005025125625</c:v>
                </c:pt>
                <c:pt idx="14">
                  <c:v>4.5226130653266337</c:v>
                </c:pt>
                <c:pt idx="15">
                  <c:v>2.512562814070352</c:v>
                </c:pt>
                <c:pt idx="16">
                  <c:v>4.5226130653266337</c:v>
                </c:pt>
                <c:pt idx="17">
                  <c:v>5.025125628140704</c:v>
                </c:pt>
                <c:pt idx="18">
                  <c:v>0.50251256281407031</c:v>
                </c:pt>
                <c:pt idx="19">
                  <c:v>2.0100502512562812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F22-42D2-AD25-C7595DC5D1D0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Dist'!$E$8:$AQ$8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F22-42D2-AD25-C7595DC5D1D0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F22-42D2-AD25-C7595DC5D1D0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Dist'!$E$10:$AQ$10</c:f>
              <c:numCache>
                <c:formatCode>0.00</c:formatCode>
                <c:ptCount val="39"/>
                <c:pt idx="0">
                  <c:v>0.61728395061728392</c:v>
                </c:pt>
                <c:pt idx="1">
                  <c:v>0.30864197530864196</c:v>
                </c:pt>
                <c:pt idx="2">
                  <c:v>0.77160493827160492</c:v>
                </c:pt>
                <c:pt idx="3">
                  <c:v>1.8518518518518516</c:v>
                </c:pt>
                <c:pt idx="4">
                  <c:v>3.5493827160493825</c:v>
                </c:pt>
                <c:pt idx="5">
                  <c:v>4.7839506172839501</c:v>
                </c:pt>
                <c:pt idx="6">
                  <c:v>5.4012345679012341</c:v>
                </c:pt>
                <c:pt idx="7">
                  <c:v>7.2530864197530871</c:v>
                </c:pt>
                <c:pt idx="8">
                  <c:v>5.8641975308641969</c:v>
                </c:pt>
                <c:pt idx="9">
                  <c:v>10.956790123456789</c:v>
                </c:pt>
                <c:pt idx="10">
                  <c:v>14.814814814814813</c:v>
                </c:pt>
                <c:pt idx="11">
                  <c:v>13.888888888888889</c:v>
                </c:pt>
                <c:pt idx="12">
                  <c:v>8.0246913580246915</c:v>
                </c:pt>
                <c:pt idx="13">
                  <c:v>5.0925925925925926</c:v>
                </c:pt>
                <c:pt idx="14">
                  <c:v>4.4753086419753085</c:v>
                </c:pt>
                <c:pt idx="15">
                  <c:v>3.8580246913580245</c:v>
                </c:pt>
                <c:pt idx="16">
                  <c:v>2.9320987654320985</c:v>
                </c:pt>
                <c:pt idx="17">
                  <c:v>1.2345679012345678</c:v>
                </c:pt>
                <c:pt idx="18">
                  <c:v>1.5432098765432098</c:v>
                </c:pt>
                <c:pt idx="19">
                  <c:v>1.5432098765432098</c:v>
                </c:pt>
                <c:pt idx="20">
                  <c:v>0.46296296296296291</c:v>
                </c:pt>
                <c:pt idx="21">
                  <c:v>0.30864197530864196</c:v>
                </c:pt>
                <c:pt idx="22">
                  <c:v>0.15432098765432098</c:v>
                </c:pt>
                <c:pt idx="23">
                  <c:v>0.15432098765432098</c:v>
                </c:pt>
                <c:pt idx="24">
                  <c:v>0</c:v>
                </c:pt>
                <c:pt idx="25">
                  <c:v>0.15432098765432098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F22-42D2-AD25-C7595DC5D1D0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Dist'!$E$11:$AQ$11</c:f>
              <c:numCache>
                <c:formatCode>0.00</c:formatCode>
                <c:ptCount val="39"/>
                <c:pt idx="0">
                  <c:v>0.6872852233676976</c:v>
                </c:pt>
                <c:pt idx="1">
                  <c:v>0.6872852233676976</c:v>
                </c:pt>
                <c:pt idx="2">
                  <c:v>1.0309278350515463</c:v>
                </c:pt>
                <c:pt idx="3">
                  <c:v>3.4364261168384882</c:v>
                </c:pt>
                <c:pt idx="4">
                  <c:v>3.0927835051546393</c:v>
                </c:pt>
                <c:pt idx="5">
                  <c:v>7.216494845360824</c:v>
                </c:pt>
                <c:pt idx="6">
                  <c:v>9.2783505154639183</c:v>
                </c:pt>
                <c:pt idx="7">
                  <c:v>10.309278350515463</c:v>
                </c:pt>
                <c:pt idx="8">
                  <c:v>10.309278350515463</c:v>
                </c:pt>
                <c:pt idx="9">
                  <c:v>10.309278350515463</c:v>
                </c:pt>
                <c:pt idx="10">
                  <c:v>9.2783505154639183</c:v>
                </c:pt>
                <c:pt idx="11">
                  <c:v>8.2474226804123703</c:v>
                </c:pt>
                <c:pt idx="12">
                  <c:v>7.9037800687285218</c:v>
                </c:pt>
                <c:pt idx="13">
                  <c:v>4.8109965635738838</c:v>
                </c:pt>
                <c:pt idx="14">
                  <c:v>4.4673539518900345</c:v>
                </c:pt>
                <c:pt idx="15">
                  <c:v>3.7800687285223367</c:v>
                </c:pt>
                <c:pt idx="16">
                  <c:v>1.7182130584192441</c:v>
                </c:pt>
                <c:pt idx="17">
                  <c:v>1.7182130584192441</c:v>
                </c:pt>
                <c:pt idx="18">
                  <c:v>0</c:v>
                </c:pt>
                <c:pt idx="19">
                  <c:v>1.3745704467353952</c:v>
                </c:pt>
                <c:pt idx="20">
                  <c:v>0.3436426116838488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F22-42D2-AD25-C7595DC5D1D0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10.526315789473683</c:v>
                </c:pt>
                <c:pt idx="3">
                  <c:v>0</c:v>
                </c:pt>
                <c:pt idx="4">
                  <c:v>10.526315789473683</c:v>
                </c:pt>
                <c:pt idx="5">
                  <c:v>10.526315789473683</c:v>
                </c:pt>
                <c:pt idx="6">
                  <c:v>15.789473684210526</c:v>
                </c:pt>
                <c:pt idx="7">
                  <c:v>10.526315789473683</c:v>
                </c:pt>
                <c:pt idx="8">
                  <c:v>0</c:v>
                </c:pt>
                <c:pt idx="9">
                  <c:v>0</c:v>
                </c:pt>
                <c:pt idx="10">
                  <c:v>15.789473684210526</c:v>
                </c:pt>
                <c:pt idx="11">
                  <c:v>0</c:v>
                </c:pt>
                <c:pt idx="12">
                  <c:v>5.2631578947368416</c:v>
                </c:pt>
                <c:pt idx="13">
                  <c:v>0</c:v>
                </c:pt>
                <c:pt idx="14">
                  <c:v>5.2631578947368416</c:v>
                </c:pt>
                <c:pt idx="15">
                  <c:v>0</c:v>
                </c:pt>
                <c:pt idx="16">
                  <c:v>5.2631578947368416</c:v>
                </c:pt>
                <c:pt idx="17">
                  <c:v>5.2631578947368416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5.2631578947368416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F22-42D2-AD25-C7595DC5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393232"/>
        <c:axId val="395390096"/>
      </c:lineChart>
      <c:catAx>
        <c:axId val="39539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90096"/>
        <c:crosses val="autoZero"/>
        <c:auto val="1"/>
        <c:lblAlgn val="ctr"/>
        <c:lblOffset val="100"/>
        <c:noMultiLvlLbl val="0"/>
      </c:catAx>
      <c:valAx>
        <c:axId val="39539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9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Laredo FM 468 Single </a:t>
            </a:r>
            <a:r>
              <a:rPr lang="en-GB" baseline="0"/>
              <a:t>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Dist'!$E$17:$AQ$17</c:f>
              <c:numCache>
                <c:formatCode>0.00</c:formatCode>
                <c:ptCount val="39"/>
                <c:pt idx="0">
                  <c:v>1.4084507042253522</c:v>
                </c:pt>
                <c:pt idx="1">
                  <c:v>1.4084507042253522</c:v>
                </c:pt>
                <c:pt idx="2">
                  <c:v>8.4507042253521121</c:v>
                </c:pt>
                <c:pt idx="3">
                  <c:v>5.6338028169014089</c:v>
                </c:pt>
                <c:pt idx="4">
                  <c:v>1.4084507042253522</c:v>
                </c:pt>
                <c:pt idx="5">
                  <c:v>2.8169014084507045</c:v>
                </c:pt>
                <c:pt idx="6">
                  <c:v>15.492957746478872</c:v>
                </c:pt>
                <c:pt idx="7">
                  <c:v>0</c:v>
                </c:pt>
                <c:pt idx="8">
                  <c:v>1.4084507042253522</c:v>
                </c:pt>
                <c:pt idx="9">
                  <c:v>2.8169014084507045</c:v>
                </c:pt>
                <c:pt idx="10">
                  <c:v>5.6338028169014089</c:v>
                </c:pt>
                <c:pt idx="11">
                  <c:v>5.6338028169014089</c:v>
                </c:pt>
                <c:pt idx="12">
                  <c:v>1.4084507042253522</c:v>
                </c:pt>
                <c:pt idx="13">
                  <c:v>16.901408450704224</c:v>
                </c:pt>
                <c:pt idx="14">
                  <c:v>21.12676056338028</c:v>
                </c:pt>
                <c:pt idx="15">
                  <c:v>5.6338028169014089</c:v>
                </c:pt>
                <c:pt idx="16">
                  <c:v>2.8169014084507045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0-497F-8CFE-01260E406297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Dist'!$E$18:$AQ$18</c:f>
              <c:numCache>
                <c:formatCode>0.00</c:formatCode>
                <c:ptCount val="39"/>
                <c:pt idx="0">
                  <c:v>2.3156089193825045</c:v>
                </c:pt>
                <c:pt idx="1">
                  <c:v>7.975986277873071</c:v>
                </c:pt>
                <c:pt idx="2">
                  <c:v>14.065180102915953</c:v>
                </c:pt>
                <c:pt idx="3">
                  <c:v>12.69296740994854</c:v>
                </c:pt>
                <c:pt idx="4">
                  <c:v>11.663807890222985</c:v>
                </c:pt>
                <c:pt idx="5">
                  <c:v>4.6312178387650089</c:v>
                </c:pt>
                <c:pt idx="6">
                  <c:v>1.4579759862778732</c:v>
                </c:pt>
                <c:pt idx="7">
                  <c:v>4.3739279588336188</c:v>
                </c:pt>
                <c:pt idx="8">
                  <c:v>5.5746140651801026</c:v>
                </c:pt>
                <c:pt idx="9">
                  <c:v>0.77186963979416812</c:v>
                </c:pt>
                <c:pt idx="10">
                  <c:v>3.9451114922813035</c:v>
                </c:pt>
                <c:pt idx="11">
                  <c:v>9.2624356775300178</c:v>
                </c:pt>
                <c:pt idx="12">
                  <c:v>6.6895368782161233</c:v>
                </c:pt>
                <c:pt idx="13">
                  <c:v>4.8027444253859342</c:v>
                </c:pt>
                <c:pt idx="14">
                  <c:v>3.2590051457975986</c:v>
                </c:pt>
                <c:pt idx="15">
                  <c:v>4.8885077186963981</c:v>
                </c:pt>
                <c:pt idx="16">
                  <c:v>1.3722126929674099</c:v>
                </c:pt>
                <c:pt idx="17">
                  <c:v>0.17152658662092624</c:v>
                </c:pt>
                <c:pt idx="18">
                  <c:v>8.5763293310463118E-2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0-497F-8CFE-01260E406297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Dist'!$E$19:$AQ$19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0-497F-8CFE-01260E406297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Dist'!$E$20:$AQ$20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0-497F-8CFE-01260E406297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Dist'!$E$21:$AQ$21</c:f>
              <c:numCache>
                <c:formatCode>0.00</c:formatCode>
                <c:ptCount val="39"/>
                <c:pt idx="0">
                  <c:v>3.6630036630036633</c:v>
                </c:pt>
                <c:pt idx="1">
                  <c:v>3.296703296703297</c:v>
                </c:pt>
                <c:pt idx="2">
                  <c:v>6.2271062271062272</c:v>
                </c:pt>
                <c:pt idx="3">
                  <c:v>11.355311355311356</c:v>
                </c:pt>
                <c:pt idx="4">
                  <c:v>9.8901098901098905</c:v>
                </c:pt>
                <c:pt idx="5">
                  <c:v>5.1282051282051277</c:v>
                </c:pt>
                <c:pt idx="6">
                  <c:v>1.8315018315018317</c:v>
                </c:pt>
                <c:pt idx="7">
                  <c:v>6.7765567765567765</c:v>
                </c:pt>
                <c:pt idx="8">
                  <c:v>6.2271062271062272</c:v>
                </c:pt>
                <c:pt idx="9">
                  <c:v>2.0146520146520146</c:v>
                </c:pt>
                <c:pt idx="10">
                  <c:v>5.1282051282051277</c:v>
                </c:pt>
                <c:pt idx="11">
                  <c:v>8.4249084249084252</c:v>
                </c:pt>
                <c:pt idx="12">
                  <c:v>8.2417582417582409</c:v>
                </c:pt>
                <c:pt idx="13">
                  <c:v>8.4249084249084252</c:v>
                </c:pt>
                <c:pt idx="14">
                  <c:v>5.4945054945054945</c:v>
                </c:pt>
                <c:pt idx="15">
                  <c:v>5.8608058608058604</c:v>
                </c:pt>
                <c:pt idx="16">
                  <c:v>1.4652014652014651</c:v>
                </c:pt>
                <c:pt idx="17">
                  <c:v>0.36630036630036628</c:v>
                </c:pt>
                <c:pt idx="18">
                  <c:v>0</c:v>
                </c:pt>
                <c:pt idx="19">
                  <c:v>0.18315018315018314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C0-497F-8CFE-01260E406297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Dist'!$E$22:$AQ$22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C0-497F-8CFE-01260E406297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Dist'!$E$23:$AQ$23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C0-497F-8CFE-01260E406297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Dist'!$E$24:$AQ$24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3.4482758620689653</c:v>
                </c:pt>
                <c:pt idx="5">
                  <c:v>0</c:v>
                </c:pt>
                <c:pt idx="6">
                  <c:v>3.4482758620689653</c:v>
                </c:pt>
                <c:pt idx="7">
                  <c:v>10.344827586206897</c:v>
                </c:pt>
                <c:pt idx="8">
                  <c:v>3.4482758620689653</c:v>
                </c:pt>
                <c:pt idx="9">
                  <c:v>0</c:v>
                </c:pt>
                <c:pt idx="10">
                  <c:v>6.8965517241379306</c:v>
                </c:pt>
                <c:pt idx="11">
                  <c:v>10.344827586206897</c:v>
                </c:pt>
                <c:pt idx="12">
                  <c:v>13.793103448275861</c:v>
                </c:pt>
                <c:pt idx="13">
                  <c:v>13.793103448275861</c:v>
                </c:pt>
                <c:pt idx="14">
                  <c:v>6.8965517241379306</c:v>
                </c:pt>
                <c:pt idx="15">
                  <c:v>3.4482758620689653</c:v>
                </c:pt>
                <c:pt idx="16">
                  <c:v>6.8965517241379306</c:v>
                </c:pt>
                <c:pt idx="17">
                  <c:v>6.8965517241379306</c:v>
                </c:pt>
                <c:pt idx="18">
                  <c:v>6.8965517241379306</c:v>
                </c:pt>
                <c:pt idx="19">
                  <c:v>0</c:v>
                </c:pt>
                <c:pt idx="20">
                  <c:v>3.4482758620689653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C0-497F-8CFE-01260E406297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Dist'!$E$25:$AQ$25</c:f>
              <c:numCache>
                <c:formatCode>0.00</c:formatCode>
                <c:ptCount val="39"/>
                <c:pt idx="0">
                  <c:v>11.693548387096774</c:v>
                </c:pt>
                <c:pt idx="1">
                  <c:v>5.241935483870968</c:v>
                </c:pt>
                <c:pt idx="2">
                  <c:v>3.225806451612903</c:v>
                </c:pt>
                <c:pt idx="3">
                  <c:v>1.6129032258064515</c:v>
                </c:pt>
                <c:pt idx="4">
                  <c:v>6.4516129032258061</c:v>
                </c:pt>
                <c:pt idx="5">
                  <c:v>11.29032258064516</c:v>
                </c:pt>
                <c:pt idx="6">
                  <c:v>9.67741935483871</c:v>
                </c:pt>
                <c:pt idx="7">
                  <c:v>10.887096774193548</c:v>
                </c:pt>
                <c:pt idx="8">
                  <c:v>3.6290322580645165</c:v>
                </c:pt>
                <c:pt idx="9">
                  <c:v>2.0161290322580645</c:v>
                </c:pt>
                <c:pt idx="10">
                  <c:v>4.435483870967742</c:v>
                </c:pt>
                <c:pt idx="11">
                  <c:v>6.0483870967741939</c:v>
                </c:pt>
                <c:pt idx="12">
                  <c:v>6.4516129032258061</c:v>
                </c:pt>
                <c:pt idx="13">
                  <c:v>5.6451612903225801</c:v>
                </c:pt>
                <c:pt idx="14">
                  <c:v>5.6451612903225801</c:v>
                </c:pt>
                <c:pt idx="15">
                  <c:v>4.838709677419355</c:v>
                </c:pt>
                <c:pt idx="16">
                  <c:v>1.2096774193548387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C0-497F-8CFE-01260E406297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Dist'!$E$26:$AQ$26</c:f>
              <c:numCache>
                <c:formatCode>0.00</c:formatCode>
                <c:ptCount val="39"/>
                <c:pt idx="0">
                  <c:v>19.512195121951219</c:v>
                </c:pt>
                <c:pt idx="1">
                  <c:v>4.8780487804878048</c:v>
                </c:pt>
                <c:pt idx="2">
                  <c:v>2.4390243902439024</c:v>
                </c:pt>
                <c:pt idx="3">
                  <c:v>0</c:v>
                </c:pt>
                <c:pt idx="4">
                  <c:v>7.3170731707317067</c:v>
                </c:pt>
                <c:pt idx="5">
                  <c:v>9.7560975609756095</c:v>
                </c:pt>
                <c:pt idx="6">
                  <c:v>17.073170731707318</c:v>
                </c:pt>
                <c:pt idx="7">
                  <c:v>9.7560975609756095</c:v>
                </c:pt>
                <c:pt idx="8">
                  <c:v>4.8780487804878048</c:v>
                </c:pt>
                <c:pt idx="9">
                  <c:v>7.3170731707317067</c:v>
                </c:pt>
                <c:pt idx="10">
                  <c:v>0</c:v>
                </c:pt>
                <c:pt idx="11">
                  <c:v>7.3170731707317067</c:v>
                </c:pt>
                <c:pt idx="12">
                  <c:v>0</c:v>
                </c:pt>
                <c:pt idx="13">
                  <c:v>4.8780487804878048</c:v>
                </c:pt>
                <c:pt idx="14">
                  <c:v>4.8780487804878048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C0-497F-8CFE-01260E40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13832"/>
        <c:axId val="453913440"/>
      </c:lineChart>
      <c:catAx>
        <c:axId val="453913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13440"/>
        <c:crosses val="autoZero"/>
        <c:auto val="1"/>
        <c:lblAlgn val="ctr"/>
        <c:lblOffset val="100"/>
        <c:noMultiLvlLbl val="0"/>
      </c:catAx>
      <c:valAx>
        <c:axId val="4539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1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123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Dist'!$E$31:$AQ$31</c:f>
              <c:numCache>
                <c:formatCode>0.00</c:formatCode>
                <c:ptCount val="39"/>
                <c:pt idx="0">
                  <c:v>9.7402597402597415</c:v>
                </c:pt>
                <c:pt idx="1">
                  <c:v>6.0606060606060606</c:v>
                </c:pt>
                <c:pt idx="2">
                  <c:v>5.8441558441558437</c:v>
                </c:pt>
                <c:pt idx="3">
                  <c:v>3.6796536796536801</c:v>
                </c:pt>
                <c:pt idx="4">
                  <c:v>3.0303030303030303</c:v>
                </c:pt>
                <c:pt idx="5">
                  <c:v>2.5974025974025974</c:v>
                </c:pt>
                <c:pt idx="6">
                  <c:v>2.8138528138528138</c:v>
                </c:pt>
                <c:pt idx="7">
                  <c:v>1.948051948051948</c:v>
                </c:pt>
                <c:pt idx="8">
                  <c:v>3.0303030303030303</c:v>
                </c:pt>
                <c:pt idx="9">
                  <c:v>3.6796536796536801</c:v>
                </c:pt>
                <c:pt idx="10">
                  <c:v>3.8961038961038961</c:v>
                </c:pt>
                <c:pt idx="11">
                  <c:v>5.1948051948051948</c:v>
                </c:pt>
                <c:pt idx="12">
                  <c:v>4.5454545454545459</c:v>
                </c:pt>
                <c:pt idx="13">
                  <c:v>4.329004329004329</c:v>
                </c:pt>
                <c:pt idx="14">
                  <c:v>3.4632034632034632</c:v>
                </c:pt>
                <c:pt idx="15">
                  <c:v>3.2467532467532463</c:v>
                </c:pt>
                <c:pt idx="16">
                  <c:v>3.6796536796536801</c:v>
                </c:pt>
                <c:pt idx="17">
                  <c:v>4.7619047619047619</c:v>
                </c:pt>
                <c:pt idx="18">
                  <c:v>3.6796536796536801</c:v>
                </c:pt>
                <c:pt idx="19">
                  <c:v>5.1948051948051948</c:v>
                </c:pt>
                <c:pt idx="20">
                  <c:v>4.9783549783549788</c:v>
                </c:pt>
                <c:pt idx="21">
                  <c:v>4.112554112554113</c:v>
                </c:pt>
                <c:pt idx="22">
                  <c:v>3.2467532467532463</c:v>
                </c:pt>
                <c:pt idx="23">
                  <c:v>0.64935064935064934</c:v>
                </c:pt>
                <c:pt idx="24">
                  <c:v>1.5151515151515151</c:v>
                </c:pt>
                <c:pt idx="25">
                  <c:v>0.64935064935064934</c:v>
                </c:pt>
                <c:pt idx="26">
                  <c:v>0</c:v>
                </c:pt>
                <c:pt idx="27">
                  <c:v>0.21645021645021645</c:v>
                </c:pt>
                <c:pt idx="28">
                  <c:v>0</c:v>
                </c:pt>
                <c:pt idx="29">
                  <c:v>0</c:v>
                </c:pt>
                <c:pt idx="30">
                  <c:v>0.21645021645021645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8-4D15-99C8-593684B84A5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Dist'!$E$32:$AQ$32</c:f>
              <c:numCache>
                <c:formatCode>0.00</c:formatCode>
                <c:ptCount val="39"/>
                <c:pt idx="0">
                  <c:v>1.6573108794439988</c:v>
                </c:pt>
                <c:pt idx="1">
                  <c:v>9.9438652766639937</c:v>
                </c:pt>
                <c:pt idx="2">
                  <c:v>15.824645816626571</c:v>
                </c:pt>
                <c:pt idx="3">
                  <c:v>12.082330927559475</c:v>
                </c:pt>
                <c:pt idx="4">
                  <c:v>8.179631114675221</c:v>
                </c:pt>
                <c:pt idx="5">
                  <c:v>6.4153969526864474</c:v>
                </c:pt>
                <c:pt idx="6">
                  <c:v>6.2015503875968996</c:v>
                </c:pt>
                <c:pt idx="7">
                  <c:v>4.9986634589681902</c:v>
                </c:pt>
                <c:pt idx="8">
                  <c:v>4.6511627906976747</c:v>
                </c:pt>
                <c:pt idx="9">
                  <c:v>3.2076984763432237</c:v>
                </c:pt>
                <c:pt idx="10">
                  <c:v>2.7800053461641272</c:v>
                </c:pt>
                <c:pt idx="11">
                  <c:v>2.9938519112536754</c:v>
                </c:pt>
                <c:pt idx="12">
                  <c:v>2.72654370489174</c:v>
                </c:pt>
                <c:pt idx="13">
                  <c:v>1.7909649826249665</c:v>
                </c:pt>
                <c:pt idx="14">
                  <c:v>1.710772520716386</c:v>
                </c:pt>
                <c:pt idx="15">
                  <c:v>1.7909649826249665</c:v>
                </c:pt>
                <c:pt idx="16">
                  <c:v>1.7375033413525796</c:v>
                </c:pt>
                <c:pt idx="17">
                  <c:v>1.710772520716386</c:v>
                </c:pt>
                <c:pt idx="18">
                  <c:v>2.1384656508954825</c:v>
                </c:pt>
                <c:pt idx="19">
                  <c:v>1.9513499064421278</c:v>
                </c:pt>
                <c:pt idx="20">
                  <c:v>1.3900026730820636</c:v>
                </c:pt>
                <c:pt idx="21">
                  <c:v>1.3365410318096766</c:v>
                </c:pt>
                <c:pt idx="22">
                  <c:v>0.93557872226677352</c:v>
                </c:pt>
                <c:pt idx="23">
                  <c:v>0.80192461908580592</c:v>
                </c:pt>
                <c:pt idx="24">
                  <c:v>0.21384656508954825</c:v>
                </c:pt>
                <c:pt idx="25">
                  <c:v>0.3475006682705159</c:v>
                </c:pt>
                <c:pt idx="26">
                  <c:v>0.32076984763432237</c:v>
                </c:pt>
                <c:pt idx="27">
                  <c:v>8.0192461908580592E-2</c:v>
                </c:pt>
                <c:pt idx="28">
                  <c:v>2.6730820636193531E-2</c:v>
                </c:pt>
                <c:pt idx="29">
                  <c:v>0</c:v>
                </c:pt>
                <c:pt idx="30">
                  <c:v>2.6730820636193531E-2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2.6730820636193531E-2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8-4D15-99C8-593684B84A56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Dist'!$E$33:$AQ$33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8-4D15-99C8-593684B84A56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Dist'!$E$34:$AQ$34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D8-4D15-99C8-593684B84A56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Dist'!$E$35:$AQ$35</c:f>
              <c:numCache>
                <c:formatCode>0.00</c:formatCode>
                <c:ptCount val="39"/>
                <c:pt idx="0">
                  <c:v>4.7064777327935223</c:v>
                </c:pt>
                <c:pt idx="1">
                  <c:v>4.1497975708502031</c:v>
                </c:pt>
                <c:pt idx="2">
                  <c:v>6.3259109311740893</c:v>
                </c:pt>
                <c:pt idx="3">
                  <c:v>7.9453441295546563</c:v>
                </c:pt>
                <c:pt idx="4">
                  <c:v>9.5141700404858298</c:v>
                </c:pt>
                <c:pt idx="5">
                  <c:v>9.7165991902834001</c:v>
                </c:pt>
                <c:pt idx="6">
                  <c:v>7.8947368421052628</c:v>
                </c:pt>
                <c:pt idx="7">
                  <c:v>5.7692307692307692</c:v>
                </c:pt>
                <c:pt idx="8">
                  <c:v>5.4149797570850202</c:v>
                </c:pt>
                <c:pt idx="9">
                  <c:v>4.6558704453441297</c:v>
                </c:pt>
                <c:pt idx="10">
                  <c:v>4.048582995951417</c:v>
                </c:pt>
                <c:pt idx="11">
                  <c:v>4.9595141700404861</c:v>
                </c:pt>
                <c:pt idx="12">
                  <c:v>2.7327935222672064</c:v>
                </c:pt>
                <c:pt idx="13">
                  <c:v>3.4412955465587043</c:v>
                </c:pt>
                <c:pt idx="14">
                  <c:v>2.834008097165992</c:v>
                </c:pt>
                <c:pt idx="15">
                  <c:v>1.9736842105263157</c:v>
                </c:pt>
                <c:pt idx="16">
                  <c:v>2.1761133603238867</c:v>
                </c:pt>
                <c:pt idx="17">
                  <c:v>2.3785425101214575</c:v>
                </c:pt>
                <c:pt idx="18">
                  <c:v>2.5303643724696356</c:v>
                </c:pt>
                <c:pt idx="19">
                  <c:v>1.3663967611336032</c:v>
                </c:pt>
                <c:pt idx="20">
                  <c:v>1.3157894736842104</c:v>
                </c:pt>
                <c:pt idx="21">
                  <c:v>1.214574898785425</c:v>
                </c:pt>
                <c:pt idx="22">
                  <c:v>0.86032388663967607</c:v>
                </c:pt>
                <c:pt idx="23">
                  <c:v>0.60728744939271251</c:v>
                </c:pt>
                <c:pt idx="24">
                  <c:v>0.6578947368421052</c:v>
                </c:pt>
                <c:pt idx="25">
                  <c:v>0.25303643724696356</c:v>
                </c:pt>
                <c:pt idx="26">
                  <c:v>0.20242914979757085</c:v>
                </c:pt>
                <c:pt idx="27">
                  <c:v>0.10121457489878542</c:v>
                </c:pt>
                <c:pt idx="28">
                  <c:v>0.10121457489878542</c:v>
                </c:pt>
                <c:pt idx="29">
                  <c:v>0.10121457489878542</c:v>
                </c:pt>
                <c:pt idx="30">
                  <c:v>0</c:v>
                </c:pt>
                <c:pt idx="31">
                  <c:v>5.0607287449392711E-2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D8-4D15-99C8-593684B84A56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Dist'!$E$36:$AQ$36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D8-4D15-99C8-593684B84A56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Dist'!$E$37:$AQ$37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D8-4D15-99C8-593684B84A56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Dist'!$E$38:$AQ$38</c:f>
              <c:numCache>
                <c:formatCode>0.00</c:formatCode>
                <c:ptCount val="39"/>
                <c:pt idx="0">
                  <c:v>4.1666666666666661</c:v>
                </c:pt>
                <c:pt idx="1">
                  <c:v>4.1666666666666661</c:v>
                </c:pt>
                <c:pt idx="2">
                  <c:v>2.7777777777777777</c:v>
                </c:pt>
                <c:pt idx="3">
                  <c:v>4.1666666666666661</c:v>
                </c:pt>
                <c:pt idx="4">
                  <c:v>4.1666666666666661</c:v>
                </c:pt>
                <c:pt idx="5">
                  <c:v>3.4722222222222223</c:v>
                </c:pt>
                <c:pt idx="6">
                  <c:v>4.8611111111111116</c:v>
                </c:pt>
                <c:pt idx="7">
                  <c:v>2.083333333333333</c:v>
                </c:pt>
                <c:pt idx="8">
                  <c:v>2.7777777777777777</c:v>
                </c:pt>
                <c:pt idx="9">
                  <c:v>7.6388888888888893</c:v>
                </c:pt>
                <c:pt idx="10">
                  <c:v>6.25</c:v>
                </c:pt>
                <c:pt idx="11">
                  <c:v>4.1666666666666661</c:v>
                </c:pt>
                <c:pt idx="12">
                  <c:v>4.8611111111111116</c:v>
                </c:pt>
                <c:pt idx="13">
                  <c:v>3.4722222222222223</c:v>
                </c:pt>
                <c:pt idx="14">
                  <c:v>2.083333333333333</c:v>
                </c:pt>
                <c:pt idx="15">
                  <c:v>8.3333333333333321</c:v>
                </c:pt>
                <c:pt idx="16">
                  <c:v>5.5555555555555554</c:v>
                </c:pt>
                <c:pt idx="17">
                  <c:v>4.1666666666666661</c:v>
                </c:pt>
                <c:pt idx="18">
                  <c:v>3.4722222222222223</c:v>
                </c:pt>
                <c:pt idx="19">
                  <c:v>1.3888888888888888</c:v>
                </c:pt>
                <c:pt idx="20">
                  <c:v>2.083333333333333</c:v>
                </c:pt>
                <c:pt idx="21">
                  <c:v>2.7777777777777777</c:v>
                </c:pt>
                <c:pt idx="22">
                  <c:v>2.083333333333333</c:v>
                </c:pt>
                <c:pt idx="23">
                  <c:v>0.69444444444444442</c:v>
                </c:pt>
                <c:pt idx="24">
                  <c:v>4.1666666666666661</c:v>
                </c:pt>
                <c:pt idx="25">
                  <c:v>0.69444444444444442</c:v>
                </c:pt>
                <c:pt idx="26">
                  <c:v>2.7777777777777777</c:v>
                </c:pt>
                <c:pt idx="27">
                  <c:v>0.69444444444444442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D8-4D15-99C8-593684B84A56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Dist'!$E$39:$AQ$39</c:f>
              <c:numCache>
                <c:formatCode>0.00</c:formatCode>
                <c:ptCount val="39"/>
                <c:pt idx="0">
                  <c:v>0.90497737556561098</c:v>
                </c:pt>
                <c:pt idx="1">
                  <c:v>0.90497737556561098</c:v>
                </c:pt>
                <c:pt idx="2">
                  <c:v>1.5082956259426847</c:v>
                </c:pt>
                <c:pt idx="3">
                  <c:v>2.1116138763197587</c:v>
                </c:pt>
                <c:pt idx="4">
                  <c:v>2.5641025641025639</c:v>
                </c:pt>
                <c:pt idx="5">
                  <c:v>2.5641025641025639</c:v>
                </c:pt>
                <c:pt idx="6">
                  <c:v>3.3182503770739067</c:v>
                </c:pt>
                <c:pt idx="7">
                  <c:v>6.0331825037707389</c:v>
                </c:pt>
                <c:pt idx="8">
                  <c:v>3.9215686274509802</c:v>
                </c:pt>
                <c:pt idx="9">
                  <c:v>7.0889894419306181</c:v>
                </c:pt>
                <c:pt idx="10">
                  <c:v>8.4464555052790349</c:v>
                </c:pt>
                <c:pt idx="11">
                  <c:v>10.256410256410255</c:v>
                </c:pt>
                <c:pt idx="12">
                  <c:v>8.5972850678733028</c:v>
                </c:pt>
                <c:pt idx="13">
                  <c:v>6.0331825037707389</c:v>
                </c:pt>
                <c:pt idx="14">
                  <c:v>3.9215686274509802</c:v>
                </c:pt>
                <c:pt idx="15">
                  <c:v>3.1674208144796379</c:v>
                </c:pt>
                <c:pt idx="16">
                  <c:v>2.5641025641025639</c:v>
                </c:pt>
                <c:pt idx="17">
                  <c:v>3.1674208144796379</c:v>
                </c:pt>
                <c:pt idx="18">
                  <c:v>5.8823529411764701</c:v>
                </c:pt>
                <c:pt idx="19">
                  <c:v>3.6199095022624439</c:v>
                </c:pt>
                <c:pt idx="20">
                  <c:v>4.8265460030165919</c:v>
                </c:pt>
                <c:pt idx="21">
                  <c:v>1.9607843137254901</c:v>
                </c:pt>
                <c:pt idx="22">
                  <c:v>2.2624434389140271</c:v>
                </c:pt>
                <c:pt idx="23">
                  <c:v>1.9607843137254901</c:v>
                </c:pt>
                <c:pt idx="24">
                  <c:v>0.75414781297134237</c:v>
                </c:pt>
                <c:pt idx="25">
                  <c:v>0.60331825037707398</c:v>
                </c:pt>
                <c:pt idx="26">
                  <c:v>0.60331825037707398</c:v>
                </c:pt>
                <c:pt idx="27">
                  <c:v>0.45248868778280549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D8-4D15-99C8-593684B84A56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Dist'!$E$40:$AQ$40</c:f>
              <c:numCache>
                <c:formatCode>0.00</c:formatCode>
                <c:ptCount val="39"/>
                <c:pt idx="0">
                  <c:v>4.5662100456620998</c:v>
                </c:pt>
                <c:pt idx="1">
                  <c:v>0.91324200913242004</c:v>
                </c:pt>
                <c:pt idx="2">
                  <c:v>3.6529680365296802</c:v>
                </c:pt>
                <c:pt idx="3">
                  <c:v>2.7397260273972601</c:v>
                </c:pt>
                <c:pt idx="4">
                  <c:v>8.2191780821917799</c:v>
                </c:pt>
                <c:pt idx="5">
                  <c:v>5.0228310502283104</c:v>
                </c:pt>
                <c:pt idx="6">
                  <c:v>6.3926940639269407</c:v>
                </c:pt>
                <c:pt idx="7">
                  <c:v>5.0228310502283104</c:v>
                </c:pt>
                <c:pt idx="8">
                  <c:v>5.4794520547945202</c:v>
                </c:pt>
                <c:pt idx="9">
                  <c:v>4.5662100456620998</c:v>
                </c:pt>
                <c:pt idx="10">
                  <c:v>9.1324200913241995</c:v>
                </c:pt>
                <c:pt idx="11">
                  <c:v>7.7625570776255701</c:v>
                </c:pt>
                <c:pt idx="12">
                  <c:v>7.3059360730593603</c:v>
                </c:pt>
                <c:pt idx="13">
                  <c:v>4.10958904109589</c:v>
                </c:pt>
                <c:pt idx="14">
                  <c:v>2.2831050228310499</c:v>
                </c:pt>
                <c:pt idx="15">
                  <c:v>3.1963470319634704</c:v>
                </c:pt>
                <c:pt idx="16">
                  <c:v>0.45662100456621002</c:v>
                </c:pt>
                <c:pt idx="17">
                  <c:v>0.91324200913242004</c:v>
                </c:pt>
                <c:pt idx="18">
                  <c:v>2.2831050228310499</c:v>
                </c:pt>
                <c:pt idx="19">
                  <c:v>1.8264840182648401</c:v>
                </c:pt>
                <c:pt idx="20">
                  <c:v>3.6529680365296802</c:v>
                </c:pt>
                <c:pt idx="21">
                  <c:v>2.7397260273972601</c:v>
                </c:pt>
                <c:pt idx="22">
                  <c:v>2.2831050228310499</c:v>
                </c:pt>
                <c:pt idx="23">
                  <c:v>1.3698630136986301</c:v>
                </c:pt>
                <c:pt idx="24">
                  <c:v>1.3698630136986301</c:v>
                </c:pt>
                <c:pt idx="25">
                  <c:v>0.91324200913242004</c:v>
                </c:pt>
                <c:pt idx="26">
                  <c:v>1.3698630136986301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0.45662100456621002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D8-4D15-99C8-593684B8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15008"/>
        <c:axId val="453914616"/>
      </c:lineChart>
      <c:catAx>
        <c:axId val="45391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14616"/>
        <c:crosses val="autoZero"/>
        <c:auto val="1"/>
        <c:lblAlgn val="ctr"/>
        <c:lblOffset val="100"/>
        <c:noMultiLvlLbl val="0"/>
      </c:catAx>
      <c:valAx>
        <c:axId val="45391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1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72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Dist'!$E$45:$AQ$45</c:f>
              <c:numCache>
                <c:formatCode>0.00</c:formatCode>
                <c:ptCount val="39"/>
                <c:pt idx="0">
                  <c:v>6.4516129032258061</c:v>
                </c:pt>
                <c:pt idx="1">
                  <c:v>4.838709677419355</c:v>
                </c:pt>
                <c:pt idx="2">
                  <c:v>6.4516129032258061</c:v>
                </c:pt>
                <c:pt idx="3">
                  <c:v>4.838709677419355</c:v>
                </c:pt>
                <c:pt idx="4">
                  <c:v>6.4516129032258061</c:v>
                </c:pt>
                <c:pt idx="5">
                  <c:v>3.225806451612903</c:v>
                </c:pt>
                <c:pt idx="6">
                  <c:v>4.838709677419355</c:v>
                </c:pt>
                <c:pt idx="7">
                  <c:v>1.6129032258064515</c:v>
                </c:pt>
                <c:pt idx="8">
                  <c:v>4.838709677419355</c:v>
                </c:pt>
                <c:pt idx="9">
                  <c:v>3.225806451612903</c:v>
                </c:pt>
                <c:pt idx="10">
                  <c:v>3.225806451612903</c:v>
                </c:pt>
                <c:pt idx="11">
                  <c:v>6.4516129032258061</c:v>
                </c:pt>
                <c:pt idx="12">
                  <c:v>11.29032258064516</c:v>
                </c:pt>
                <c:pt idx="13">
                  <c:v>4.838709677419355</c:v>
                </c:pt>
                <c:pt idx="14">
                  <c:v>9.67741935483871</c:v>
                </c:pt>
                <c:pt idx="15">
                  <c:v>8.064516129032258</c:v>
                </c:pt>
                <c:pt idx="16">
                  <c:v>3.225806451612903</c:v>
                </c:pt>
                <c:pt idx="17">
                  <c:v>3.225806451612903</c:v>
                </c:pt>
                <c:pt idx="18">
                  <c:v>0</c:v>
                </c:pt>
                <c:pt idx="19">
                  <c:v>1.6129032258064515</c:v>
                </c:pt>
                <c:pt idx="20">
                  <c:v>0</c:v>
                </c:pt>
                <c:pt idx="21">
                  <c:v>0</c:v>
                </c:pt>
                <c:pt idx="22">
                  <c:v>1.6129032258064515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B-44F1-9B46-7F47C8E6709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Dist'!$E$46:$AQ$46</c:f>
              <c:numCache>
                <c:formatCode>0.00</c:formatCode>
                <c:ptCount val="39"/>
                <c:pt idx="0">
                  <c:v>3.694931312174325</c:v>
                </c:pt>
                <c:pt idx="1">
                  <c:v>17.929891046897207</c:v>
                </c:pt>
                <c:pt idx="2">
                  <c:v>21.198484130743722</c:v>
                </c:pt>
                <c:pt idx="3">
                  <c:v>13.761250592136429</c:v>
                </c:pt>
                <c:pt idx="4">
                  <c:v>8.5978209379441015</c:v>
                </c:pt>
                <c:pt idx="5">
                  <c:v>6.1345333964945521</c:v>
                </c:pt>
                <c:pt idx="6">
                  <c:v>7.0582662245381327</c:v>
                </c:pt>
                <c:pt idx="7">
                  <c:v>5.8739933680720036</c:v>
                </c:pt>
                <c:pt idx="8">
                  <c:v>3.5291331122690663</c:v>
                </c:pt>
                <c:pt idx="9">
                  <c:v>2.4869729985788727</c:v>
                </c:pt>
                <c:pt idx="10">
                  <c:v>1.7527238275698722</c:v>
                </c:pt>
                <c:pt idx="11">
                  <c:v>1.8000947418285174</c:v>
                </c:pt>
                <c:pt idx="12">
                  <c:v>1.3027001421127429</c:v>
                </c:pt>
                <c:pt idx="13">
                  <c:v>1.3737565135007106</c:v>
                </c:pt>
                <c:pt idx="14">
                  <c:v>1.2316437707247749</c:v>
                </c:pt>
                <c:pt idx="15">
                  <c:v>0.75793462813832313</c:v>
                </c:pt>
                <c:pt idx="16">
                  <c:v>0.66319279962103272</c:v>
                </c:pt>
                <c:pt idx="17">
                  <c:v>0.40265277119848408</c:v>
                </c:pt>
                <c:pt idx="18">
                  <c:v>0.26054002842254853</c:v>
                </c:pt>
                <c:pt idx="19">
                  <c:v>0.11842728564661299</c:v>
                </c:pt>
                <c:pt idx="20">
                  <c:v>2.3685457129322598E-2</c:v>
                </c:pt>
                <c:pt idx="21">
                  <c:v>2.3685457129322598E-2</c:v>
                </c:pt>
                <c:pt idx="22">
                  <c:v>0</c:v>
                </c:pt>
                <c:pt idx="23">
                  <c:v>0</c:v>
                </c:pt>
                <c:pt idx="24">
                  <c:v>2.3685457129322598E-2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B-44F1-9B46-7F47C8E67095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Dist'!$E$47:$AQ$47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B-44F1-9B46-7F47C8E67095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Dist'!$E$48:$AQ$48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B-44F1-9B46-7F47C8E67095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Dist'!$E$49:$AQ$49</c:f>
              <c:numCache>
                <c:formatCode>0.00</c:formatCode>
                <c:ptCount val="39"/>
                <c:pt idx="0">
                  <c:v>5.298013245033113</c:v>
                </c:pt>
                <c:pt idx="1">
                  <c:v>7.3583517292126563</c:v>
                </c:pt>
                <c:pt idx="2">
                  <c:v>9.0507726269315683</c:v>
                </c:pt>
                <c:pt idx="3">
                  <c:v>11.184694628403239</c:v>
                </c:pt>
                <c:pt idx="4">
                  <c:v>8.0206033848417952</c:v>
                </c:pt>
                <c:pt idx="5">
                  <c:v>6.0338484179543777</c:v>
                </c:pt>
                <c:pt idx="6">
                  <c:v>7.8734363502575428</c:v>
                </c:pt>
                <c:pt idx="7">
                  <c:v>10.080941869021339</c:v>
                </c:pt>
                <c:pt idx="8">
                  <c:v>7.5791022810890354</c:v>
                </c:pt>
                <c:pt idx="9">
                  <c:v>4.4150110375275942</c:v>
                </c:pt>
                <c:pt idx="10">
                  <c:v>3.7527593818984544</c:v>
                </c:pt>
                <c:pt idx="11">
                  <c:v>3.0905077262693159</c:v>
                </c:pt>
                <c:pt idx="12">
                  <c:v>3.6055923473142015</c:v>
                </c:pt>
                <c:pt idx="13">
                  <c:v>3.6791758646063282</c:v>
                </c:pt>
                <c:pt idx="14">
                  <c:v>2.7225901398086827</c:v>
                </c:pt>
                <c:pt idx="15">
                  <c:v>2.4282560706401766</c:v>
                </c:pt>
                <c:pt idx="16">
                  <c:v>1.8395879323031641</c:v>
                </c:pt>
                <c:pt idx="17">
                  <c:v>0.88300220750551872</c:v>
                </c:pt>
                <c:pt idx="18">
                  <c:v>0.58866813833701248</c:v>
                </c:pt>
                <c:pt idx="19">
                  <c:v>0.44150110375275936</c:v>
                </c:pt>
                <c:pt idx="20">
                  <c:v>7.358351729212656E-2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CB-44F1-9B46-7F47C8E67095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Dist'!$E$50:$AQ$50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CB-44F1-9B46-7F47C8E67095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Dist'!$E$51:$AQ$51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CB-44F1-9B46-7F47C8E67095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Dist'!$E$52:$AQ$52</c:f>
              <c:numCache>
                <c:formatCode>0.00</c:formatCode>
                <c:ptCount val="39"/>
                <c:pt idx="0">
                  <c:v>17.142857142857142</c:v>
                </c:pt>
                <c:pt idx="1">
                  <c:v>10</c:v>
                </c:pt>
                <c:pt idx="2">
                  <c:v>1.4285714285714286</c:v>
                </c:pt>
                <c:pt idx="3">
                  <c:v>4.2857142857142856</c:v>
                </c:pt>
                <c:pt idx="4">
                  <c:v>7.1428571428571423</c:v>
                </c:pt>
                <c:pt idx="5">
                  <c:v>2.8571428571428572</c:v>
                </c:pt>
                <c:pt idx="6">
                  <c:v>5.7142857142857144</c:v>
                </c:pt>
                <c:pt idx="7">
                  <c:v>5.7142857142857144</c:v>
                </c:pt>
                <c:pt idx="8">
                  <c:v>5.7142857142857144</c:v>
                </c:pt>
                <c:pt idx="9">
                  <c:v>7.1428571428571423</c:v>
                </c:pt>
                <c:pt idx="10">
                  <c:v>2.8571428571428572</c:v>
                </c:pt>
                <c:pt idx="11">
                  <c:v>0</c:v>
                </c:pt>
                <c:pt idx="12">
                  <c:v>5.7142857142857144</c:v>
                </c:pt>
                <c:pt idx="13">
                  <c:v>8.5714285714285712</c:v>
                </c:pt>
                <c:pt idx="14">
                  <c:v>2.8571428571428572</c:v>
                </c:pt>
                <c:pt idx="15">
                  <c:v>5.7142857142857144</c:v>
                </c:pt>
                <c:pt idx="16">
                  <c:v>4.2857142857142856</c:v>
                </c:pt>
                <c:pt idx="17">
                  <c:v>1.4285714285714286</c:v>
                </c:pt>
                <c:pt idx="18">
                  <c:v>0</c:v>
                </c:pt>
                <c:pt idx="19">
                  <c:v>1.4285714285714286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CB-44F1-9B46-7F47C8E67095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Dist'!$E$53:$AQ$53</c:f>
              <c:numCache>
                <c:formatCode>0.00</c:formatCode>
                <c:ptCount val="39"/>
                <c:pt idx="0">
                  <c:v>8.2278481012658222</c:v>
                </c:pt>
                <c:pt idx="1">
                  <c:v>0.63291139240506333</c:v>
                </c:pt>
                <c:pt idx="2">
                  <c:v>2.5316455696202533</c:v>
                </c:pt>
                <c:pt idx="3">
                  <c:v>3.1645569620253164</c:v>
                </c:pt>
                <c:pt idx="4">
                  <c:v>2.5316455696202533</c:v>
                </c:pt>
                <c:pt idx="5">
                  <c:v>3.79746835443038</c:v>
                </c:pt>
                <c:pt idx="6">
                  <c:v>2.5316455696202533</c:v>
                </c:pt>
                <c:pt idx="7">
                  <c:v>8.8607594936708853</c:v>
                </c:pt>
                <c:pt idx="8">
                  <c:v>10.759493670886076</c:v>
                </c:pt>
                <c:pt idx="9">
                  <c:v>7.59493670886076</c:v>
                </c:pt>
                <c:pt idx="10">
                  <c:v>8.2278481012658222</c:v>
                </c:pt>
                <c:pt idx="11">
                  <c:v>6.962025316455696</c:v>
                </c:pt>
                <c:pt idx="12">
                  <c:v>8.8607594936708853</c:v>
                </c:pt>
                <c:pt idx="13">
                  <c:v>6.962025316455696</c:v>
                </c:pt>
                <c:pt idx="14">
                  <c:v>7.59493670886076</c:v>
                </c:pt>
                <c:pt idx="15">
                  <c:v>5.0632911392405067</c:v>
                </c:pt>
                <c:pt idx="16">
                  <c:v>2.5316455696202533</c:v>
                </c:pt>
                <c:pt idx="17">
                  <c:v>1.89873417721519</c:v>
                </c:pt>
                <c:pt idx="18">
                  <c:v>0.63291139240506333</c:v>
                </c:pt>
                <c:pt idx="19">
                  <c:v>0.63291139240506333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CB-44F1-9B46-7F47C8E67095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Dist'!$E$54:$AQ$54</c:f>
              <c:numCache>
                <c:formatCode>0.00</c:formatCode>
                <c:ptCount val="39"/>
                <c:pt idx="0">
                  <c:v>8.6206896551724146</c:v>
                </c:pt>
                <c:pt idx="1">
                  <c:v>1.1494252873563218</c:v>
                </c:pt>
                <c:pt idx="2">
                  <c:v>6.8965517241379306</c:v>
                </c:pt>
                <c:pt idx="3">
                  <c:v>4.5977011494252871</c:v>
                </c:pt>
                <c:pt idx="4">
                  <c:v>1.7241379310344827</c:v>
                </c:pt>
                <c:pt idx="5">
                  <c:v>4.5977011494252871</c:v>
                </c:pt>
                <c:pt idx="6">
                  <c:v>3.4482758620689653</c:v>
                </c:pt>
                <c:pt idx="7">
                  <c:v>1.7241379310344827</c:v>
                </c:pt>
                <c:pt idx="8">
                  <c:v>2.8735632183908044</c:v>
                </c:pt>
                <c:pt idx="9">
                  <c:v>35.632183908045981</c:v>
                </c:pt>
                <c:pt idx="10">
                  <c:v>14.367816091954023</c:v>
                </c:pt>
                <c:pt idx="11">
                  <c:v>5.1724137931034484</c:v>
                </c:pt>
                <c:pt idx="12">
                  <c:v>2.2988505747126435</c:v>
                </c:pt>
                <c:pt idx="13">
                  <c:v>2.2988505747126435</c:v>
                </c:pt>
                <c:pt idx="14">
                  <c:v>2.8735632183908044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1.7241379310344827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CB-44F1-9B46-7F47C8E67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13048"/>
        <c:axId val="453901288"/>
      </c:lineChart>
      <c:catAx>
        <c:axId val="45391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1288"/>
        <c:crosses val="autoZero"/>
        <c:auto val="1"/>
        <c:lblAlgn val="ctr"/>
        <c:lblOffset val="100"/>
        <c:noMultiLvlLbl val="0"/>
      </c:catAx>
      <c:valAx>
        <c:axId val="45390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1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Laredo US</a:t>
            </a:r>
            <a:r>
              <a:rPr lang="en-GB" baseline="0"/>
              <a:t> 83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Dist'!$E$59:$AQ$59</c:f>
              <c:numCache>
                <c:formatCode>0.00</c:formatCode>
                <c:ptCount val="39"/>
                <c:pt idx="0">
                  <c:v>9.5238095238095237</c:v>
                </c:pt>
                <c:pt idx="1">
                  <c:v>7.9365079365079358</c:v>
                </c:pt>
                <c:pt idx="2">
                  <c:v>4.7619047619047619</c:v>
                </c:pt>
                <c:pt idx="3">
                  <c:v>3.1746031746031744</c:v>
                </c:pt>
                <c:pt idx="4">
                  <c:v>0</c:v>
                </c:pt>
                <c:pt idx="5">
                  <c:v>0</c:v>
                </c:pt>
                <c:pt idx="6">
                  <c:v>3.1746031746031744</c:v>
                </c:pt>
                <c:pt idx="7">
                  <c:v>0</c:v>
                </c:pt>
                <c:pt idx="8">
                  <c:v>0</c:v>
                </c:pt>
                <c:pt idx="9">
                  <c:v>1.5873015873015872</c:v>
                </c:pt>
                <c:pt idx="10">
                  <c:v>14.285714285714285</c:v>
                </c:pt>
                <c:pt idx="11">
                  <c:v>6.3492063492063489</c:v>
                </c:pt>
                <c:pt idx="12">
                  <c:v>1.5873015873015872</c:v>
                </c:pt>
                <c:pt idx="13">
                  <c:v>6.3492063492063489</c:v>
                </c:pt>
                <c:pt idx="14">
                  <c:v>14.285714285714285</c:v>
                </c:pt>
                <c:pt idx="15">
                  <c:v>23.809523809523807</c:v>
                </c:pt>
                <c:pt idx="16">
                  <c:v>1.5873015873015872</c:v>
                </c:pt>
                <c:pt idx="17">
                  <c:v>0</c:v>
                </c:pt>
                <c:pt idx="18">
                  <c:v>0</c:v>
                </c:pt>
                <c:pt idx="19">
                  <c:v>1.5873015873015872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2-4E42-A03C-4E564AE15FFF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Dist'!$E$60:$AQ$60</c:f>
              <c:numCache>
                <c:formatCode>0.00</c:formatCode>
                <c:ptCount val="39"/>
                <c:pt idx="0">
                  <c:v>0.42881646655231564</c:v>
                </c:pt>
                <c:pt idx="1">
                  <c:v>2.7444253859348198</c:v>
                </c:pt>
                <c:pt idx="2">
                  <c:v>7.1183533447684395</c:v>
                </c:pt>
                <c:pt idx="3">
                  <c:v>7.6329331046312179</c:v>
                </c:pt>
                <c:pt idx="4">
                  <c:v>8.8336192109777016</c:v>
                </c:pt>
                <c:pt idx="5">
                  <c:v>3.1732418524871351</c:v>
                </c:pt>
                <c:pt idx="6">
                  <c:v>0.60034305317324177</c:v>
                </c:pt>
                <c:pt idx="7">
                  <c:v>4.3739279588336188</c:v>
                </c:pt>
                <c:pt idx="8">
                  <c:v>3.9451114922813035</c:v>
                </c:pt>
                <c:pt idx="9">
                  <c:v>1.1149228130360207</c:v>
                </c:pt>
                <c:pt idx="10">
                  <c:v>5.7461406518010296</c:v>
                </c:pt>
                <c:pt idx="11">
                  <c:v>9.34819897084048</c:v>
                </c:pt>
                <c:pt idx="12">
                  <c:v>9.6912521440823323</c:v>
                </c:pt>
                <c:pt idx="13">
                  <c:v>7.8902229845626071</c:v>
                </c:pt>
                <c:pt idx="14">
                  <c:v>7.4614065180102909</c:v>
                </c:pt>
                <c:pt idx="15">
                  <c:v>16.123499142367066</c:v>
                </c:pt>
                <c:pt idx="16">
                  <c:v>2.9159519725557463</c:v>
                </c:pt>
                <c:pt idx="17">
                  <c:v>0.42881646655231564</c:v>
                </c:pt>
                <c:pt idx="18">
                  <c:v>0.34305317324185247</c:v>
                </c:pt>
                <c:pt idx="19">
                  <c:v>8.5763293310463118E-2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2-4E42-A03C-4E564AE15FFF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Dist'!$E$61:$AQ$61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C2-4E42-A03C-4E564AE15FFF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Dist'!$E$62:$AQ$62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C2-4E42-A03C-4E564AE15FFF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Dist'!$E$63:$AQ$63</c:f>
              <c:numCache>
                <c:formatCode>0.00</c:formatCode>
                <c:ptCount val="39"/>
                <c:pt idx="0">
                  <c:v>15.013901760889715</c:v>
                </c:pt>
                <c:pt idx="1">
                  <c:v>10.287303058387396</c:v>
                </c:pt>
                <c:pt idx="2">
                  <c:v>10.750695088044486</c:v>
                </c:pt>
                <c:pt idx="3">
                  <c:v>10.101946246524559</c:v>
                </c:pt>
                <c:pt idx="4">
                  <c:v>5.6533827618164967</c:v>
                </c:pt>
                <c:pt idx="5">
                  <c:v>1.1121408711770158</c:v>
                </c:pt>
                <c:pt idx="6">
                  <c:v>3.1510658016682109</c:v>
                </c:pt>
                <c:pt idx="7">
                  <c:v>3.5217794253938832</c:v>
                </c:pt>
                <c:pt idx="8">
                  <c:v>0.83410565338276188</c:v>
                </c:pt>
                <c:pt idx="9">
                  <c:v>3.7998146431881374</c:v>
                </c:pt>
                <c:pt idx="10">
                  <c:v>7.2289156626506017</c:v>
                </c:pt>
                <c:pt idx="11">
                  <c:v>6.1167747914735866</c:v>
                </c:pt>
                <c:pt idx="12">
                  <c:v>5.1899907321594068</c:v>
                </c:pt>
                <c:pt idx="13">
                  <c:v>6.487488415199258</c:v>
                </c:pt>
                <c:pt idx="14">
                  <c:v>7.3215940685820202</c:v>
                </c:pt>
                <c:pt idx="15">
                  <c:v>2.7803521779425395</c:v>
                </c:pt>
                <c:pt idx="16">
                  <c:v>0.46339202965708987</c:v>
                </c:pt>
                <c:pt idx="17">
                  <c:v>9.2678405931417976E-2</c:v>
                </c:pt>
                <c:pt idx="18">
                  <c:v>9.2678405931417976E-2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C2-4E42-A03C-4E564AE15FFF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Dist'!$E$64:$AQ$64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C2-4E42-A03C-4E564AE15FFF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Dist'!$E$65:$AQ$65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C2-4E42-A03C-4E564AE15FFF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Dist'!$E$66:$AQ$66</c:f>
              <c:numCache>
                <c:formatCode>0.00</c:formatCode>
                <c:ptCount val="39"/>
                <c:pt idx="0">
                  <c:v>2.2727272727272729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4.5454545454545459</c:v>
                </c:pt>
                <c:pt idx="5">
                  <c:v>0</c:v>
                </c:pt>
                <c:pt idx="6">
                  <c:v>2.2727272727272729</c:v>
                </c:pt>
                <c:pt idx="7">
                  <c:v>9.0909090909090917</c:v>
                </c:pt>
                <c:pt idx="8">
                  <c:v>0</c:v>
                </c:pt>
                <c:pt idx="9">
                  <c:v>9.0909090909090917</c:v>
                </c:pt>
                <c:pt idx="10">
                  <c:v>34.090909090909086</c:v>
                </c:pt>
                <c:pt idx="11">
                  <c:v>13.636363636363635</c:v>
                </c:pt>
                <c:pt idx="12">
                  <c:v>4.5454545454545459</c:v>
                </c:pt>
                <c:pt idx="13">
                  <c:v>6.8181818181818175</c:v>
                </c:pt>
                <c:pt idx="14">
                  <c:v>2.2727272727272729</c:v>
                </c:pt>
                <c:pt idx="15">
                  <c:v>11.363636363636363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C2-4E42-A03C-4E564AE15FFF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Dist'!$E$67:$AQ$67</c:f>
              <c:numCache>
                <c:formatCode>0.00</c:formatCode>
                <c:ptCount val="39"/>
                <c:pt idx="0">
                  <c:v>0</c:v>
                </c:pt>
                <c:pt idx="1">
                  <c:v>14.285714285714285</c:v>
                </c:pt>
                <c:pt idx="2">
                  <c:v>14.285714285714285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4.7619047619047619</c:v>
                </c:pt>
                <c:pt idx="8">
                  <c:v>0</c:v>
                </c:pt>
                <c:pt idx="9">
                  <c:v>14.285714285714285</c:v>
                </c:pt>
                <c:pt idx="10">
                  <c:v>9.5238095238095237</c:v>
                </c:pt>
                <c:pt idx="11">
                  <c:v>0</c:v>
                </c:pt>
                <c:pt idx="12">
                  <c:v>4.7619047619047619</c:v>
                </c:pt>
                <c:pt idx="13">
                  <c:v>9.5238095238095237</c:v>
                </c:pt>
                <c:pt idx="14">
                  <c:v>28.571428571428569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C2-4E42-A03C-4E564AE15FFF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Dist'!$E$68:$AQ$68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4.1666666666666661</c:v>
                </c:pt>
                <c:pt idx="4">
                  <c:v>0</c:v>
                </c:pt>
                <c:pt idx="5">
                  <c:v>0</c:v>
                </c:pt>
                <c:pt idx="6">
                  <c:v>8.3333333333333321</c:v>
                </c:pt>
                <c:pt idx="7">
                  <c:v>0</c:v>
                </c:pt>
                <c:pt idx="8">
                  <c:v>0</c:v>
                </c:pt>
                <c:pt idx="9">
                  <c:v>12.5</c:v>
                </c:pt>
                <c:pt idx="10">
                  <c:v>0</c:v>
                </c:pt>
                <c:pt idx="11">
                  <c:v>8.3333333333333321</c:v>
                </c:pt>
                <c:pt idx="12">
                  <c:v>16.666666666666664</c:v>
                </c:pt>
                <c:pt idx="13">
                  <c:v>16.666666666666664</c:v>
                </c:pt>
                <c:pt idx="14">
                  <c:v>29.166666666666668</c:v>
                </c:pt>
                <c:pt idx="15">
                  <c:v>4.1666666666666661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C2-4E42-A03C-4E564AE15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06776"/>
        <c:axId val="453903248"/>
      </c:lineChart>
      <c:catAx>
        <c:axId val="45390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3248"/>
        <c:crosses val="autoZero"/>
        <c:auto val="1"/>
        <c:lblAlgn val="ctr"/>
        <c:lblOffset val="100"/>
        <c:noMultiLvlLbl val="0"/>
      </c:catAx>
      <c:valAx>
        <c:axId val="4539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FM 99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Dist'!$E$73:$AQ$73</c:f>
              <c:numCache>
                <c:formatCode>0.00</c:formatCode>
                <c:ptCount val="39"/>
                <c:pt idx="0">
                  <c:v>11.76470588235294</c:v>
                </c:pt>
                <c:pt idx="1">
                  <c:v>5.8823529411764701</c:v>
                </c:pt>
                <c:pt idx="2">
                  <c:v>3.9215686274509802</c:v>
                </c:pt>
                <c:pt idx="3">
                  <c:v>7.8431372549019605</c:v>
                </c:pt>
                <c:pt idx="4">
                  <c:v>5.8823529411764701</c:v>
                </c:pt>
                <c:pt idx="5">
                  <c:v>5.8823529411764701</c:v>
                </c:pt>
                <c:pt idx="6">
                  <c:v>5.8823529411764701</c:v>
                </c:pt>
                <c:pt idx="7">
                  <c:v>1.9607843137254901</c:v>
                </c:pt>
                <c:pt idx="8">
                  <c:v>9.8039215686274517</c:v>
                </c:pt>
                <c:pt idx="9">
                  <c:v>9.8039215686274517</c:v>
                </c:pt>
                <c:pt idx="10">
                  <c:v>3.9215686274509802</c:v>
                </c:pt>
                <c:pt idx="11">
                  <c:v>11.76470588235294</c:v>
                </c:pt>
                <c:pt idx="12">
                  <c:v>3.9215686274509802</c:v>
                </c:pt>
                <c:pt idx="13">
                  <c:v>0</c:v>
                </c:pt>
                <c:pt idx="14">
                  <c:v>5.8823529411764701</c:v>
                </c:pt>
                <c:pt idx="15">
                  <c:v>0</c:v>
                </c:pt>
                <c:pt idx="16">
                  <c:v>1.9607843137254901</c:v>
                </c:pt>
                <c:pt idx="17">
                  <c:v>1.9607843137254901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1.9607843137254901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4-4D3F-95E1-A7913D0A4A9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Dist'!$E$74:$AQ$74</c:f>
              <c:numCache>
                <c:formatCode>0.00</c:formatCode>
                <c:ptCount val="39"/>
                <c:pt idx="0">
                  <c:v>5.2238805970149249</c:v>
                </c:pt>
                <c:pt idx="1">
                  <c:v>6.3432835820895521</c:v>
                </c:pt>
                <c:pt idx="2">
                  <c:v>13.059701492537313</c:v>
                </c:pt>
                <c:pt idx="3">
                  <c:v>5.9701492537313428</c:v>
                </c:pt>
                <c:pt idx="4">
                  <c:v>8.9552238805970141</c:v>
                </c:pt>
                <c:pt idx="5">
                  <c:v>10.44776119402985</c:v>
                </c:pt>
                <c:pt idx="6">
                  <c:v>10.074626865671641</c:v>
                </c:pt>
                <c:pt idx="7">
                  <c:v>5.5970149253731343</c:v>
                </c:pt>
                <c:pt idx="8">
                  <c:v>5.2238805970149249</c:v>
                </c:pt>
                <c:pt idx="9">
                  <c:v>1.8656716417910446</c:v>
                </c:pt>
                <c:pt idx="10">
                  <c:v>4.4776119402985071</c:v>
                </c:pt>
                <c:pt idx="11">
                  <c:v>7.08955223880597</c:v>
                </c:pt>
                <c:pt idx="12">
                  <c:v>4.8507462686567164</c:v>
                </c:pt>
                <c:pt idx="13">
                  <c:v>6.3432835820895521</c:v>
                </c:pt>
                <c:pt idx="14">
                  <c:v>2.6119402985074625</c:v>
                </c:pt>
                <c:pt idx="15">
                  <c:v>0.74626865671641784</c:v>
                </c:pt>
                <c:pt idx="16">
                  <c:v>1.1194029850746268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4-4D3F-95E1-A7913D0A4A9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Dist'!$E$75:$AQ$75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C4-4D3F-95E1-A7913D0A4A9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Dist'!$E$76:$AQ$76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C4-4D3F-95E1-A7913D0A4A9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Dist'!$E$77:$AQ$77</c:f>
              <c:numCache>
                <c:formatCode>0.00</c:formatCode>
                <c:ptCount val="39"/>
                <c:pt idx="0">
                  <c:v>9.8360655737704921</c:v>
                </c:pt>
                <c:pt idx="1">
                  <c:v>11.147540983606557</c:v>
                </c:pt>
                <c:pt idx="2">
                  <c:v>14.754098360655737</c:v>
                </c:pt>
                <c:pt idx="3">
                  <c:v>10.491803278688524</c:v>
                </c:pt>
                <c:pt idx="4">
                  <c:v>5.2459016393442619</c:v>
                </c:pt>
                <c:pt idx="5">
                  <c:v>5.9016393442622954</c:v>
                </c:pt>
                <c:pt idx="6">
                  <c:v>4.5901639344262293</c:v>
                </c:pt>
                <c:pt idx="7">
                  <c:v>4.918032786885246</c:v>
                </c:pt>
                <c:pt idx="8">
                  <c:v>5.2459016393442619</c:v>
                </c:pt>
                <c:pt idx="9">
                  <c:v>5.5737704918032787</c:v>
                </c:pt>
                <c:pt idx="10">
                  <c:v>1.639344262295082</c:v>
                </c:pt>
                <c:pt idx="11">
                  <c:v>2.622950819672131</c:v>
                </c:pt>
                <c:pt idx="12">
                  <c:v>1.9672131147540985</c:v>
                </c:pt>
                <c:pt idx="13">
                  <c:v>1.639344262295082</c:v>
                </c:pt>
                <c:pt idx="14">
                  <c:v>2.9508196721311477</c:v>
                </c:pt>
                <c:pt idx="15">
                  <c:v>2.622950819672131</c:v>
                </c:pt>
                <c:pt idx="16">
                  <c:v>4.2622950819672125</c:v>
                </c:pt>
                <c:pt idx="17">
                  <c:v>3.278688524590164</c:v>
                </c:pt>
                <c:pt idx="18">
                  <c:v>1.3114754098360655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C4-4D3F-95E1-A7913D0A4A9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Dist'!$E$78:$AQ$78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C4-4D3F-95E1-A7913D0A4A9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Dist'!$E$79:$AQ$79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C4-4D3F-95E1-A7913D0A4A9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Dist'!$E$80:$AQ$80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C4-4D3F-95E1-A7913D0A4A9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Dist'!$E$81:$AQ$81</c:f>
              <c:numCache>
                <c:formatCode>0.00</c:formatCode>
                <c:ptCount val="39"/>
                <c:pt idx="0">
                  <c:v>0.8</c:v>
                </c:pt>
                <c:pt idx="1">
                  <c:v>0.8</c:v>
                </c:pt>
                <c:pt idx="2">
                  <c:v>0</c:v>
                </c:pt>
                <c:pt idx="3">
                  <c:v>1.6</c:v>
                </c:pt>
                <c:pt idx="4">
                  <c:v>1.6</c:v>
                </c:pt>
                <c:pt idx="5">
                  <c:v>2.4</c:v>
                </c:pt>
                <c:pt idx="6">
                  <c:v>12</c:v>
                </c:pt>
                <c:pt idx="7">
                  <c:v>15.2</c:v>
                </c:pt>
                <c:pt idx="8">
                  <c:v>13.600000000000001</c:v>
                </c:pt>
                <c:pt idx="9">
                  <c:v>8</c:v>
                </c:pt>
                <c:pt idx="10">
                  <c:v>13.600000000000001</c:v>
                </c:pt>
                <c:pt idx="11">
                  <c:v>9.6</c:v>
                </c:pt>
                <c:pt idx="12">
                  <c:v>0.8</c:v>
                </c:pt>
                <c:pt idx="13">
                  <c:v>2.4</c:v>
                </c:pt>
                <c:pt idx="14">
                  <c:v>1.6</c:v>
                </c:pt>
                <c:pt idx="15">
                  <c:v>8.7999999999999989</c:v>
                </c:pt>
                <c:pt idx="16">
                  <c:v>4.8</c:v>
                </c:pt>
                <c:pt idx="17">
                  <c:v>0.8</c:v>
                </c:pt>
                <c:pt idx="18">
                  <c:v>1.6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C4-4D3F-95E1-A7913D0A4A9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Dist'!$E$82:$AQ$82</c:f>
              <c:numCache>
                <c:formatCode>0.00</c:formatCode>
                <c:ptCount val="39"/>
                <c:pt idx="0">
                  <c:v>18.320610687022899</c:v>
                </c:pt>
                <c:pt idx="1">
                  <c:v>0.76335877862595414</c:v>
                </c:pt>
                <c:pt idx="2">
                  <c:v>6.8702290076335881</c:v>
                </c:pt>
                <c:pt idx="3">
                  <c:v>1.5267175572519083</c:v>
                </c:pt>
                <c:pt idx="4">
                  <c:v>3.0534351145038165</c:v>
                </c:pt>
                <c:pt idx="5">
                  <c:v>3.8167938931297711</c:v>
                </c:pt>
                <c:pt idx="6">
                  <c:v>5.343511450381679</c:v>
                </c:pt>
                <c:pt idx="7">
                  <c:v>1.5267175572519083</c:v>
                </c:pt>
                <c:pt idx="8">
                  <c:v>2.2900763358778624</c:v>
                </c:pt>
                <c:pt idx="9">
                  <c:v>29.770992366412212</c:v>
                </c:pt>
                <c:pt idx="10">
                  <c:v>12.977099236641221</c:v>
                </c:pt>
                <c:pt idx="11">
                  <c:v>3.8167938931297711</c:v>
                </c:pt>
                <c:pt idx="12">
                  <c:v>3.8167938931297711</c:v>
                </c:pt>
                <c:pt idx="13">
                  <c:v>1.5267175572519083</c:v>
                </c:pt>
                <c:pt idx="14">
                  <c:v>3.0534351145038165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1.5267175572519083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C4-4D3F-95E1-A7913D0A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06384"/>
        <c:axId val="453907952"/>
      </c:lineChart>
      <c:catAx>
        <c:axId val="45390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7952"/>
        <c:crosses val="autoZero"/>
        <c:auto val="1"/>
        <c:lblAlgn val="ctr"/>
        <c:lblOffset val="100"/>
        <c:noMultiLvlLbl val="0"/>
      </c:catAx>
      <c:valAx>
        <c:axId val="4539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San Antonio FM  624 Single </a:t>
            </a:r>
            <a:r>
              <a:rPr lang="en-GB" baseline="0"/>
              <a:t>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Dist'!$E$87:$AQ$87</c:f>
              <c:numCache>
                <c:formatCode>0.00</c:formatCode>
                <c:ptCount val="39"/>
                <c:pt idx="0">
                  <c:v>12.121212121212121</c:v>
                </c:pt>
                <c:pt idx="1">
                  <c:v>0</c:v>
                </c:pt>
                <c:pt idx="2">
                  <c:v>3.0303030303030303</c:v>
                </c:pt>
                <c:pt idx="3">
                  <c:v>3.0303030303030303</c:v>
                </c:pt>
                <c:pt idx="4">
                  <c:v>0</c:v>
                </c:pt>
                <c:pt idx="5">
                  <c:v>3.0303030303030303</c:v>
                </c:pt>
                <c:pt idx="6">
                  <c:v>0</c:v>
                </c:pt>
                <c:pt idx="7">
                  <c:v>3.0303030303030303</c:v>
                </c:pt>
                <c:pt idx="8">
                  <c:v>3.0303030303030303</c:v>
                </c:pt>
                <c:pt idx="9">
                  <c:v>6.0606060606060606</c:v>
                </c:pt>
                <c:pt idx="10">
                  <c:v>6.0606060606060606</c:v>
                </c:pt>
                <c:pt idx="11">
                  <c:v>3.0303030303030303</c:v>
                </c:pt>
                <c:pt idx="12">
                  <c:v>0</c:v>
                </c:pt>
                <c:pt idx="13">
                  <c:v>27.27272727272727</c:v>
                </c:pt>
                <c:pt idx="14">
                  <c:v>21.212121212121211</c:v>
                </c:pt>
                <c:pt idx="15">
                  <c:v>3.0303030303030303</c:v>
                </c:pt>
                <c:pt idx="16">
                  <c:v>6.0606060606060606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0-440D-87C4-ECDED61937C2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Dist'!$E$88:$AQ$88</c:f>
              <c:numCache>
                <c:formatCode>0.00</c:formatCode>
                <c:ptCount val="39"/>
                <c:pt idx="0">
                  <c:v>0.43010752688172044</c:v>
                </c:pt>
                <c:pt idx="1">
                  <c:v>6.129032258064516</c:v>
                </c:pt>
                <c:pt idx="2">
                  <c:v>18.9247311827957</c:v>
                </c:pt>
                <c:pt idx="3">
                  <c:v>16.7741935483871</c:v>
                </c:pt>
                <c:pt idx="4">
                  <c:v>5.376344086021505</c:v>
                </c:pt>
                <c:pt idx="5">
                  <c:v>7.096774193548387</c:v>
                </c:pt>
                <c:pt idx="6">
                  <c:v>10.75268817204301</c:v>
                </c:pt>
                <c:pt idx="7">
                  <c:v>2.1505376344086025</c:v>
                </c:pt>
                <c:pt idx="8">
                  <c:v>5.698924731182796</c:v>
                </c:pt>
                <c:pt idx="9">
                  <c:v>8.8172043010752681</c:v>
                </c:pt>
                <c:pt idx="10">
                  <c:v>5.376344086021505</c:v>
                </c:pt>
                <c:pt idx="11">
                  <c:v>4.946236559139785</c:v>
                </c:pt>
                <c:pt idx="12">
                  <c:v>2.5806451612903225</c:v>
                </c:pt>
                <c:pt idx="13">
                  <c:v>3.5483870967741935</c:v>
                </c:pt>
                <c:pt idx="14">
                  <c:v>1.3978494623655915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0-440D-87C4-ECDED61937C2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Dist'!$E$89:$AQ$89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A0-440D-87C4-ECDED61937C2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Dist'!$E$90:$AQ$90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A0-440D-87C4-ECDED61937C2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Dist'!$E$91:$AQ$91</c:f>
              <c:numCache>
                <c:formatCode>0.00</c:formatCode>
                <c:ptCount val="39"/>
                <c:pt idx="0">
                  <c:v>11.650485436893204</c:v>
                </c:pt>
                <c:pt idx="1">
                  <c:v>5.825242718446602</c:v>
                </c:pt>
                <c:pt idx="2">
                  <c:v>4.8543689320388346</c:v>
                </c:pt>
                <c:pt idx="3">
                  <c:v>14.563106796116504</c:v>
                </c:pt>
                <c:pt idx="4">
                  <c:v>4.8543689320388346</c:v>
                </c:pt>
                <c:pt idx="5">
                  <c:v>7.7669902912621351</c:v>
                </c:pt>
                <c:pt idx="6">
                  <c:v>6.7961165048543686</c:v>
                </c:pt>
                <c:pt idx="7">
                  <c:v>1.9417475728155338</c:v>
                </c:pt>
                <c:pt idx="8">
                  <c:v>5.825242718446602</c:v>
                </c:pt>
                <c:pt idx="9">
                  <c:v>13.592233009708737</c:v>
                </c:pt>
                <c:pt idx="10">
                  <c:v>5.825242718446602</c:v>
                </c:pt>
                <c:pt idx="11">
                  <c:v>1.9417475728155338</c:v>
                </c:pt>
                <c:pt idx="12">
                  <c:v>0.97087378640776689</c:v>
                </c:pt>
                <c:pt idx="13">
                  <c:v>2.912621359223301</c:v>
                </c:pt>
                <c:pt idx="14">
                  <c:v>1.9417475728155338</c:v>
                </c:pt>
                <c:pt idx="15">
                  <c:v>0.97087378640776689</c:v>
                </c:pt>
                <c:pt idx="16">
                  <c:v>0</c:v>
                </c:pt>
                <c:pt idx="17">
                  <c:v>3.8834951456310676</c:v>
                </c:pt>
                <c:pt idx="18">
                  <c:v>0.97087378640776689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0.97087378640776689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0.97087378640776689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0.97087378640776689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A0-440D-87C4-ECDED61937C2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Dist'!$E$92:$AQ$92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A0-440D-87C4-ECDED61937C2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Dist'!$E$93:$AQ$93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A0-440D-87C4-ECDED61937C2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Dist'!$E$94:$AQ$94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A0-440D-87C4-ECDED61937C2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Dist'!$E$95:$AQ$95</c:f>
              <c:numCache>
                <c:formatCode>0.00</c:formatCode>
                <c:ptCount val="39"/>
                <c:pt idx="0">
                  <c:v>7.6923076923076925</c:v>
                </c:pt>
                <c:pt idx="1">
                  <c:v>0</c:v>
                </c:pt>
                <c:pt idx="2">
                  <c:v>7.6923076923076925</c:v>
                </c:pt>
                <c:pt idx="3">
                  <c:v>0</c:v>
                </c:pt>
                <c:pt idx="4">
                  <c:v>7.6923076923076925</c:v>
                </c:pt>
                <c:pt idx="5">
                  <c:v>0</c:v>
                </c:pt>
                <c:pt idx="6">
                  <c:v>7.6923076923076925</c:v>
                </c:pt>
                <c:pt idx="7">
                  <c:v>7.6923076923076925</c:v>
                </c:pt>
                <c:pt idx="8">
                  <c:v>11.538461538461538</c:v>
                </c:pt>
                <c:pt idx="9">
                  <c:v>3.8461538461538463</c:v>
                </c:pt>
                <c:pt idx="10">
                  <c:v>3.8461538461538463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7.6923076923076925</c:v>
                </c:pt>
                <c:pt idx="15">
                  <c:v>3.8461538461538463</c:v>
                </c:pt>
                <c:pt idx="16">
                  <c:v>23.076923076923077</c:v>
                </c:pt>
                <c:pt idx="17">
                  <c:v>7.6923076923076925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A0-440D-87C4-ECDED61937C2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Dist'!$E$96:$AQ$96</c:f>
              <c:numCache>
                <c:formatCode>0.00</c:formatCode>
                <c:ptCount val="39"/>
                <c:pt idx="0">
                  <c:v>5.3191489361702127</c:v>
                </c:pt>
                <c:pt idx="1">
                  <c:v>5.3191489361702127</c:v>
                </c:pt>
                <c:pt idx="2">
                  <c:v>9.5744680851063837</c:v>
                </c:pt>
                <c:pt idx="3">
                  <c:v>29.787234042553191</c:v>
                </c:pt>
                <c:pt idx="4">
                  <c:v>13.829787234042554</c:v>
                </c:pt>
                <c:pt idx="5">
                  <c:v>4.2553191489361701</c:v>
                </c:pt>
                <c:pt idx="6">
                  <c:v>3.1914893617021276</c:v>
                </c:pt>
                <c:pt idx="7">
                  <c:v>6.3829787234042552</c:v>
                </c:pt>
                <c:pt idx="8">
                  <c:v>2.1276595744680851</c:v>
                </c:pt>
                <c:pt idx="9">
                  <c:v>0</c:v>
                </c:pt>
                <c:pt idx="10">
                  <c:v>5.3191489361702127</c:v>
                </c:pt>
                <c:pt idx="11">
                  <c:v>6.3829787234042552</c:v>
                </c:pt>
                <c:pt idx="12">
                  <c:v>6.3829787234042552</c:v>
                </c:pt>
                <c:pt idx="13">
                  <c:v>1.0638297872340425</c:v>
                </c:pt>
                <c:pt idx="14">
                  <c:v>1.0638297872340425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A0-440D-87C4-ECDED6193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02464"/>
        <c:axId val="453900504"/>
      </c:lineChart>
      <c:catAx>
        <c:axId val="45390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0504"/>
        <c:crosses val="autoZero"/>
        <c:auto val="1"/>
        <c:lblAlgn val="ctr"/>
        <c:lblOffset val="100"/>
        <c:noMultiLvlLbl val="0"/>
      </c:catAx>
      <c:valAx>
        <c:axId val="45390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SH 16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Dist'!$E$101:$AQ$101</c:f>
              <c:numCache>
                <c:formatCode>0.00</c:formatCode>
                <c:ptCount val="39"/>
                <c:pt idx="0">
                  <c:v>1.3793103448275863</c:v>
                </c:pt>
                <c:pt idx="1">
                  <c:v>0.68965517241379315</c:v>
                </c:pt>
                <c:pt idx="2">
                  <c:v>2.0689655172413794</c:v>
                </c:pt>
                <c:pt idx="3">
                  <c:v>6.8965517241379306</c:v>
                </c:pt>
                <c:pt idx="4">
                  <c:v>7.5862068965517242</c:v>
                </c:pt>
                <c:pt idx="5">
                  <c:v>0.68965517241379315</c:v>
                </c:pt>
                <c:pt idx="6">
                  <c:v>2.0689655172413794</c:v>
                </c:pt>
                <c:pt idx="7">
                  <c:v>6.8965517241379306</c:v>
                </c:pt>
                <c:pt idx="8">
                  <c:v>0.68965517241379315</c:v>
                </c:pt>
                <c:pt idx="9">
                  <c:v>2.7586206896551726</c:v>
                </c:pt>
                <c:pt idx="10">
                  <c:v>8.2758620689655178</c:v>
                </c:pt>
                <c:pt idx="11">
                  <c:v>8.2758620689655178</c:v>
                </c:pt>
                <c:pt idx="12">
                  <c:v>21.379310344827587</c:v>
                </c:pt>
                <c:pt idx="13">
                  <c:v>18.620689655172416</c:v>
                </c:pt>
                <c:pt idx="14">
                  <c:v>7.5862068965517242</c:v>
                </c:pt>
                <c:pt idx="15">
                  <c:v>2.7586206896551726</c:v>
                </c:pt>
                <c:pt idx="16">
                  <c:v>0.68965517241379315</c:v>
                </c:pt>
                <c:pt idx="17">
                  <c:v>0.68965517241379315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A-489F-9AE8-02644AF7577A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Dist'!$E$102:$AQ$102</c:f>
              <c:numCache>
                <c:formatCode>0.00</c:formatCode>
                <c:ptCount val="39"/>
                <c:pt idx="0">
                  <c:v>0.32502708559046589</c:v>
                </c:pt>
                <c:pt idx="1">
                  <c:v>0.8667388949079089</c:v>
                </c:pt>
                <c:pt idx="2">
                  <c:v>2.8169014084507045</c:v>
                </c:pt>
                <c:pt idx="3">
                  <c:v>4.3336944745395449</c:v>
                </c:pt>
                <c:pt idx="4">
                  <c:v>4.225352112676056</c:v>
                </c:pt>
                <c:pt idx="5">
                  <c:v>1.0834236186348862</c:v>
                </c:pt>
                <c:pt idx="6">
                  <c:v>1.7334777898158178</c:v>
                </c:pt>
                <c:pt idx="7">
                  <c:v>3.0335861321776814</c:v>
                </c:pt>
                <c:pt idx="8">
                  <c:v>0.43336944745395445</c:v>
                </c:pt>
                <c:pt idx="9">
                  <c:v>2.2751895991332609</c:v>
                </c:pt>
                <c:pt idx="10">
                  <c:v>5.6338028169014089</c:v>
                </c:pt>
                <c:pt idx="11">
                  <c:v>6.1755146262188516</c:v>
                </c:pt>
                <c:pt idx="12">
                  <c:v>7.9089924160346703</c:v>
                </c:pt>
                <c:pt idx="13">
                  <c:v>11.159263271939327</c:v>
                </c:pt>
                <c:pt idx="14">
                  <c:v>28.494041170097507</c:v>
                </c:pt>
                <c:pt idx="15">
                  <c:v>17.768147345612135</c:v>
                </c:pt>
                <c:pt idx="16">
                  <c:v>1.0834236186348862</c:v>
                </c:pt>
                <c:pt idx="17">
                  <c:v>0.10834236186348861</c:v>
                </c:pt>
                <c:pt idx="18">
                  <c:v>0.32502708559046589</c:v>
                </c:pt>
                <c:pt idx="19">
                  <c:v>0.21668472372697722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A-489F-9AE8-02644AF7577A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Dist'!$E$103:$AQ$103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A-489F-9AE8-02644AF7577A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Dist'!$E$104:$AQ$104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A-489F-9AE8-02644AF7577A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Dist'!$E$105:$AQ$105</c:f>
              <c:numCache>
                <c:formatCode>0.00</c:formatCode>
                <c:ptCount val="39"/>
                <c:pt idx="0">
                  <c:v>7.0671378091872796</c:v>
                </c:pt>
                <c:pt idx="1">
                  <c:v>7.7738515901060072</c:v>
                </c:pt>
                <c:pt idx="2">
                  <c:v>9.7762073027090697</c:v>
                </c:pt>
                <c:pt idx="3">
                  <c:v>8.9517078916372199</c:v>
                </c:pt>
                <c:pt idx="4">
                  <c:v>5.7714958775029448</c:v>
                </c:pt>
                <c:pt idx="5">
                  <c:v>1.2956419316843346</c:v>
                </c:pt>
                <c:pt idx="6">
                  <c:v>6.1248527679623086</c:v>
                </c:pt>
                <c:pt idx="7">
                  <c:v>2.0023557126030624</c:v>
                </c:pt>
                <c:pt idx="8">
                  <c:v>3.4157832744405181</c:v>
                </c:pt>
                <c:pt idx="9">
                  <c:v>6.0070671378091873</c:v>
                </c:pt>
                <c:pt idx="10">
                  <c:v>7.4204946996466434</c:v>
                </c:pt>
                <c:pt idx="11">
                  <c:v>8.4805653710247348</c:v>
                </c:pt>
                <c:pt idx="12">
                  <c:v>9.0694935217903421</c:v>
                </c:pt>
                <c:pt idx="13">
                  <c:v>8.8339222614840995</c:v>
                </c:pt>
                <c:pt idx="14">
                  <c:v>3.7691401648998819</c:v>
                </c:pt>
                <c:pt idx="15">
                  <c:v>3.7691401648998819</c:v>
                </c:pt>
                <c:pt idx="16">
                  <c:v>0.23557126030624262</c:v>
                </c:pt>
                <c:pt idx="17">
                  <c:v>0.23557126030624262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EA-489F-9AE8-02644AF7577A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Dist'!$E$106:$AQ$106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EA-489F-9AE8-02644AF7577A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Dist'!$E$107:$AQ$107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EA-489F-9AE8-02644AF7577A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Dist'!$E$108:$AQ$108</c:f>
              <c:numCache>
                <c:formatCode>0.00</c:formatCode>
                <c:ptCount val="39"/>
                <c:pt idx="0">
                  <c:v>5.8823529411764701</c:v>
                </c:pt>
                <c:pt idx="1">
                  <c:v>8.8235294117647065</c:v>
                </c:pt>
                <c:pt idx="2">
                  <c:v>2.9411764705882351</c:v>
                </c:pt>
                <c:pt idx="3">
                  <c:v>5.8823529411764701</c:v>
                </c:pt>
                <c:pt idx="4">
                  <c:v>2.9411764705882351</c:v>
                </c:pt>
                <c:pt idx="5">
                  <c:v>2.9411764705882351</c:v>
                </c:pt>
                <c:pt idx="6">
                  <c:v>2.9411764705882351</c:v>
                </c:pt>
                <c:pt idx="7">
                  <c:v>0</c:v>
                </c:pt>
                <c:pt idx="8">
                  <c:v>5.8823529411764701</c:v>
                </c:pt>
                <c:pt idx="9">
                  <c:v>5.8823529411764701</c:v>
                </c:pt>
                <c:pt idx="10">
                  <c:v>14.705882352941178</c:v>
                </c:pt>
                <c:pt idx="11">
                  <c:v>35.294117647058826</c:v>
                </c:pt>
                <c:pt idx="12">
                  <c:v>5.8823529411764701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EA-489F-9AE8-02644AF7577A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Dist'!$E$109:$AQ$109</c:f>
              <c:numCache>
                <c:formatCode>0.00</c:formatCode>
                <c:ptCount val="39"/>
                <c:pt idx="0">
                  <c:v>0.6872852233676976</c:v>
                </c:pt>
                <c:pt idx="1">
                  <c:v>0.6872852233676976</c:v>
                </c:pt>
                <c:pt idx="2">
                  <c:v>1.0309278350515463</c:v>
                </c:pt>
                <c:pt idx="3">
                  <c:v>3.4364261168384882</c:v>
                </c:pt>
                <c:pt idx="4">
                  <c:v>3.0927835051546393</c:v>
                </c:pt>
                <c:pt idx="5">
                  <c:v>7.216494845360824</c:v>
                </c:pt>
                <c:pt idx="6">
                  <c:v>9.2783505154639183</c:v>
                </c:pt>
                <c:pt idx="7">
                  <c:v>10.309278350515463</c:v>
                </c:pt>
                <c:pt idx="8">
                  <c:v>10.309278350515463</c:v>
                </c:pt>
                <c:pt idx="9">
                  <c:v>10.309278350515463</c:v>
                </c:pt>
                <c:pt idx="10">
                  <c:v>9.2783505154639183</c:v>
                </c:pt>
                <c:pt idx="11">
                  <c:v>8.2474226804123703</c:v>
                </c:pt>
                <c:pt idx="12">
                  <c:v>7.9037800687285218</c:v>
                </c:pt>
                <c:pt idx="13">
                  <c:v>4.8109965635738838</c:v>
                </c:pt>
                <c:pt idx="14">
                  <c:v>4.4673539518900345</c:v>
                </c:pt>
                <c:pt idx="15">
                  <c:v>3.7800687285223367</c:v>
                </c:pt>
                <c:pt idx="16">
                  <c:v>1.7182130584192441</c:v>
                </c:pt>
                <c:pt idx="17">
                  <c:v>1.7182130584192441</c:v>
                </c:pt>
                <c:pt idx="18">
                  <c:v>0</c:v>
                </c:pt>
                <c:pt idx="19">
                  <c:v>1.3745704467353952</c:v>
                </c:pt>
                <c:pt idx="20">
                  <c:v>0.3436426116838488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A-489F-9AE8-02644AF7577A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Dist'!$E$110:$AQ$110</c:f>
              <c:numCache>
                <c:formatCode>0.00</c:formatCode>
                <c:ptCount val="39"/>
                <c:pt idx="0">
                  <c:v>8.1081081081081088</c:v>
                </c:pt>
                <c:pt idx="1">
                  <c:v>1.3513513513513513</c:v>
                </c:pt>
                <c:pt idx="2">
                  <c:v>1.3513513513513513</c:v>
                </c:pt>
                <c:pt idx="3">
                  <c:v>0.90090090090090091</c:v>
                </c:pt>
                <c:pt idx="4">
                  <c:v>1.8018018018018018</c:v>
                </c:pt>
                <c:pt idx="5">
                  <c:v>5.8558558558558556</c:v>
                </c:pt>
                <c:pt idx="6">
                  <c:v>10.810810810810811</c:v>
                </c:pt>
                <c:pt idx="7">
                  <c:v>2.7027027027027026</c:v>
                </c:pt>
                <c:pt idx="8">
                  <c:v>1.8018018018018018</c:v>
                </c:pt>
                <c:pt idx="9">
                  <c:v>31.531531531531531</c:v>
                </c:pt>
                <c:pt idx="10">
                  <c:v>4.954954954954955</c:v>
                </c:pt>
                <c:pt idx="11">
                  <c:v>8.1081081081081088</c:v>
                </c:pt>
                <c:pt idx="12">
                  <c:v>3.6036036036036037</c:v>
                </c:pt>
                <c:pt idx="13">
                  <c:v>7.6576576576576567</c:v>
                </c:pt>
                <c:pt idx="14">
                  <c:v>4.954954954954955</c:v>
                </c:pt>
                <c:pt idx="15">
                  <c:v>2.2522522522522523</c:v>
                </c:pt>
                <c:pt idx="16">
                  <c:v>0.90090090090090091</c:v>
                </c:pt>
                <c:pt idx="17">
                  <c:v>0</c:v>
                </c:pt>
                <c:pt idx="18">
                  <c:v>0.45045045045045046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0.90090090090090091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EA-489F-9AE8-02644AF75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25488"/>
        <c:axId val="456623528"/>
      </c:lineChart>
      <c:catAx>
        <c:axId val="45662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3528"/>
        <c:crosses val="autoZero"/>
        <c:auto val="1"/>
        <c:lblAlgn val="ctr"/>
        <c:lblOffset val="100"/>
        <c:noMultiLvlLbl val="0"/>
      </c:catAx>
      <c:valAx>
        <c:axId val="4566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Yoakum SH 119 SIngle  </a:t>
            </a:r>
            <a:r>
              <a:rPr lang="en-GB" baseline="0"/>
              <a:t>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Dist'!$E$115:$AQ$115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4.1666666666666661</c:v>
                </c:pt>
                <c:pt idx="3">
                  <c:v>8.3333333333333321</c:v>
                </c:pt>
                <c:pt idx="4">
                  <c:v>0</c:v>
                </c:pt>
                <c:pt idx="5">
                  <c:v>8.3333333333333321</c:v>
                </c:pt>
                <c:pt idx="6">
                  <c:v>16.666666666666664</c:v>
                </c:pt>
                <c:pt idx="7">
                  <c:v>8.3333333333333321</c:v>
                </c:pt>
                <c:pt idx="8">
                  <c:v>8.3333333333333321</c:v>
                </c:pt>
                <c:pt idx="9">
                  <c:v>8.3333333333333321</c:v>
                </c:pt>
                <c:pt idx="10">
                  <c:v>12.5</c:v>
                </c:pt>
                <c:pt idx="11">
                  <c:v>12.5</c:v>
                </c:pt>
                <c:pt idx="12">
                  <c:v>4.1666666666666661</c:v>
                </c:pt>
                <c:pt idx="13">
                  <c:v>4.1666666666666661</c:v>
                </c:pt>
                <c:pt idx="14">
                  <c:v>4.1666666666666661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C-4840-B8F9-F7F2BA917629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Dist'!$E$116:$AQ$116</c:f>
              <c:numCache>
                <c:formatCode>0.00</c:formatCode>
                <c:ptCount val="39"/>
                <c:pt idx="0">
                  <c:v>9.0090090090090094</c:v>
                </c:pt>
                <c:pt idx="1">
                  <c:v>15.970515970515969</c:v>
                </c:pt>
                <c:pt idx="2">
                  <c:v>15.88861588861589</c:v>
                </c:pt>
                <c:pt idx="3">
                  <c:v>10.483210483210485</c:v>
                </c:pt>
                <c:pt idx="4">
                  <c:v>4.9140049140049138</c:v>
                </c:pt>
                <c:pt idx="5">
                  <c:v>5.3235053235053238</c:v>
                </c:pt>
                <c:pt idx="6">
                  <c:v>7.6167076167076173</c:v>
                </c:pt>
                <c:pt idx="7">
                  <c:v>4.0131040131040132</c:v>
                </c:pt>
                <c:pt idx="8">
                  <c:v>2.7027027027027026</c:v>
                </c:pt>
                <c:pt idx="9">
                  <c:v>5.0778050778050776</c:v>
                </c:pt>
                <c:pt idx="10">
                  <c:v>4.9959049959049953</c:v>
                </c:pt>
                <c:pt idx="11">
                  <c:v>5.3235053235053238</c:v>
                </c:pt>
                <c:pt idx="12">
                  <c:v>5.4054054054054053</c:v>
                </c:pt>
                <c:pt idx="13">
                  <c:v>3.276003276003276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C-4840-B8F9-F7F2BA917629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Dist'!$E$117:$AQ$117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C-4840-B8F9-F7F2BA917629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Dist'!$E$118:$AQ$118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C-4840-B8F9-F7F2BA917629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Dist'!$E$119:$AQ$119</c:f>
              <c:numCache>
                <c:formatCode>0.00</c:formatCode>
                <c:ptCount val="39"/>
                <c:pt idx="0">
                  <c:v>21.371610845295056</c:v>
                </c:pt>
                <c:pt idx="1">
                  <c:v>17.862838915470494</c:v>
                </c:pt>
                <c:pt idx="2">
                  <c:v>9.7288676236044669</c:v>
                </c:pt>
                <c:pt idx="3">
                  <c:v>13.397129186602871</c:v>
                </c:pt>
                <c:pt idx="4">
                  <c:v>5.1036682615629987</c:v>
                </c:pt>
                <c:pt idx="5">
                  <c:v>11.961722488038278</c:v>
                </c:pt>
                <c:pt idx="6">
                  <c:v>8.6124401913875595</c:v>
                </c:pt>
                <c:pt idx="7">
                  <c:v>6.3795853269537472</c:v>
                </c:pt>
                <c:pt idx="8">
                  <c:v>1.9138755980861244</c:v>
                </c:pt>
                <c:pt idx="9">
                  <c:v>0.31897926634768742</c:v>
                </c:pt>
                <c:pt idx="10">
                  <c:v>0</c:v>
                </c:pt>
                <c:pt idx="11">
                  <c:v>0.79744816586921841</c:v>
                </c:pt>
                <c:pt idx="12">
                  <c:v>0.79744816586921841</c:v>
                </c:pt>
                <c:pt idx="13">
                  <c:v>0.4784688995215311</c:v>
                </c:pt>
                <c:pt idx="14">
                  <c:v>0.31897926634768742</c:v>
                </c:pt>
                <c:pt idx="15">
                  <c:v>0.79744816586921841</c:v>
                </c:pt>
                <c:pt idx="16">
                  <c:v>0.15948963317384371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C-4840-B8F9-F7F2BA917629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Dist'!$E$120:$AQ$120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C-4840-B8F9-F7F2BA917629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Dist'!$E$121:$AQ$121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4C-4840-B8F9-F7F2BA917629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Dist'!$E$122:$AQ$122</c:f>
              <c:numCache>
                <c:formatCode>0.00</c:formatCode>
                <c:ptCount val="39"/>
                <c:pt idx="0">
                  <c:v>3.4482758620689653</c:v>
                </c:pt>
                <c:pt idx="1">
                  <c:v>5.1724137931034484</c:v>
                </c:pt>
                <c:pt idx="2">
                  <c:v>10.344827586206897</c:v>
                </c:pt>
                <c:pt idx="3">
                  <c:v>1.7241379310344827</c:v>
                </c:pt>
                <c:pt idx="4">
                  <c:v>3.4482758620689653</c:v>
                </c:pt>
                <c:pt idx="5">
                  <c:v>5.1724137931034484</c:v>
                </c:pt>
                <c:pt idx="6">
                  <c:v>3.4482758620689653</c:v>
                </c:pt>
                <c:pt idx="7">
                  <c:v>1.7241379310344827</c:v>
                </c:pt>
                <c:pt idx="8">
                  <c:v>3.4482758620689653</c:v>
                </c:pt>
                <c:pt idx="9">
                  <c:v>8.6206896551724146</c:v>
                </c:pt>
                <c:pt idx="10">
                  <c:v>1.7241379310344827</c:v>
                </c:pt>
                <c:pt idx="11">
                  <c:v>8.6206896551724146</c:v>
                </c:pt>
                <c:pt idx="12">
                  <c:v>24.137931034482758</c:v>
                </c:pt>
                <c:pt idx="13">
                  <c:v>12.068965517241379</c:v>
                </c:pt>
                <c:pt idx="14">
                  <c:v>1.7241379310344827</c:v>
                </c:pt>
                <c:pt idx="15">
                  <c:v>0</c:v>
                </c:pt>
                <c:pt idx="16">
                  <c:v>5.1724137931034484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4C-4840-B8F9-F7F2BA917629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Dist'!$E$123:$AQ$123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15.789473684210526</c:v>
                </c:pt>
                <c:pt idx="3">
                  <c:v>0</c:v>
                </c:pt>
                <c:pt idx="4">
                  <c:v>15.789473684210526</c:v>
                </c:pt>
                <c:pt idx="5">
                  <c:v>10.526315789473683</c:v>
                </c:pt>
                <c:pt idx="6">
                  <c:v>5.2631578947368416</c:v>
                </c:pt>
                <c:pt idx="7">
                  <c:v>15.789473684210526</c:v>
                </c:pt>
                <c:pt idx="8">
                  <c:v>21.052631578947366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5.2631578947368416</c:v>
                </c:pt>
                <c:pt idx="14">
                  <c:v>5.2631578947368416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5.2631578947368416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4C-4840-B8F9-F7F2BA917629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Dist'!$E$124:$AQ$124</c:f>
              <c:numCache>
                <c:formatCode>0.00</c:formatCode>
                <c:ptCount val="39"/>
                <c:pt idx="0">
                  <c:v>11.111111111111111</c:v>
                </c:pt>
                <c:pt idx="1">
                  <c:v>3.7037037037037033</c:v>
                </c:pt>
                <c:pt idx="2">
                  <c:v>14.814814814814813</c:v>
                </c:pt>
                <c:pt idx="3">
                  <c:v>11.111111111111111</c:v>
                </c:pt>
                <c:pt idx="4">
                  <c:v>7.4074074074074066</c:v>
                </c:pt>
                <c:pt idx="5">
                  <c:v>0</c:v>
                </c:pt>
                <c:pt idx="6">
                  <c:v>3.7037037037037033</c:v>
                </c:pt>
                <c:pt idx="7">
                  <c:v>11.111111111111111</c:v>
                </c:pt>
                <c:pt idx="8">
                  <c:v>0</c:v>
                </c:pt>
                <c:pt idx="9">
                  <c:v>0</c:v>
                </c:pt>
                <c:pt idx="10">
                  <c:v>14.814814814814813</c:v>
                </c:pt>
                <c:pt idx="11">
                  <c:v>7.4074074074074066</c:v>
                </c:pt>
                <c:pt idx="12">
                  <c:v>14.814814814814813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4C-4840-B8F9-F7F2BA917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30192"/>
        <c:axId val="456624312"/>
      </c:lineChart>
      <c:catAx>
        <c:axId val="45663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4312"/>
        <c:crosses val="autoZero"/>
        <c:auto val="1"/>
        <c:lblAlgn val="ctr"/>
        <c:lblOffset val="100"/>
        <c:noMultiLvlLbl val="0"/>
      </c:catAx>
      <c:valAx>
        <c:axId val="45662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Yoakum US 183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Dist'!$E$129:$AQ$129</c:f>
              <c:numCache>
                <c:formatCode>0.00</c:formatCode>
                <c:ptCount val="39"/>
                <c:pt idx="0">
                  <c:v>28.987993138936535</c:v>
                </c:pt>
                <c:pt idx="1">
                  <c:v>22.641509433962266</c:v>
                </c:pt>
                <c:pt idx="2">
                  <c:v>5.3173241852487134</c:v>
                </c:pt>
                <c:pt idx="3">
                  <c:v>7.7186963979416809</c:v>
                </c:pt>
                <c:pt idx="4">
                  <c:v>7.8902229845626071</c:v>
                </c:pt>
                <c:pt idx="5">
                  <c:v>4.4596912521440828</c:v>
                </c:pt>
                <c:pt idx="6">
                  <c:v>6.5180102915951972</c:v>
                </c:pt>
                <c:pt idx="7">
                  <c:v>2.0583190394511153</c:v>
                </c:pt>
                <c:pt idx="8">
                  <c:v>3.0874785591766725</c:v>
                </c:pt>
                <c:pt idx="9">
                  <c:v>2.2298456260720414</c:v>
                </c:pt>
                <c:pt idx="10">
                  <c:v>1.3722126929674099</c:v>
                </c:pt>
                <c:pt idx="11">
                  <c:v>3.6020583190394513</c:v>
                </c:pt>
                <c:pt idx="12">
                  <c:v>2.9159519725557463</c:v>
                </c:pt>
                <c:pt idx="13">
                  <c:v>1.0291595197255576</c:v>
                </c:pt>
                <c:pt idx="14">
                  <c:v>0.17152658662092624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F-4C1C-9FE0-AAE58923AEB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Dist'!$E$130:$AQ$130</c:f>
              <c:numCache>
                <c:formatCode>0.00</c:formatCode>
                <c:ptCount val="39"/>
                <c:pt idx="0">
                  <c:v>1.6010673782521683</c:v>
                </c:pt>
                <c:pt idx="1">
                  <c:v>7.671781187458306</c:v>
                </c:pt>
                <c:pt idx="2">
                  <c:v>10.740493662441628</c:v>
                </c:pt>
                <c:pt idx="3">
                  <c:v>12.408272181454302</c:v>
                </c:pt>
                <c:pt idx="4">
                  <c:v>14.543028685790526</c:v>
                </c:pt>
                <c:pt idx="5">
                  <c:v>8.8058705803869248</c:v>
                </c:pt>
                <c:pt idx="6">
                  <c:v>8.8058705803869248</c:v>
                </c:pt>
                <c:pt idx="7">
                  <c:v>1.0673782521681119</c:v>
                </c:pt>
                <c:pt idx="8">
                  <c:v>4.7364909939959974</c:v>
                </c:pt>
                <c:pt idx="9">
                  <c:v>4.6030687124749834</c:v>
                </c:pt>
                <c:pt idx="10">
                  <c:v>4.9366244162775184</c:v>
                </c:pt>
                <c:pt idx="11">
                  <c:v>5.8038692461641093</c:v>
                </c:pt>
                <c:pt idx="12">
                  <c:v>7.5383589059372911</c:v>
                </c:pt>
                <c:pt idx="13">
                  <c:v>6.1374249499666442</c:v>
                </c:pt>
                <c:pt idx="14">
                  <c:v>0.20013342228152103</c:v>
                </c:pt>
                <c:pt idx="15">
                  <c:v>0.33355570380253502</c:v>
                </c:pt>
                <c:pt idx="16">
                  <c:v>6.6711140760506993E-2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F-4C1C-9FE0-AAE58923AEBE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Dist'!$E$131:$AQ$131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FF-4C1C-9FE0-AAE58923AEBE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Dist'!$E$132:$AQ$132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FF-4C1C-9FE0-AAE58923AEBE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Dist'!$E$133:$AQ$133</c:f>
              <c:numCache>
                <c:formatCode>0.00</c:formatCode>
                <c:ptCount val="39"/>
                <c:pt idx="0">
                  <c:v>13.12883435582822</c:v>
                </c:pt>
                <c:pt idx="1">
                  <c:v>14.478527607361963</c:v>
                </c:pt>
                <c:pt idx="2">
                  <c:v>4.1717791411042944</c:v>
                </c:pt>
                <c:pt idx="3">
                  <c:v>5.5214723926380369</c:v>
                </c:pt>
                <c:pt idx="4">
                  <c:v>3.8036809815950923</c:v>
                </c:pt>
                <c:pt idx="5">
                  <c:v>11.411042944785276</c:v>
                </c:pt>
                <c:pt idx="6">
                  <c:v>12.024539877300613</c:v>
                </c:pt>
                <c:pt idx="7">
                  <c:v>7.8527607361963199</c:v>
                </c:pt>
                <c:pt idx="8">
                  <c:v>6.3803680981595097</c:v>
                </c:pt>
                <c:pt idx="9">
                  <c:v>7.1165644171779148</c:v>
                </c:pt>
                <c:pt idx="10">
                  <c:v>6.3803680981595097</c:v>
                </c:pt>
                <c:pt idx="11">
                  <c:v>2.2085889570552149</c:v>
                </c:pt>
                <c:pt idx="12">
                  <c:v>1.2269938650306749</c:v>
                </c:pt>
                <c:pt idx="13">
                  <c:v>1.2269938650306749</c:v>
                </c:pt>
                <c:pt idx="14">
                  <c:v>0.1226993865030675</c:v>
                </c:pt>
                <c:pt idx="15">
                  <c:v>0.73619631901840488</c:v>
                </c:pt>
                <c:pt idx="16">
                  <c:v>1.8404907975460123</c:v>
                </c:pt>
                <c:pt idx="17">
                  <c:v>0.245398773006135</c:v>
                </c:pt>
                <c:pt idx="18">
                  <c:v>0</c:v>
                </c:pt>
                <c:pt idx="19">
                  <c:v>0.1226993865030675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FF-4C1C-9FE0-AAE58923AEBE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Dist'!$E$134:$AQ$134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FF-4C1C-9FE0-AAE58923AEBE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Dist'!$E$135:$AQ$135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FF-4C1C-9FE0-AAE58923AEBE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Dist'!$E$136:$AQ$136</c:f>
              <c:numCache>
                <c:formatCode>0.00</c:formatCode>
                <c:ptCount val="39"/>
                <c:pt idx="0">
                  <c:v>6.8965517241379306</c:v>
                </c:pt>
                <c:pt idx="1">
                  <c:v>1.7241379310344827</c:v>
                </c:pt>
                <c:pt idx="2">
                  <c:v>8.6206896551724146</c:v>
                </c:pt>
                <c:pt idx="3">
                  <c:v>1.7241379310344827</c:v>
                </c:pt>
                <c:pt idx="4">
                  <c:v>1.7241379310344827</c:v>
                </c:pt>
                <c:pt idx="5">
                  <c:v>5.1724137931034484</c:v>
                </c:pt>
                <c:pt idx="6">
                  <c:v>3.4482758620689653</c:v>
                </c:pt>
                <c:pt idx="7">
                  <c:v>5.1724137931034484</c:v>
                </c:pt>
                <c:pt idx="8">
                  <c:v>10.344827586206897</c:v>
                </c:pt>
                <c:pt idx="9">
                  <c:v>6.8965517241379306</c:v>
                </c:pt>
                <c:pt idx="10">
                  <c:v>6.8965517241379306</c:v>
                </c:pt>
                <c:pt idx="11">
                  <c:v>6.8965517241379306</c:v>
                </c:pt>
                <c:pt idx="12">
                  <c:v>18.96551724137931</c:v>
                </c:pt>
                <c:pt idx="13">
                  <c:v>6.8965517241379306</c:v>
                </c:pt>
                <c:pt idx="14">
                  <c:v>1.7241379310344827</c:v>
                </c:pt>
                <c:pt idx="15">
                  <c:v>5.1724137931034484</c:v>
                </c:pt>
                <c:pt idx="16">
                  <c:v>0</c:v>
                </c:pt>
                <c:pt idx="17">
                  <c:v>1.7241379310344827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FF-4C1C-9FE0-AAE58923AEBE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Dist'!$E$137:$AQ$137</c:f>
              <c:numCache>
                <c:formatCode>0.00</c:formatCode>
                <c:ptCount val="39"/>
                <c:pt idx="0">
                  <c:v>13.742690058479532</c:v>
                </c:pt>
                <c:pt idx="1">
                  <c:v>7.3099415204678362</c:v>
                </c:pt>
                <c:pt idx="2">
                  <c:v>15.497076023391813</c:v>
                </c:pt>
                <c:pt idx="3">
                  <c:v>19.298245614035086</c:v>
                </c:pt>
                <c:pt idx="4">
                  <c:v>6.140350877192982</c:v>
                </c:pt>
                <c:pt idx="5">
                  <c:v>7.6023391812865491</c:v>
                </c:pt>
                <c:pt idx="6">
                  <c:v>12.573099415204677</c:v>
                </c:pt>
                <c:pt idx="7">
                  <c:v>10.818713450292398</c:v>
                </c:pt>
                <c:pt idx="8">
                  <c:v>4.6783625730994149</c:v>
                </c:pt>
                <c:pt idx="9">
                  <c:v>1.4619883040935671</c:v>
                </c:pt>
                <c:pt idx="10">
                  <c:v>0.58479532163742687</c:v>
                </c:pt>
                <c:pt idx="11">
                  <c:v>0.29239766081871343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FF-4C1C-9FE0-AAE58923AEBE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Dist'!$E$138:$AQ$138</c:f>
              <c:numCache>
                <c:formatCode>0.00</c:formatCode>
                <c:ptCount val="39"/>
                <c:pt idx="0">
                  <c:v>15.09433962264151</c:v>
                </c:pt>
                <c:pt idx="1">
                  <c:v>0.47169811320754718</c:v>
                </c:pt>
                <c:pt idx="2">
                  <c:v>18.39622641509434</c:v>
                </c:pt>
                <c:pt idx="3">
                  <c:v>8.9622641509433958</c:v>
                </c:pt>
                <c:pt idx="4">
                  <c:v>6.6037735849056602</c:v>
                </c:pt>
                <c:pt idx="5">
                  <c:v>0</c:v>
                </c:pt>
                <c:pt idx="6">
                  <c:v>1.4150943396226416</c:v>
                </c:pt>
                <c:pt idx="7">
                  <c:v>2.358490566037736</c:v>
                </c:pt>
                <c:pt idx="8">
                  <c:v>12.264150943396226</c:v>
                </c:pt>
                <c:pt idx="9">
                  <c:v>8.9622641509433958</c:v>
                </c:pt>
                <c:pt idx="10">
                  <c:v>8.4905660377358494</c:v>
                </c:pt>
                <c:pt idx="11">
                  <c:v>1.4150943396226416</c:v>
                </c:pt>
                <c:pt idx="12">
                  <c:v>5.6603773584905666</c:v>
                </c:pt>
                <c:pt idx="13">
                  <c:v>1.8867924528301887</c:v>
                </c:pt>
                <c:pt idx="14">
                  <c:v>0.94339622641509435</c:v>
                </c:pt>
                <c:pt idx="15">
                  <c:v>1.8867924528301887</c:v>
                </c:pt>
                <c:pt idx="16">
                  <c:v>0.47169811320754718</c:v>
                </c:pt>
                <c:pt idx="17">
                  <c:v>1.4150943396226416</c:v>
                </c:pt>
                <c:pt idx="18">
                  <c:v>0</c:v>
                </c:pt>
                <c:pt idx="19">
                  <c:v>0</c:v>
                </c:pt>
                <c:pt idx="20">
                  <c:v>0.94339622641509435</c:v>
                </c:pt>
                <c:pt idx="21">
                  <c:v>0</c:v>
                </c:pt>
                <c:pt idx="22">
                  <c:v>0.47169811320754718</c:v>
                </c:pt>
                <c:pt idx="23">
                  <c:v>0.47169811320754718</c:v>
                </c:pt>
                <c:pt idx="24">
                  <c:v>1.4150943396226416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FF-4C1C-9FE0-AAE58923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19216"/>
        <c:axId val="456621960"/>
      </c:lineChart>
      <c:catAx>
        <c:axId val="45661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1960"/>
        <c:crosses val="autoZero"/>
        <c:auto val="1"/>
        <c:lblAlgn val="ctr"/>
        <c:lblOffset val="100"/>
        <c:noMultiLvlLbl val="0"/>
      </c:catAx>
      <c:valAx>
        <c:axId val="45662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1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Corpus</a:t>
            </a:r>
            <a:r>
              <a:rPr lang="en-US" baseline="0"/>
              <a:t> Christi US  281 All Tandem Axle Distribution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9990410231545"/>
          <c:y val="0.10978142076502734"/>
          <c:w val="0.84666129291286896"/>
          <c:h val="0.61101974958048277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Dist'!$E$3:$AQ$3</c:f>
              <c:numCache>
                <c:formatCode>0.00</c:formatCode>
                <c:ptCount val="39"/>
                <c:pt idx="0">
                  <c:v>4.117647058823529</c:v>
                </c:pt>
                <c:pt idx="1">
                  <c:v>7.0588235294117645</c:v>
                </c:pt>
                <c:pt idx="2">
                  <c:v>7.6470588235294121</c:v>
                </c:pt>
                <c:pt idx="3">
                  <c:v>5.8823529411764701</c:v>
                </c:pt>
                <c:pt idx="4">
                  <c:v>3.5294117647058822</c:v>
                </c:pt>
                <c:pt idx="5">
                  <c:v>1.7647058823529411</c:v>
                </c:pt>
                <c:pt idx="6">
                  <c:v>1.1764705882352942</c:v>
                </c:pt>
                <c:pt idx="7">
                  <c:v>4.7058823529411766</c:v>
                </c:pt>
                <c:pt idx="8">
                  <c:v>5.2941176470588234</c:v>
                </c:pt>
                <c:pt idx="9">
                  <c:v>9.4117647058823533</c:v>
                </c:pt>
                <c:pt idx="10">
                  <c:v>10</c:v>
                </c:pt>
                <c:pt idx="11">
                  <c:v>7.0588235294117645</c:v>
                </c:pt>
                <c:pt idx="12">
                  <c:v>12.941176470588237</c:v>
                </c:pt>
                <c:pt idx="13">
                  <c:v>6.4705882352941186</c:v>
                </c:pt>
                <c:pt idx="14">
                  <c:v>5.8823529411764701</c:v>
                </c:pt>
                <c:pt idx="15">
                  <c:v>2.9411764705882351</c:v>
                </c:pt>
                <c:pt idx="16">
                  <c:v>0.58823529411764708</c:v>
                </c:pt>
                <c:pt idx="17">
                  <c:v>0.58823529411764708</c:v>
                </c:pt>
                <c:pt idx="18">
                  <c:v>1.7647058823529411</c:v>
                </c:pt>
                <c:pt idx="19">
                  <c:v>0.58823529411764708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0.58823529411764708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3BA-440E-84C9-8C1699191BC1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Dist'!$E$5:$AQ$5</c:f>
              <c:numCache>
                <c:formatCode>0.00</c:formatCode>
                <c:ptCount val="39"/>
                <c:pt idx="0">
                  <c:v>0.91883614088820831</c:v>
                </c:pt>
                <c:pt idx="1">
                  <c:v>3.6753445635528332</c:v>
                </c:pt>
                <c:pt idx="2">
                  <c:v>8.8820826952526808</c:v>
                </c:pt>
                <c:pt idx="3">
                  <c:v>7.1975497702909648</c:v>
                </c:pt>
                <c:pt idx="4">
                  <c:v>11.179173047473201</c:v>
                </c:pt>
                <c:pt idx="5">
                  <c:v>7.5038284839203673</c:v>
                </c:pt>
                <c:pt idx="6">
                  <c:v>6.7381316998468606</c:v>
                </c:pt>
                <c:pt idx="7">
                  <c:v>7.044410413476264</c:v>
                </c:pt>
                <c:pt idx="8">
                  <c:v>7.1975497702909648</c:v>
                </c:pt>
                <c:pt idx="9">
                  <c:v>5.9724349157733538</c:v>
                </c:pt>
                <c:pt idx="10">
                  <c:v>5.9724349157733538</c:v>
                </c:pt>
                <c:pt idx="11">
                  <c:v>8.1163859111791741</c:v>
                </c:pt>
                <c:pt idx="12">
                  <c:v>3.828483920367534</c:v>
                </c:pt>
                <c:pt idx="13">
                  <c:v>4.5941807044410412</c:v>
                </c:pt>
                <c:pt idx="14">
                  <c:v>2.2970903522205206</c:v>
                </c:pt>
                <c:pt idx="15">
                  <c:v>2.1439509954058193</c:v>
                </c:pt>
                <c:pt idx="16">
                  <c:v>1.9908116385911179</c:v>
                </c:pt>
                <c:pt idx="17">
                  <c:v>1.3782542113323124</c:v>
                </c:pt>
                <c:pt idx="18">
                  <c:v>0.76569678407350694</c:v>
                </c:pt>
                <c:pt idx="19">
                  <c:v>0.76569678407350694</c:v>
                </c:pt>
                <c:pt idx="20">
                  <c:v>0.61255742725880558</c:v>
                </c:pt>
                <c:pt idx="21">
                  <c:v>0.30627871362940279</c:v>
                </c:pt>
                <c:pt idx="22">
                  <c:v>0</c:v>
                </c:pt>
                <c:pt idx="23">
                  <c:v>0.15313935681470139</c:v>
                </c:pt>
                <c:pt idx="24">
                  <c:v>0.15313935681470139</c:v>
                </c:pt>
                <c:pt idx="25">
                  <c:v>0.30627871362940279</c:v>
                </c:pt>
                <c:pt idx="26">
                  <c:v>0.15313935681470139</c:v>
                </c:pt>
                <c:pt idx="27">
                  <c:v>0.15313935681470139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3BA-440E-84C9-8C1699191BC1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Dist'!$E$7:$AQ$7</c:f>
              <c:numCache>
                <c:formatCode>0.00</c:formatCode>
                <c:ptCount val="39"/>
                <c:pt idx="0">
                  <c:v>3.9639639639639639</c:v>
                </c:pt>
                <c:pt idx="1">
                  <c:v>5.9459459459459465</c:v>
                </c:pt>
                <c:pt idx="2">
                  <c:v>8.2882882882882889</c:v>
                </c:pt>
                <c:pt idx="3">
                  <c:v>10.45045045045045</c:v>
                </c:pt>
                <c:pt idx="4">
                  <c:v>9.5495495495495497</c:v>
                </c:pt>
                <c:pt idx="5">
                  <c:v>7.9279279279279278</c:v>
                </c:pt>
                <c:pt idx="6">
                  <c:v>6.4864864864864868</c:v>
                </c:pt>
                <c:pt idx="7">
                  <c:v>9.1891891891891895</c:v>
                </c:pt>
                <c:pt idx="8">
                  <c:v>9.0090090090090094</c:v>
                </c:pt>
                <c:pt idx="9">
                  <c:v>4.6846846846846848</c:v>
                </c:pt>
                <c:pt idx="10">
                  <c:v>5.5855855855855854</c:v>
                </c:pt>
                <c:pt idx="11">
                  <c:v>4.6846846846846848</c:v>
                </c:pt>
                <c:pt idx="12">
                  <c:v>3.6036036036036037</c:v>
                </c:pt>
                <c:pt idx="13">
                  <c:v>2.3423423423423424</c:v>
                </c:pt>
                <c:pt idx="14">
                  <c:v>1.9819819819819819</c:v>
                </c:pt>
                <c:pt idx="15">
                  <c:v>2.1621621621621623</c:v>
                </c:pt>
                <c:pt idx="16">
                  <c:v>0.54054054054054057</c:v>
                </c:pt>
                <c:pt idx="17">
                  <c:v>1.2612612612612613</c:v>
                </c:pt>
                <c:pt idx="18">
                  <c:v>0.90090090090090091</c:v>
                </c:pt>
                <c:pt idx="19">
                  <c:v>0.18018018018018017</c:v>
                </c:pt>
                <c:pt idx="20">
                  <c:v>0.54054054054054057</c:v>
                </c:pt>
                <c:pt idx="21">
                  <c:v>0.18018018018018017</c:v>
                </c:pt>
                <c:pt idx="22">
                  <c:v>0.18018018018018017</c:v>
                </c:pt>
                <c:pt idx="23">
                  <c:v>0.36036036036036034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3BA-440E-84C9-8C1699191BC1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Dist'!$E$8:$AQ$8</c:f>
              <c:numCache>
                <c:formatCode>0.00</c:formatCode>
                <c:ptCount val="39"/>
                <c:pt idx="0">
                  <c:v>0.171990171990172</c:v>
                </c:pt>
                <c:pt idx="1">
                  <c:v>0.90909090909090906</c:v>
                </c:pt>
                <c:pt idx="2">
                  <c:v>2.6486486486486487</c:v>
                </c:pt>
                <c:pt idx="3">
                  <c:v>4.2555282555282554</c:v>
                </c:pt>
                <c:pt idx="4">
                  <c:v>4.9926289926289922</c:v>
                </c:pt>
                <c:pt idx="5">
                  <c:v>5.7444717444717446</c:v>
                </c:pt>
                <c:pt idx="6">
                  <c:v>5.7444717444717446</c:v>
                </c:pt>
                <c:pt idx="7">
                  <c:v>6.0196560196560194</c:v>
                </c:pt>
                <c:pt idx="8">
                  <c:v>6.2358722358722352</c:v>
                </c:pt>
                <c:pt idx="9">
                  <c:v>7.4594594594594597</c:v>
                </c:pt>
                <c:pt idx="10">
                  <c:v>8.8452088452088447</c:v>
                </c:pt>
                <c:pt idx="11">
                  <c:v>9.1891891891891895</c:v>
                </c:pt>
                <c:pt idx="12">
                  <c:v>7.7051597051597049</c:v>
                </c:pt>
                <c:pt idx="13">
                  <c:v>6.3685503685503688</c:v>
                </c:pt>
                <c:pt idx="14">
                  <c:v>5.2874692874692872</c:v>
                </c:pt>
                <c:pt idx="15">
                  <c:v>4.7125307125307128</c:v>
                </c:pt>
                <c:pt idx="16">
                  <c:v>3.5233415233415237</c:v>
                </c:pt>
                <c:pt idx="17">
                  <c:v>3.1597051597051595</c:v>
                </c:pt>
                <c:pt idx="18">
                  <c:v>2.5061425061425062</c:v>
                </c:pt>
                <c:pt idx="19">
                  <c:v>1.8427518427518428</c:v>
                </c:pt>
                <c:pt idx="20">
                  <c:v>1.2383292383292384</c:v>
                </c:pt>
                <c:pt idx="21">
                  <c:v>0.68796068796068799</c:v>
                </c:pt>
                <c:pt idx="22">
                  <c:v>0.33906633906633904</c:v>
                </c:pt>
                <c:pt idx="23">
                  <c:v>0.22113022113022116</c:v>
                </c:pt>
                <c:pt idx="24">
                  <c:v>0.12285012285012285</c:v>
                </c:pt>
                <c:pt idx="25">
                  <c:v>3.4398034398034398E-2</c:v>
                </c:pt>
                <c:pt idx="26">
                  <c:v>1.4742014742014743E-2</c:v>
                </c:pt>
                <c:pt idx="27">
                  <c:v>1.9656019656019656E-2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3BA-440E-84C9-8C1699191BC1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2.2988505747126435</c:v>
                </c:pt>
                <c:pt idx="5">
                  <c:v>1.1494252873563218</c:v>
                </c:pt>
                <c:pt idx="6">
                  <c:v>5.7471264367816088</c:v>
                </c:pt>
                <c:pt idx="7">
                  <c:v>4.5977011494252871</c:v>
                </c:pt>
                <c:pt idx="8">
                  <c:v>4.5977011494252871</c:v>
                </c:pt>
                <c:pt idx="9">
                  <c:v>8.0459770114942533</c:v>
                </c:pt>
                <c:pt idx="10">
                  <c:v>14.942528735632186</c:v>
                </c:pt>
                <c:pt idx="11">
                  <c:v>14.942528735632186</c:v>
                </c:pt>
                <c:pt idx="12">
                  <c:v>6.8965517241379306</c:v>
                </c:pt>
                <c:pt idx="13">
                  <c:v>11.494252873563218</c:v>
                </c:pt>
                <c:pt idx="14">
                  <c:v>9.1954022988505741</c:v>
                </c:pt>
                <c:pt idx="15">
                  <c:v>2.2988505747126435</c:v>
                </c:pt>
                <c:pt idx="16">
                  <c:v>1.1494252873563218</c:v>
                </c:pt>
                <c:pt idx="17">
                  <c:v>3.4482758620689653</c:v>
                </c:pt>
                <c:pt idx="18">
                  <c:v>2.2988505747126435</c:v>
                </c:pt>
                <c:pt idx="19">
                  <c:v>4.5977011494252871</c:v>
                </c:pt>
                <c:pt idx="20">
                  <c:v>0</c:v>
                </c:pt>
                <c:pt idx="21">
                  <c:v>1.1494252873563218</c:v>
                </c:pt>
                <c:pt idx="22">
                  <c:v>1.1494252873563218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3BA-440E-84C9-8C1699191BC1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Dist'!$E$11:$AQ$11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7.291666666666667</c:v>
                </c:pt>
                <c:pt idx="4">
                  <c:v>8.3333333333333321</c:v>
                </c:pt>
                <c:pt idx="5">
                  <c:v>7.291666666666667</c:v>
                </c:pt>
                <c:pt idx="6">
                  <c:v>6.25</c:v>
                </c:pt>
                <c:pt idx="7">
                  <c:v>17.708333333333336</c:v>
                </c:pt>
                <c:pt idx="8">
                  <c:v>14.583333333333334</c:v>
                </c:pt>
                <c:pt idx="9">
                  <c:v>10.416666666666668</c:v>
                </c:pt>
                <c:pt idx="10">
                  <c:v>11.458333333333332</c:v>
                </c:pt>
                <c:pt idx="11">
                  <c:v>9.375</c:v>
                </c:pt>
                <c:pt idx="12">
                  <c:v>2.083333333333333</c:v>
                </c:pt>
                <c:pt idx="13">
                  <c:v>1.0416666666666665</c:v>
                </c:pt>
                <c:pt idx="14">
                  <c:v>1.0416666666666665</c:v>
                </c:pt>
                <c:pt idx="15">
                  <c:v>1.0416666666666665</c:v>
                </c:pt>
                <c:pt idx="16">
                  <c:v>2.083333333333333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3BA-440E-84C9-8C1699191BC1}"/>
            </c:ext>
          </c:extLst>
        </c:ser>
        <c:ser>
          <c:idx val="0"/>
          <c:order val="6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4.1666666666666661</c:v>
                </c:pt>
                <c:pt idx="2">
                  <c:v>0</c:v>
                </c:pt>
                <c:pt idx="3">
                  <c:v>12.5</c:v>
                </c:pt>
                <c:pt idx="4">
                  <c:v>4.1666666666666661</c:v>
                </c:pt>
                <c:pt idx="5">
                  <c:v>12.5</c:v>
                </c:pt>
                <c:pt idx="6">
                  <c:v>4.1666666666666661</c:v>
                </c:pt>
                <c:pt idx="7">
                  <c:v>8.3333333333333321</c:v>
                </c:pt>
                <c:pt idx="8">
                  <c:v>0</c:v>
                </c:pt>
                <c:pt idx="9">
                  <c:v>4.1666666666666661</c:v>
                </c:pt>
                <c:pt idx="10">
                  <c:v>4.1666666666666661</c:v>
                </c:pt>
                <c:pt idx="11">
                  <c:v>4.1666666666666661</c:v>
                </c:pt>
                <c:pt idx="12">
                  <c:v>4.1666666666666661</c:v>
                </c:pt>
                <c:pt idx="13">
                  <c:v>0</c:v>
                </c:pt>
                <c:pt idx="14">
                  <c:v>8.3333333333333321</c:v>
                </c:pt>
                <c:pt idx="15">
                  <c:v>0</c:v>
                </c:pt>
                <c:pt idx="16">
                  <c:v>4.1666666666666661</c:v>
                </c:pt>
                <c:pt idx="17">
                  <c:v>8.3333333333333321</c:v>
                </c:pt>
                <c:pt idx="18">
                  <c:v>8.3333333333333321</c:v>
                </c:pt>
                <c:pt idx="19">
                  <c:v>4.1666666666666661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4.1666666666666661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3BA-440E-84C9-8C1699191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20392"/>
        <c:axId val="456620784"/>
      </c:lineChart>
      <c:catAx>
        <c:axId val="456620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 (Lbs)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0784"/>
        <c:crosses val="autoZero"/>
        <c:auto val="1"/>
        <c:lblAlgn val="ctr"/>
        <c:lblOffset val="100"/>
        <c:noMultiLvlLbl val="0"/>
      </c:catAx>
      <c:valAx>
        <c:axId val="4566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Laredo FM 468</a:t>
            </a:r>
            <a:r>
              <a:rPr lang="en-US" baseline="0"/>
              <a:t> Tandem Axle Distribution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9990410231545"/>
          <c:y val="0.10978142076502734"/>
          <c:w val="0.84666129291286896"/>
          <c:h val="0.5126590938427778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Dist'!$E$17:$AQ$17</c:f>
              <c:numCache>
                <c:formatCode>0.00</c:formatCode>
                <c:ptCount val="39"/>
                <c:pt idx="0">
                  <c:v>10.638297872340425</c:v>
                </c:pt>
                <c:pt idx="1">
                  <c:v>2.1276595744680851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2.1276595744680851</c:v>
                </c:pt>
                <c:pt idx="6">
                  <c:v>0</c:v>
                </c:pt>
                <c:pt idx="7">
                  <c:v>0</c:v>
                </c:pt>
                <c:pt idx="8">
                  <c:v>2.1276595744680851</c:v>
                </c:pt>
                <c:pt idx="9">
                  <c:v>14.893617021276595</c:v>
                </c:pt>
                <c:pt idx="10">
                  <c:v>21.276595744680851</c:v>
                </c:pt>
                <c:pt idx="11">
                  <c:v>0</c:v>
                </c:pt>
                <c:pt idx="12">
                  <c:v>0</c:v>
                </c:pt>
                <c:pt idx="13">
                  <c:v>8.5106382978723403</c:v>
                </c:pt>
                <c:pt idx="14">
                  <c:v>31.914893617021278</c:v>
                </c:pt>
                <c:pt idx="15">
                  <c:v>6.3829787234042552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08-4F89-986B-DF4AEBB3AE0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Dist'!$E$19:$AQ$19</c:f>
              <c:numCache>
                <c:formatCode>0.00</c:formatCode>
                <c:ptCount val="39"/>
                <c:pt idx="0">
                  <c:v>0.18248175182481752</c:v>
                </c:pt>
                <c:pt idx="1">
                  <c:v>0.91240875912408748</c:v>
                </c:pt>
                <c:pt idx="2">
                  <c:v>0.91240875912408748</c:v>
                </c:pt>
                <c:pt idx="3">
                  <c:v>0.72992700729927007</c:v>
                </c:pt>
                <c:pt idx="4">
                  <c:v>1.0948905109489051</c:v>
                </c:pt>
                <c:pt idx="5">
                  <c:v>0.91240875912408748</c:v>
                </c:pt>
                <c:pt idx="6">
                  <c:v>1.6423357664233578</c:v>
                </c:pt>
                <c:pt idx="7">
                  <c:v>1.6423357664233578</c:v>
                </c:pt>
                <c:pt idx="8">
                  <c:v>2.1897810218978102</c:v>
                </c:pt>
                <c:pt idx="9">
                  <c:v>2.0072992700729926</c:v>
                </c:pt>
                <c:pt idx="10">
                  <c:v>2.0072992700729926</c:v>
                </c:pt>
                <c:pt idx="11">
                  <c:v>3.1021897810218979</c:v>
                </c:pt>
                <c:pt idx="12">
                  <c:v>3.2846715328467155</c:v>
                </c:pt>
                <c:pt idx="13">
                  <c:v>6.7518248175182478</c:v>
                </c:pt>
                <c:pt idx="14">
                  <c:v>25.18248175182482</c:v>
                </c:pt>
                <c:pt idx="15">
                  <c:v>41.605839416058394</c:v>
                </c:pt>
                <c:pt idx="16">
                  <c:v>4.1970802919708028</c:v>
                </c:pt>
                <c:pt idx="17">
                  <c:v>0.54744525547445255</c:v>
                </c:pt>
                <c:pt idx="18">
                  <c:v>1.0948905109489051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08-4F89-986B-DF4AEBB3AE0D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Dist'!$E$21:$AQ$21</c:f>
              <c:numCache>
                <c:formatCode>0.00</c:formatCode>
                <c:ptCount val="39"/>
                <c:pt idx="0">
                  <c:v>10.515463917525773</c:v>
                </c:pt>
                <c:pt idx="1">
                  <c:v>10.309278350515463</c:v>
                </c:pt>
                <c:pt idx="2">
                  <c:v>9.2783505154639183</c:v>
                </c:pt>
                <c:pt idx="3">
                  <c:v>8.0412371134020617</c:v>
                </c:pt>
                <c:pt idx="4">
                  <c:v>4.536082474226804</c:v>
                </c:pt>
                <c:pt idx="5">
                  <c:v>4.3298969072164946</c:v>
                </c:pt>
                <c:pt idx="6">
                  <c:v>3.5051546391752577</c:v>
                </c:pt>
                <c:pt idx="7">
                  <c:v>3.5051546391752577</c:v>
                </c:pt>
                <c:pt idx="8">
                  <c:v>5.3608247422680408</c:v>
                </c:pt>
                <c:pt idx="9">
                  <c:v>4.7422680412371134</c:v>
                </c:pt>
                <c:pt idx="10">
                  <c:v>5.5670103092783512</c:v>
                </c:pt>
                <c:pt idx="11">
                  <c:v>8.4536082474226806</c:v>
                </c:pt>
                <c:pt idx="12">
                  <c:v>7.0103092783505154</c:v>
                </c:pt>
                <c:pt idx="13">
                  <c:v>6.5979381443298974</c:v>
                </c:pt>
                <c:pt idx="14">
                  <c:v>5.3608247422680408</c:v>
                </c:pt>
                <c:pt idx="15">
                  <c:v>2.268041237113402</c:v>
                </c:pt>
                <c:pt idx="16">
                  <c:v>0.41237113402061859</c:v>
                </c:pt>
                <c:pt idx="17">
                  <c:v>0</c:v>
                </c:pt>
                <c:pt idx="18">
                  <c:v>0.2061855670103093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08-4F89-986B-DF4AEBB3AE0D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Dist'!$E$23:$AQ$23</c:f>
              <c:numCache>
                <c:formatCode>0.00</c:formatCode>
                <c:ptCount val="39"/>
                <c:pt idx="0">
                  <c:v>1.1428571428571428</c:v>
                </c:pt>
                <c:pt idx="1">
                  <c:v>0.85714285714285721</c:v>
                </c:pt>
                <c:pt idx="2">
                  <c:v>1.1428571428571428</c:v>
                </c:pt>
                <c:pt idx="3">
                  <c:v>2.2857142857142856</c:v>
                </c:pt>
                <c:pt idx="4">
                  <c:v>0.5714285714285714</c:v>
                </c:pt>
                <c:pt idx="5">
                  <c:v>0.5714285714285714</c:v>
                </c:pt>
                <c:pt idx="6">
                  <c:v>2.8571428571428572</c:v>
                </c:pt>
                <c:pt idx="7">
                  <c:v>3.4285714285714288</c:v>
                </c:pt>
                <c:pt idx="8">
                  <c:v>4</c:v>
                </c:pt>
                <c:pt idx="9">
                  <c:v>4.8571428571428568</c:v>
                </c:pt>
                <c:pt idx="10">
                  <c:v>6.8571428571428577</c:v>
                </c:pt>
                <c:pt idx="11">
                  <c:v>10.285714285714285</c:v>
                </c:pt>
                <c:pt idx="12">
                  <c:v>12</c:v>
                </c:pt>
                <c:pt idx="13">
                  <c:v>14.285714285714285</c:v>
                </c:pt>
                <c:pt idx="14">
                  <c:v>14.571428571428571</c:v>
                </c:pt>
                <c:pt idx="15">
                  <c:v>15.714285714285714</c:v>
                </c:pt>
                <c:pt idx="16">
                  <c:v>1.7142857142857144</c:v>
                </c:pt>
                <c:pt idx="17">
                  <c:v>2.2857142857142856</c:v>
                </c:pt>
                <c:pt idx="18">
                  <c:v>0.5714285714285714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08-4F89-986B-DF4AEBB3AE0D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Dist'!$E$23:$AQ$23</c:f>
              <c:numCache>
                <c:formatCode>0.00</c:formatCode>
                <c:ptCount val="39"/>
                <c:pt idx="0">
                  <c:v>1.1428571428571428</c:v>
                </c:pt>
                <c:pt idx="1">
                  <c:v>0.85714285714285721</c:v>
                </c:pt>
                <c:pt idx="2">
                  <c:v>1.1428571428571428</c:v>
                </c:pt>
                <c:pt idx="3">
                  <c:v>2.2857142857142856</c:v>
                </c:pt>
                <c:pt idx="4">
                  <c:v>0.5714285714285714</c:v>
                </c:pt>
                <c:pt idx="5">
                  <c:v>0.5714285714285714</c:v>
                </c:pt>
                <c:pt idx="6">
                  <c:v>2.8571428571428572</c:v>
                </c:pt>
                <c:pt idx="7">
                  <c:v>3.4285714285714288</c:v>
                </c:pt>
                <c:pt idx="8">
                  <c:v>4</c:v>
                </c:pt>
                <c:pt idx="9">
                  <c:v>4.8571428571428568</c:v>
                </c:pt>
                <c:pt idx="10">
                  <c:v>6.8571428571428577</c:v>
                </c:pt>
                <c:pt idx="11">
                  <c:v>10.285714285714285</c:v>
                </c:pt>
                <c:pt idx="12">
                  <c:v>12</c:v>
                </c:pt>
                <c:pt idx="13">
                  <c:v>14.285714285714285</c:v>
                </c:pt>
                <c:pt idx="14">
                  <c:v>14.571428571428571</c:v>
                </c:pt>
                <c:pt idx="15">
                  <c:v>15.714285714285714</c:v>
                </c:pt>
                <c:pt idx="16">
                  <c:v>1.7142857142857144</c:v>
                </c:pt>
                <c:pt idx="17">
                  <c:v>2.2857142857142856</c:v>
                </c:pt>
                <c:pt idx="18">
                  <c:v>0.5714285714285714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08-4F89-986B-DF4AEBB3AE0D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Dist'!$E$25:$AQ$25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12.5</c:v>
                </c:pt>
                <c:pt idx="5">
                  <c:v>0</c:v>
                </c:pt>
                <c:pt idx="6">
                  <c:v>12.5</c:v>
                </c:pt>
                <c:pt idx="7">
                  <c:v>12.5</c:v>
                </c:pt>
                <c:pt idx="8">
                  <c:v>6.25</c:v>
                </c:pt>
                <c:pt idx="9">
                  <c:v>12.5</c:v>
                </c:pt>
                <c:pt idx="10">
                  <c:v>6.25</c:v>
                </c:pt>
                <c:pt idx="11">
                  <c:v>0</c:v>
                </c:pt>
                <c:pt idx="12">
                  <c:v>6.25</c:v>
                </c:pt>
                <c:pt idx="13">
                  <c:v>25</c:v>
                </c:pt>
                <c:pt idx="14">
                  <c:v>0</c:v>
                </c:pt>
                <c:pt idx="15">
                  <c:v>6.25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08-4F89-986B-DF4AEBB3AE0D}"/>
            </c:ext>
          </c:extLst>
        </c:ser>
        <c:ser>
          <c:idx val="0"/>
          <c:order val="6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Dist'!$E$26:$AQ$26</c:f>
              <c:numCache>
                <c:formatCode>0.00</c:formatCode>
                <c:ptCount val="39"/>
                <c:pt idx="0">
                  <c:v>10.344827586206897</c:v>
                </c:pt>
                <c:pt idx="1">
                  <c:v>1.7241379310344827</c:v>
                </c:pt>
                <c:pt idx="2">
                  <c:v>3.4482758620689653</c:v>
                </c:pt>
                <c:pt idx="3">
                  <c:v>2.5862068965517242</c:v>
                </c:pt>
                <c:pt idx="4">
                  <c:v>3.4482758620689653</c:v>
                </c:pt>
                <c:pt idx="5">
                  <c:v>4.3103448275862073</c:v>
                </c:pt>
                <c:pt idx="6">
                  <c:v>8.6206896551724146</c:v>
                </c:pt>
                <c:pt idx="7">
                  <c:v>12.068965517241379</c:v>
                </c:pt>
                <c:pt idx="8">
                  <c:v>10.344827586206897</c:v>
                </c:pt>
                <c:pt idx="9">
                  <c:v>9.4827586206896548</c:v>
                </c:pt>
                <c:pt idx="10">
                  <c:v>6.0344827586206895</c:v>
                </c:pt>
                <c:pt idx="11">
                  <c:v>8.6206896551724146</c:v>
                </c:pt>
                <c:pt idx="12">
                  <c:v>5.1724137931034484</c:v>
                </c:pt>
                <c:pt idx="13">
                  <c:v>7.7586206896551726</c:v>
                </c:pt>
                <c:pt idx="14">
                  <c:v>3.4482758620689653</c:v>
                </c:pt>
                <c:pt idx="15">
                  <c:v>2.5862068965517242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08-4F89-986B-DF4AEBB3A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29800"/>
        <c:axId val="456624704"/>
      </c:lineChart>
      <c:catAx>
        <c:axId val="456629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 (Lbs)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4704"/>
        <c:crosses val="autoZero"/>
        <c:auto val="1"/>
        <c:lblAlgn val="ctr"/>
        <c:lblOffset val="100"/>
        <c:noMultiLvlLbl val="0"/>
      </c:catAx>
      <c:valAx>
        <c:axId val="456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238125</xdr:colOff>
      <xdr:row>0</xdr:row>
      <xdr:rowOff>104773</xdr:rowOff>
    </xdr:from>
    <xdr:to>
      <xdr:col>62</xdr:col>
      <xdr:colOff>142875</xdr:colOff>
      <xdr:row>8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128588</xdr:colOff>
      <xdr:row>8</xdr:row>
      <xdr:rowOff>157162</xdr:rowOff>
    </xdr:from>
    <xdr:to>
      <xdr:col>62</xdr:col>
      <xdr:colOff>33338</xdr:colOff>
      <xdr:row>17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166688</xdr:colOff>
      <xdr:row>17</xdr:row>
      <xdr:rowOff>61912</xdr:rowOff>
    </xdr:from>
    <xdr:to>
      <xdr:col>62</xdr:col>
      <xdr:colOff>71438</xdr:colOff>
      <xdr:row>25</xdr:row>
      <xdr:rowOff>71438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204788</xdr:colOff>
      <xdr:row>25</xdr:row>
      <xdr:rowOff>80962</xdr:rowOff>
    </xdr:from>
    <xdr:to>
      <xdr:col>62</xdr:col>
      <xdr:colOff>109538</xdr:colOff>
      <xdr:row>33</xdr:row>
      <xdr:rowOff>147638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242888</xdr:colOff>
      <xdr:row>33</xdr:row>
      <xdr:rowOff>138112</xdr:rowOff>
    </xdr:from>
    <xdr:to>
      <xdr:col>62</xdr:col>
      <xdr:colOff>147638</xdr:colOff>
      <xdr:row>42</xdr:row>
      <xdr:rowOff>14288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147638</xdr:colOff>
      <xdr:row>0</xdr:row>
      <xdr:rowOff>119062</xdr:rowOff>
    </xdr:from>
    <xdr:to>
      <xdr:col>67</xdr:col>
      <xdr:colOff>52388</xdr:colOff>
      <xdr:row>8</xdr:row>
      <xdr:rowOff>128588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62</xdr:col>
      <xdr:colOff>204788</xdr:colOff>
      <xdr:row>8</xdr:row>
      <xdr:rowOff>147638</xdr:rowOff>
    </xdr:from>
    <xdr:to>
      <xdr:col>67</xdr:col>
      <xdr:colOff>109538</xdr:colOff>
      <xdr:row>17</xdr:row>
      <xdr:rowOff>42864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242888</xdr:colOff>
      <xdr:row>17</xdr:row>
      <xdr:rowOff>52388</xdr:rowOff>
    </xdr:from>
    <xdr:to>
      <xdr:col>67</xdr:col>
      <xdr:colOff>147638</xdr:colOff>
      <xdr:row>25</xdr:row>
      <xdr:rowOff>61914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280988</xdr:colOff>
      <xdr:row>25</xdr:row>
      <xdr:rowOff>71438</xdr:rowOff>
    </xdr:from>
    <xdr:to>
      <xdr:col>67</xdr:col>
      <xdr:colOff>185738</xdr:colOff>
      <xdr:row>33</xdr:row>
      <xdr:rowOff>138114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62</xdr:col>
      <xdr:colOff>319088</xdr:colOff>
      <xdr:row>33</xdr:row>
      <xdr:rowOff>128588</xdr:rowOff>
    </xdr:from>
    <xdr:to>
      <xdr:col>67</xdr:col>
      <xdr:colOff>223838</xdr:colOff>
      <xdr:row>42</xdr:row>
      <xdr:rowOff>4764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297315</xdr:colOff>
      <xdr:row>0</xdr:row>
      <xdr:rowOff>131311</xdr:rowOff>
    </xdr:from>
    <xdr:to>
      <xdr:col>55</xdr:col>
      <xdr:colOff>571499</xdr:colOff>
      <xdr:row>14</xdr:row>
      <xdr:rowOff>40822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370794</xdr:colOff>
      <xdr:row>14</xdr:row>
      <xdr:rowOff>64634</xdr:rowOff>
    </xdr:from>
    <xdr:to>
      <xdr:col>56</xdr:col>
      <xdr:colOff>0</xdr:colOff>
      <xdr:row>28</xdr:row>
      <xdr:rowOff>81643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312963</xdr:colOff>
      <xdr:row>28</xdr:row>
      <xdr:rowOff>176894</xdr:rowOff>
    </xdr:from>
    <xdr:to>
      <xdr:col>56</xdr:col>
      <xdr:colOff>217714</xdr:colOff>
      <xdr:row>41</xdr:row>
      <xdr:rowOff>95251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312964</xdr:colOff>
      <xdr:row>41</xdr:row>
      <xdr:rowOff>122464</xdr:rowOff>
    </xdr:from>
    <xdr:to>
      <xdr:col>56</xdr:col>
      <xdr:colOff>217715</xdr:colOff>
      <xdr:row>54</xdr:row>
      <xdr:rowOff>40820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EAD18EA-AFE7-4CBF-8652-C8DE1E06D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43</xdr:col>
      <xdr:colOff>217715</xdr:colOff>
      <xdr:row>55</xdr:row>
      <xdr:rowOff>54428</xdr:rowOff>
    </xdr:from>
    <xdr:to>
      <xdr:col>56</xdr:col>
      <xdr:colOff>122466</xdr:colOff>
      <xdr:row>67</xdr:row>
      <xdr:rowOff>163285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AC0E98F-B65B-4094-A24F-FB26DC62D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43</xdr:col>
      <xdr:colOff>299357</xdr:colOff>
      <xdr:row>69</xdr:row>
      <xdr:rowOff>68035</xdr:rowOff>
    </xdr:from>
    <xdr:to>
      <xdr:col>56</xdr:col>
      <xdr:colOff>204108</xdr:colOff>
      <xdr:row>81</xdr:row>
      <xdr:rowOff>176891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FE6B22C-4B50-4653-A0DC-DC210DB76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163286</xdr:colOff>
      <xdr:row>83</xdr:row>
      <xdr:rowOff>81643</xdr:rowOff>
    </xdr:from>
    <xdr:to>
      <xdr:col>56</xdr:col>
      <xdr:colOff>68037</xdr:colOff>
      <xdr:row>96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B26E606-6353-4DC1-854D-6EDCA95E0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43</xdr:col>
      <xdr:colOff>381001</xdr:colOff>
      <xdr:row>97</xdr:row>
      <xdr:rowOff>95250</xdr:rowOff>
    </xdr:from>
    <xdr:to>
      <xdr:col>56</xdr:col>
      <xdr:colOff>285752</xdr:colOff>
      <xdr:row>110</xdr:row>
      <xdr:rowOff>13607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3AFBCF8-C495-4552-8705-0933D9694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43</xdr:col>
      <xdr:colOff>449036</xdr:colOff>
      <xdr:row>111</xdr:row>
      <xdr:rowOff>81643</xdr:rowOff>
    </xdr:from>
    <xdr:to>
      <xdr:col>56</xdr:col>
      <xdr:colOff>353787</xdr:colOff>
      <xdr:row>123</xdr:row>
      <xdr:rowOff>190499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994204-07CD-429E-8AA4-1A8FB4B2C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449036</xdr:colOff>
      <xdr:row>125</xdr:row>
      <xdr:rowOff>190499</xdr:rowOff>
    </xdr:from>
    <xdr:to>
      <xdr:col>56</xdr:col>
      <xdr:colOff>353787</xdr:colOff>
      <xdr:row>138</xdr:row>
      <xdr:rowOff>95249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A946A89-25CA-4E40-8D34-574109663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496662</xdr:colOff>
      <xdr:row>0</xdr:row>
      <xdr:rowOff>160565</xdr:rowOff>
    </xdr:from>
    <xdr:to>
      <xdr:col>66</xdr:col>
      <xdr:colOff>217713</xdr:colOff>
      <xdr:row>7</xdr:row>
      <xdr:rowOff>203427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482373</xdr:colOff>
      <xdr:row>7</xdr:row>
      <xdr:rowOff>203428</xdr:rowOff>
    </xdr:from>
    <xdr:to>
      <xdr:col>66</xdr:col>
      <xdr:colOff>212949</xdr:colOff>
      <xdr:row>15</xdr:row>
      <xdr:rowOff>17690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529998</xdr:colOff>
      <xdr:row>15</xdr:row>
      <xdr:rowOff>108178</xdr:rowOff>
    </xdr:from>
    <xdr:to>
      <xdr:col>66</xdr:col>
      <xdr:colOff>251049</xdr:colOff>
      <xdr:row>22</xdr:row>
      <xdr:rowOff>131990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458561</xdr:colOff>
      <xdr:row>23</xdr:row>
      <xdr:rowOff>23133</xdr:rowOff>
    </xdr:from>
    <xdr:to>
      <xdr:col>66</xdr:col>
      <xdr:colOff>189137</xdr:colOff>
      <xdr:row>30</xdr:row>
      <xdr:rowOff>41502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506186</xdr:colOff>
      <xdr:row>30</xdr:row>
      <xdr:rowOff>23133</xdr:rowOff>
    </xdr:from>
    <xdr:to>
      <xdr:col>66</xdr:col>
      <xdr:colOff>227237</xdr:colOff>
      <xdr:row>37</xdr:row>
      <xdr:rowOff>41502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306162</xdr:colOff>
      <xdr:row>1</xdr:row>
      <xdr:rowOff>17690</xdr:rowOff>
    </xdr:from>
    <xdr:to>
      <xdr:col>71</xdr:col>
      <xdr:colOff>36738</xdr:colOff>
      <xdr:row>8</xdr:row>
      <xdr:rowOff>41502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291873</xdr:colOff>
      <xdr:row>8</xdr:row>
      <xdr:rowOff>41503</xdr:rowOff>
    </xdr:from>
    <xdr:to>
      <xdr:col>71</xdr:col>
      <xdr:colOff>22449</xdr:colOff>
      <xdr:row>15</xdr:row>
      <xdr:rowOff>84365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339498</xdr:colOff>
      <xdr:row>15</xdr:row>
      <xdr:rowOff>155803</xdr:rowOff>
    </xdr:from>
    <xdr:to>
      <xdr:col>71</xdr:col>
      <xdr:colOff>70074</xdr:colOff>
      <xdr:row>22</xdr:row>
      <xdr:rowOff>179615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268061</xdr:colOff>
      <xdr:row>23</xdr:row>
      <xdr:rowOff>84365</xdr:rowOff>
    </xdr:from>
    <xdr:to>
      <xdr:col>70</xdr:col>
      <xdr:colOff>610958</xdr:colOff>
      <xdr:row>30</xdr:row>
      <xdr:rowOff>108177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315686</xdr:colOff>
      <xdr:row>30</xdr:row>
      <xdr:rowOff>84365</xdr:rowOff>
    </xdr:from>
    <xdr:to>
      <xdr:col>71</xdr:col>
      <xdr:colOff>46262</xdr:colOff>
      <xdr:row>37</xdr:row>
      <xdr:rowOff>108177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530680</xdr:colOff>
      <xdr:row>1</xdr:row>
      <xdr:rowOff>1</xdr:rowOff>
    </xdr:from>
    <xdr:to>
      <xdr:col>56</xdr:col>
      <xdr:colOff>40822</xdr:colOff>
      <xdr:row>11</xdr:row>
      <xdr:rowOff>163287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F3890D1-8C4B-4480-9D7A-4E76F50A5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214312</xdr:colOff>
      <xdr:row>14</xdr:row>
      <xdr:rowOff>166687</xdr:rowOff>
    </xdr:from>
    <xdr:to>
      <xdr:col>55</xdr:col>
      <xdr:colOff>343579</xdr:colOff>
      <xdr:row>25</xdr:row>
      <xdr:rowOff>139473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A97B22-C6DC-456E-908A-D53DA61AF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214313</xdr:colOff>
      <xdr:row>28</xdr:row>
      <xdr:rowOff>142875</xdr:rowOff>
    </xdr:from>
    <xdr:to>
      <xdr:col>55</xdr:col>
      <xdr:colOff>343580</xdr:colOff>
      <xdr:row>39</xdr:row>
      <xdr:rowOff>115661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A8D07FF-F9CE-4C5B-98D2-29E564EE4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285750</xdr:colOff>
      <xdr:row>43</xdr:row>
      <xdr:rowOff>23812</xdr:rowOff>
    </xdr:from>
    <xdr:to>
      <xdr:col>55</xdr:col>
      <xdr:colOff>415017</xdr:colOff>
      <xdr:row>53</xdr:row>
      <xdr:rowOff>187098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9A96D8C-C2A8-4F91-924F-1A28D86F1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43</xdr:col>
      <xdr:colOff>261938</xdr:colOff>
      <xdr:row>57</xdr:row>
      <xdr:rowOff>0</xdr:rowOff>
    </xdr:from>
    <xdr:to>
      <xdr:col>55</xdr:col>
      <xdr:colOff>391205</xdr:colOff>
      <xdr:row>67</xdr:row>
      <xdr:rowOff>163286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6765DE4-8991-4BBB-B543-0B705718D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43</xdr:col>
      <xdr:colOff>333376</xdr:colOff>
      <xdr:row>70</xdr:row>
      <xdr:rowOff>166688</xdr:rowOff>
    </xdr:from>
    <xdr:to>
      <xdr:col>55</xdr:col>
      <xdr:colOff>462643</xdr:colOff>
      <xdr:row>81</xdr:row>
      <xdr:rowOff>139474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8CFCE39-8DC5-47F4-AED2-456A2AA7E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523875</xdr:colOff>
      <xdr:row>85</xdr:row>
      <xdr:rowOff>71437</xdr:rowOff>
    </xdr:from>
    <xdr:to>
      <xdr:col>56</xdr:col>
      <xdr:colOff>34017</xdr:colOff>
      <xdr:row>96</xdr:row>
      <xdr:rowOff>44223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3D713D6-1F19-4B29-A681-05843032A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43</xdr:col>
      <xdr:colOff>571500</xdr:colOff>
      <xdr:row>99</xdr:row>
      <xdr:rowOff>23813</xdr:rowOff>
    </xdr:from>
    <xdr:to>
      <xdr:col>56</xdr:col>
      <xdr:colOff>81642</xdr:colOff>
      <xdr:row>109</xdr:row>
      <xdr:rowOff>187099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7D28632-2BA4-4113-8F37-EB752BDB7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43</xdr:col>
      <xdr:colOff>500062</xdr:colOff>
      <xdr:row>113</xdr:row>
      <xdr:rowOff>23812</xdr:rowOff>
    </xdr:from>
    <xdr:to>
      <xdr:col>56</xdr:col>
      <xdr:colOff>10204</xdr:colOff>
      <xdr:row>123</xdr:row>
      <xdr:rowOff>187098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25EE6AF-F0DA-47A8-AF75-563D51D75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452437</xdr:colOff>
      <xdr:row>127</xdr:row>
      <xdr:rowOff>23813</xdr:rowOff>
    </xdr:from>
    <xdr:to>
      <xdr:col>55</xdr:col>
      <xdr:colOff>581704</xdr:colOff>
      <xdr:row>137</xdr:row>
      <xdr:rowOff>187099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B311198-EDBD-486D-B07D-F431EFE6E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193221</xdr:colOff>
      <xdr:row>0</xdr:row>
      <xdr:rowOff>35378</xdr:rowOff>
    </xdr:from>
    <xdr:to>
      <xdr:col>55</xdr:col>
      <xdr:colOff>552450</xdr:colOff>
      <xdr:row>12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74CB23-218F-4AA2-A5F8-92BB6E885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266700</xdr:colOff>
      <xdr:row>14</xdr:row>
      <xdr:rowOff>0</xdr:rowOff>
    </xdr:from>
    <xdr:to>
      <xdr:col>56</xdr:col>
      <xdr:colOff>38100</xdr:colOff>
      <xdr:row>26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8CAE984-6628-4ED3-A999-B2056F978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7</xdr:row>
      <xdr:rowOff>304800</xdr:rowOff>
    </xdr:to>
    <xdr:sp macro="" textlink="">
      <xdr:nvSpPr>
        <xdr:cNvPr id="10241" name="AutoShape 1" descr="Image result for fhwa classification">
          <a:extLst>
            <a:ext uri="{FF2B5EF4-FFF2-40B4-BE49-F238E27FC236}">
              <a16:creationId xmlns:a16="http://schemas.microsoft.com/office/drawing/2014/main" id="{00000000-0008-0000-02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8153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8</xdr:row>
      <xdr:rowOff>304800</xdr:rowOff>
    </xdr:to>
    <xdr:sp macro="" textlink="">
      <xdr:nvSpPr>
        <xdr:cNvPr id="10242" name="AutoShape 2" descr="Image result for fhwa classification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8763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8</xdr:row>
      <xdr:rowOff>304800</xdr:rowOff>
    </xdr:to>
    <xdr:sp macro="" textlink="">
      <xdr:nvSpPr>
        <xdr:cNvPr id="10243" name="AutoShape 3" descr="Image result for fhwa classification">
          <a:extLst>
            <a:ext uri="{FF2B5EF4-FFF2-40B4-BE49-F238E27FC236}">
              <a16:creationId xmlns:a16="http://schemas.microsoft.com/office/drawing/2014/main" id="{00000000-0008-0000-0200-000003280000}"/>
            </a:ext>
          </a:extLst>
        </xdr:cNvPr>
        <xdr:cNvSpPr>
          <a:spLocks noChangeAspect="1" noChangeArrowheads="1"/>
        </xdr:cNvSpPr>
      </xdr:nvSpPr>
      <xdr:spPr bwMode="auto">
        <a:xfrm>
          <a:off x="8763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94192</xdr:colOff>
      <xdr:row>6</xdr:row>
      <xdr:rowOff>397933</xdr:rowOff>
    </xdr:from>
    <xdr:to>
      <xdr:col>8</xdr:col>
      <xdr:colOff>1337733</xdr:colOff>
      <xdr:row>6</xdr:row>
      <xdr:rowOff>1207558</xdr:rowOff>
    </xdr:to>
    <xdr:pic>
      <xdr:nvPicPr>
        <xdr:cNvPr id="5" name="Picture 4" descr="Image result for fhwa classificatio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700" t="6510" r="1052" b="78950"/>
        <a:stretch/>
      </xdr:blipFill>
      <xdr:spPr bwMode="auto">
        <a:xfrm>
          <a:off x="2771775" y="1540933"/>
          <a:ext cx="36988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491823</xdr:colOff>
      <xdr:row>6</xdr:row>
      <xdr:rowOff>0</xdr:rowOff>
    </xdr:from>
    <xdr:to>
      <xdr:col>33</xdr:col>
      <xdr:colOff>102353</xdr:colOff>
      <xdr:row>9</xdr:row>
      <xdr:rowOff>1224795</xdr:rowOff>
    </xdr:to>
    <xdr:pic>
      <xdr:nvPicPr>
        <xdr:cNvPr id="6" name="Picture 5" descr="Image result for fhwa classificatio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6761" y="1428750"/>
          <a:ext cx="10754780" cy="584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359834</xdr:colOff>
      <xdr:row>7</xdr:row>
      <xdr:rowOff>63500</xdr:rowOff>
    </xdr:from>
    <xdr:to>
      <xdr:col>8</xdr:col>
      <xdr:colOff>1258573</xdr:colOff>
      <xdr:row>7</xdr:row>
      <xdr:rowOff>1026583</xdr:rowOff>
    </xdr:to>
    <xdr:pic>
      <xdr:nvPicPr>
        <xdr:cNvPr id="7" name="Picture 6" descr="Image result for fhwa classification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9" t="22793" r="63939" b="61806"/>
        <a:stretch/>
      </xdr:blipFill>
      <xdr:spPr bwMode="auto">
        <a:xfrm>
          <a:off x="2423584" y="2772833"/>
          <a:ext cx="3967906" cy="963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190499</xdr:colOff>
      <xdr:row>13</xdr:row>
      <xdr:rowOff>476400</xdr:rowOff>
    </xdr:from>
    <xdr:to>
      <xdr:col>8</xdr:col>
      <xdr:colOff>3690937</xdr:colOff>
      <xdr:row>13</xdr:row>
      <xdr:rowOff>1847849</xdr:rowOff>
    </xdr:to>
    <xdr:pic>
      <xdr:nvPicPr>
        <xdr:cNvPr id="8" name="Picture 7" descr="Image result for fhwa classification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59" t="68273" r="52901" b="15261"/>
        <a:stretch/>
      </xdr:blipFill>
      <xdr:spPr bwMode="auto">
        <a:xfrm>
          <a:off x="2262187" y="17549963"/>
          <a:ext cx="6596063" cy="13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353784</xdr:colOff>
      <xdr:row>11</xdr:row>
      <xdr:rowOff>77754</xdr:rowOff>
    </xdr:from>
    <xdr:to>
      <xdr:col>8</xdr:col>
      <xdr:colOff>979712</xdr:colOff>
      <xdr:row>11</xdr:row>
      <xdr:rowOff>2153928</xdr:rowOff>
    </xdr:to>
    <xdr:pic>
      <xdr:nvPicPr>
        <xdr:cNvPr id="9" name="Picture 8" descr="Image result for fhwa classification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94" t="40600" r="68482" b="32939"/>
        <a:stretch/>
      </xdr:blipFill>
      <xdr:spPr bwMode="auto">
        <a:xfrm>
          <a:off x="2422070" y="11290040"/>
          <a:ext cx="3687535" cy="2076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176893</xdr:colOff>
      <xdr:row>10</xdr:row>
      <xdr:rowOff>280675</xdr:rowOff>
    </xdr:from>
    <xdr:to>
      <xdr:col>8</xdr:col>
      <xdr:colOff>612321</xdr:colOff>
      <xdr:row>10</xdr:row>
      <xdr:rowOff>2884714</xdr:rowOff>
    </xdr:to>
    <xdr:pic>
      <xdr:nvPicPr>
        <xdr:cNvPr id="10" name="Picture 9" descr="Image result for fhwa classification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71" t="23028" r="1616" b="35886"/>
        <a:stretch/>
      </xdr:blipFill>
      <xdr:spPr bwMode="auto">
        <a:xfrm>
          <a:off x="2857500" y="8322496"/>
          <a:ext cx="2884714" cy="2604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517071</xdr:colOff>
      <xdr:row>9</xdr:row>
      <xdr:rowOff>202869</xdr:rowOff>
    </xdr:from>
    <xdr:to>
      <xdr:col>8</xdr:col>
      <xdr:colOff>443936</xdr:colOff>
      <xdr:row>9</xdr:row>
      <xdr:rowOff>1755320</xdr:rowOff>
    </xdr:to>
    <xdr:pic>
      <xdr:nvPicPr>
        <xdr:cNvPr id="11" name="Picture 10" descr="Image result for fhwa classification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993" t="23460" r="28362" b="60743"/>
        <a:stretch/>
      </xdr:blipFill>
      <xdr:spPr bwMode="auto">
        <a:xfrm>
          <a:off x="2585357" y="5945083"/>
          <a:ext cx="2988472" cy="155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217715</xdr:colOff>
      <xdr:row>8</xdr:row>
      <xdr:rowOff>231321</xdr:rowOff>
    </xdr:from>
    <xdr:to>
      <xdr:col>8</xdr:col>
      <xdr:colOff>544287</xdr:colOff>
      <xdr:row>8</xdr:row>
      <xdr:rowOff>1592036</xdr:rowOff>
    </xdr:to>
    <xdr:pic>
      <xdr:nvPicPr>
        <xdr:cNvPr id="12" name="Picture 11" descr="Image result for fhwa classification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16" t="22959" r="45960" b="61436"/>
        <a:stretch/>
      </xdr:blipFill>
      <xdr:spPr bwMode="auto">
        <a:xfrm>
          <a:off x="2898322" y="4150178"/>
          <a:ext cx="2775858" cy="136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12</xdr:row>
      <xdr:rowOff>444499</xdr:rowOff>
    </xdr:from>
    <xdr:to>
      <xdr:col>8</xdr:col>
      <xdr:colOff>1752203</xdr:colOff>
      <xdr:row>12</xdr:row>
      <xdr:rowOff>2936874</xdr:rowOff>
    </xdr:to>
    <xdr:pic>
      <xdr:nvPicPr>
        <xdr:cNvPr id="13" name="Picture 12" descr="Image result for fhwa classificatio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97" t="40707" r="31935" b="33388"/>
        <a:stretch/>
      </xdr:blipFill>
      <xdr:spPr bwMode="auto">
        <a:xfrm>
          <a:off x="2143125" y="14065249"/>
          <a:ext cx="4673203" cy="249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185738</xdr:colOff>
      <xdr:row>14</xdr:row>
      <xdr:rowOff>884953</xdr:rowOff>
    </xdr:from>
    <xdr:to>
      <xdr:col>8</xdr:col>
      <xdr:colOff>4191000</xdr:colOff>
      <xdr:row>14</xdr:row>
      <xdr:rowOff>3569430</xdr:rowOff>
    </xdr:to>
    <xdr:pic>
      <xdr:nvPicPr>
        <xdr:cNvPr id="14" name="Picture 13" descr="Image result for fhwa classification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572" t="68562" r="4044" b="2199"/>
        <a:stretch/>
      </xdr:blipFill>
      <xdr:spPr bwMode="auto">
        <a:xfrm>
          <a:off x="2257426" y="19958766"/>
          <a:ext cx="7100887" cy="2684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291249</xdr:colOff>
      <xdr:row>15</xdr:row>
      <xdr:rowOff>452436</xdr:rowOff>
    </xdr:from>
    <xdr:to>
      <xdr:col>8</xdr:col>
      <xdr:colOff>5340491</xdr:colOff>
      <xdr:row>17</xdr:row>
      <xdr:rowOff>67506</xdr:rowOff>
    </xdr:to>
    <xdr:pic>
      <xdr:nvPicPr>
        <xdr:cNvPr id="15" name="Picture 14" descr="Image result for fhwa classification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7" t="85539" r="52512" b="-6856"/>
        <a:stretch/>
      </xdr:blipFill>
      <xdr:spPr bwMode="auto">
        <a:xfrm>
          <a:off x="2362937" y="23360061"/>
          <a:ext cx="8144867" cy="2210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ion Steering Axle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C4:G25"/>
  <sheetViews>
    <sheetView workbookViewId="0">
      <selection activeCell="N13" sqref="N13"/>
    </sheetView>
  </sheetViews>
  <sheetFormatPr defaultRowHeight="15" x14ac:dyDescent="0.25"/>
  <cols>
    <col min="5" max="5" width="9" bestFit="1" customWidth="1"/>
    <col min="6" max="6" width="18.42578125" bestFit="1" customWidth="1"/>
    <col min="7" max="7" width="4.85546875" bestFit="1" customWidth="1"/>
  </cols>
  <sheetData>
    <row r="4" spans="3:7" ht="15.75" thickBot="1" x14ac:dyDescent="0.3"/>
    <row r="5" spans="3:7" ht="15.75" thickBot="1" x14ac:dyDescent="0.3">
      <c r="C5" s="89" t="s">
        <v>65</v>
      </c>
      <c r="D5" s="90" t="s">
        <v>66</v>
      </c>
      <c r="E5" s="90" t="s">
        <v>93</v>
      </c>
      <c r="F5" s="90" t="s">
        <v>95</v>
      </c>
      <c r="G5" s="90" t="s">
        <v>94</v>
      </c>
    </row>
    <row r="6" spans="3:7" ht="15" customHeight="1" x14ac:dyDescent="0.25">
      <c r="C6" s="361" t="s">
        <v>28</v>
      </c>
      <c r="D6" s="359" t="s">
        <v>72</v>
      </c>
      <c r="E6" s="91" t="s">
        <v>31</v>
      </c>
      <c r="F6" s="95" t="s">
        <v>97</v>
      </c>
      <c r="G6" s="359">
        <v>638</v>
      </c>
    </row>
    <row r="7" spans="3:7" ht="15.75" thickBot="1" x14ac:dyDescent="0.3">
      <c r="C7" s="362"/>
      <c r="D7" s="360"/>
      <c r="E7" s="92" t="s">
        <v>96</v>
      </c>
      <c r="F7" s="96"/>
      <c r="G7" s="360"/>
    </row>
    <row r="8" spans="3:7" ht="15" customHeight="1" x14ac:dyDescent="0.25">
      <c r="C8" s="362"/>
      <c r="D8" s="359" t="s">
        <v>71</v>
      </c>
      <c r="E8" s="91" t="s">
        <v>98</v>
      </c>
      <c r="F8" s="95" t="s">
        <v>100</v>
      </c>
      <c r="G8" s="359">
        <v>440</v>
      </c>
    </row>
    <row r="9" spans="3:7" ht="15.75" thickBot="1" x14ac:dyDescent="0.3">
      <c r="C9" s="363"/>
      <c r="D9" s="360"/>
      <c r="E9" s="92" t="s">
        <v>99</v>
      </c>
      <c r="F9" s="96"/>
      <c r="G9" s="360"/>
    </row>
    <row r="10" spans="3:7" ht="15" customHeight="1" x14ac:dyDescent="0.25">
      <c r="C10" s="354" t="s">
        <v>32</v>
      </c>
      <c r="D10" s="357" t="s">
        <v>67</v>
      </c>
      <c r="E10" s="93" t="s">
        <v>34</v>
      </c>
      <c r="F10" s="97" t="s">
        <v>102</v>
      </c>
      <c r="G10" s="357">
        <v>500</v>
      </c>
    </row>
    <row r="11" spans="3:7" ht="15.75" thickBot="1" x14ac:dyDescent="0.3">
      <c r="C11" s="355"/>
      <c r="D11" s="358"/>
      <c r="E11" s="94" t="s">
        <v>101</v>
      </c>
      <c r="F11" s="98"/>
      <c r="G11" s="358"/>
    </row>
    <row r="12" spans="3:7" ht="15" customHeight="1" x14ac:dyDescent="0.25">
      <c r="C12" s="355"/>
      <c r="D12" s="357" t="s">
        <v>67</v>
      </c>
      <c r="E12" s="93" t="s">
        <v>33</v>
      </c>
      <c r="F12" s="97" t="s">
        <v>103</v>
      </c>
      <c r="G12" s="357">
        <v>588</v>
      </c>
    </row>
    <row r="13" spans="3:7" ht="15.75" thickBot="1" x14ac:dyDescent="0.3">
      <c r="C13" s="355"/>
      <c r="D13" s="358"/>
      <c r="E13" s="94" t="s">
        <v>96</v>
      </c>
      <c r="F13" s="98"/>
      <c r="G13" s="358"/>
    </row>
    <row r="14" spans="3:7" ht="15" customHeight="1" x14ac:dyDescent="0.25">
      <c r="C14" s="355"/>
      <c r="D14" s="357" t="s">
        <v>68</v>
      </c>
      <c r="E14" s="93" t="s">
        <v>35</v>
      </c>
      <c r="F14" s="97" t="s">
        <v>104</v>
      </c>
      <c r="G14" s="357">
        <v>642</v>
      </c>
    </row>
    <row r="15" spans="3:7" ht="15.75" thickBot="1" x14ac:dyDescent="0.3">
      <c r="C15" s="356"/>
      <c r="D15" s="358"/>
      <c r="E15" s="94" t="s">
        <v>96</v>
      </c>
      <c r="F15" s="98"/>
      <c r="G15" s="358"/>
    </row>
    <row r="16" spans="3:7" ht="15" customHeight="1" x14ac:dyDescent="0.25">
      <c r="C16" s="361" t="s">
        <v>36</v>
      </c>
      <c r="D16" s="359" t="s">
        <v>70</v>
      </c>
      <c r="E16" s="91" t="s">
        <v>39</v>
      </c>
      <c r="F16" s="95" t="s">
        <v>106</v>
      </c>
      <c r="G16" s="359">
        <v>622</v>
      </c>
    </row>
    <row r="17" spans="3:7" ht="15.75" thickBot="1" x14ac:dyDescent="0.3">
      <c r="C17" s="362"/>
      <c r="D17" s="360"/>
      <c r="E17" s="92" t="s">
        <v>105</v>
      </c>
      <c r="F17" s="96"/>
      <c r="G17" s="360"/>
    </row>
    <row r="18" spans="3:7" ht="15" customHeight="1" x14ac:dyDescent="0.25">
      <c r="C18" s="362"/>
      <c r="D18" s="359" t="s">
        <v>69</v>
      </c>
      <c r="E18" s="91" t="s">
        <v>37</v>
      </c>
      <c r="F18" s="95" t="s">
        <v>107</v>
      </c>
      <c r="G18" s="359">
        <v>536</v>
      </c>
    </row>
    <row r="19" spans="3:7" ht="15.75" thickBot="1" x14ac:dyDescent="0.3">
      <c r="C19" s="362"/>
      <c r="D19" s="360"/>
      <c r="E19" s="92" t="s">
        <v>101</v>
      </c>
      <c r="F19" s="96"/>
      <c r="G19" s="360"/>
    </row>
    <row r="20" spans="3:7" ht="15" customHeight="1" x14ac:dyDescent="0.25">
      <c r="C20" s="362"/>
      <c r="D20" s="359" t="s">
        <v>69</v>
      </c>
      <c r="E20" s="91" t="s">
        <v>38</v>
      </c>
      <c r="F20" s="95" t="s">
        <v>108</v>
      </c>
      <c r="G20" s="359">
        <v>552</v>
      </c>
    </row>
    <row r="21" spans="3:7" ht="15.75" thickBot="1" x14ac:dyDescent="0.3">
      <c r="C21" s="363"/>
      <c r="D21" s="360"/>
      <c r="E21" s="92" t="s">
        <v>96</v>
      </c>
      <c r="F21" s="96"/>
      <c r="G21" s="360"/>
    </row>
    <row r="22" spans="3:7" ht="15" customHeight="1" x14ac:dyDescent="0.25">
      <c r="C22" s="354" t="s">
        <v>40</v>
      </c>
      <c r="D22" s="357" t="s">
        <v>73</v>
      </c>
      <c r="E22" s="93" t="s">
        <v>42</v>
      </c>
      <c r="F22" s="97" t="s">
        <v>109</v>
      </c>
      <c r="G22" s="357">
        <v>580</v>
      </c>
    </row>
    <row r="23" spans="3:7" ht="15.75" thickBot="1" x14ac:dyDescent="0.3">
      <c r="C23" s="355"/>
      <c r="D23" s="358"/>
      <c r="E23" s="94" t="s">
        <v>96</v>
      </c>
      <c r="F23" s="98"/>
      <c r="G23" s="358"/>
    </row>
    <row r="24" spans="3:7" ht="15" customHeight="1" x14ac:dyDescent="0.25">
      <c r="C24" s="355"/>
      <c r="D24" s="357" t="s">
        <v>74</v>
      </c>
      <c r="E24" s="93" t="s">
        <v>41</v>
      </c>
      <c r="F24" s="97" t="s">
        <v>110</v>
      </c>
      <c r="G24" s="357">
        <v>544</v>
      </c>
    </row>
    <row r="25" spans="3:7" ht="24.75" thickBot="1" x14ac:dyDescent="0.3">
      <c r="C25" s="356"/>
      <c r="D25" s="358"/>
      <c r="E25" s="94" t="s">
        <v>99</v>
      </c>
      <c r="F25" s="98"/>
      <c r="G25" s="358"/>
    </row>
  </sheetData>
  <mergeCells count="24">
    <mergeCell ref="C6:C9"/>
    <mergeCell ref="D6:D7"/>
    <mergeCell ref="G6:G7"/>
    <mergeCell ref="D8:D9"/>
    <mergeCell ref="G8:G9"/>
    <mergeCell ref="G12:G13"/>
    <mergeCell ref="D14:D15"/>
    <mergeCell ref="G14:G15"/>
    <mergeCell ref="C10:C15"/>
    <mergeCell ref="D10:D11"/>
    <mergeCell ref="G10:G11"/>
    <mergeCell ref="D12:D13"/>
    <mergeCell ref="D20:D21"/>
    <mergeCell ref="G20:G21"/>
    <mergeCell ref="C16:C21"/>
    <mergeCell ref="D16:D17"/>
    <mergeCell ref="G16:G17"/>
    <mergeCell ref="D18:D19"/>
    <mergeCell ref="G18:G19"/>
    <mergeCell ref="C22:C25"/>
    <mergeCell ref="D22:D23"/>
    <mergeCell ref="G22:G23"/>
    <mergeCell ref="D24:D25"/>
    <mergeCell ref="G24:G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83"/>
  <sheetViews>
    <sheetView zoomScale="30" zoomScaleNormal="30" workbookViewId="0">
      <selection activeCell="AV31" sqref="AV31"/>
    </sheetView>
  </sheetViews>
  <sheetFormatPr defaultRowHeight="15" x14ac:dyDescent="0.25"/>
  <cols>
    <col min="3" max="3" width="9.42578125" bestFit="1" customWidth="1"/>
    <col min="4" max="4" width="23.28515625" customWidth="1"/>
    <col min="5" max="5" width="20.28515625" customWidth="1"/>
    <col min="7" max="7" width="11.5703125" customWidth="1"/>
    <col min="10" max="10" width="8.85546875" bestFit="1" customWidth="1"/>
    <col min="12" max="12" width="12.5703125" bestFit="1" customWidth="1"/>
    <col min="13" max="13" width="23.5703125" customWidth="1"/>
    <col min="15" max="15" width="12.5703125" bestFit="1" customWidth="1"/>
    <col min="16" max="16" width="23.5703125" bestFit="1" customWidth="1"/>
    <col min="18" max="18" width="12.5703125" bestFit="1" customWidth="1"/>
    <col min="19" max="19" width="23.5703125" bestFit="1" customWidth="1"/>
    <col min="20" max="20" width="9.140625" style="312"/>
    <col min="21" max="21" width="12.5703125" bestFit="1" customWidth="1"/>
    <col min="22" max="22" width="23.5703125" bestFit="1" customWidth="1"/>
  </cols>
  <sheetData>
    <row r="1" spans="1:27" x14ac:dyDescent="0.25">
      <c r="T1"/>
    </row>
    <row r="2" spans="1:27" ht="15.75" thickBot="1" x14ac:dyDescent="0.3">
      <c r="A2" s="326" t="s">
        <v>124</v>
      </c>
      <c r="B2" s="326"/>
      <c r="C2" s="326"/>
      <c r="D2" s="327"/>
      <c r="E2" s="327"/>
      <c r="F2" s="327"/>
      <c r="G2" s="327"/>
      <c r="H2" s="327"/>
      <c r="I2" s="327"/>
      <c r="T2"/>
    </row>
    <row r="3" spans="1:27" ht="75" customHeight="1" x14ac:dyDescent="0.25">
      <c r="A3" s="2" t="s">
        <v>29</v>
      </c>
      <c r="B3" s="2" t="s">
        <v>30</v>
      </c>
      <c r="C3" s="322" t="s">
        <v>126</v>
      </c>
      <c r="D3" s="104" t="s">
        <v>127</v>
      </c>
      <c r="E3" s="318" t="s">
        <v>113</v>
      </c>
      <c r="F3" s="318" t="s">
        <v>114</v>
      </c>
      <c r="G3" s="31" t="s">
        <v>43</v>
      </c>
      <c r="H3" s="31" t="s">
        <v>44</v>
      </c>
      <c r="I3" s="31" t="s">
        <v>56</v>
      </c>
      <c r="J3" s="364" t="s">
        <v>45</v>
      </c>
      <c r="K3" s="365"/>
      <c r="L3" s="365"/>
      <c r="N3" s="329" t="s">
        <v>46</v>
      </c>
      <c r="O3" s="328"/>
      <c r="P3" s="330"/>
      <c r="R3" s="324" t="s">
        <v>47</v>
      </c>
      <c r="S3" s="325"/>
      <c r="T3" s="331"/>
      <c r="V3" s="324" t="s">
        <v>48</v>
      </c>
      <c r="W3" s="325"/>
      <c r="X3" s="331"/>
    </row>
    <row r="4" spans="1:27" x14ac:dyDescent="0.25">
      <c r="A4" s="1" t="s">
        <v>28</v>
      </c>
      <c r="B4" s="1" t="s">
        <v>98</v>
      </c>
      <c r="C4" s="323">
        <v>2151.2820512820513</v>
      </c>
      <c r="D4" s="321">
        <v>839</v>
      </c>
      <c r="E4" s="159">
        <v>39</v>
      </c>
      <c r="F4" s="319">
        <v>22.2</v>
      </c>
      <c r="G4" s="30">
        <v>50</v>
      </c>
      <c r="H4" s="30">
        <v>95</v>
      </c>
      <c r="I4" s="30">
        <v>70</v>
      </c>
      <c r="J4" s="139" t="s">
        <v>7</v>
      </c>
      <c r="K4" s="156" t="s">
        <v>123</v>
      </c>
      <c r="L4" s="11" t="s">
        <v>112</v>
      </c>
      <c r="N4" s="2" t="s">
        <v>7</v>
      </c>
      <c r="O4" s="156" t="s">
        <v>123</v>
      </c>
      <c r="P4" s="153" t="s">
        <v>112</v>
      </c>
      <c r="R4" s="2" t="s">
        <v>7</v>
      </c>
      <c r="S4" s="156" t="s">
        <v>123</v>
      </c>
      <c r="T4" s="11" t="s">
        <v>112</v>
      </c>
      <c r="V4" s="2" t="s">
        <v>7</v>
      </c>
      <c r="W4" s="156" t="s">
        <v>123</v>
      </c>
      <c r="X4" s="11" t="s">
        <v>112</v>
      </c>
    </row>
    <row r="5" spans="1:27" x14ac:dyDescent="0.25">
      <c r="A5" s="1" t="s">
        <v>28</v>
      </c>
      <c r="B5" s="1" t="s">
        <v>31</v>
      </c>
      <c r="C5" s="323">
        <v>6415.8856763044196</v>
      </c>
      <c r="D5" s="321">
        <v>1636.050847457627</v>
      </c>
      <c r="E5" s="159">
        <v>25.5</v>
      </c>
      <c r="F5" s="319">
        <v>16.5</v>
      </c>
      <c r="G5" s="30">
        <v>50</v>
      </c>
      <c r="H5" s="30">
        <v>95</v>
      </c>
      <c r="I5" s="30">
        <v>70</v>
      </c>
      <c r="J5" s="142" t="s">
        <v>8</v>
      </c>
      <c r="K5" s="164">
        <v>8.5592427047269364E-3</v>
      </c>
      <c r="L5" s="106">
        <v>9.9943214082907437E-3</v>
      </c>
      <c r="N5" s="1" t="s">
        <v>8</v>
      </c>
      <c r="O5" s="164">
        <v>1.1615340327693884E-2</v>
      </c>
      <c r="P5" s="154">
        <v>1.221763683753258E-2</v>
      </c>
      <c r="R5" s="1" t="s">
        <v>8</v>
      </c>
      <c r="S5" s="164">
        <v>1.2476656749483431E-2</v>
      </c>
      <c r="T5" s="100">
        <v>1.466275659824047E-2</v>
      </c>
      <c r="V5" s="1" t="s">
        <v>8</v>
      </c>
      <c r="W5" s="164">
        <v>1.0278508321902642E-2</v>
      </c>
      <c r="X5" s="106">
        <v>9.2703349282296649E-3</v>
      </c>
    </row>
    <row r="6" spans="1:27" x14ac:dyDescent="0.25">
      <c r="A6" s="1" t="s">
        <v>32</v>
      </c>
      <c r="B6" s="1" t="s">
        <v>33</v>
      </c>
      <c r="C6" s="323">
        <v>702.63157894736844</v>
      </c>
      <c r="D6" s="321">
        <v>267</v>
      </c>
      <c r="E6" s="159">
        <v>38</v>
      </c>
      <c r="F6" s="319">
        <v>47.95</v>
      </c>
      <c r="G6" s="30">
        <v>50</v>
      </c>
      <c r="H6" s="30">
        <v>95</v>
      </c>
      <c r="I6" s="30">
        <v>70</v>
      </c>
      <c r="J6" s="142" t="s">
        <v>9</v>
      </c>
      <c r="K6" s="164">
        <v>0.12638987206078389</v>
      </c>
      <c r="L6" s="106">
        <v>0.14446337308347529</v>
      </c>
      <c r="N6" s="1" t="s">
        <v>9</v>
      </c>
      <c r="O6" s="164">
        <v>0.10592896096110728</v>
      </c>
      <c r="P6" s="154">
        <v>9.844700260642919E-2</v>
      </c>
      <c r="R6" s="1" t="s">
        <v>9</v>
      </c>
      <c r="S6" s="164">
        <v>9.4489572756385226E-2</v>
      </c>
      <c r="T6" s="100">
        <v>0.10483870967741936</v>
      </c>
      <c r="V6" s="1" t="s">
        <v>9</v>
      </c>
      <c r="W6" s="164">
        <v>0.32088130623089633</v>
      </c>
      <c r="X6" s="106">
        <v>0.30203349282296649</v>
      </c>
    </row>
    <row r="7" spans="1:27" x14ac:dyDescent="0.25">
      <c r="A7" s="1" t="s">
        <v>32</v>
      </c>
      <c r="B7" s="1" t="s">
        <v>34</v>
      </c>
      <c r="C7" s="323">
        <v>878.23439878234399</v>
      </c>
      <c r="D7" s="321">
        <v>288.5</v>
      </c>
      <c r="E7" s="159">
        <v>32.85</v>
      </c>
      <c r="F7" s="319">
        <v>14.1</v>
      </c>
      <c r="G7" s="30">
        <v>50</v>
      </c>
      <c r="H7" s="30">
        <v>95</v>
      </c>
      <c r="I7" s="30">
        <v>70</v>
      </c>
      <c r="J7" s="142" t="s">
        <v>10</v>
      </c>
      <c r="K7" s="164">
        <v>4.4640055058726938E-2</v>
      </c>
      <c r="L7" s="106">
        <v>6.2237365133446902E-2</v>
      </c>
      <c r="N7" s="1" t="s">
        <v>10</v>
      </c>
      <c r="O7" s="164">
        <v>5.5340132087851643E-2</v>
      </c>
      <c r="P7" s="154">
        <v>5.3974804517810601E-2</v>
      </c>
      <c r="R7" s="1" t="s">
        <v>10</v>
      </c>
      <c r="S7" s="164">
        <v>6.4089648732896409E-2</v>
      </c>
      <c r="T7" s="100">
        <v>4.9486803519061581E-2</v>
      </c>
      <c r="V7" s="1" t="s">
        <v>10</v>
      </c>
      <c r="W7" s="164">
        <v>4.1282793480726235E-2</v>
      </c>
      <c r="X7" s="106">
        <v>4.3062200956937802E-2</v>
      </c>
    </row>
    <row r="8" spans="1:27" x14ac:dyDescent="0.25">
      <c r="A8" s="1" t="s">
        <v>32</v>
      </c>
      <c r="B8" s="1" t="s">
        <v>35</v>
      </c>
      <c r="C8" s="323">
        <v>5131.0344827586205</v>
      </c>
      <c r="D8" s="321">
        <v>1116</v>
      </c>
      <c r="E8" s="159">
        <v>21.75</v>
      </c>
      <c r="F8" s="319">
        <v>22.15</v>
      </c>
      <c r="G8" s="30">
        <v>50</v>
      </c>
      <c r="H8" s="30">
        <v>95</v>
      </c>
      <c r="I8" s="30">
        <v>70</v>
      </c>
      <c r="J8" s="142" t="s">
        <v>11</v>
      </c>
      <c r="K8" s="164">
        <v>8.7954433883705944E-3</v>
      </c>
      <c r="L8" s="106">
        <v>1.090289608177172E-2</v>
      </c>
      <c r="N8" s="1" t="s">
        <v>11</v>
      </c>
      <c r="O8" s="164">
        <v>4.3906959421774307E-3</v>
      </c>
      <c r="P8" s="154">
        <v>8.1450912250217197E-4</v>
      </c>
      <c r="R8" s="1" t="s">
        <v>11</v>
      </c>
      <c r="S8" s="164">
        <v>8.7345473007036697E-2</v>
      </c>
      <c r="T8" s="100">
        <v>1.2463343108504398E-2</v>
      </c>
      <c r="V8" s="1" t="s">
        <v>11</v>
      </c>
      <c r="W8" s="164">
        <v>2.5394655837212569E-2</v>
      </c>
      <c r="X8" s="106">
        <v>4.1866028708133973E-3</v>
      </c>
    </row>
    <row r="9" spans="1:27" x14ac:dyDescent="0.25">
      <c r="A9" s="1" t="s">
        <v>36</v>
      </c>
      <c r="B9" s="1" t="s">
        <v>37</v>
      </c>
      <c r="C9" s="323">
        <v>5676.3285024154593</v>
      </c>
      <c r="D9" s="321">
        <v>1762.5</v>
      </c>
      <c r="E9" s="159">
        <v>31.05</v>
      </c>
      <c r="F9" s="319">
        <v>27.05</v>
      </c>
      <c r="G9" s="30">
        <v>50</v>
      </c>
      <c r="H9" s="30">
        <v>95</v>
      </c>
      <c r="I9" s="30">
        <v>70</v>
      </c>
      <c r="J9" s="142" t="s">
        <v>12</v>
      </c>
      <c r="K9" s="164">
        <v>5.6416973754800759E-2</v>
      </c>
      <c r="L9" s="106">
        <v>5.8603066439522997E-2</v>
      </c>
      <c r="N9" s="1" t="s">
        <v>12</v>
      </c>
      <c r="O9" s="164">
        <v>4.6066802904374676E-2</v>
      </c>
      <c r="P9" s="154">
        <v>4.5503909643788011E-2</v>
      </c>
      <c r="R9" s="1" t="s">
        <v>12</v>
      </c>
      <c r="S9" s="164">
        <v>6.1492157377887283E-2</v>
      </c>
      <c r="T9" s="100">
        <v>7.6979472140762464E-2</v>
      </c>
      <c r="V9" s="1" t="s">
        <v>12</v>
      </c>
      <c r="W9" s="164">
        <v>0.12997167528918746</v>
      </c>
      <c r="X9" s="106">
        <v>0.12619617224880383</v>
      </c>
    </row>
    <row r="10" spans="1:27" x14ac:dyDescent="0.25">
      <c r="A10" s="1" t="s">
        <v>36</v>
      </c>
      <c r="B10" s="1" t="s">
        <v>38</v>
      </c>
      <c r="C10" s="323">
        <v>10681.081081081082</v>
      </c>
      <c r="D10" s="321">
        <v>1976</v>
      </c>
      <c r="E10" s="159">
        <v>18.5</v>
      </c>
      <c r="F10" s="319">
        <v>35.549999999999997</v>
      </c>
      <c r="G10" s="30">
        <v>50</v>
      </c>
      <c r="H10" s="30">
        <v>95</v>
      </c>
      <c r="I10" s="30">
        <v>70</v>
      </c>
      <c r="J10" s="142" t="s">
        <v>13</v>
      </c>
      <c r="K10" s="164">
        <v>0.71669832906737185</v>
      </c>
      <c r="L10" s="106">
        <v>0.65962521294718912</v>
      </c>
      <c r="N10" s="1" t="s">
        <v>13</v>
      </c>
      <c r="O10" s="164">
        <v>0.75273769135885493</v>
      </c>
      <c r="P10" s="154">
        <v>0.77096003475238928</v>
      </c>
      <c r="R10" s="1" t="s">
        <v>13</v>
      </c>
      <c r="S10" s="164">
        <v>0.51994028388232871</v>
      </c>
      <c r="T10" s="100">
        <v>0.61070381231671556</v>
      </c>
      <c r="V10" s="1" t="s">
        <v>13</v>
      </c>
      <c r="W10" s="164">
        <v>0.4403618353548554</v>
      </c>
      <c r="X10" s="106">
        <v>0.46142344497607657</v>
      </c>
    </row>
    <row r="11" spans="1:27" x14ac:dyDescent="0.25">
      <c r="A11" s="1" t="s">
        <v>36</v>
      </c>
      <c r="B11" s="1" t="s">
        <v>39</v>
      </c>
      <c r="C11" s="323">
        <v>7115.6862745098042</v>
      </c>
      <c r="D11" s="321">
        <v>1814.5</v>
      </c>
      <c r="E11" s="159">
        <v>25.5</v>
      </c>
      <c r="F11" s="319">
        <v>31.5</v>
      </c>
      <c r="G11" s="30">
        <v>50</v>
      </c>
      <c r="H11" s="30">
        <v>95</v>
      </c>
      <c r="I11" s="30">
        <v>70</v>
      </c>
      <c r="J11" s="142" t="s">
        <v>14</v>
      </c>
      <c r="K11" s="164">
        <v>2.8389507468446169E-2</v>
      </c>
      <c r="L11" s="106">
        <v>4.0204429301533222E-2</v>
      </c>
      <c r="N11" s="1" t="s">
        <v>14</v>
      </c>
      <c r="O11" s="164">
        <v>1.7511206037247054E-2</v>
      </c>
      <c r="P11" s="154">
        <v>1.596437880104257E-2</v>
      </c>
      <c r="R11" s="1" t="s">
        <v>14</v>
      </c>
      <c r="S11" s="164">
        <v>0.13162309259903573</v>
      </c>
      <c r="T11" s="100">
        <v>0.11070381231671554</v>
      </c>
      <c r="V11" s="1" t="s">
        <v>14</v>
      </c>
      <c r="W11" s="164">
        <v>3.4730172702431228E-2</v>
      </c>
      <c r="X11" s="106">
        <v>5.0837320574162681E-2</v>
      </c>
    </row>
    <row r="12" spans="1:27" x14ac:dyDescent="0.25">
      <c r="A12" s="1" t="s">
        <v>40</v>
      </c>
      <c r="B12" s="1" t="s">
        <v>41</v>
      </c>
      <c r="C12" s="323">
        <v>2532.6923076923076</v>
      </c>
      <c r="D12" s="321">
        <v>658.5</v>
      </c>
      <c r="E12" s="159">
        <v>26</v>
      </c>
      <c r="F12" s="319">
        <v>1</v>
      </c>
      <c r="G12" s="30">
        <v>50</v>
      </c>
      <c r="H12" s="30">
        <v>95</v>
      </c>
      <c r="I12" s="30">
        <v>70</v>
      </c>
      <c r="J12" s="142" t="s">
        <v>15</v>
      </c>
      <c r="K12" s="164">
        <v>1.1357183418512209E-4</v>
      </c>
      <c r="L12" s="106">
        <v>2.2714366837024418E-4</v>
      </c>
      <c r="N12" s="1" t="s">
        <v>15</v>
      </c>
      <c r="O12" s="164">
        <v>8.4540020112303994E-4</v>
      </c>
      <c r="P12" s="154">
        <v>5.9730668983492619E-4</v>
      </c>
      <c r="R12" s="1" t="s">
        <v>15</v>
      </c>
      <c r="S12" s="164">
        <v>0</v>
      </c>
      <c r="T12" s="100">
        <v>0</v>
      </c>
      <c r="V12" s="1" t="s">
        <v>15</v>
      </c>
      <c r="W12" s="164">
        <v>0</v>
      </c>
      <c r="X12" s="106">
        <v>0</v>
      </c>
    </row>
    <row r="13" spans="1:27" x14ac:dyDescent="0.25">
      <c r="A13" s="1" t="s">
        <v>40</v>
      </c>
      <c r="B13" s="1" t="s">
        <v>42</v>
      </c>
      <c r="C13" s="323">
        <v>8597.597597597598</v>
      </c>
      <c r="D13" s="321">
        <v>1431.5</v>
      </c>
      <c r="E13" s="159">
        <v>16.649999999999999</v>
      </c>
      <c r="F13" s="319">
        <v>1.9</v>
      </c>
      <c r="G13" s="30">
        <v>50</v>
      </c>
      <c r="H13" s="30">
        <v>95</v>
      </c>
      <c r="I13" s="30">
        <v>70</v>
      </c>
      <c r="J13" s="142" t="s">
        <v>16</v>
      </c>
      <c r="K13" s="164">
        <v>3.4707935613125258E-3</v>
      </c>
      <c r="L13" s="106">
        <v>6.3600227143668373E-3</v>
      </c>
      <c r="N13" s="1" t="s">
        <v>16</v>
      </c>
      <c r="O13" s="164">
        <v>1.0492257597640323E-3</v>
      </c>
      <c r="P13" s="154">
        <v>3.801042571676803E-4</v>
      </c>
      <c r="R13" s="1" t="s">
        <v>16</v>
      </c>
      <c r="S13" s="164">
        <v>1.0341148736446714E-2</v>
      </c>
      <c r="T13" s="100">
        <v>1.0997067448680353E-2</v>
      </c>
      <c r="V13" s="1" t="s">
        <v>16</v>
      </c>
      <c r="W13" s="164">
        <v>4.3168857398986893E-4</v>
      </c>
      <c r="X13" s="106">
        <v>2.9904306220095693E-4</v>
      </c>
    </row>
    <row r="14" spans="1:27" ht="15.75" thickBot="1" x14ac:dyDescent="0.3">
      <c r="J14" s="144" t="s">
        <v>17</v>
      </c>
      <c r="K14" s="164">
        <v>6.5262111012752639E-3</v>
      </c>
      <c r="L14" s="146">
        <v>7.3821692220329355E-3</v>
      </c>
      <c r="N14" s="5" t="s">
        <v>17</v>
      </c>
      <c r="O14" s="164">
        <v>4.5145444198060394E-3</v>
      </c>
      <c r="P14" s="155">
        <v>1.1403127715030408E-3</v>
      </c>
      <c r="R14" s="1" t="s">
        <v>17</v>
      </c>
      <c r="S14" s="164">
        <v>1.8201966158499783E-2</v>
      </c>
      <c r="T14" s="100">
        <v>9.1642228739002938E-3</v>
      </c>
      <c r="V14" s="1" t="s">
        <v>17</v>
      </c>
      <c r="W14" s="164">
        <v>4.1673642087982112E-3</v>
      </c>
      <c r="X14" s="106">
        <v>2.6913875598086126E-3</v>
      </c>
    </row>
    <row r="15" spans="1:27" s="315" customFormat="1" ht="15.75" thickBot="1" x14ac:dyDescent="0.3">
      <c r="A15"/>
      <c r="B15"/>
      <c r="C15"/>
      <c r="D15"/>
      <c r="E15"/>
      <c r="F15"/>
      <c r="G15"/>
      <c r="H15"/>
      <c r="I15"/>
      <c r="J15"/>
      <c r="K15" s="157">
        <v>1</v>
      </c>
      <c r="L15"/>
      <c r="M15"/>
      <c r="N15"/>
      <c r="O15" s="157">
        <v>1.0000000000000002</v>
      </c>
      <c r="P15"/>
      <c r="Q15"/>
      <c r="R15"/>
      <c r="S15" s="157">
        <v>1</v>
      </c>
      <c r="T15"/>
      <c r="U15"/>
      <c r="V15"/>
      <c r="W15" s="164">
        <v>1.0075000000000001</v>
      </c>
      <c r="X15"/>
      <c r="Y15"/>
      <c r="Z15"/>
      <c r="AA15"/>
    </row>
    <row r="16" spans="1:27" x14ac:dyDescent="0.25">
      <c r="A16" s="326" t="s">
        <v>118</v>
      </c>
      <c r="B16" s="326"/>
      <c r="C16" s="326"/>
      <c r="D16" s="326"/>
      <c r="E16" s="326"/>
      <c r="F16" s="326"/>
      <c r="G16" s="326"/>
      <c r="H16" s="326"/>
      <c r="J16" s="324" t="s">
        <v>49</v>
      </c>
      <c r="K16" s="325"/>
      <c r="L16" s="331"/>
      <c r="N16" s="332" t="s">
        <v>50</v>
      </c>
      <c r="O16" s="328"/>
      <c r="P16" s="333"/>
      <c r="R16" s="329" t="s">
        <v>51</v>
      </c>
      <c r="S16" s="328"/>
      <c r="T16" s="333"/>
      <c r="U16" s="138"/>
      <c r="V16" s="329" t="s">
        <v>52</v>
      </c>
      <c r="W16" s="328"/>
      <c r="X16" s="330"/>
    </row>
    <row r="17" spans="1:27" ht="45" x14ac:dyDescent="0.25">
      <c r="A17" s="129" t="s">
        <v>29</v>
      </c>
      <c r="B17" s="130" t="s">
        <v>30</v>
      </c>
      <c r="C17" s="366" t="s">
        <v>55</v>
      </c>
      <c r="D17" s="131" t="s">
        <v>113</v>
      </c>
      <c r="E17" s="367" t="s">
        <v>114</v>
      </c>
      <c r="F17" s="132" t="s">
        <v>43</v>
      </c>
      <c r="G17" s="131" t="s">
        <v>44</v>
      </c>
      <c r="H17" s="131" t="s">
        <v>56</v>
      </c>
      <c r="J17" s="2" t="s">
        <v>7</v>
      </c>
      <c r="K17" s="156" t="s">
        <v>123</v>
      </c>
      <c r="L17" s="11" t="s">
        <v>112</v>
      </c>
      <c r="N17" s="139" t="s">
        <v>7</v>
      </c>
      <c r="O17" s="156" t="s">
        <v>123</v>
      </c>
      <c r="P17" s="11" t="s">
        <v>112</v>
      </c>
      <c r="R17" s="2" t="s">
        <v>7</v>
      </c>
      <c r="S17" s="156" t="s">
        <v>123</v>
      </c>
      <c r="T17" s="11" t="s">
        <v>112</v>
      </c>
      <c r="V17" s="2" t="s">
        <v>7</v>
      </c>
      <c r="W17" s="156" t="s">
        <v>123</v>
      </c>
      <c r="X17" s="141" t="s">
        <v>112</v>
      </c>
    </row>
    <row r="18" spans="1:27" x14ac:dyDescent="0.25">
      <c r="A18" s="1" t="s">
        <v>28</v>
      </c>
      <c r="B18" s="110" t="s">
        <v>98</v>
      </c>
      <c r="C18" s="120">
        <v>695</v>
      </c>
      <c r="D18" s="121">
        <v>38</v>
      </c>
      <c r="E18" s="368">
        <v>11.4</v>
      </c>
      <c r="F18" s="334">
        <v>50</v>
      </c>
      <c r="G18" s="30">
        <v>95</v>
      </c>
      <c r="H18" s="30">
        <v>70</v>
      </c>
      <c r="J18" s="1" t="s">
        <v>8</v>
      </c>
      <c r="K18" s="164">
        <v>0.12205900380887233</v>
      </c>
      <c r="L18" s="100">
        <v>1.3416253231779749E-2</v>
      </c>
      <c r="N18" s="142" t="s">
        <v>8</v>
      </c>
      <c r="O18" s="316">
        <v>5.4093519358146089E-2</v>
      </c>
      <c r="P18" s="100">
        <v>1.0461978965915974E-2</v>
      </c>
      <c r="R18" s="1" t="s">
        <v>8</v>
      </c>
      <c r="S18" s="164">
        <v>1.3327767790098304E-2</v>
      </c>
      <c r="T18" s="100">
        <v>1.4879746602335089E-2</v>
      </c>
      <c r="V18" s="1" t="s">
        <v>8</v>
      </c>
      <c r="W18" s="164">
        <v>1.6527578189834653E-2</v>
      </c>
      <c r="X18" s="188">
        <v>1.855416121333436E-2</v>
      </c>
    </row>
    <row r="19" spans="1:27" x14ac:dyDescent="0.25">
      <c r="A19" s="1" t="s">
        <v>28</v>
      </c>
      <c r="B19" s="110" t="s">
        <v>31</v>
      </c>
      <c r="C19" s="120">
        <v>1302.101694915254</v>
      </c>
      <c r="D19" s="121">
        <v>24</v>
      </c>
      <c r="E19" s="122">
        <v>24</v>
      </c>
      <c r="F19" s="334">
        <v>50</v>
      </c>
      <c r="G19" s="30">
        <v>95</v>
      </c>
      <c r="H19" s="30">
        <v>70</v>
      </c>
      <c r="J19" s="1" t="s">
        <v>9</v>
      </c>
      <c r="K19" s="164">
        <v>6.8556232661172181E-2</v>
      </c>
      <c r="L19" s="100">
        <v>6.7989658304800499E-2</v>
      </c>
      <c r="N19" s="142" t="s">
        <v>9</v>
      </c>
      <c r="O19" s="316">
        <v>0.14624605933287285</v>
      </c>
      <c r="P19" s="100">
        <v>0.23247618523209074</v>
      </c>
      <c r="R19" s="1" t="s">
        <v>9</v>
      </c>
      <c r="S19" s="164">
        <v>0.11597423553372431</v>
      </c>
      <c r="T19" s="100">
        <v>0.13778498029538508</v>
      </c>
      <c r="V19" s="1" t="s">
        <v>9</v>
      </c>
      <c r="W19" s="164">
        <v>6.5219940811665988E-2</v>
      </c>
      <c r="X19" s="188">
        <v>6.4901070136269154E-2</v>
      </c>
    </row>
    <row r="20" spans="1:27" x14ac:dyDescent="0.25">
      <c r="A20" s="1" t="s">
        <v>32</v>
      </c>
      <c r="B20" s="110" t="s">
        <v>33</v>
      </c>
      <c r="C20" s="120">
        <v>296</v>
      </c>
      <c r="D20" s="121">
        <v>38</v>
      </c>
      <c r="E20" s="123">
        <v>63.9</v>
      </c>
      <c r="F20" s="334">
        <v>50</v>
      </c>
      <c r="G20" s="30">
        <v>95</v>
      </c>
      <c r="H20" s="30">
        <v>70</v>
      </c>
      <c r="J20" s="1" t="s">
        <v>10</v>
      </c>
      <c r="K20" s="164">
        <v>3.2682343480110385E-2</v>
      </c>
      <c r="L20" s="100">
        <v>4.18559150303962E-2</v>
      </c>
      <c r="N20" s="142" t="s">
        <v>10</v>
      </c>
      <c r="O20" s="316">
        <v>3.6454525241528132E-2</v>
      </c>
      <c r="P20" s="100">
        <v>3.9094763504212322E-2</v>
      </c>
      <c r="R20" s="1" t="s">
        <v>10</v>
      </c>
      <c r="S20" s="164">
        <v>5.3527304771064196E-2</v>
      </c>
      <c r="T20" s="100">
        <v>4.6591285772163087E-2</v>
      </c>
      <c r="V20" s="1" t="s">
        <v>10</v>
      </c>
      <c r="W20" s="164">
        <v>4.3380996273109027E-2</v>
      </c>
      <c r="X20" s="188">
        <v>5.3352837015936565E-2</v>
      </c>
    </row>
    <row r="21" spans="1:27" x14ac:dyDescent="0.25">
      <c r="A21" s="1" t="s">
        <v>32</v>
      </c>
      <c r="B21" s="110" t="s">
        <v>34</v>
      </c>
      <c r="C21" s="120">
        <v>296</v>
      </c>
      <c r="D21" s="121">
        <v>31.7</v>
      </c>
      <c r="E21" s="123">
        <v>12.2</v>
      </c>
      <c r="F21" s="334">
        <v>50</v>
      </c>
      <c r="G21" s="30">
        <v>95</v>
      </c>
      <c r="H21" s="30">
        <v>70</v>
      </c>
      <c r="J21" s="1" t="s">
        <v>11</v>
      </c>
      <c r="K21" s="164">
        <v>3.4509909565332522E-2</v>
      </c>
      <c r="L21" s="100">
        <v>1.5861924393822932E-2</v>
      </c>
      <c r="N21" s="142" t="s">
        <v>11</v>
      </c>
      <c r="O21" s="316">
        <v>2.3199664882112805E-2</v>
      </c>
      <c r="P21" s="100">
        <v>8.4246462199218108E-3</v>
      </c>
      <c r="R21" s="1" t="s">
        <v>11</v>
      </c>
      <c r="S21" s="164">
        <v>2.5231500251326654E-2</v>
      </c>
      <c r="T21" s="100">
        <v>1.9888770211041951E-2</v>
      </c>
      <c r="V21" s="1" t="s">
        <v>11</v>
      </c>
      <c r="W21" s="164">
        <v>1.4338647815402866E-2</v>
      </c>
      <c r="X21" s="188">
        <v>1.3087997536376935E-3</v>
      </c>
    </row>
    <row r="22" spans="1:27" x14ac:dyDescent="0.25">
      <c r="A22" s="1" t="s">
        <v>32</v>
      </c>
      <c r="B22" s="110" t="s">
        <v>35</v>
      </c>
      <c r="C22" s="120">
        <v>1258</v>
      </c>
      <c r="D22" s="121">
        <v>23.5</v>
      </c>
      <c r="E22" s="123">
        <v>16.3</v>
      </c>
      <c r="F22" s="334">
        <v>50</v>
      </c>
      <c r="G22" s="30">
        <v>95</v>
      </c>
      <c r="H22" s="30">
        <v>70</v>
      </c>
      <c r="J22" s="1" t="s">
        <v>12</v>
      </c>
      <c r="K22" s="164">
        <v>4.3491051540527653E-2</v>
      </c>
      <c r="L22" s="100">
        <v>4.9262804835441272E-2</v>
      </c>
      <c r="N22" s="142" t="s">
        <v>12</v>
      </c>
      <c r="O22" s="316">
        <v>6.454120981181681E-2</v>
      </c>
      <c r="P22" s="100">
        <v>7.0040196024447998E-2</v>
      </c>
      <c r="R22" s="1" t="s">
        <v>12</v>
      </c>
      <c r="S22" s="164">
        <v>6.7234274092100477E-2</v>
      </c>
      <c r="T22" s="100">
        <v>6.496998268940371E-2</v>
      </c>
      <c r="V22" s="1" t="s">
        <v>12</v>
      </c>
      <c r="W22" s="164">
        <v>5.1618139387994644E-2</v>
      </c>
      <c r="X22" s="188">
        <v>5.0350296404650087E-2</v>
      </c>
    </row>
    <row r="23" spans="1:27" x14ac:dyDescent="0.25">
      <c r="A23" s="1" t="s">
        <v>36</v>
      </c>
      <c r="B23" s="110" t="s">
        <v>37</v>
      </c>
      <c r="C23" s="120">
        <v>2100</v>
      </c>
      <c r="D23" s="121">
        <v>34</v>
      </c>
      <c r="E23" s="123">
        <v>19.600000000000001</v>
      </c>
      <c r="F23" s="334">
        <v>50</v>
      </c>
      <c r="G23" s="30">
        <v>95</v>
      </c>
      <c r="H23" s="30">
        <v>70</v>
      </c>
      <c r="J23" s="1" t="s">
        <v>13</v>
      </c>
      <c r="K23" s="164">
        <v>0.53676403380052395</v>
      </c>
      <c r="L23" s="100">
        <v>0.76598420795192512</v>
      </c>
      <c r="N23" s="142" t="s">
        <v>13</v>
      </c>
      <c r="O23" s="316">
        <v>0.50381712377127508</v>
      </c>
      <c r="P23" s="100">
        <v>0.60150872749297946</v>
      </c>
      <c r="R23" s="1" t="s">
        <v>13</v>
      </c>
      <c r="S23" s="164">
        <v>0.64815750966912211</v>
      </c>
      <c r="T23" s="100">
        <v>0.61931420573827856</v>
      </c>
      <c r="V23" s="1" t="s">
        <v>13</v>
      </c>
      <c r="W23" s="164">
        <v>0.7757406953102397</v>
      </c>
      <c r="X23" s="188">
        <v>0.78335514666256068</v>
      </c>
    </row>
    <row r="24" spans="1:27" x14ac:dyDescent="0.25">
      <c r="A24" s="1" t="s">
        <v>36</v>
      </c>
      <c r="B24" s="110" t="s">
        <v>38</v>
      </c>
      <c r="C24" s="120">
        <v>2150</v>
      </c>
      <c r="D24" s="124">
        <v>22</v>
      </c>
      <c r="E24" s="369">
        <v>35</v>
      </c>
      <c r="F24" s="334">
        <v>50</v>
      </c>
      <c r="G24" s="30">
        <v>95</v>
      </c>
      <c r="H24" s="30">
        <v>70</v>
      </c>
      <c r="J24" s="1" t="s">
        <v>14</v>
      </c>
      <c r="K24" s="164">
        <v>5.0394372136756536E-2</v>
      </c>
      <c r="L24" s="100">
        <v>2.8858919712109566E-2</v>
      </c>
      <c r="N24" s="142" t="s">
        <v>14</v>
      </c>
      <c r="O24" s="316">
        <v>7.274246734029452E-2</v>
      </c>
      <c r="P24" s="100">
        <v>2.4833434282253181E-2</v>
      </c>
      <c r="R24" s="1" t="s">
        <v>14</v>
      </c>
      <c r="S24" s="164">
        <v>4.9030302707514115E-2</v>
      </c>
      <c r="T24" s="100">
        <v>6.0292438584214209E-2</v>
      </c>
      <c r="V24" s="1" t="s">
        <v>14</v>
      </c>
      <c r="W24" s="164">
        <v>1.1736818142286273E-2</v>
      </c>
      <c r="X24" s="188">
        <v>6.6979752097929019E-3</v>
      </c>
    </row>
    <row r="25" spans="1:27" x14ac:dyDescent="0.25">
      <c r="A25" s="1" t="s">
        <v>36</v>
      </c>
      <c r="B25" s="110" t="s">
        <v>39</v>
      </c>
      <c r="C25" s="120">
        <v>1607</v>
      </c>
      <c r="D25" s="121">
        <v>31</v>
      </c>
      <c r="E25" s="123">
        <v>17</v>
      </c>
      <c r="F25" s="334">
        <v>50</v>
      </c>
      <c r="G25" s="30">
        <v>95</v>
      </c>
      <c r="H25" s="30">
        <v>70</v>
      </c>
      <c r="J25" s="1" t="s">
        <v>15</v>
      </c>
      <c r="K25" s="164">
        <v>1.122507897862888E-3</v>
      </c>
      <c r="L25" s="100">
        <v>1.3975263783103906E-4</v>
      </c>
      <c r="N25" s="142" t="s">
        <v>15</v>
      </c>
      <c r="O25" s="316">
        <v>8.7229624755788418E-4</v>
      </c>
      <c r="P25" s="100">
        <v>7.7088266064644019E-4</v>
      </c>
      <c r="R25" s="1" t="s">
        <v>15</v>
      </c>
      <c r="S25" s="164">
        <v>3.5319694125500829E-3</v>
      </c>
      <c r="T25" s="100">
        <v>1.3259180140694634E-3</v>
      </c>
      <c r="V25" s="1" t="s">
        <v>15</v>
      </c>
      <c r="W25" s="164">
        <v>1.0998627630785683E-2</v>
      </c>
      <c r="X25" s="188">
        <v>1.2472091769959196E-2</v>
      </c>
    </row>
    <row r="26" spans="1:27" x14ac:dyDescent="0.25">
      <c r="A26" s="1" t="s">
        <v>40</v>
      </c>
      <c r="B26" s="110" t="s">
        <v>41</v>
      </c>
      <c r="C26" s="120">
        <v>669</v>
      </c>
      <c r="D26" s="121">
        <v>28</v>
      </c>
      <c r="E26" s="123">
        <v>1</v>
      </c>
      <c r="F26" s="334">
        <v>50</v>
      </c>
      <c r="G26" s="30">
        <v>95</v>
      </c>
      <c r="H26" s="30">
        <v>70</v>
      </c>
      <c r="J26" s="1" t="s">
        <v>16</v>
      </c>
      <c r="K26" s="164">
        <v>5.9495909783542779E-2</v>
      </c>
      <c r="L26" s="100">
        <v>6.0093634267346799E-3</v>
      </c>
      <c r="N26" s="142" t="s">
        <v>16</v>
      </c>
      <c r="O26" s="316">
        <v>6.230697439707706E-2</v>
      </c>
      <c r="P26" s="100">
        <v>4.4050437751225156E-3</v>
      </c>
      <c r="R26" s="1" t="s">
        <v>16</v>
      </c>
      <c r="S26" s="164">
        <v>9.9080737186935282E-3</v>
      </c>
      <c r="T26" s="100">
        <v>1.480608449044234E-2</v>
      </c>
      <c r="V26" s="1" t="s">
        <v>16</v>
      </c>
      <c r="W26" s="164">
        <v>9.7049267185748671E-3</v>
      </c>
      <c r="X26" s="188">
        <v>7.4678574178150747E-3</v>
      </c>
    </row>
    <row r="27" spans="1:27" ht="15.75" thickBot="1" x14ac:dyDescent="0.3">
      <c r="A27" s="1" t="s">
        <v>40</v>
      </c>
      <c r="B27" s="110" t="s">
        <v>42</v>
      </c>
      <c r="C27" s="126">
        <v>1648</v>
      </c>
      <c r="D27" s="127">
        <v>18.3</v>
      </c>
      <c r="E27" s="128">
        <v>1</v>
      </c>
      <c r="F27" s="334">
        <v>50</v>
      </c>
      <c r="G27" s="30">
        <v>95</v>
      </c>
      <c r="H27" s="30">
        <v>70</v>
      </c>
      <c r="J27" s="1" t="s">
        <v>17</v>
      </c>
      <c r="K27" s="164">
        <v>5.0924635325298784E-2</v>
      </c>
      <c r="L27" s="100">
        <v>1.0621200475158969E-2</v>
      </c>
      <c r="N27" s="144" t="s">
        <v>17</v>
      </c>
      <c r="O27" s="316">
        <v>3.5726159617318794E-2</v>
      </c>
      <c r="P27" s="150">
        <v>7.9841418424095589E-3</v>
      </c>
      <c r="R27" s="5" t="s">
        <v>17</v>
      </c>
      <c r="S27" s="164">
        <v>1.40770620538062E-2</v>
      </c>
      <c r="T27" s="150">
        <v>2.014658760266657E-2</v>
      </c>
      <c r="V27" s="5" t="s">
        <v>17</v>
      </c>
      <c r="W27" s="164">
        <v>8.2336297201063349E-3</v>
      </c>
      <c r="X27" s="189">
        <v>1.5397644160443451E-3</v>
      </c>
    </row>
    <row r="28" spans="1:27" x14ac:dyDescent="0.25">
      <c r="K28" s="157">
        <v>1</v>
      </c>
      <c r="O28" s="317">
        <v>1.0000000000000002</v>
      </c>
      <c r="S28" s="157">
        <v>0.99999999999999989</v>
      </c>
      <c r="T28"/>
      <c r="W28" s="320">
        <v>1.0074999999999998</v>
      </c>
    </row>
    <row r="29" spans="1:27" s="315" customFormat="1" ht="15.75" thickBot="1" x14ac:dyDescent="0.3">
      <c r="A29" s="326" t="s">
        <v>119</v>
      </c>
      <c r="B29" s="326"/>
      <c r="C29" s="326"/>
      <c r="D29" s="326"/>
      <c r="E29" s="326"/>
      <c r="F29" s="326"/>
      <c r="G29" s="326"/>
      <c r="H29" s="326"/>
      <c r="I29"/>
      <c r="J29" s="324" t="s">
        <v>53</v>
      </c>
      <c r="K29" s="325"/>
      <c r="L29" s="331"/>
      <c r="M29"/>
      <c r="N29" s="324" t="s">
        <v>54</v>
      </c>
      <c r="O29" s="325"/>
      <c r="P29" s="331"/>
      <c r="Q29"/>
      <c r="R29"/>
      <c r="S29"/>
      <c r="T29"/>
      <c r="U29"/>
      <c r="V29"/>
      <c r="W29"/>
      <c r="X29"/>
      <c r="Y29"/>
      <c r="Z29"/>
      <c r="AA29"/>
    </row>
    <row r="30" spans="1:27" ht="45" x14ac:dyDescent="0.25">
      <c r="A30" s="2" t="s">
        <v>29</v>
      </c>
      <c r="B30" s="109" t="s">
        <v>30</v>
      </c>
      <c r="C30" s="111" t="s">
        <v>55</v>
      </c>
      <c r="D30" s="112" t="s">
        <v>113</v>
      </c>
      <c r="E30" s="105" t="s">
        <v>114</v>
      </c>
      <c r="F30" s="104" t="s">
        <v>43</v>
      </c>
      <c r="G30" s="31" t="s">
        <v>44</v>
      </c>
      <c r="H30" s="31" t="s">
        <v>56</v>
      </c>
      <c r="J30" s="2" t="s">
        <v>7</v>
      </c>
      <c r="K30" s="156" t="s">
        <v>123</v>
      </c>
      <c r="L30" s="11" t="s">
        <v>112</v>
      </c>
      <c r="N30" s="2" t="s">
        <v>7</v>
      </c>
      <c r="O30" s="156" t="s">
        <v>123</v>
      </c>
      <c r="P30" s="11" t="s">
        <v>112</v>
      </c>
      <c r="T30"/>
    </row>
    <row r="31" spans="1:27" x14ac:dyDescent="0.25">
      <c r="A31" s="1" t="s">
        <v>28</v>
      </c>
      <c r="B31" s="110" t="s">
        <v>98</v>
      </c>
      <c r="C31" s="113">
        <v>983</v>
      </c>
      <c r="D31" s="107">
        <v>40</v>
      </c>
      <c r="E31" s="114">
        <v>33</v>
      </c>
      <c r="F31" s="334">
        <v>50</v>
      </c>
      <c r="G31" s="30">
        <v>95</v>
      </c>
      <c r="H31" s="30">
        <v>70</v>
      </c>
      <c r="J31" s="1" t="s">
        <v>8</v>
      </c>
      <c r="K31" s="164">
        <v>6.362237208757001E-3</v>
      </c>
      <c r="L31" s="106">
        <v>6.9281483964688789E-3</v>
      </c>
      <c r="N31" s="1" t="s">
        <v>8</v>
      </c>
      <c r="O31" s="164">
        <v>4.0180753520180558E-2</v>
      </c>
      <c r="P31" s="106">
        <v>7.2041553748870821E-2</v>
      </c>
      <c r="T31"/>
    </row>
    <row r="32" spans="1:27" x14ac:dyDescent="0.25">
      <c r="A32" s="1" t="s">
        <v>28</v>
      </c>
      <c r="B32" s="110" t="s">
        <v>31</v>
      </c>
      <c r="C32" s="113">
        <v>1970</v>
      </c>
      <c r="D32" s="107">
        <v>27</v>
      </c>
      <c r="E32" s="114">
        <v>9</v>
      </c>
      <c r="F32" s="334">
        <v>50</v>
      </c>
      <c r="G32" s="30">
        <v>95</v>
      </c>
      <c r="H32" s="30">
        <v>70</v>
      </c>
      <c r="J32" s="1" t="s">
        <v>9</v>
      </c>
      <c r="K32" s="164">
        <v>0.12123400237036686</v>
      </c>
      <c r="L32" s="106">
        <v>0.1364398256788468</v>
      </c>
      <c r="N32" s="1" t="s">
        <v>9</v>
      </c>
      <c r="O32" s="164">
        <v>0.17293011016399271</v>
      </c>
      <c r="P32" s="106">
        <v>0.26908310749774167</v>
      </c>
      <c r="T32"/>
    </row>
    <row r="33" spans="1:20" x14ac:dyDescent="0.25">
      <c r="A33" s="1" t="s">
        <v>32</v>
      </c>
      <c r="B33" s="110" t="s">
        <v>33</v>
      </c>
      <c r="C33" s="113">
        <v>238</v>
      </c>
      <c r="D33" s="107">
        <v>38</v>
      </c>
      <c r="E33" s="114">
        <v>32</v>
      </c>
      <c r="F33" s="334">
        <v>50</v>
      </c>
      <c r="G33" s="30">
        <v>95</v>
      </c>
      <c r="H33" s="30">
        <v>70</v>
      </c>
      <c r="J33" s="1" t="s">
        <v>10</v>
      </c>
      <c r="K33" s="164">
        <v>6.6527171599171361E-2</v>
      </c>
      <c r="L33" s="106">
        <v>7.4645211755503413E-2</v>
      </c>
      <c r="N33" s="1" t="s">
        <v>10</v>
      </c>
      <c r="O33" s="164">
        <v>4.5364819251754042E-2</v>
      </c>
      <c r="P33" s="106">
        <v>2.9132791327913278E-2</v>
      </c>
      <c r="T33"/>
    </row>
    <row r="34" spans="1:20" x14ac:dyDescent="0.25">
      <c r="A34" s="1" t="s">
        <v>32</v>
      </c>
      <c r="B34" s="110" t="s">
        <v>34</v>
      </c>
      <c r="C34" s="113">
        <v>281</v>
      </c>
      <c r="D34" s="107">
        <v>34</v>
      </c>
      <c r="E34" s="114">
        <v>16</v>
      </c>
      <c r="F34" s="334">
        <v>50</v>
      </c>
      <c r="G34" s="30">
        <v>95</v>
      </c>
      <c r="H34" s="30">
        <v>70</v>
      </c>
      <c r="J34" s="1" t="s">
        <v>11</v>
      </c>
      <c r="K34" s="164">
        <v>2.0956605593518134E-2</v>
      </c>
      <c r="L34" s="106">
        <v>1.8549558609900547E-2</v>
      </c>
      <c r="N34" s="1" t="s">
        <v>11</v>
      </c>
      <c r="O34" s="164">
        <v>1.3277417020995491E-2</v>
      </c>
      <c r="P34" s="106">
        <v>1.9986449864498646E-2</v>
      </c>
      <c r="T34"/>
    </row>
    <row r="35" spans="1:20" x14ac:dyDescent="0.25">
      <c r="A35" s="1" t="s">
        <v>32</v>
      </c>
      <c r="B35" s="110" t="s">
        <v>35</v>
      </c>
      <c r="C35" s="113">
        <v>974</v>
      </c>
      <c r="D35" s="107">
        <v>20</v>
      </c>
      <c r="E35" s="114">
        <v>28</v>
      </c>
      <c r="F35" s="334">
        <v>50</v>
      </c>
      <c r="G35" s="30">
        <v>95</v>
      </c>
      <c r="H35" s="30">
        <v>70</v>
      </c>
      <c r="J35" s="1" t="s">
        <v>12</v>
      </c>
      <c r="K35" s="164">
        <v>6.6436562433541568E-2</v>
      </c>
      <c r="L35" s="106">
        <v>6.4476477818750697E-2</v>
      </c>
      <c r="N35" s="1" t="s">
        <v>12</v>
      </c>
      <c r="O35" s="164">
        <v>9.065268430867543E-2</v>
      </c>
      <c r="P35" s="106">
        <v>7.4751580849141824E-2</v>
      </c>
      <c r="T35"/>
    </row>
    <row r="36" spans="1:20" x14ac:dyDescent="0.25">
      <c r="A36" s="1" t="s">
        <v>36</v>
      </c>
      <c r="B36" s="110" t="s">
        <v>37</v>
      </c>
      <c r="C36" s="113">
        <v>1425</v>
      </c>
      <c r="D36" s="107">
        <v>28.1</v>
      </c>
      <c r="E36" s="115">
        <v>34.5</v>
      </c>
      <c r="F36" s="334">
        <v>50</v>
      </c>
      <c r="G36" s="30">
        <v>95</v>
      </c>
      <c r="H36" s="30">
        <v>70</v>
      </c>
      <c r="J36" s="1" t="s">
        <v>13</v>
      </c>
      <c r="K36" s="164">
        <v>0.67009157952970644</v>
      </c>
      <c r="L36" s="106">
        <v>0.65996200692814844</v>
      </c>
      <c r="N36" s="1" t="s">
        <v>13</v>
      </c>
      <c r="O36" s="164">
        <v>0.56981089573825727</v>
      </c>
      <c r="P36" s="106">
        <v>0.4416214995483288</v>
      </c>
      <c r="T36"/>
    </row>
    <row r="37" spans="1:20" x14ac:dyDescent="0.25">
      <c r="A37" s="1" t="s">
        <v>36</v>
      </c>
      <c r="B37" s="110" t="s">
        <v>38</v>
      </c>
      <c r="C37" s="113">
        <v>1802</v>
      </c>
      <c r="D37" s="108">
        <v>15</v>
      </c>
      <c r="E37" s="370">
        <v>36.1</v>
      </c>
      <c r="F37" s="334">
        <v>50</v>
      </c>
      <c r="G37" s="30">
        <v>95</v>
      </c>
      <c r="H37" s="30">
        <v>70</v>
      </c>
      <c r="J37" s="1" t="s">
        <v>14</v>
      </c>
      <c r="K37" s="164">
        <v>4.1888981979268887E-2</v>
      </c>
      <c r="L37" s="106">
        <v>3.5534696614146835E-2</v>
      </c>
      <c r="N37" s="1" t="s">
        <v>14</v>
      </c>
      <c r="O37" s="164">
        <v>4.7423784855519943E-2</v>
      </c>
      <c r="P37" s="106">
        <v>6.2443541102077685E-2</v>
      </c>
      <c r="T37"/>
    </row>
    <row r="38" spans="1:20" x14ac:dyDescent="0.25">
      <c r="A38" s="1" t="s">
        <v>36</v>
      </c>
      <c r="B38" s="110" t="s">
        <v>39</v>
      </c>
      <c r="C38" s="113">
        <v>2022</v>
      </c>
      <c r="D38" s="107">
        <v>20</v>
      </c>
      <c r="E38" s="115">
        <v>46</v>
      </c>
      <c r="F38" s="334">
        <v>50</v>
      </c>
      <c r="G38" s="30">
        <v>95</v>
      </c>
      <c r="H38" s="30">
        <v>70</v>
      </c>
      <c r="J38" s="1" t="s">
        <v>15</v>
      </c>
      <c r="K38" s="164">
        <v>3.7926706840815628E-4</v>
      </c>
      <c r="L38" s="106">
        <v>2.2348865795060902E-4</v>
      </c>
      <c r="N38" s="1" t="s">
        <v>15</v>
      </c>
      <c r="O38" s="164">
        <v>1.1980147960385847E-3</v>
      </c>
      <c r="P38" s="106">
        <v>7.9042457091237583E-4</v>
      </c>
      <c r="T38"/>
    </row>
    <row r="39" spans="1:20" x14ac:dyDescent="0.25">
      <c r="A39" s="1" t="s">
        <v>40</v>
      </c>
      <c r="B39" s="110" t="s">
        <v>41</v>
      </c>
      <c r="C39" s="113">
        <v>648</v>
      </c>
      <c r="D39" s="107">
        <v>24</v>
      </c>
      <c r="E39" s="115">
        <v>1</v>
      </c>
      <c r="F39" s="334">
        <v>50</v>
      </c>
      <c r="G39" s="30">
        <v>95</v>
      </c>
      <c r="H39" s="30">
        <v>70</v>
      </c>
      <c r="J39" s="1" t="s">
        <v>16</v>
      </c>
      <c r="K39" s="164">
        <v>1.0932140819856604E-3</v>
      </c>
      <c r="L39" s="106">
        <v>6.7046597385182706E-4</v>
      </c>
      <c r="N39" s="1" t="s">
        <v>16</v>
      </c>
      <c r="O39" s="164">
        <v>6.9857234722787553E-3</v>
      </c>
      <c r="P39" s="106">
        <v>1.0614272809394761E-2</v>
      </c>
      <c r="T39"/>
    </row>
    <row r="40" spans="1:20" ht="15.75" thickBot="1" x14ac:dyDescent="0.3">
      <c r="A40" s="1" t="s">
        <v>40</v>
      </c>
      <c r="B40" s="110" t="s">
        <v>42</v>
      </c>
      <c r="C40" s="117">
        <v>1215</v>
      </c>
      <c r="D40" s="118">
        <v>15</v>
      </c>
      <c r="E40" s="119">
        <v>2.8</v>
      </c>
      <c r="F40" s="334">
        <v>50</v>
      </c>
      <c r="G40" s="30">
        <v>95</v>
      </c>
      <c r="H40" s="30">
        <v>70</v>
      </c>
      <c r="J40" s="1" t="s">
        <v>17</v>
      </c>
      <c r="K40" s="164">
        <v>5.030378135275927E-3</v>
      </c>
      <c r="L40" s="106">
        <v>2.5701195664320038E-3</v>
      </c>
      <c r="N40" s="1" t="s">
        <v>17</v>
      </c>
      <c r="O40" s="164">
        <v>1.2175796872307264E-2</v>
      </c>
      <c r="P40" s="106">
        <v>1.9534778681120146E-2</v>
      </c>
      <c r="T40"/>
    </row>
    <row r="41" spans="1:20" x14ac:dyDescent="0.25">
      <c r="K41" s="157">
        <v>1</v>
      </c>
      <c r="O41" s="157">
        <v>1</v>
      </c>
      <c r="T41"/>
    </row>
    <row r="42" spans="1:20" x14ac:dyDescent="0.25">
      <c r="T42"/>
    </row>
    <row r="43" spans="1:20" x14ac:dyDescent="0.25">
      <c r="T43"/>
    </row>
    <row r="44" spans="1:20" x14ac:dyDescent="0.25">
      <c r="T44"/>
    </row>
    <row r="45" spans="1:20" x14ac:dyDescent="0.25">
      <c r="T45"/>
    </row>
    <row r="46" spans="1:20" x14ac:dyDescent="0.25">
      <c r="T46"/>
    </row>
    <row r="47" spans="1:20" x14ac:dyDescent="0.25">
      <c r="T47"/>
    </row>
    <row r="48" spans="1:20" x14ac:dyDescent="0.25">
      <c r="T48"/>
    </row>
    <row r="49" spans="2:20" x14ac:dyDescent="0.25">
      <c r="T49"/>
    </row>
    <row r="50" spans="2:20" x14ac:dyDescent="0.25">
      <c r="T50"/>
    </row>
    <row r="51" spans="2:20" x14ac:dyDescent="0.25">
      <c r="T51"/>
    </row>
    <row r="52" spans="2:20" x14ac:dyDescent="0.25">
      <c r="T52"/>
    </row>
    <row r="53" spans="2:20" x14ac:dyDescent="0.25">
      <c r="T53"/>
    </row>
    <row r="54" spans="2:20" x14ac:dyDescent="0.25">
      <c r="B54" s="324" t="s">
        <v>22</v>
      </c>
      <c r="C54" s="325"/>
      <c r="D54" s="325"/>
      <c r="E54" s="325"/>
      <c r="F54" s="331"/>
      <c r="T54"/>
    </row>
    <row r="55" spans="2:20" x14ac:dyDescent="0.25">
      <c r="B55" s="2" t="s">
        <v>7</v>
      </c>
      <c r="C55" s="2" t="s">
        <v>18</v>
      </c>
      <c r="D55" s="2" t="s">
        <v>19</v>
      </c>
      <c r="E55" s="2" t="s">
        <v>20</v>
      </c>
      <c r="F55" s="2" t="s">
        <v>21</v>
      </c>
      <c r="T55"/>
    </row>
    <row r="56" spans="2:20" x14ac:dyDescent="0.25">
      <c r="B56" s="12" t="s">
        <v>8</v>
      </c>
      <c r="C56" s="12">
        <v>1.62</v>
      </c>
      <c r="D56" s="12">
        <v>0.39</v>
      </c>
      <c r="E56" s="12">
        <v>0</v>
      </c>
      <c r="F56" s="12">
        <v>0</v>
      </c>
      <c r="T56"/>
    </row>
    <row r="57" spans="2:20" x14ac:dyDescent="0.25">
      <c r="B57" s="12" t="s">
        <v>9</v>
      </c>
      <c r="C57" s="12">
        <v>2</v>
      </c>
      <c r="D57" s="12">
        <v>0</v>
      </c>
      <c r="E57" s="12">
        <v>0</v>
      </c>
      <c r="F57" s="12">
        <v>0</v>
      </c>
      <c r="T57"/>
    </row>
    <row r="58" spans="2:20" x14ac:dyDescent="0.25">
      <c r="B58" s="12" t="s">
        <v>10</v>
      </c>
      <c r="C58" s="12">
        <v>1.02</v>
      </c>
      <c r="D58" s="12">
        <v>0.99</v>
      </c>
      <c r="E58" s="12">
        <v>0</v>
      </c>
      <c r="F58" s="12">
        <v>0</v>
      </c>
      <c r="T58"/>
    </row>
    <row r="59" spans="2:20" x14ac:dyDescent="0.25">
      <c r="B59" s="12" t="s">
        <v>11</v>
      </c>
      <c r="C59" s="12">
        <v>1</v>
      </c>
      <c r="D59" s="12">
        <v>0.26</v>
      </c>
      <c r="E59" s="12">
        <v>0.83</v>
      </c>
      <c r="F59" s="12">
        <v>0</v>
      </c>
      <c r="T59"/>
    </row>
    <row r="60" spans="2:20" x14ac:dyDescent="0.25">
      <c r="B60" s="12" t="s">
        <v>12</v>
      </c>
      <c r="C60" s="12">
        <v>2.38</v>
      </c>
      <c r="D60" s="12">
        <v>0.67</v>
      </c>
      <c r="E60" s="12">
        <v>0</v>
      </c>
      <c r="F60" s="12">
        <v>0</v>
      </c>
      <c r="T60"/>
    </row>
    <row r="61" spans="2:20" x14ac:dyDescent="0.25">
      <c r="B61" s="12" t="s">
        <v>13</v>
      </c>
      <c r="C61" s="12">
        <v>1.1299999999999999</v>
      </c>
      <c r="D61" s="12">
        <v>1.93</v>
      </c>
      <c r="E61" s="12">
        <v>0</v>
      </c>
      <c r="F61" s="12">
        <v>0</v>
      </c>
      <c r="T61"/>
    </row>
    <row r="62" spans="2:20" x14ac:dyDescent="0.25">
      <c r="B62" s="12" t="s">
        <v>14</v>
      </c>
      <c r="C62" s="12">
        <v>1.19</v>
      </c>
      <c r="D62" s="12">
        <v>1.0900000000000001</v>
      </c>
      <c r="E62" s="12">
        <v>0.89</v>
      </c>
      <c r="F62" s="12">
        <v>0</v>
      </c>
      <c r="T62"/>
    </row>
    <row r="63" spans="2:20" x14ac:dyDescent="0.25">
      <c r="B63" s="12" t="s">
        <v>15</v>
      </c>
      <c r="C63" s="12">
        <v>4.29</v>
      </c>
      <c r="D63" s="12">
        <v>0.26</v>
      </c>
      <c r="E63" s="12">
        <v>0.06</v>
      </c>
      <c r="F63" s="12">
        <v>0</v>
      </c>
      <c r="T63"/>
    </row>
    <row r="64" spans="2:20" x14ac:dyDescent="0.25">
      <c r="B64" s="12" t="s">
        <v>16</v>
      </c>
      <c r="C64" s="12">
        <v>3.52</v>
      </c>
      <c r="D64" s="12">
        <v>1.1399999999999999</v>
      </c>
      <c r="E64" s="12">
        <v>0.06</v>
      </c>
      <c r="F64" s="12">
        <v>0</v>
      </c>
      <c r="T64"/>
    </row>
    <row r="65" spans="1:20" x14ac:dyDescent="0.25">
      <c r="B65" s="12" t="s">
        <v>17</v>
      </c>
      <c r="C65" s="12">
        <v>2.15</v>
      </c>
      <c r="D65" s="12">
        <v>2.13</v>
      </c>
      <c r="E65" s="12">
        <v>0.35</v>
      </c>
      <c r="F65" s="12">
        <v>0</v>
      </c>
      <c r="T65"/>
    </row>
    <row r="66" spans="1:20" x14ac:dyDescent="0.25">
      <c r="T66"/>
    </row>
    <row r="67" spans="1:20" x14ac:dyDescent="0.25">
      <c r="T67"/>
    </row>
    <row r="68" spans="1:20" x14ac:dyDescent="0.25">
      <c r="T68"/>
    </row>
    <row r="69" spans="1:20" x14ac:dyDescent="0.25">
      <c r="A69" s="312"/>
      <c r="B69" s="312"/>
      <c r="C69" s="312"/>
      <c r="D69" s="312"/>
      <c r="E69" s="312"/>
      <c r="F69" s="312"/>
      <c r="G69" s="312"/>
      <c r="H69" s="312"/>
      <c r="I69" s="312"/>
      <c r="J69" s="312"/>
      <c r="K69" s="312"/>
      <c r="L69" s="312"/>
    </row>
    <row r="70" spans="1:20" x14ac:dyDescent="0.25">
      <c r="A70" s="312"/>
      <c r="B70" s="312"/>
      <c r="C70" s="312"/>
      <c r="D70" s="312"/>
      <c r="E70" s="312"/>
      <c r="F70" s="312"/>
      <c r="G70" s="312"/>
      <c r="H70" s="312"/>
      <c r="I70" s="312"/>
      <c r="J70" s="312"/>
      <c r="K70" s="312"/>
      <c r="L70" s="312"/>
    </row>
    <row r="71" spans="1:20" x14ac:dyDescent="0.25">
      <c r="A71" s="312"/>
      <c r="B71" s="312"/>
      <c r="C71" s="312"/>
      <c r="D71" s="312"/>
      <c r="E71" s="312"/>
      <c r="F71" s="312"/>
      <c r="G71" s="312"/>
      <c r="H71" s="312"/>
      <c r="I71" s="312"/>
      <c r="J71" s="312"/>
      <c r="K71" s="312"/>
      <c r="L71" s="312"/>
    </row>
    <row r="72" spans="1:20" x14ac:dyDescent="0.25">
      <c r="A72" s="312"/>
      <c r="B72" s="312"/>
      <c r="C72" s="312"/>
      <c r="D72" s="312"/>
      <c r="E72" s="312"/>
      <c r="F72" s="312"/>
      <c r="G72" s="312"/>
      <c r="H72" s="312"/>
      <c r="I72" s="312"/>
      <c r="J72" s="312"/>
      <c r="K72" s="312"/>
      <c r="L72" s="312"/>
    </row>
    <row r="73" spans="1:20" x14ac:dyDescent="0.25">
      <c r="A73" s="312"/>
      <c r="B73" s="312"/>
      <c r="C73" s="312"/>
      <c r="D73" s="312"/>
      <c r="E73" s="312"/>
      <c r="F73" s="312"/>
      <c r="G73" s="312"/>
      <c r="H73" s="312"/>
      <c r="I73" s="312"/>
      <c r="J73" s="312"/>
      <c r="K73" s="312"/>
      <c r="L73" s="312"/>
    </row>
    <row r="74" spans="1:20" x14ac:dyDescent="0.25">
      <c r="A74" s="312"/>
      <c r="B74" s="312"/>
      <c r="C74" s="312"/>
      <c r="D74" s="312"/>
      <c r="E74" s="312"/>
      <c r="F74" s="312"/>
      <c r="G74" s="312"/>
      <c r="H74" s="312"/>
      <c r="I74" s="312"/>
      <c r="J74" s="312"/>
      <c r="K74" s="312"/>
    </row>
    <row r="75" spans="1:20" x14ac:dyDescent="0.25">
      <c r="A75" s="312"/>
      <c r="B75" s="312"/>
      <c r="C75" s="312"/>
      <c r="D75" s="312"/>
      <c r="E75" s="312"/>
      <c r="F75" s="312"/>
      <c r="G75" s="312"/>
      <c r="H75" s="312"/>
      <c r="I75" s="312"/>
      <c r="J75" s="312"/>
      <c r="K75" s="312"/>
      <c r="L75" s="312"/>
    </row>
    <row r="76" spans="1:20" x14ac:dyDescent="0.25">
      <c r="A76" s="312"/>
      <c r="B76" s="312"/>
      <c r="C76" s="312"/>
      <c r="D76" s="312"/>
      <c r="E76" s="312"/>
      <c r="F76" s="312"/>
      <c r="G76" s="312"/>
      <c r="H76" s="312"/>
      <c r="I76" s="312"/>
      <c r="J76" s="312"/>
      <c r="K76" s="312"/>
      <c r="L76" s="312"/>
    </row>
    <row r="77" spans="1:20" x14ac:dyDescent="0.25">
      <c r="A77" s="312"/>
      <c r="B77" s="312"/>
      <c r="C77" s="312"/>
      <c r="D77" s="312"/>
      <c r="E77" s="312"/>
      <c r="F77" s="312"/>
      <c r="G77" s="312"/>
      <c r="H77" s="312"/>
      <c r="I77" s="312"/>
      <c r="J77" s="312"/>
      <c r="K77" s="312"/>
      <c r="L77" s="312"/>
    </row>
    <row r="78" spans="1:20" x14ac:dyDescent="0.25">
      <c r="A78" s="312"/>
      <c r="B78" s="312"/>
      <c r="C78" s="312"/>
      <c r="D78" s="312"/>
      <c r="E78" s="312"/>
      <c r="F78" s="312"/>
      <c r="G78" s="312"/>
      <c r="H78" s="312"/>
      <c r="I78" s="312"/>
      <c r="J78" s="312"/>
      <c r="K78" s="312"/>
      <c r="L78" s="312"/>
    </row>
    <row r="79" spans="1:20" x14ac:dyDescent="0.25">
      <c r="A79" s="312"/>
      <c r="B79" s="312"/>
      <c r="C79" s="312"/>
      <c r="D79" s="312"/>
      <c r="E79" s="312"/>
      <c r="F79" s="312"/>
      <c r="G79" s="312"/>
      <c r="H79" s="312"/>
      <c r="I79" s="312"/>
      <c r="J79" s="312"/>
      <c r="K79" s="312"/>
      <c r="L79" s="312"/>
    </row>
    <row r="80" spans="1:20" x14ac:dyDescent="0.25">
      <c r="A80" s="312"/>
      <c r="B80" s="312"/>
      <c r="C80" s="312"/>
      <c r="D80" s="312"/>
      <c r="E80" s="312"/>
      <c r="F80" s="312"/>
      <c r="G80" s="312"/>
      <c r="H80" s="312"/>
      <c r="I80" s="312"/>
      <c r="J80" s="312"/>
      <c r="K80" s="312"/>
      <c r="L80" s="312"/>
    </row>
    <row r="81" spans="1:12" x14ac:dyDescent="0.25">
      <c r="A81" s="312"/>
      <c r="B81" s="312"/>
      <c r="C81" s="312"/>
      <c r="D81" s="312"/>
      <c r="E81" s="312"/>
      <c r="F81" s="312"/>
      <c r="G81" s="312"/>
      <c r="H81" s="312"/>
      <c r="I81" s="312"/>
      <c r="J81" s="312"/>
      <c r="K81" s="312"/>
      <c r="L81" s="312"/>
    </row>
    <row r="82" spans="1:12" x14ac:dyDescent="0.25">
      <c r="A82" s="312"/>
      <c r="B82" s="312"/>
      <c r="C82" s="312"/>
      <c r="D82" s="312"/>
      <c r="E82" s="312"/>
      <c r="F82" s="312"/>
      <c r="G82" s="312"/>
      <c r="H82" s="312"/>
      <c r="I82" s="312"/>
      <c r="J82" s="312"/>
      <c r="K82" s="312"/>
      <c r="L82" s="312"/>
    </row>
    <row r="83" spans="1:12" x14ac:dyDescent="0.25">
      <c r="A83" s="312"/>
      <c r="B83" s="312"/>
      <c r="C83" s="312"/>
      <c r="D83" s="312"/>
      <c r="E83" s="312"/>
      <c r="F83" s="312"/>
      <c r="G83" s="312"/>
      <c r="H83" s="312"/>
      <c r="I83" s="312"/>
      <c r="J83" s="312"/>
      <c r="K83" s="312"/>
      <c r="L83" s="3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BZ607"/>
  <sheetViews>
    <sheetView zoomScale="60" zoomScaleNormal="60" workbookViewId="0">
      <selection activeCell="M94" sqref="M94"/>
    </sheetView>
  </sheetViews>
  <sheetFormatPr defaultRowHeight="15" x14ac:dyDescent="0.25"/>
  <cols>
    <col min="1" max="1" width="17.7109375" bestFit="1" customWidth="1"/>
    <col min="2" max="2" width="22.140625" bestFit="1" customWidth="1"/>
    <col min="3" max="3" width="13.85546875" bestFit="1" customWidth="1"/>
    <col min="4" max="11" width="7.42578125" bestFit="1" customWidth="1"/>
    <col min="12" max="22" width="8.85546875" bestFit="1" customWidth="1"/>
    <col min="23" max="34" width="9.140625" bestFit="1" customWidth="1"/>
    <col min="35" max="35" width="9.140625" customWidth="1"/>
    <col min="36" max="43" width="9.140625" bestFit="1" customWidth="1"/>
  </cols>
  <sheetData>
    <row r="1" spans="1:45" x14ac:dyDescent="0.25">
      <c r="A1" s="19" t="s">
        <v>25</v>
      </c>
      <c r="B1" s="6" t="s">
        <v>23</v>
      </c>
    </row>
    <row r="2" spans="1:45" ht="15.75" thickBot="1" x14ac:dyDescent="0.3">
      <c r="A2" s="10" t="s">
        <v>3</v>
      </c>
      <c r="B2" s="7" t="s">
        <v>0</v>
      </c>
      <c r="C2" s="3" t="s">
        <v>1</v>
      </c>
      <c r="D2" s="3" t="s">
        <v>2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5" ht="16.5" thickTop="1" thickBot="1" x14ac:dyDescent="0.3">
      <c r="A3" s="10" t="s">
        <v>3</v>
      </c>
      <c r="B3" s="8" t="s">
        <v>121</v>
      </c>
      <c r="C3" s="87">
        <v>4</v>
      </c>
      <c r="D3" s="205">
        <f t="array" ref="D3">SUM(E3:AQ3)</f>
        <v>100</v>
      </c>
      <c r="E3" s="206">
        <v>5.394190871369295</v>
      </c>
      <c r="F3" s="207">
        <v>7.4688796680497926</v>
      </c>
      <c r="G3" s="207">
        <v>8.7136929460580905</v>
      </c>
      <c r="H3" s="207">
        <v>8.2987551867219906</v>
      </c>
      <c r="I3" s="207">
        <v>4.9792531120331951</v>
      </c>
      <c r="J3" s="207">
        <v>4.9792531120331951</v>
      </c>
      <c r="K3" s="207">
        <v>8.2987551867219906</v>
      </c>
      <c r="L3" s="207">
        <v>6.6390041493775938</v>
      </c>
      <c r="M3" s="207">
        <v>8.7136929460580905</v>
      </c>
      <c r="N3" s="207">
        <v>8.2987551867219906</v>
      </c>
      <c r="O3" s="207">
        <v>7.0539419087136928</v>
      </c>
      <c r="P3" s="207">
        <v>7.4688796680497926</v>
      </c>
      <c r="Q3" s="207">
        <v>3.7344398340248963</v>
      </c>
      <c r="R3" s="207">
        <v>2.4896265560165975</v>
      </c>
      <c r="S3" s="207">
        <v>2.0746887966804977</v>
      </c>
      <c r="T3" s="207">
        <v>2.0746887966804977</v>
      </c>
      <c r="U3" s="207">
        <v>1.2448132780082988</v>
      </c>
      <c r="V3" s="207">
        <v>0.82987551867219922</v>
      </c>
      <c r="W3" s="207">
        <v>0.41493775933609961</v>
      </c>
      <c r="X3" s="207">
        <v>0.41493775933609961</v>
      </c>
      <c r="Y3" s="207">
        <v>0.41493775933609961</v>
      </c>
      <c r="Z3" s="207">
        <v>0</v>
      </c>
      <c r="AA3" s="207">
        <v>0</v>
      </c>
      <c r="AB3" s="207">
        <v>0</v>
      </c>
      <c r="AC3" s="207">
        <v>0</v>
      </c>
      <c r="AD3" s="207">
        <v>0</v>
      </c>
      <c r="AE3" s="207">
        <v>0</v>
      </c>
      <c r="AF3" s="207">
        <v>0</v>
      </c>
      <c r="AG3" s="207">
        <v>0</v>
      </c>
      <c r="AH3" s="207">
        <v>0</v>
      </c>
      <c r="AI3" s="207">
        <v>0</v>
      </c>
      <c r="AJ3" s="207">
        <v>0</v>
      </c>
      <c r="AK3" s="207">
        <v>0</v>
      </c>
      <c r="AL3" s="207">
        <v>0</v>
      </c>
      <c r="AM3" s="207">
        <v>0</v>
      </c>
      <c r="AN3" s="207">
        <v>0</v>
      </c>
      <c r="AO3" s="207">
        <v>0</v>
      </c>
      <c r="AP3" s="207">
        <v>0</v>
      </c>
      <c r="AQ3" s="208">
        <v>0</v>
      </c>
    </row>
    <row r="4" spans="1:45" ht="15.75" thickBot="1" x14ac:dyDescent="0.3">
      <c r="A4" s="10" t="s">
        <v>3</v>
      </c>
      <c r="B4" s="8" t="s">
        <v>121</v>
      </c>
      <c r="C4" s="87">
        <v>5</v>
      </c>
      <c r="D4" s="205">
        <f t="array" ref="D4">SUM(E4:AQ4)</f>
        <v>99.999999999999986</v>
      </c>
      <c r="E4" s="209">
        <v>3.4400948991696323</v>
      </c>
      <c r="F4" s="18">
        <v>9.0154211150652426</v>
      </c>
      <c r="G4" s="18">
        <v>15.302491103202847</v>
      </c>
      <c r="H4" s="18">
        <v>13.641755634638198</v>
      </c>
      <c r="I4" s="18">
        <v>10.320284697508896</v>
      </c>
      <c r="J4" s="18">
        <v>10.438908659549229</v>
      </c>
      <c r="K4" s="18">
        <v>9.7271648873072358</v>
      </c>
      <c r="L4" s="18">
        <v>8.5409252669039155</v>
      </c>
      <c r="M4" s="18">
        <v>5.8125741399762756</v>
      </c>
      <c r="N4" s="18">
        <v>4.5077105575326213</v>
      </c>
      <c r="O4" s="18">
        <v>3.9145907473309607</v>
      </c>
      <c r="P4" s="18">
        <v>2.7283511269276395</v>
      </c>
      <c r="Q4" s="18">
        <v>1.3048635824436536</v>
      </c>
      <c r="R4" s="18">
        <v>0.47449584816132861</v>
      </c>
      <c r="S4" s="18">
        <v>0.35587188612099641</v>
      </c>
      <c r="T4" s="18">
        <v>0.35587188612099641</v>
      </c>
      <c r="U4" s="18">
        <v>0</v>
      </c>
      <c r="V4" s="18">
        <v>0</v>
      </c>
      <c r="W4" s="18">
        <v>0</v>
      </c>
      <c r="X4" s="18">
        <v>0.11862396204033215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210">
        <v>0</v>
      </c>
    </row>
    <row r="5" spans="1:45" ht="15.75" thickBot="1" x14ac:dyDescent="0.3">
      <c r="A5" s="10" t="s">
        <v>3</v>
      </c>
      <c r="B5" s="8" t="s">
        <v>121</v>
      </c>
      <c r="C5" s="87">
        <v>6</v>
      </c>
      <c r="D5" s="205">
        <f t="array" ref="D5">SUM(E5:AQ5)</f>
        <v>99.999999999999972</v>
      </c>
      <c r="E5" s="209">
        <v>0.14534883720930233</v>
      </c>
      <c r="F5" s="18">
        <v>0.87209302325581395</v>
      </c>
      <c r="G5" s="18">
        <v>1.7441860465116279</v>
      </c>
      <c r="H5" s="18">
        <v>4.6511627906976747</v>
      </c>
      <c r="I5" s="18">
        <v>9.4476744186046506</v>
      </c>
      <c r="J5" s="18">
        <v>11.482558139534884</v>
      </c>
      <c r="K5" s="18">
        <v>7.9941860465116283</v>
      </c>
      <c r="L5" s="18">
        <v>10.465116279069768</v>
      </c>
      <c r="M5" s="18">
        <v>10.319767441860465</v>
      </c>
      <c r="N5" s="18">
        <v>10.61046511627907</v>
      </c>
      <c r="O5" s="18">
        <v>9.4476744186046506</v>
      </c>
      <c r="P5" s="18">
        <v>6.104651162790697</v>
      </c>
      <c r="Q5" s="18">
        <v>3.4883720930232558</v>
      </c>
      <c r="R5" s="18">
        <v>3.7790697674418601</v>
      </c>
      <c r="S5" s="18">
        <v>2.1802325581395348</v>
      </c>
      <c r="T5" s="18">
        <v>1.88953488372093</v>
      </c>
      <c r="U5" s="18">
        <v>1.4534883720930232</v>
      </c>
      <c r="V5" s="18">
        <v>0.72674418604651159</v>
      </c>
      <c r="W5" s="18">
        <v>1.0174418604651163</v>
      </c>
      <c r="X5" s="18">
        <v>0.58139534883720934</v>
      </c>
      <c r="Y5" s="18">
        <v>0.43604651162790697</v>
      </c>
      <c r="Z5" s="18">
        <v>0.14534883720930233</v>
      </c>
      <c r="AA5" s="18">
        <v>0.14534883720930233</v>
      </c>
      <c r="AB5" s="18">
        <v>0.14534883720930233</v>
      </c>
      <c r="AC5" s="18">
        <v>0.29069767441860467</v>
      </c>
      <c r="AD5" s="18">
        <v>0.14534883720930233</v>
      </c>
      <c r="AE5" s="18">
        <v>0.14534883720930233</v>
      </c>
      <c r="AF5" s="18">
        <v>0</v>
      </c>
      <c r="AG5" s="18">
        <v>0.14534883720930233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210">
        <v>0</v>
      </c>
    </row>
    <row r="6" spans="1:45" ht="15.75" thickBot="1" x14ac:dyDescent="0.3">
      <c r="A6" s="10" t="s">
        <v>3</v>
      </c>
      <c r="B6" s="8" t="s">
        <v>121</v>
      </c>
      <c r="C6" s="87">
        <v>7</v>
      </c>
      <c r="D6" s="205">
        <f t="array" ref="D6">SUM(E6:AQ6)</f>
        <v>100</v>
      </c>
      <c r="E6" s="209">
        <v>3.125</v>
      </c>
      <c r="F6" s="18">
        <v>6.25</v>
      </c>
      <c r="G6" s="18">
        <v>6.25</v>
      </c>
      <c r="H6" s="18">
        <v>6.25</v>
      </c>
      <c r="I6" s="18">
        <v>6.25</v>
      </c>
      <c r="J6" s="18">
        <v>3.125</v>
      </c>
      <c r="K6" s="18">
        <v>15.625</v>
      </c>
      <c r="L6" s="18">
        <v>3.125</v>
      </c>
      <c r="M6" s="18">
        <v>12.5</v>
      </c>
      <c r="N6" s="18">
        <v>3.125</v>
      </c>
      <c r="O6" s="18">
        <v>3.125</v>
      </c>
      <c r="P6" s="18">
        <v>0</v>
      </c>
      <c r="Q6" s="18">
        <v>3.125</v>
      </c>
      <c r="R6" s="18">
        <v>6.25</v>
      </c>
      <c r="S6" s="18">
        <v>12.5</v>
      </c>
      <c r="T6" s="18">
        <v>3.125</v>
      </c>
      <c r="U6" s="18">
        <v>3.125</v>
      </c>
      <c r="V6" s="18">
        <v>0</v>
      </c>
      <c r="W6" s="18">
        <v>0</v>
      </c>
      <c r="X6" s="18">
        <v>0</v>
      </c>
      <c r="Y6" s="18">
        <v>3.125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210">
        <v>0</v>
      </c>
    </row>
    <row r="7" spans="1:45" ht="15.75" thickBot="1" x14ac:dyDescent="0.3">
      <c r="A7" s="10" t="s">
        <v>3</v>
      </c>
      <c r="B7" s="8" t="s">
        <v>121</v>
      </c>
      <c r="C7" s="87">
        <v>8</v>
      </c>
      <c r="D7" s="205">
        <f>SUM(E7:AQ7)</f>
        <v>100.00000000000001</v>
      </c>
      <c r="E7" s="209">
        <v>4.1284403669724776</v>
      </c>
      <c r="F7" s="18">
        <v>7.186544342507645</v>
      </c>
      <c r="G7" s="18">
        <v>5.9633027522935782</v>
      </c>
      <c r="H7" s="18">
        <v>8.1039755351681961</v>
      </c>
      <c r="I7" s="18">
        <v>9.4801223241590211</v>
      </c>
      <c r="J7" s="18">
        <v>11.467889908256881</v>
      </c>
      <c r="K7" s="18">
        <v>10.856269113149846</v>
      </c>
      <c r="L7" s="18">
        <v>6.7278287461773694</v>
      </c>
      <c r="M7" s="18">
        <v>10.856269113149846</v>
      </c>
      <c r="N7" s="18">
        <v>8.8685015290519882</v>
      </c>
      <c r="O7" s="18">
        <v>6.2691131498470938</v>
      </c>
      <c r="P7" s="18">
        <v>3.5168195718654434</v>
      </c>
      <c r="Q7" s="18">
        <v>2.7522935779816518</v>
      </c>
      <c r="R7" s="18">
        <v>1.834862385321101</v>
      </c>
      <c r="S7" s="18">
        <v>0.76452599388379205</v>
      </c>
      <c r="T7" s="18">
        <v>0.45871559633027525</v>
      </c>
      <c r="U7" s="18">
        <v>0.1529051987767584</v>
      </c>
      <c r="V7" s="18">
        <v>0.3058103975535168</v>
      </c>
      <c r="W7" s="18">
        <v>0</v>
      </c>
      <c r="X7" s="18">
        <v>0</v>
      </c>
      <c r="Y7" s="18">
        <v>0</v>
      </c>
      <c r="Z7" s="18">
        <v>0.1529051987767584</v>
      </c>
      <c r="AA7" s="18">
        <v>0</v>
      </c>
      <c r="AB7" s="18">
        <v>0.1529051987767584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210">
        <v>0</v>
      </c>
    </row>
    <row r="8" spans="1:45" ht="15.75" thickBot="1" x14ac:dyDescent="0.3">
      <c r="A8" s="10" t="s">
        <v>3</v>
      </c>
      <c r="B8" s="8" t="s">
        <v>121</v>
      </c>
      <c r="C8" s="87">
        <v>9</v>
      </c>
      <c r="D8" s="205">
        <f>SUM(E8:AQ8)</f>
        <v>100.00000000000001</v>
      </c>
      <c r="E8" s="209">
        <v>1.9656019656019656E-2</v>
      </c>
      <c r="F8" s="18">
        <v>6.8796068796068796E-2</v>
      </c>
      <c r="G8" s="18">
        <v>0.67813267813267808</v>
      </c>
      <c r="H8" s="18">
        <v>3.3022113022113024</v>
      </c>
      <c r="I8" s="18">
        <v>9.0417690417690419</v>
      </c>
      <c r="J8" s="18">
        <v>13.926289926289925</v>
      </c>
      <c r="K8" s="18">
        <v>13.719901719901721</v>
      </c>
      <c r="L8" s="18">
        <v>13.277641277641278</v>
      </c>
      <c r="M8" s="18">
        <v>11.479115479115478</v>
      </c>
      <c r="N8" s="18">
        <v>11.606879606879607</v>
      </c>
      <c r="O8" s="18">
        <v>9.5724815724815731</v>
      </c>
      <c r="P8" s="18">
        <v>6.555282555282556</v>
      </c>
      <c r="Q8" s="18">
        <v>3.5479115479115482</v>
      </c>
      <c r="R8" s="18">
        <v>1.257985257985258</v>
      </c>
      <c r="S8" s="18">
        <v>0.91400491400491402</v>
      </c>
      <c r="T8" s="18">
        <v>0.4127764127764128</v>
      </c>
      <c r="U8" s="18">
        <v>0.31449631449631449</v>
      </c>
      <c r="V8" s="18">
        <v>9.8280098280098274E-2</v>
      </c>
      <c r="W8" s="18">
        <v>0.14742014742014742</v>
      </c>
      <c r="X8" s="18">
        <v>9.8280098280098278E-3</v>
      </c>
      <c r="Y8" s="18">
        <v>2.9484029484029485E-2</v>
      </c>
      <c r="Z8" s="18">
        <v>9.8280098280098278E-3</v>
      </c>
      <c r="AA8" s="18">
        <v>9.8280098280098278E-3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211">
        <v>0</v>
      </c>
    </row>
    <row r="9" spans="1:45" ht="15.75" thickBot="1" x14ac:dyDescent="0.3">
      <c r="A9" s="10" t="s">
        <v>3</v>
      </c>
      <c r="B9" s="8" t="s">
        <v>121</v>
      </c>
      <c r="C9" s="87">
        <v>10</v>
      </c>
      <c r="D9" s="205">
        <f t="array" ref="D9">SUM(E9:AQ9)</f>
        <v>100.00000000000001</v>
      </c>
      <c r="E9" s="209">
        <v>0</v>
      </c>
      <c r="F9" s="18">
        <v>0</v>
      </c>
      <c r="G9" s="18">
        <v>0</v>
      </c>
      <c r="H9" s="18">
        <v>2.2988505747126435</v>
      </c>
      <c r="I9" s="18">
        <v>4.5977011494252871</v>
      </c>
      <c r="J9" s="18">
        <v>9.1954022988505741</v>
      </c>
      <c r="K9" s="18">
        <v>4.5977011494252871</v>
      </c>
      <c r="L9" s="18">
        <v>12.643678160919542</v>
      </c>
      <c r="M9" s="18">
        <v>14.942528735632186</v>
      </c>
      <c r="N9" s="18">
        <v>10.344827586206897</v>
      </c>
      <c r="O9" s="18">
        <v>11.494252873563218</v>
      </c>
      <c r="P9" s="18">
        <v>10.344827586206897</v>
      </c>
      <c r="Q9" s="18">
        <v>5.7471264367816088</v>
      </c>
      <c r="R9" s="18">
        <v>3.4482758620689653</v>
      </c>
      <c r="S9" s="18">
        <v>1.1494252873563218</v>
      </c>
      <c r="T9" s="18">
        <v>1.1494252873563218</v>
      </c>
      <c r="U9" s="18">
        <v>2.2988505747126435</v>
      </c>
      <c r="V9" s="18">
        <v>2.2988505747126435</v>
      </c>
      <c r="W9" s="18">
        <v>1.1494252873563218</v>
      </c>
      <c r="X9" s="18">
        <v>1.1494252873563218</v>
      </c>
      <c r="Y9" s="18">
        <v>0</v>
      </c>
      <c r="Z9" s="18">
        <v>1.1494252873563218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210">
        <v>0</v>
      </c>
    </row>
    <row r="10" spans="1:45" ht="15.75" thickBot="1" x14ac:dyDescent="0.3">
      <c r="A10" s="10" t="s">
        <v>3</v>
      </c>
      <c r="B10" s="8" t="s">
        <v>121</v>
      </c>
      <c r="C10" s="87">
        <v>11</v>
      </c>
      <c r="D10" s="205">
        <f>SUM(E10:AQ10)</f>
        <v>99.999999999999986</v>
      </c>
      <c r="E10" s="209">
        <v>2.8571428571428572</v>
      </c>
      <c r="F10" s="18">
        <v>11.428571428571429</v>
      </c>
      <c r="G10" s="18">
        <v>11.428571428571429</v>
      </c>
      <c r="H10" s="18">
        <v>8.5714285714285712</v>
      </c>
      <c r="I10" s="18">
        <v>8.5714285714285712</v>
      </c>
      <c r="J10" s="18">
        <v>2.8571428571428572</v>
      </c>
      <c r="K10" s="18">
        <v>14.285714285714285</v>
      </c>
      <c r="L10" s="18">
        <v>5.7142857142857144</v>
      </c>
      <c r="M10" s="18">
        <v>17.142857142857142</v>
      </c>
      <c r="N10" s="18">
        <v>2.8571428571428572</v>
      </c>
      <c r="O10" s="18">
        <v>8.5714285714285712</v>
      </c>
      <c r="P10" s="18">
        <v>5.7142857142857144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210">
        <v>0</v>
      </c>
    </row>
    <row r="11" spans="1:45" ht="15.75" thickBot="1" x14ac:dyDescent="0.3">
      <c r="A11" s="10" t="s">
        <v>3</v>
      </c>
      <c r="B11" s="8" t="s">
        <v>121</v>
      </c>
      <c r="C11" s="88">
        <v>12</v>
      </c>
      <c r="D11" s="88">
        <f>SUM(E11:AQ11)</f>
        <v>100</v>
      </c>
      <c r="E11" s="212">
        <v>0</v>
      </c>
      <c r="F11" s="29">
        <v>0</v>
      </c>
      <c r="G11" s="29">
        <v>0</v>
      </c>
      <c r="H11" s="29">
        <v>6.1855670103092786</v>
      </c>
      <c r="I11" s="29">
        <v>9.2783505154639183</v>
      </c>
      <c r="J11" s="29">
        <v>17.525773195876287</v>
      </c>
      <c r="K11" s="29">
        <v>11.340206185567011</v>
      </c>
      <c r="L11" s="29">
        <v>9.2783505154639183</v>
      </c>
      <c r="M11" s="29">
        <v>10.309278350515463</v>
      </c>
      <c r="N11" s="29">
        <v>12.371134020618557</v>
      </c>
      <c r="O11" s="29">
        <v>10.309278350515463</v>
      </c>
      <c r="P11" s="29">
        <v>7.216494845360824</v>
      </c>
      <c r="Q11" s="29">
        <v>5.1546391752577314</v>
      </c>
      <c r="R11" s="29">
        <v>1.0309278350515463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13">
        <v>0</v>
      </c>
    </row>
    <row r="12" spans="1:45" ht="15.75" thickBot="1" x14ac:dyDescent="0.3">
      <c r="A12" s="10" t="s">
        <v>3</v>
      </c>
      <c r="B12" s="8" t="s">
        <v>121</v>
      </c>
      <c r="C12" s="87">
        <v>13</v>
      </c>
      <c r="D12" s="205">
        <f>SUM(E12:AQ12)</f>
        <v>100</v>
      </c>
      <c r="E12" s="214">
        <v>0</v>
      </c>
      <c r="F12" s="204">
        <v>0</v>
      </c>
      <c r="G12" s="204">
        <v>0</v>
      </c>
      <c r="H12" s="204">
        <v>5</v>
      </c>
      <c r="I12" s="204">
        <v>5</v>
      </c>
      <c r="J12" s="204">
        <v>15</v>
      </c>
      <c r="K12" s="204">
        <v>15</v>
      </c>
      <c r="L12" s="204">
        <v>5</v>
      </c>
      <c r="M12" s="204">
        <v>5</v>
      </c>
      <c r="N12" s="204">
        <v>15</v>
      </c>
      <c r="O12" s="204">
        <v>0</v>
      </c>
      <c r="P12" s="204">
        <v>10</v>
      </c>
      <c r="Q12" s="204">
        <v>0</v>
      </c>
      <c r="R12" s="204">
        <v>5</v>
      </c>
      <c r="S12" s="204">
        <v>0</v>
      </c>
      <c r="T12" s="204">
        <v>0</v>
      </c>
      <c r="U12" s="204">
        <v>15</v>
      </c>
      <c r="V12" s="204">
        <v>5</v>
      </c>
      <c r="W12" s="204">
        <v>0</v>
      </c>
      <c r="X12" s="204">
        <v>0</v>
      </c>
      <c r="Y12" s="204">
        <v>0</v>
      </c>
      <c r="Z12" s="204">
        <v>0</v>
      </c>
      <c r="AA12" s="204">
        <v>0</v>
      </c>
      <c r="AB12" s="204">
        <v>0</v>
      </c>
      <c r="AC12" s="204">
        <v>0</v>
      </c>
      <c r="AD12" s="204">
        <v>0</v>
      </c>
      <c r="AE12" s="204">
        <v>0</v>
      </c>
      <c r="AF12" s="204">
        <v>0</v>
      </c>
      <c r="AG12" s="204">
        <v>0</v>
      </c>
      <c r="AH12" s="204">
        <v>0</v>
      </c>
      <c r="AI12" s="204">
        <v>0</v>
      </c>
      <c r="AJ12" s="204">
        <v>0</v>
      </c>
      <c r="AK12" s="204">
        <v>0</v>
      </c>
      <c r="AL12" s="204">
        <v>0</v>
      </c>
      <c r="AM12" s="204">
        <v>0</v>
      </c>
      <c r="AN12" s="204">
        <v>0</v>
      </c>
      <c r="AO12" s="204">
        <v>0</v>
      </c>
      <c r="AP12" s="204">
        <v>0</v>
      </c>
      <c r="AQ12" s="215">
        <v>0</v>
      </c>
    </row>
    <row r="13" spans="1:45" ht="15.75" thickTop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25">
      <c r="A15" s="19" t="s">
        <v>26</v>
      </c>
      <c r="B15" s="6" t="s">
        <v>23</v>
      </c>
      <c r="AR15" s="6"/>
      <c r="AS15" s="6"/>
    </row>
    <row r="16" spans="1:45" ht="15.75" thickBot="1" x14ac:dyDescent="0.3">
      <c r="A16" s="10" t="s">
        <v>3</v>
      </c>
      <c r="B16" s="7" t="s">
        <v>0</v>
      </c>
      <c r="C16" s="3" t="s">
        <v>1</v>
      </c>
      <c r="D16" s="3" t="s">
        <v>2</v>
      </c>
      <c r="E16" s="3">
        <v>3000</v>
      </c>
      <c r="F16" s="3">
        <v>4000</v>
      </c>
      <c r="G16" s="3">
        <v>5000</v>
      </c>
      <c r="H16" s="3">
        <v>6000</v>
      </c>
      <c r="I16" s="3">
        <v>7000</v>
      </c>
      <c r="J16" s="3">
        <v>8000</v>
      </c>
      <c r="K16" s="3">
        <v>9000</v>
      </c>
      <c r="L16" s="3">
        <v>10000</v>
      </c>
      <c r="M16" s="3">
        <v>11000</v>
      </c>
      <c r="N16" s="3">
        <v>12000</v>
      </c>
      <c r="O16" s="3">
        <v>13000</v>
      </c>
      <c r="P16" s="3">
        <v>14000</v>
      </c>
      <c r="Q16" s="3">
        <v>15000</v>
      </c>
      <c r="R16" s="3">
        <v>16000</v>
      </c>
      <c r="S16" s="3">
        <v>17000</v>
      </c>
      <c r="T16" s="3">
        <v>18000</v>
      </c>
      <c r="U16" s="3">
        <v>19000</v>
      </c>
      <c r="V16" s="3">
        <v>20000</v>
      </c>
      <c r="W16" s="3">
        <v>21000</v>
      </c>
      <c r="X16" s="3">
        <v>22000</v>
      </c>
      <c r="Y16" s="3">
        <v>23000</v>
      </c>
      <c r="Z16" s="3">
        <v>24000</v>
      </c>
      <c r="AA16" s="3">
        <v>25000</v>
      </c>
      <c r="AB16" s="3">
        <v>26000</v>
      </c>
      <c r="AC16" s="3">
        <v>27000</v>
      </c>
      <c r="AD16" s="3">
        <v>28000</v>
      </c>
      <c r="AE16" s="3">
        <v>29000</v>
      </c>
      <c r="AF16" s="3">
        <v>30000</v>
      </c>
      <c r="AG16" s="3">
        <v>31000</v>
      </c>
      <c r="AH16" s="3">
        <v>32000</v>
      </c>
      <c r="AI16" s="3">
        <v>33000</v>
      </c>
      <c r="AJ16" s="3">
        <v>34000</v>
      </c>
      <c r="AK16" s="3">
        <v>35000</v>
      </c>
      <c r="AL16" s="3">
        <v>36000</v>
      </c>
      <c r="AM16" s="3">
        <v>37000</v>
      </c>
      <c r="AN16" s="3">
        <v>38000</v>
      </c>
      <c r="AO16" s="3">
        <v>39000</v>
      </c>
      <c r="AP16" s="3">
        <v>40000</v>
      </c>
      <c r="AQ16" s="3">
        <v>41000</v>
      </c>
      <c r="AR16" s="6"/>
      <c r="AS16" s="6"/>
    </row>
    <row r="17" spans="1:78" ht="16.5" thickTop="1" thickBot="1" x14ac:dyDescent="0.3">
      <c r="A17" s="10" t="s">
        <v>3</v>
      </c>
      <c r="B17" s="8" t="s">
        <v>121</v>
      </c>
      <c r="C17" s="86">
        <v>4</v>
      </c>
      <c r="D17" s="216">
        <f>SUM(E17:AQ17)</f>
        <v>100.00000000000001</v>
      </c>
      <c r="E17" s="224">
        <v>2.4096385542168677</v>
      </c>
      <c r="F17" s="225">
        <v>2.4096385542168677</v>
      </c>
      <c r="G17" s="225">
        <v>2.4096385542168677</v>
      </c>
      <c r="H17" s="225">
        <v>2.4096385542168677</v>
      </c>
      <c r="I17" s="225">
        <v>7.2289156626506017</v>
      </c>
      <c r="J17" s="225">
        <v>19.277108433734941</v>
      </c>
      <c r="K17" s="225">
        <v>13.253012048192772</v>
      </c>
      <c r="L17" s="225">
        <v>6.024096385542169</v>
      </c>
      <c r="M17" s="225">
        <v>3.6144578313253009</v>
      </c>
      <c r="N17" s="225">
        <v>3.6144578313253009</v>
      </c>
      <c r="O17" s="225">
        <v>8.4337349397590362</v>
      </c>
      <c r="P17" s="225">
        <v>4.8192771084337354</v>
      </c>
      <c r="Q17" s="225">
        <v>4.8192771084337354</v>
      </c>
      <c r="R17" s="225">
        <v>2.4096385542168677</v>
      </c>
      <c r="S17" s="225">
        <v>14.457831325301203</v>
      </c>
      <c r="T17" s="225">
        <v>2.4096385542168677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>
        <v>0</v>
      </c>
      <c r="AE17" s="225">
        <v>0</v>
      </c>
      <c r="AF17" s="225">
        <v>0</v>
      </c>
      <c r="AG17" s="225">
        <v>0</v>
      </c>
      <c r="AH17" s="225">
        <v>0</v>
      </c>
      <c r="AI17" s="225">
        <v>0</v>
      </c>
      <c r="AJ17" s="225">
        <v>0</v>
      </c>
      <c r="AK17" s="225">
        <v>0</v>
      </c>
      <c r="AL17" s="225">
        <v>0</v>
      </c>
      <c r="AM17" s="225">
        <v>0</v>
      </c>
      <c r="AN17" s="225">
        <v>0</v>
      </c>
      <c r="AO17" s="225">
        <v>0</v>
      </c>
      <c r="AP17" s="225">
        <v>0</v>
      </c>
      <c r="AQ17" s="226">
        <v>0</v>
      </c>
      <c r="AR17" s="6"/>
      <c r="AS17" s="6"/>
    </row>
    <row r="18" spans="1:78" ht="15.75" thickBot="1" x14ac:dyDescent="0.3">
      <c r="A18" s="10" t="s">
        <v>3</v>
      </c>
      <c r="B18" s="8" t="s">
        <v>121</v>
      </c>
      <c r="C18" s="86">
        <v>5</v>
      </c>
      <c r="D18" s="216">
        <f t="array" ref="D18">SUM(E18:AQ18)</f>
        <v>100.00000000000001</v>
      </c>
      <c r="E18" s="227">
        <v>5.9176672384219549</v>
      </c>
      <c r="F18" s="23">
        <v>21.526586620926246</v>
      </c>
      <c r="G18" s="23">
        <v>25.300171526586624</v>
      </c>
      <c r="H18" s="23">
        <v>15.180102915951974</v>
      </c>
      <c r="I18" s="23">
        <v>2.9159519725557463</v>
      </c>
      <c r="J18" s="23">
        <v>11.749571183533448</v>
      </c>
      <c r="K18" s="23">
        <v>2.5728987993138936</v>
      </c>
      <c r="L18" s="23">
        <v>6.3464837049742702</v>
      </c>
      <c r="M18" s="23">
        <v>5.6603773584905666</v>
      </c>
      <c r="N18" s="23">
        <v>2.0583190394511153</v>
      </c>
      <c r="O18" s="23">
        <v>0.42881646655231564</v>
      </c>
      <c r="P18" s="23">
        <v>0.25728987993138941</v>
      </c>
      <c r="Q18" s="23">
        <v>8.5763293310463118E-2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28">
        <v>0</v>
      </c>
      <c r="AR18" s="6"/>
      <c r="AS18" s="6"/>
    </row>
    <row r="19" spans="1:78" ht="15.75" thickBot="1" x14ac:dyDescent="0.3">
      <c r="A19" s="10" t="s">
        <v>3</v>
      </c>
      <c r="B19" s="8" t="s">
        <v>121</v>
      </c>
      <c r="C19" s="86">
        <v>6</v>
      </c>
      <c r="D19" s="216">
        <f t="array" ref="D19">SUM(E19:AQ19)</f>
        <v>100</v>
      </c>
      <c r="E19" s="227">
        <v>1.2773722627737227</v>
      </c>
      <c r="F19" s="23">
        <v>0</v>
      </c>
      <c r="G19" s="23">
        <v>0.91240875912408748</v>
      </c>
      <c r="H19" s="23">
        <v>1.2773722627737227</v>
      </c>
      <c r="I19" s="23">
        <v>0.54744525547445255</v>
      </c>
      <c r="J19" s="23">
        <v>2.3722627737226274</v>
      </c>
      <c r="K19" s="23">
        <v>2.7372262773722631</v>
      </c>
      <c r="L19" s="23">
        <v>2.3722627737226274</v>
      </c>
      <c r="M19" s="23">
        <v>8.5766423357664241</v>
      </c>
      <c r="N19" s="23">
        <v>19.89051094890511</v>
      </c>
      <c r="O19" s="23">
        <v>31.386861313868614</v>
      </c>
      <c r="P19" s="23">
        <v>27.007299270072991</v>
      </c>
      <c r="Q19" s="23">
        <v>0.91240875912408748</v>
      </c>
      <c r="R19" s="23">
        <v>0.72992700729927007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28">
        <v>0</v>
      </c>
      <c r="AR19" s="6"/>
      <c r="AS19" s="6"/>
    </row>
    <row r="20" spans="1:78" ht="15.75" thickBot="1" x14ac:dyDescent="0.3">
      <c r="A20" s="10" t="s">
        <v>3</v>
      </c>
      <c r="B20" s="8" t="s">
        <v>121</v>
      </c>
      <c r="C20" s="86">
        <v>7</v>
      </c>
      <c r="D20" s="216">
        <f t="array" ref="D20">SUM(E20:AQ20)</f>
        <v>100</v>
      </c>
      <c r="E20" s="227">
        <v>1.0416666666666665</v>
      </c>
      <c r="F20" s="23">
        <v>0</v>
      </c>
      <c r="G20" s="23">
        <v>0</v>
      </c>
      <c r="H20" s="23">
        <v>5.2083333333333339</v>
      </c>
      <c r="I20" s="23">
        <v>2.083333333333333</v>
      </c>
      <c r="J20" s="23">
        <v>7.291666666666667</v>
      </c>
      <c r="K20" s="23">
        <v>3.125</v>
      </c>
      <c r="L20" s="23">
        <v>5.2083333333333339</v>
      </c>
      <c r="M20" s="23">
        <v>14.583333333333334</v>
      </c>
      <c r="N20" s="23">
        <v>21.875</v>
      </c>
      <c r="O20" s="23">
        <v>18.75</v>
      </c>
      <c r="P20" s="23">
        <v>18.75</v>
      </c>
      <c r="Q20" s="23">
        <v>2.083333333333333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28">
        <v>0</v>
      </c>
    </row>
    <row r="21" spans="1:78" ht="15.75" thickBot="1" x14ac:dyDescent="0.3">
      <c r="A21" s="10" t="s">
        <v>3</v>
      </c>
      <c r="B21" s="8" t="s">
        <v>121</v>
      </c>
      <c r="C21" s="86">
        <v>8</v>
      </c>
      <c r="D21" s="216">
        <f t="array" ref="D21">SUM(E21:AQ21)</f>
        <v>100</v>
      </c>
      <c r="E21" s="227">
        <v>5.0387596899224807</v>
      </c>
      <c r="F21" s="23">
        <v>17.441860465116278</v>
      </c>
      <c r="G21" s="23">
        <v>22.286821705426359</v>
      </c>
      <c r="H21" s="23">
        <v>12.209302325581394</v>
      </c>
      <c r="I21" s="23">
        <v>2.1317829457364339</v>
      </c>
      <c r="J21" s="23">
        <v>12.984496124031008</v>
      </c>
      <c r="K21" s="23">
        <v>3.2945736434108532</v>
      </c>
      <c r="L21" s="23">
        <v>3.1007751937984498</v>
      </c>
      <c r="M21" s="23">
        <v>6.395348837209303</v>
      </c>
      <c r="N21" s="23">
        <v>7.7519379844961236</v>
      </c>
      <c r="O21" s="23">
        <v>5.0387596899224807</v>
      </c>
      <c r="P21" s="23">
        <v>2.1317829457364339</v>
      </c>
      <c r="Q21" s="23">
        <v>0.19379844961240311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28">
        <v>0</v>
      </c>
    </row>
    <row r="22" spans="1:78" ht="15.75" thickBot="1" x14ac:dyDescent="0.3">
      <c r="A22" s="10" t="s">
        <v>3</v>
      </c>
      <c r="B22" s="8" t="s">
        <v>121</v>
      </c>
      <c r="C22" s="86">
        <v>9</v>
      </c>
      <c r="D22" s="216">
        <f t="array" ref="D22">SUM(E22:AQ22)</f>
        <v>100</v>
      </c>
      <c r="E22" s="227">
        <v>0.68870523415977969</v>
      </c>
      <c r="F22" s="23">
        <v>0.43044077134986225</v>
      </c>
      <c r="G22" s="23">
        <v>2.083333333333333</v>
      </c>
      <c r="H22" s="23">
        <v>3.1852617079889809</v>
      </c>
      <c r="I22" s="23">
        <v>2.634297520661157</v>
      </c>
      <c r="J22" s="23">
        <v>10.795454545454545</v>
      </c>
      <c r="K22" s="23">
        <v>3.8911845730027546</v>
      </c>
      <c r="L22" s="23">
        <v>8.1095041322314039</v>
      </c>
      <c r="M22" s="23">
        <v>21.797520661157023</v>
      </c>
      <c r="N22" s="23">
        <v>23.278236914600551</v>
      </c>
      <c r="O22" s="23">
        <v>16.477272727272727</v>
      </c>
      <c r="P22" s="23">
        <v>5.9745179063360885</v>
      </c>
      <c r="Q22" s="23">
        <v>0.51652892561983477</v>
      </c>
      <c r="R22" s="23">
        <v>0.12052341597796143</v>
      </c>
      <c r="S22" s="23">
        <v>1.7217630853994491E-2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28">
        <v>0</v>
      </c>
    </row>
    <row r="23" spans="1:78" ht="15.75" thickBot="1" x14ac:dyDescent="0.3">
      <c r="A23" s="10" t="s">
        <v>3</v>
      </c>
      <c r="B23" s="8" t="s">
        <v>121</v>
      </c>
      <c r="C23" s="86">
        <v>10</v>
      </c>
      <c r="D23" s="216">
        <f t="array" ref="D23">SUM(E23:AQ23)</f>
        <v>100.00000000000001</v>
      </c>
      <c r="E23" s="227">
        <v>1.4285714285714286</v>
      </c>
      <c r="F23" s="23">
        <v>2.2857142857142856</v>
      </c>
      <c r="G23" s="23">
        <v>2</v>
      </c>
      <c r="H23" s="23">
        <v>6</v>
      </c>
      <c r="I23" s="23">
        <v>0.85714285714285721</v>
      </c>
      <c r="J23" s="23">
        <v>7.4285714285714288</v>
      </c>
      <c r="K23" s="23">
        <v>2</v>
      </c>
      <c r="L23" s="23">
        <v>10.285714285714285</v>
      </c>
      <c r="M23" s="23">
        <v>17.714285714285712</v>
      </c>
      <c r="N23" s="23">
        <v>22.857142857142858</v>
      </c>
      <c r="O23" s="23">
        <v>16.285714285714288</v>
      </c>
      <c r="P23" s="23">
        <v>10</v>
      </c>
      <c r="Q23" s="23">
        <v>0.2857142857142857</v>
      </c>
      <c r="R23" s="23">
        <v>0.5714285714285714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28">
        <v>0</v>
      </c>
    </row>
    <row r="24" spans="1:78" ht="15.75" thickBot="1" x14ac:dyDescent="0.3">
      <c r="A24" s="10" t="s">
        <v>3</v>
      </c>
      <c r="B24" s="8" t="s">
        <v>121</v>
      </c>
      <c r="C24" s="86">
        <v>11</v>
      </c>
      <c r="D24" s="216">
        <v>100</v>
      </c>
      <c r="E24" s="227">
        <v>0</v>
      </c>
      <c r="F24" s="23">
        <v>0</v>
      </c>
      <c r="G24" s="23">
        <v>2.8571428571428572</v>
      </c>
      <c r="H24" s="23">
        <v>2.8571428571428572</v>
      </c>
      <c r="I24" s="23">
        <v>2.8571428571428572</v>
      </c>
      <c r="J24" s="23">
        <v>8.5714285714285712</v>
      </c>
      <c r="K24" s="23">
        <v>11.428571428571429</v>
      </c>
      <c r="L24" s="23">
        <v>20</v>
      </c>
      <c r="M24" s="23">
        <v>14.285714285714285</v>
      </c>
      <c r="N24" s="23">
        <v>5.7142857142857144</v>
      </c>
      <c r="O24" s="23">
        <v>8.5714285714285712</v>
      </c>
      <c r="P24" s="23">
        <v>5.7142857142857144</v>
      </c>
      <c r="Q24" s="23">
        <v>5.7142857142857144</v>
      </c>
      <c r="R24" s="23">
        <v>0</v>
      </c>
      <c r="S24" s="23">
        <v>0</v>
      </c>
      <c r="T24" s="23">
        <v>0</v>
      </c>
      <c r="U24" s="23">
        <v>2.8571428571428572</v>
      </c>
      <c r="V24" s="23">
        <v>2.8571428571428572</v>
      </c>
      <c r="W24" s="23">
        <v>2.8571428571428572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2.8571428571428572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28">
        <v>0</v>
      </c>
    </row>
    <row r="25" spans="1:78" ht="15.75" thickBot="1" x14ac:dyDescent="0.3">
      <c r="A25" s="10" t="s">
        <v>3</v>
      </c>
      <c r="B25" s="8" t="s">
        <v>121</v>
      </c>
      <c r="C25" s="86">
        <v>12</v>
      </c>
      <c r="D25" s="216">
        <f t="array" ref="D25">SUM(E25:AQ25)</f>
        <v>100</v>
      </c>
      <c r="E25" s="227">
        <v>3.5714285714285712</v>
      </c>
      <c r="F25" s="23">
        <v>1.7857142857142856</v>
      </c>
      <c r="G25" s="23">
        <v>3.5714285714285712</v>
      </c>
      <c r="H25" s="23">
        <v>16.071428571428573</v>
      </c>
      <c r="I25" s="23">
        <v>37.5</v>
      </c>
      <c r="J25" s="23">
        <v>25</v>
      </c>
      <c r="K25" s="23">
        <v>0</v>
      </c>
      <c r="L25" s="23">
        <v>0</v>
      </c>
      <c r="M25" s="23">
        <v>5.3571428571428568</v>
      </c>
      <c r="N25" s="23">
        <v>3.5714285714285712</v>
      </c>
      <c r="O25" s="23">
        <v>3.5714285714285712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28">
        <v>0</v>
      </c>
    </row>
    <row r="26" spans="1:78" ht="15.75" thickBot="1" x14ac:dyDescent="0.3">
      <c r="A26" s="10" t="s">
        <v>3</v>
      </c>
      <c r="B26" s="8" t="s">
        <v>121</v>
      </c>
      <c r="C26" s="86">
        <v>13</v>
      </c>
      <c r="D26" s="216">
        <f t="array" ref="D26">SUM(E26:AQ26)</f>
        <v>99.999999999999986</v>
      </c>
      <c r="E26" s="229">
        <v>7.0175438596491224</v>
      </c>
      <c r="F26" s="230">
        <v>1.7543859649122806</v>
      </c>
      <c r="G26" s="230">
        <v>0</v>
      </c>
      <c r="H26" s="230">
        <v>8.7719298245614024</v>
      </c>
      <c r="I26" s="230">
        <v>10.526315789473683</v>
      </c>
      <c r="J26" s="230">
        <v>14.035087719298245</v>
      </c>
      <c r="K26" s="230">
        <v>1.7543859649122806</v>
      </c>
      <c r="L26" s="230">
        <v>7.0175438596491224</v>
      </c>
      <c r="M26" s="230">
        <v>14.035087719298245</v>
      </c>
      <c r="N26" s="230">
        <v>19.298245614035086</v>
      </c>
      <c r="O26" s="230">
        <v>8.7719298245614024</v>
      </c>
      <c r="P26" s="230">
        <v>7.0175438596491224</v>
      </c>
      <c r="Q26" s="230">
        <v>0</v>
      </c>
      <c r="R26" s="230">
        <v>0</v>
      </c>
      <c r="S26" s="230">
        <v>0</v>
      </c>
      <c r="T26" s="230">
        <v>0</v>
      </c>
      <c r="U26" s="230">
        <v>0</v>
      </c>
      <c r="V26" s="230">
        <v>0</v>
      </c>
      <c r="W26" s="230">
        <v>0</v>
      </c>
      <c r="X26" s="230">
        <v>0</v>
      </c>
      <c r="Y26" s="230">
        <v>0</v>
      </c>
      <c r="Z26" s="230">
        <v>0</v>
      </c>
      <c r="AA26" s="230">
        <v>0</v>
      </c>
      <c r="AB26" s="230">
        <v>0</v>
      </c>
      <c r="AC26" s="230">
        <v>0</v>
      </c>
      <c r="AD26" s="230">
        <v>0</v>
      </c>
      <c r="AE26" s="230">
        <v>0</v>
      </c>
      <c r="AF26" s="230">
        <v>0</v>
      </c>
      <c r="AG26" s="230">
        <v>0</v>
      </c>
      <c r="AH26" s="230">
        <v>0</v>
      </c>
      <c r="AI26" s="230">
        <v>0</v>
      </c>
      <c r="AJ26" s="230">
        <v>0</v>
      </c>
      <c r="AK26" s="230">
        <v>0</v>
      </c>
      <c r="AL26" s="230">
        <v>0</v>
      </c>
      <c r="AM26" s="230">
        <v>0</v>
      </c>
      <c r="AN26" s="230">
        <v>0</v>
      </c>
      <c r="AO26" s="230">
        <v>0</v>
      </c>
      <c r="AP26" s="230">
        <v>0</v>
      </c>
      <c r="AQ26" s="231">
        <v>0</v>
      </c>
    </row>
    <row r="27" spans="1:78" ht="15.75" thickTop="1" x14ac:dyDescent="0.25"/>
    <row r="29" spans="1:78" x14ac:dyDescent="0.25">
      <c r="A29" s="19" t="s">
        <v>27</v>
      </c>
      <c r="B29" s="6" t="s">
        <v>23</v>
      </c>
    </row>
    <row r="30" spans="1:78" ht="15.75" thickBot="1" x14ac:dyDescent="0.3">
      <c r="A30" s="10" t="s">
        <v>3</v>
      </c>
      <c r="B30" s="7" t="s">
        <v>0</v>
      </c>
      <c r="C30" s="3" t="s">
        <v>1</v>
      </c>
      <c r="D30" s="3" t="s">
        <v>2</v>
      </c>
      <c r="E30" s="3">
        <v>3000</v>
      </c>
      <c r="F30" s="3">
        <v>4000</v>
      </c>
      <c r="G30" s="3">
        <v>5000</v>
      </c>
      <c r="H30" s="3">
        <v>6000</v>
      </c>
      <c r="I30" s="3">
        <v>7000</v>
      </c>
      <c r="J30" s="3">
        <v>8000</v>
      </c>
      <c r="K30" s="3">
        <v>9000</v>
      </c>
      <c r="L30" s="3">
        <v>10000</v>
      </c>
      <c r="M30" s="3">
        <v>11000</v>
      </c>
      <c r="N30" s="3">
        <v>12000</v>
      </c>
      <c r="O30" s="3">
        <v>13000</v>
      </c>
      <c r="P30" s="3">
        <v>14000</v>
      </c>
      <c r="Q30" s="3">
        <v>15000</v>
      </c>
      <c r="R30" s="3">
        <v>16000</v>
      </c>
      <c r="S30" s="3">
        <v>17000</v>
      </c>
      <c r="T30" s="3">
        <v>18000</v>
      </c>
      <c r="U30" s="3">
        <v>19000</v>
      </c>
      <c r="V30" s="3">
        <v>20000</v>
      </c>
      <c r="W30" s="3">
        <v>21000</v>
      </c>
      <c r="X30" s="3">
        <v>22000</v>
      </c>
      <c r="Y30" s="3">
        <v>23000</v>
      </c>
      <c r="Z30" s="3">
        <v>24000</v>
      </c>
      <c r="AA30" s="3">
        <v>25000</v>
      </c>
      <c r="AB30" s="3">
        <v>26000</v>
      </c>
      <c r="AC30" s="3">
        <v>27000</v>
      </c>
      <c r="AD30" s="3">
        <v>28000</v>
      </c>
      <c r="AE30" s="3">
        <v>29000</v>
      </c>
      <c r="AF30" s="3">
        <v>30000</v>
      </c>
      <c r="AG30" s="3">
        <v>31000</v>
      </c>
      <c r="AH30" s="3">
        <v>32000</v>
      </c>
      <c r="AI30" s="3">
        <v>33000</v>
      </c>
      <c r="AJ30" s="3">
        <v>34000</v>
      </c>
      <c r="AK30" s="3">
        <v>35000</v>
      </c>
      <c r="AL30" s="3">
        <v>36000</v>
      </c>
      <c r="AM30" s="3">
        <v>37000</v>
      </c>
      <c r="AN30" s="3">
        <v>38000</v>
      </c>
      <c r="AO30" s="3">
        <v>39000</v>
      </c>
      <c r="AP30" s="3">
        <v>40000</v>
      </c>
      <c r="AQ30" s="3">
        <v>41000</v>
      </c>
    </row>
    <row r="31" spans="1:78" s="27" customFormat="1" ht="16.5" thickTop="1" thickBot="1" x14ac:dyDescent="0.3">
      <c r="A31" s="10" t="s">
        <v>3</v>
      </c>
      <c r="B31" s="8" t="s">
        <v>121</v>
      </c>
      <c r="C31" s="25">
        <v>4</v>
      </c>
      <c r="D31" s="217">
        <f t="array" ref="D31">SUM(E31:AQ31)</f>
        <v>99.999999999999986</v>
      </c>
      <c r="E31" s="232">
        <v>8.4367245657568244</v>
      </c>
      <c r="F31" s="233">
        <v>1.9851116625310175</v>
      </c>
      <c r="G31" s="233">
        <v>3.4739454094292808</v>
      </c>
      <c r="H31" s="233">
        <v>4.2183622828784122</v>
      </c>
      <c r="I31" s="233">
        <v>6.4516129032258061</v>
      </c>
      <c r="J31" s="233">
        <v>7.9404466501240698</v>
      </c>
      <c r="K31" s="233">
        <v>6.2034739454094296</v>
      </c>
      <c r="L31" s="233">
        <v>4.7146401985111659</v>
      </c>
      <c r="M31" s="233">
        <v>5.7071960297766751</v>
      </c>
      <c r="N31" s="233">
        <v>6.6997518610421833</v>
      </c>
      <c r="O31" s="233">
        <v>9.9255583126550881</v>
      </c>
      <c r="P31" s="233">
        <v>12.158808933002481</v>
      </c>
      <c r="Q31" s="233">
        <v>7.4441687344913143</v>
      </c>
      <c r="R31" s="233">
        <v>2.9776674937965262</v>
      </c>
      <c r="S31" s="233">
        <v>1.7369727047146404</v>
      </c>
      <c r="T31" s="233">
        <v>1.240694789081886</v>
      </c>
      <c r="U31" s="233">
        <v>0.74441687344913154</v>
      </c>
      <c r="V31" s="233">
        <v>1.9851116625310175</v>
      </c>
      <c r="W31" s="233">
        <v>2.2332506203473943</v>
      </c>
      <c r="X31" s="233">
        <v>0.99255583126550873</v>
      </c>
      <c r="Y31" s="233">
        <v>1.7369727047146404</v>
      </c>
      <c r="Z31" s="233">
        <v>0.49627791563275436</v>
      </c>
      <c r="AA31" s="233">
        <v>0.24813895781637718</v>
      </c>
      <c r="AB31" s="233">
        <v>0.24813895781637718</v>
      </c>
      <c r="AC31" s="233">
        <v>0</v>
      </c>
      <c r="AD31" s="233">
        <v>0</v>
      </c>
      <c r="AE31" s="233">
        <v>0</v>
      </c>
      <c r="AF31" s="233">
        <v>0</v>
      </c>
      <c r="AG31" s="233">
        <v>0</v>
      </c>
      <c r="AH31" s="233">
        <v>0</v>
      </c>
      <c r="AI31" s="233">
        <v>0</v>
      </c>
      <c r="AJ31" s="233">
        <v>0</v>
      </c>
      <c r="AK31" s="233">
        <v>0</v>
      </c>
      <c r="AL31" s="233">
        <v>0</v>
      </c>
      <c r="AM31" s="233">
        <v>0</v>
      </c>
      <c r="AN31" s="233">
        <v>0</v>
      </c>
      <c r="AO31" s="233">
        <v>0</v>
      </c>
      <c r="AP31" s="233">
        <v>0</v>
      </c>
      <c r="AQ31" s="234">
        <v>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 s="27" customFormat="1" ht="15.75" thickBot="1" x14ac:dyDescent="0.3">
      <c r="A32" s="10" t="s">
        <v>3</v>
      </c>
      <c r="B32" s="8" t="s">
        <v>121</v>
      </c>
      <c r="C32" s="25">
        <v>5</v>
      </c>
      <c r="D32" s="217">
        <f t="array" ref="D32">SUM(E32:AQ32)</f>
        <v>100</v>
      </c>
      <c r="E32" s="235">
        <v>1.0959636460839348</v>
      </c>
      <c r="F32" s="26">
        <v>7.7786688051323178</v>
      </c>
      <c r="G32" s="26">
        <v>19.112536754878377</v>
      </c>
      <c r="H32" s="26">
        <v>19.673883988238437</v>
      </c>
      <c r="I32" s="26">
        <v>13.2317562149158</v>
      </c>
      <c r="J32" s="26">
        <v>10.45175086875167</v>
      </c>
      <c r="K32" s="26">
        <v>9.5696337877572848</v>
      </c>
      <c r="L32" s="26">
        <v>6.6025126971398018</v>
      </c>
      <c r="M32" s="26">
        <v>4.2769313017909649</v>
      </c>
      <c r="N32" s="26">
        <v>2.5394279604383856</v>
      </c>
      <c r="O32" s="26">
        <v>1.6573108794439988</v>
      </c>
      <c r="P32" s="26">
        <v>1.0959636460839348</v>
      </c>
      <c r="Q32" s="26">
        <v>0.96230954290296711</v>
      </c>
      <c r="R32" s="26">
        <v>0.61480887463245115</v>
      </c>
      <c r="S32" s="26">
        <v>0.42769313017909649</v>
      </c>
      <c r="T32" s="26">
        <v>0.21384656508954825</v>
      </c>
      <c r="U32" s="26">
        <v>0.32076984763432237</v>
      </c>
      <c r="V32" s="26">
        <v>0.16038492381716118</v>
      </c>
      <c r="W32" s="26">
        <v>5.3461641272387062E-2</v>
      </c>
      <c r="X32" s="26">
        <v>5.3461641272387062E-2</v>
      </c>
      <c r="Y32" s="26">
        <v>2.6730820636193531E-2</v>
      </c>
      <c r="Z32" s="26">
        <v>0</v>
      </c>
      <c r="AA32" s="26">
        <v>5.3461641272387062E-2</v>
      </c>
      <c r="AB32" s="26">
        <v>0</v>
      </c>
      <c r="AC32" s="26">
        <v>0</v>
      </c>
      <c r="AD32" s="26">
        <v>0</v>
      </c>
      <c r="AE32" s="26">
        <v>2.6730820636193531E-2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36">
        <v>0</v>
      </c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 s="27" customFormat="1" ht="15.75" thickBot="1" x14ac:dyDescent="0.3">
      <c r="A33" s="10" t="s">
        <v>3</v>
      </c>
      <c r="B33" s="8" t="s">
        <v>121</v>
      </c>
      <c r="C33" s="25">
        <v>6</v>
      </c>
      <c r="D33" s="217">
        <f t="array" ref="D33">SUM(E33:AQ33)</f>
        <v>99.999999999999972</v>
      </c>
      <c r="E33" s="235">
        <v>0.7142857142857143</v>
      </c>
      <c r="F33" s="26">
        <v>1.0317460317460316</v>
      </c>
      <c r="G33" s="26">
        <v>0.95238095238095244</v>
      </c>
      <c r="H33" s="26">
        <v>0.79365079365079361</v>
      </c>
      <c r="I33" s="26">
        <v>3.3333333333333335</v>
      </c>
      <c r="J33" s="26">
        <v>6.0317460317460316</v>
      </c>
      <c r="K33" s="26">
        <v>11.746031746031745</v>
      </c>
      <c r="L33" s="26">
        <v>13.492063492063492</v>
      </c>
      <c r="M33" s="26">
        <v>11.507936507936508</v>
      </c>
      <c r="N33" s="26">
        <v>10.396825396825397</v>
      </c>
      <c r="O33" s="26">
        <v>6.0317460317460316</v>
      </c>
      <c r="P33" s="26">
        <v>6.0317460317460316</v>
      </c>
      <c r="Q33" s="26">
        <v>4.6031746031746037</v>
      </c>
      <c r="R33" s="26">
        <v>3.6507936507936511</v>
      </c>
      <c r="S33" s="26">
        <v>3.6507936507936511</v>
      </c>
      <c r="T33" s="26">
        <v>2.4603174603174605</v>
      </c>
      <c r="U33" s="26">
        <v>2.7777777777777777</v>
      </c>
      <c r="V33" s="26">
        <v>3.0158730158730158</v>
      </c>
      <c r="W33" s="26">
        <v>2.5396825396825395</v>
      </c>
      <c r="X33" s="26">
        <v>2.1428571428571428</v>
      </c>
      <c r="Y33" s="26">
        <v>1.4285714285714286</v>
      </c>
      <c r="Z33" s="26">
        <v>0.63492063492063489</v>
      </c>
      <c r="AA33" s="26">
        <v>0.31746031746031744</v>
      </c>
      <c r="AB33" s="26">
        <v>0.15873015873015872</v>
      </c>
      <c r="AC33" s="26">
        <v>0.31746031746031744</v>
      </c>
      <c r="AD33" s="26">
        <v>0.15873015873015872</v>
      </c>
      <c r="AE33" s="26">
        <v>7.9365079365079361E-2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36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 s="27" customFormat="1" ht="15.75" thickBot="1" x14ac:dyDescent="0.3">
      <c r="A34" s="10" t="s">
        <v>3</v>
      </c>
      <c r="B34" s="8" t="s">
        <v>121</v>
      </c>
      <c r="C34" s="25">
        <v>7</v>
      </c>
      <c r="D34" s="217">
        <f t="array" ref="D34">SUM(E34:AQ34)</f>
        <v>100</v>
      </c>
      <c r="E34" s="235">
        <v>2.9296875</v>
      </c>
      <c r="F34" s="26">
        <v>2.9296875</v>
      </c>
      <c r="G34" s="26">
        <v>2.9296875</v>
      </c>
      <c r="H34" s="26">
        <v>2.734375</v>
      </c>
      <c r="I34" s="26">
        <v>2.34375</v>
      </c>
      <c r="J34" s="26">
        <v>4.296875</v>
      </c>
      <c r="K34" s="26">
        <v>9.765625</v>
      </c>
      <c r="L34" s="26">
        <v>14.84375</v>
      </c>
      <c r="M34" s="26">
        <v>11.9140625</v>
      </c>
      <c r="N34" s="26">
        <v>7.8125</v>
      </c>
      <c r="O34" s="26">
        <v>7.8125</v>
      </c>
      <c r="P34" s="26">
        <v>6.25</v>
      </c>
      <c r="Q34" s="26">
        <v>4.1015625</v>
      </c>
      <c r="R34" s="26">
        <v>2.9296875</v>
      </c>
      <c r="S34" s="26">
        <v>3.125</v>
      </c>
      <c r="T34" s="26">
        <v>3.3203125</v>
      </c>
      <c r="U34" s="26">
        <v>2.34375</v>
      </c>
      <c r="V34" s="26">
        <v>1.7578125</v>
      </c>
      <c r="W34" s="26">
        <v>1.5625</v>
      </c>
      <c r="X34" s="26">
        <v>1.171875</v>
      </c>
      <c r="Y34" s="26">
        <v>1.5625</v>
      </c>
      <c r="Z34" s="26">
        <v>0.78125</v>
      </c>
      <c r="AA34" s="26">
        <v>0.1953125</v>
      </c>
      <c r="AB34" s="26">
        <v>0.390625</v>
      </c>
      <c r="AC34" s="26">
        <v>0.1953125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36">
        <v>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 s="27" customFormat="1" ht="15.75" thickBot="1" x14ac:dyDescent="0.3">
      <c r="A35" s="10" t="s">
        <v>3</v>
      </c>
      <c r="B35" s="8" t="s">
        <v>121</v>
      </c>
      <c r="C35" s="25">
        <v>8</v>
      </c>
      <c r="D35" s="217">
        <f t="array" ref="D35">SUM(E35:AQ35)</f>
        <v>100</v>
      </c>
      <c r="E35" s="235">
        <v>2.4943310657596371</v>
      </c>
      <c r="F35" s="26">
        <v>7.8798185941043082</v>
      </c>
      <c r="G35" s="26">
        <v>15.646258503401361</v>
      </c>
      <c r="H35" s="26">
        <v>16.326530612244898</v>
      </c>
      <c r="I35" s="26">
        <v>11.224489795918368</v>
      </c>
      <c r="J35" s="26">
        <v>10.714285714285714</v>
      </c>
      <c r="K35" s="26">
        <v>9.9206349206349209</v>
      </c>
      <c r="L35" s="26">
        <v>7.9931972789115653</v>
      </c>
      <c r="M35" s="26">
        <v>5.1020408163265305</v>
      </c>
      <c r="N35" s="26">
        <v>3.0612244897959182</v>
      </c>
      <c r="O35" s="26">
        <v>1.984126984126984</v>
      </c>
      <c r="P35" s="26">
        <v>1.5306122448979591</v>
      </c>
      <c r="Q35" s="26">
        <v>1.6439909297052153</v>
      </c>
      <c r="R35" s="26">
        <v>1.1904761904761905</v>
      </c>
      <c r="S35" s="26">
        <v>1.0204081632653061</v>
      </c>
      <c r="T35" s="26">
        <v>0.45351473922902497</v>
      </c>
      <c r="U35" s="26">
        <v>0.51020408163265307</v>
      </c>
      <c r="V35" s="26">
        <v>0.17006802721088435</v>
      </c>
      <c r="W35" s="26">
        <v>0.51020408163265307</v>
      </c>
      <c r="X35" s="26">
        <v>0.3401360544217687</v>
      </c>
      <c r="Y35" s="26">
        <v>5.6689342403628121E-2</v>
      </c>
      <c r="Z35" s="26">
        <v>0.11337868480725624</v>
      </c>
      <c r="AA35" s="26">
        <v>5.6689342403628121E-2</v>
      </c>
      <c r="AB35" s="26">
        <v>0</v>
      </c>
      <c r="AC35" s="26">
        <v>5.6689342403628121E-2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36">
        <v>0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 s="27" customFormat="1" ht="15.75" thickBot="1" x14ac:dyDescent="0.3">
      <c r="A36" s="10" t="s">
        <v>3</v>
      </c>
      <c r="B36" s="8" t="s">
        <v>121</v>
      </c>
      <c r="C36" s="25">
        <v>9</v>
      </c>
      <c r="D36" s="217">
        <f t="array" ref="D36">SUM(E36:AQ36)</f>
        <v>99.999999999999972</v>
      </c>
      <c r="E36" s="235">
        <v>0.38061254831995245</v>
      </c>
      <c r="F36" s="26">
        <v>0.40440083258994947</v>
      </c>
      <c r="G36" s="26">
        <v>0.57091882247992864</v>
      </c>
      <c r="H36" s="26">
        <v>1.2013083556348498</v>
      </c>
      <c r="I36" s="26">
        <v>4.4959857270294386</v>
      </c>
      <c r="J36" s="26">
        <v>12.7980969372584</v>
      </c>
      <c r="K36" s="26">
        <v>20.844484091584896</v>
      </c>
      <c r="L36" s="26">
        <v>19.732381801962536</v>
      </c>
      <c r="M36" s="26">
        <v>14.63574189711567</v>
      </c>
      <c r="N36" s="26">
        <v>8.2902170680939626</v>
      </c>
      <c r="O36" s="26">
        <v>5.2572108236693431</v>
      </c>
      <c r="P36" s="26">
        <v>3.4076717216770738</v>
      </c>
      <c r="Q36" s="26">
        <v>2.2658340767172169</v>
      </c>
      <c r="R36" s="26">
        <v>1.7960154623847753</v>
      </c>
      <c r="S36" s="26">
        <v>1.0883140053523639</v>
      </c>
      <c r="T36" s="26">
        <v>0.74933095450490628</v>
      </c>
      <c r="U36" s="26">
        <v>0.67201903062741597</v>
      </c>
      <c r="V36" s="26">
        <v>0.48765982753493903</v>
      </c>
      <c r="W36" s="26">
        <v>0.27951234017246507</v>
      </c>
      <c r="X36" s="26">
        <v>0.24977698483496877</v>
      </c>
      <c r="Y36" s="26">
        <v>0.15462384775498067</v>
      </c>
      <c r="Z36" s="26">
        <v>8.9206066012488858E-2</v>
      </c>
      <c r="AA36" s="26">
        <v>5.9470710674992558E-2</v>
      </c>
      <c r="AB36" s="26">
        <v>4.1629497472494795E-2</v>
      </c>
      <c r="AC36" s="26">
        <v>2.9735355337496279E-2</v>
      </c>
      <c r="AD36" s="26">
        <v>5.947071067499257E-3</v>
      </c>
      <c r="AE36" s="26">
        <v>1.1894142134998514E-2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36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 s="27" customFormat="1" ht="15.75" thickBot="1" x14ac:dyDescent="0.3">
      <c r="A37" s="10" t="s">
        <v>3</v>
      </c>
      <c r="B37" s="8" t="s">
        <v>121</v>
      </c>
      <c r="C37" s="25">
        <v>10</v>
      </c>
      <c r="D37" s="217">
        <f t="array" ref="D37">SUM(E37:AQ37)</f>
        <v>100</v>
      </c>
      <c r="E37" s="235">
        <v>0.61312078479460452</v>
      </c>
      <c r="F37" s="26">
        <v>0.4904966278356836</v>
      </c>
      <c r="G37" s="26">
        <v>0.67443286327406493</v>
      </c>
      <c r="H37" s="26">
        <v>0.91968117719190678</v>
      </c>
      <c r="I37" s="26">
        <v>2.5751072961373391</v>
      </c>
      <c r="J37" s="26">
        <v>6.6830165542611901</v>
      </c>
      <c r="K37" s="26">
        <v>14.347026364193747</v>
      </c>
      <c r="L37" s="26">
        <v>14.653586756591046</v>
      </c>
      <c r="M37" s="26">
        <v>13.488657265481299</v>
      </c>
      <c r="N37" s="26">
        <v>9.2581238503985279</v>
      </c>
      <c r="O37" s="26">
        <v>6.9895769466584916</v>
      </c>
      <c r="P37" s="26">
        <v>4.5370938074800735</v>
      </c>
      <c r="Q37" s="26">
        <v>5.6407112201103615</v>
      </c>
      <c r="R37" s="26">
        <v>4.2305334150827711</v>
      </c>
      <c r="S37" s="26">
        <v>3.2495401594114042</v>
      </c>
      <c r="T37" s="26">
        <v>2.3298589822194975</v>
      </c>
      <c r="U37" s="26">
        <v>2.6364193746167999</v>
      </c>
      <c r="V37" s="26">
        <v>1.9619865113427344</v>
      </c>
      <c r="W37" s="26">
        <v>1.655426118945432</v>
      </c>
      <c r="X37" s="26">
        <v>1.0423053341508277</v>
      </c>
      <c r="Y37" s="26">
        <v>0.73574494175352545</v>
      </c>
      <c r="Z37" s="26">
        <v>0.4904966278356836</v>
      </c>
      <c r="AA37" s="26">
        <v>0.42918454935622319</v>
      </c>
      <c r="AB37" s="26">
        <v>0</v>
      </c>
      <c r="AC37" s="26">
        <v>0.1226241569589209</v>
      </c>
      <c r="AD37" s="26">
        <v>6.131207847946045E-2</v>
      </c>
      <c r="AE37" s="26">
        <v>0.1226241569589209</v>
      </c>
      <c r="AF37" s="26">
        <v>0</v>
      </c>
      <c r="AG37" s="26">
        <v>0</v>
      </c>
      <c r="AH37" s="26">
        <v>6.131207847946045E-2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36">
        <v>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 s="27" customFormat="1" ht="15.75" thickBot="1" x14ac:dyDescent="0.3">
      <c r="A38" s="10" t="s">
        <v>3</v>
      </c>
      <c r="B38" s="8" t="s">
        <v>121</v>
      </c>
      <c r="C38" s="25">
        <v>11</v>
      </c>
      <c r="D38" s="217">
        <f t="array" ref="D38">SUM(E38:AQ38)</f>
        <v>99.999999999999972</v>
      </c>
      <c r="E38" s="235">
        <v>2.7777777777777777</v>
      </c>
      <c r="F38" s="26">
        <v>8.3333333333333321</v>
      </c>
      <c r="G38" s="26">
        <v>5.5555555555555554</v>
      </c>
      <c r="H38" s="26">
        <v>5.5555555555555554</v>
      </c>
      <c r="I38" s="26">
        <v>2.7777777777777777</v>
      </c>
      <c r="J38" s="26">
        <v>8.3333333333333321</v>
      </c>
      <c r="K38" s="26">
        <v>16.666666666666664</v>
      </c>
      <c r="L38" s="26">
        <v>13.888888888888889</v>
      </c>
      <c r="M38" s="26">
        <v>0</v>
      </c>
      <c r="N38" s="26">
        <v>8.3333333333333321</v>
      </c>
      <c r="O38" s="26">
        <v>5.5555555555555554</v>
      </c>
      <c r="P38" s="26">
        <v>5.5555555555555554</v>
      </c>
      <c r="Q38" s="26">
        <v>0</v>
      </c>
      <c r="R38" s="26">
        <v>2.7777777777777777</v>
      </c>
      <c r="S38" s="26">
        <v>8.3333333333333321</v>
      </c>
      <c r="T38" s="26">
        <v>0</v>
      </c>
      <c r="U38" s="26">
        <v>0</v>
      </c>
      <c r="V38" s="26">
        <v>2.7777777777777777</v>
      </c>
      <c r="W38" s="26">
        <v>0</v>
      </c>
      <c r="X38" s="26">
        <v>2.7777777777777777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36">
        <v>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 s="27" customFormat="1" ht="15.75" thickBot="1" x14ac:dyDescent="0.3">
      <c r="A39" s="10" t="s">
        <v>3</v>
      </c>
      <c r="B39" s="8" t="s">
        <v>121</v>
      </c>
      <c r="C39" s="25">
        <v>12</v>
      </c>
      <c r="D39" s="217">
        <f t="array" ref="D39">SUM(E39:AQ39)</f>
        <v>100.00000000000001</v>
      </c>
      <c r="E39" s="235">
        <v>1.256281407035176</v>
      </c>
      <c r="F39" s="26">
        <v>1.5075376884422109</v>
      </c>
      <c r="G39" s="26">
        <v>1.7587939698492463</v>
      </c>
      <c r="H39" s="26">
        <v>3.2663316582914574</v>
      </c>
      <c r="I39" s="26">
        <v>6.78391959798995</v>
      </c>
      <c r="J39" s="26">
        <v>12.060301507537687</v>
      </c>
      <c r="K39" s="26">
        <v>16.331658291457288</v>
      </c>
      <c r="L39" s="26">
        <v>15.577889447236181</v>
      </c>
      <c r="M39" s="26">
        <v>15.577889447236181</v>
      </c>
      <c r="N39" s="26">
        <v>9.2964824120603016</v>
      </c>
      <c r="O39" s="26">
        <v>5.7788944723618094</v>
      </c>
      <c r="P39" s="26">
        <v>3.5175879396984926</v>
      </c>
      <c r="Q39" s="26">
        <v>3.2663316582914574</v>
      </c>
      <c r="R39" s="26">
        <v>1.5075376884422109</v>
      </c>
      <c r="S39" s="26">
        <v>0.25125628140703515</v>
      </c>
      <c r="T39" s="26">
        <v>0.25125628140703515</v>
      </c>
      <c r="U39" s="26">
        <v>0.50251256281407031</v>
      </c>
      <c r="V39" s="26">
        <v>0.75376884422110546</v>
      </c>
      <c r="W39" s="26">
        <v>0.50251256281407031</v>
      </c>
      <c r="X39" s="26">
        <v>0</v>
      </c>
      <c r="Y39" s="26">
        <v>0</v>
      </c>
      <c r="Z39" s="26">
        <v>0.25125628140703515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36">
        <v>0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 s="27" customFormat="1" ht="15.75" thickBot="1" x14ac:dyDescent="0.3">
      <c r="A40" s="10" t="s">
        <v>3</v>
      </c>
      <c r="B40" s="8" t="s">
        <v>121</v>
      </c>
      <c r="C40" s="25">
        <v>13</v>
      </c>
      <c r="D40" s="217">
        <v>100.00000000000011</v>
      </c>
      <c r="E40" s="237">
        <v>2.912621359223301</v>
      </c>
      <c r="F40" s="238">
        <v>1.9417475728155338</v>
      </c>
      <c r="G40" s="238">
        <v>0.97087378640776689</v>
      </c>
      <c r="H40" s="238">
        <v>0</v>
      </c>
      <c r="I40" s="238">
        <v>1.9417475728155338</v>
      </c>
      <c r="J40" s="238">
        <v>12.621359223300971</v>
      </c>
      <c r="K40" s="238">
        <v>15.53398058252427</v>
      </c>
      <c r="L40" s="238">
        <v>17.475728155339805</v>
      </c>
      <c r="M40" s="238">
        <v>18.446601941747574</v>
      </c>
      <c r="N40" s="238">
        <v>8.7378640776699026</v>
      </c>
      <c r="O40" s="238">
        <v>1.9417475728155338</v>
      </c>
      <c r="P40" s="238">
        <v>5.825242718446602</v>
      </c>
      <c r="Q40" s="238">
        <v>3.8834951456310676</v>
      </c>
      <c r="R40" s="238">
        <v>3.8834951456310676</v>
      </c>
      <c r="S40" s="238">
        <v>0.97087378640776689</v>
      </c>
      <c r="T40" s="238">
        <v>1.9417475728155338</v>
      </c>
      <c r="U40" s="238">
        <v>0</v>
      </c>
      <c r="V40" s="238">
        <v>0.97087378640776689</v>
      </c>
      <c r="W40" s="238">
        <v>0</v>
      </c>
      <c r="X40" s="238">
        <v>0</v>
      </c>
      <c r="Y40" s="238">
        <v>0</v>
      </c>
      <c r="Z40" s="238">
        <v>0</v>
      </c>
      <c r="AA40" s="238">
        <v>0</v>
      </c>
      <c r="AB40" s="238">
        <v>0</v>
      </c>
      <c r="AC40" s="238">
        <v>0</v>
      </c>
      <c r="AD40" s="238">
        <v>0</v>
      </c>
      <c r="AE40" s="238">
        <v>0</v>
      </c>
      <c r="AF40" s="238">
        <v>0</v>
      </c>
      <c r="AG40" s="238">
        <v>0</v>
      </c>
      <c r="AH40" s="238">
        <v>0</v>
      </c>
      <c r="AI40" s="238">
        <v>0</v>
      </c>
      <c r="AJ40" s="238">
        <v>0</v>
      </c>
      <c r="AK40" s="238">
        <v>0</v>
      </c>
      <c r="AL40" s="238">
        <v>0</v>
      </c>
      <c r="AM40" s="238">
        <v>0</v>
      </c>
      <c r="AN40" s="238">
        <v>0</v>
      </c>
      <c r="AO40" s="238">
        <v>0</v>
      </c>
      <c r="AP40" s="238">
        <v>0</v>
      </c>
      <c r="AQ40" s="239">
        <v>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 ht="15.75" thickTop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78" x14ac:dyDescent="0.25">
      <c r="A42" s="19" t="s">
        <v>57</v>
      </c>
      <c r="B42" s="6" t="s">
        <v>23</v>
      </c>
      <c r="AR42" s="6"/>
      <c r="AS42" s="6"/>
    </row>
    <row r="43" spans="1:78" ht="15.75" thickBot="1" x14ac:dyDescent="0.3">
      <c r="A43" s="10" t="s">
        <v>3</v>
      </c>
      <c r="B43" s="7" t="s">
        <v>0</v>
      </c>
      <c r="C43" s="3" t="s">
        <v>1</v>
      </c>
      <c r="D43" s="3" t="s">
        <v>2</v>
      </c>
      <c r="E43" s="3">
        <v>3000</v>
      </c>
      <c r="F43" s="3">
        <v>4000</v>
      </c>
      <c r="G43" s="3">
        <v>5000</v>
      </c>
      <c r="H43" s="3">
        <v>6000</v>
      </c>
      <c r="I43" s="3">
        <v>7000</v>
      </c>
      <c r="J43" s="3">
        <v>8000</v>
      </c>
      <c r="K43" s="3">
        <v>9000</v>
      </c>
      <c r="L43" s="3">
        <v>10000</v>
      </c>
      <c r="M43" s="3">
        <v>11000</v>
      </c>
      <c r="N43" s="3">
        <v>12000</v>
      </c>
      <c r="O43" s="3">
        <v>13000</v>
      </c>
      <c r="P43" s="3">
        <v>14000</v>
      </c>
      <c r="Q43" s="3">
        <v>15000</v>
      </c>
      <c r="R43" s="3">
        <v>16000</v>
      </c>
      <c r="S43" s="3">
        <v>17000</v>
      </c>
      <c r="T43" s="3">
        <v>18000</v>
      </c>
      <c r="U43" s="3">
        <v>19000</v>
      </c>
      <c r="V43" s="3">
        <v>20000</v>
      </c>
      <c r="W43" s="3">
        <v>21000</v>
      </c>
      <c r="X43" s="3">
        <v>22000</v>
      </c>
      <c r="Y43" s="3">
        <v>23000</v>
      </c>
      <c r="Z43" s="3">
        <v>24000</v>
      </c>
      <c r="AA43" s="3">
        <v>25000</v>
      </c>
      <c r="AB43" s="3">
        <v>26000</v>
      </c>
      <c r="AC43" s="3">
        <v>27000</v>
      </c>
      <c r="AD43" s="3">
        <v>28000</v>
      </c>
      <c r="AE43" s="3">
        <v>29000</v>
      </c>
      <c r="AF43" s="3">
        <v>30000</v>
      </c>
      <c r="AG43" s="3">
        <v>31000</v>
      </c>
      <c r="AH43" s="3">
        <v>32000</v>
      </c>
      <c r="AI43" s="3">
        <v>33000</v>
      </c>
      <c r="AJ43" s="3">
        <v>34000</v>
      </c>
      <c r="AK43" s="3">
        <v>35000</v>
      </c>
      <c r="AL43" s="3">
        <v>36000</v>
      </c>
      <c r="AM43" s="3">
        <v>37000</v>
      </c>
      <c r="AN43" s="3">
        <v>38000</v>
      </c>
      <c r="AO43" s="3">
        <v>39000</v>
      </c>
      <c r="AP43" s="3">
        <v>40000</v>
      </c>
      <c r="AQ43" s="3">
        <v>41000</v>
      </c>
      <c r="AR43" s="6"/>
      <c r="AS43" s="6"/>
    </row>
    <row r="44" spans="1:78" ht="16.5" thickTop="1" thickBot="1" x14ac:dyDescent="0.3">
      <c r="A44" s="10" t="s">
        <v>3</v>
      </c>
      <c r="B44" s="8" t="s">
        <v>121</v>
      </c>
      <c r="C44" s="74">
        <v>4</v>
      </c>
      <c r="D44" s="192">
        <f t="array" ref="D44">SUM(E44:AQ44)</f>
        <v>100</v>
      </c>
      <c r="E44" s="240">
        <v>6.3157894736842106</v>
      </c>
      <c r="F44" s="241">
        <v>3.6842105263157889</v>
      </c>
      <c r="G44" s="241">
        <v>2.6315789473684208</v>
      </c>
      <c r="H44" s="241">
        <v>2.6315789473684208</v>
      </c>
      <c r="I44" s="241">
        <v>4.2105263157894735</v>
      </c>
      <c r="J44" s="241">
        <v>1.5789473684210527</v>
      </c>
      <c r="K44" s="241">
        <v>4.2105263157894735</v>
      </c>
      <c r="L44" s="241">
        <v>5.2631578947368416</v>
      </c>
      <c r="M44" s="241">
        <v>5.7894736842105265</v>
      </c>
      <c r="N44" s="241">
        <v>8.9473684210526319</v>
      </c>
      <c r="O44" s="241">
        <v>4.2105263157894735</v>
      </c>
      <c r="P44" s="241">
        <v>4.2105263157894735</v>
      </c>
      <c r="Q44" s="241">
        <v>6.8421052631578956</v>
      </c>
      <c r="R44" s="241">
        <v>14.736842105263156</v>
      </c>
      <c r="S44" s="241">
        <v>12.105263157894736</v>
      </c>
      <c r="T44" s="241">
        <v>5.7894736842105265</v>
      </c>
      <c r="U44" s="241">
        <v>0.52631578947368418</v>
      </c>
      <c r="V44" s="241">
        <v>3.1578947368421053</v>
      </c>
      <c r="W44" s="241">
        <v>1.0526315789473684</v>
      </c>
      <c r="X44" s="241">
        <v>1.5789473684210527</v>
      </c>
      <c r="Y44" s="241">
        <v>0</v>
      </c>
      <c r="Z44" s="241">
        <v>0.52631578947368418</v>
      </c>
      <c r="AA44" s="241">
        <v>0</v>
      </c>
      <c r="AB44" s="241">
        <v>0</v>
      </c>
      <c r="AC44" s="241">
        <v>0</v>
      </c>
      <c r="AD44" s="241">
        <v>0</v>
      </c>
      <c r="AE44" s="241">
        <v>0</v>
      </c>
      <c r="AF44" s="241">
        <v>0</v>
      </c>
      <c r="AG44" s="241">
        <v>0</v>
      </c>
      <c r="AH44" s="241">
        <v>0</v>
      </c>
      <c r="AI44" s="241">
        <v>0</v>
      </c>
      <c r="AJ44" s="241">
        <v>0</v>
      </c>
      <c r="AK44" s="241">
        <v>0</v>
      </c>
      <c r="AL44" s="241">
        <v>0</v>
      </c>
      <c r="AM44" s="241">
        <v>0</v>
      </c>
      <c r="AN44" s="241">
        <v>0</v>
      </c>
      <c r="AO44" s="241">
        <v>0</v>
      </c>
      <c r="AP44" s="241">
        <v>0</v>
      </c>
      <c r="AQ44" s="242">
        <v>0</v>
      </c>
      <c r="AR44" s="6"/>
      <c r="AS44" s="6"/>
    </row>
    <row r="45" spans="1:78" ht="15.75" thickBot="1" x14ac:dyDescent="0.3">
      <c r="A45" s="10" t="s">
        <v>3</v>
      </c>
      <c r="B45" s="8" t="s">
        <v>121</v>
      </c>
      <c r="C45" s="74">
        <v>5</v>
      </c>
      <c r="D45" s="192">
        <f t="array" ref="D45">SUM(E45:AQ45)</f>
        <v>99.999999999999986</v>
      </c>
      <c r="E45" s="243">
        <v>3.4400948991696323</v>
      </c>
      <c r="F45" s="75">
        <v>9.0154211150652426</v>
      </c>
      <c r="G45" s="75">
        <v>15.302491103202847</v>
      </c>
      <c r="H45" s="75">
        <v>13.641755634638198</v>
      </c>
      <c r="I45" s="75">
        <v>10.320284697508896</v>
      </c>
      <c r="J45" s="75">
        <v>10.438908659549229</v>
      </c>
      <c r="K45" s="75">
        <v>9.7271648873072358</v>
      </c>
      <c r="L45" s="75">
        <v>8.5409252669039155</v>
      </c>
      <c r="M45" s="75">
        <v>5.8125741399762756</v>
      </c>
      <c r="N45" s="75">
        <v>4.5077105575326213</v>
      </c>
      <c r="O45" s="75">
        <v>3.9145907473309607</v>
      </c>
      <c r="P45" s="75">
        <v>2.7283511269276395</v>
      </c>
      <c r="Q45" s="75">
        <v>1.3048635824436536</v>
      </c>
      <c r="R45" s="75">
        <v>0.47449584816132861</v>
      </c>
      <c r="S45" s="75">
        <v>0.35587188612099641</v>
      </c>
      <c r="T45" s="75">
        <v>0.35587188612099641</v>
      </c>
      <c r="U45" s="75">
        <v>0</v>
      </c>
      <c r="V45" s="75">
        <v>0</v>
      </c>
      <c r="W45" s="75">
        <v>0</v>
      </c>
      <c r="X45" s="75">
        <v>0.11862396204033215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75">
        <v>0</v>
      </c>
      <c r="AG45" s="75">
        <v>0</v>
      </c>
      <c r="AH45" s="75">
        <v>0</v>
      </c>
      <c r="AI45" s="75">
        <v>0</v>
      </c>
      <c r="AJ45" s="75">
        <v>0</v>
      </c>
      <c r="AK45" s="75">
        <v>0</v>
      </c>
      <c r="AL45" s="75">
        <v>0</v>
      </c>
      <c r="AM45" s="75">
        <v>0</v>
      </c>
      <c r="AN45" s="75">
        <v>0</v>
      </c>
      <c r="AO45" s="75">
        <v>0</v>
      </c>
      <c r="AP45" s="75">
        <v>0</v>
      </c>
      <c r="AQ45" s="244">
        <v>0</v>
      </c>
      <c r="AR45" s="6"/>
      <c r="AS45" s="6"/>
    </row>
    <row r="46" spans="1:78" ht="15.75" thickBot="1" x14ac:dyDescent="0.3">
      <c r="A46" s="10" t="s">
        <v>3</v>
      </c>
      <c r="B46" s="8" t="s">
        <v>121</v>
      </c>
      <c r="C46" s="74">
        <v>6</v>
      </c>
      <c r="D46" s="192">
        <f t="array" ref="D46">SUM(E46:AQ46)</f>
        <v>100.00000000000001</v>
      </c>
      <c r="E46" s="243">
        <v>0.70422535211267612</v>
      </c>
      <c r="F46" s="75">
        <v>0.28169014084507044</v>
      </c>
      <c r="G46" s="75">
        <v>0.70422535211267612</v>
      </c>
      <c r="H46" s="75">
        <v>1.1267605633802817</v>
      </c>
      <c r="I46" s="75">
        <v>2.8169014084507045</v>
      </c>
      <c r="J46" s="75">
        <v>1.971830985915493</v>
      </c>
      <c r="K46" s="75">
        <v>10.140845070422536</v>
      </c>
      <c r="L46" s="75">
        <v>20</v>
      </c>
      <c r="M46" s="75">
        <v>14.225352112676056</v>
      </c>
      <c r="N46" s="75">
        <v>10.28169014084507</v>
      </c>
      <c r="O46" s="75">
        <v>5.4929577464788739</v>
      </c>
      <c r="P46" s="75">
        <v>7.042253521126761</v>
      </c>
      <c r="Q46" s="75">
        <v>8.591549295774648</v>
      </c>
      <c r="R46" s="75">
        <v>5.6338028169014089</v>
      </c>
      <c r="S46" s="75">
        <v>3.8028169014084505</v>
      </c>
      <c r="T46" s="75">
        <v>3.6619718309859155</v>
      </c>
      <c r="U46" s="75">
        <v>1.5492957746478873</v>
      </c>
      <c r="V46" s="75">
        <v>1.1267605633802817</v>
      </c>
      <c r="W46" s="75">
        <v>0.28169014084507044</v>
      </c>
      <c r="X46" s="75">
        <v>0.42253521126760557</v>
      </c>
      <c r="Y46" s="75">
        <v>0.14084507042253522</v>
      </c>
      <c r="Z46" s="75">
        <v>0</v>
      </c>
      <c r="AA46" s="75">
        <v>0</v>
      </c>
      <c r="AB46" s="75">
        <v>0</v>
      </c>
      <c r="AC46" s="75">
        <v>0</v>
      </c>
      <c r="AD46" s="75">
        <v>0</v>
      </c>
      <c r="AE46" s="75">
        <v>0</v>
      </c>
      <c r="AF46" s="75">
        <v>0</v>
      </c>
      <c r="AG46" s="75">
        <v>0</v>
      </c>
      <c r="AH46" s="75">
        <v>0</v>
      </c>
      <c r="AI46" s="75">
        <v>0</v>
      </c>
      <c r="AJ46" s="75">
        <v>0</v>
      </c>
      <c r="AK46" s="75">
        <v>0</v>
      </c>
      <c r="AL46" s="75">
        <v>0</v>
      </c>
      <c r="AM46" s="75">
        <v>0</v>
      </c>
      <c r="AN46" s="75">
        <v>0</v>
      </c>
      <c r="AO46" s="75">
        <v>0</v>
      </c>
      <c r="AP46" s="75">
        <v>0</v>
      </c>
      <c r="AQ46" s="244">
        <v>0</v>
      </c>
      <c r="AR46" s="6"/>
      <c r="AS46" s="6"/>
    </row>
    <row r="47" spans="1:78" ht="15.75" thickBot="1" x14ac:dyDescent="0.3">
      <c r="A47" s="10" t="s">
        <v>3</v>
      </c>
      <c r="B47" s="8" t="s">
        <v>121</v>
      </c>
      <c r="C47" s="74">
        <v>7</v>
      </c>
      <c r="D47" s="192">
        <f t="array" ref="D47">SUM(E47:AQ47)</f>
        <v>99.999999999999986</v>
      </c>
      <c r="E47" s="243">
        <v>5.6603773584905666</v>
      </c>
      <c r="F47" s="75">
        <v>6.6037735849056602</v>
      </c>
      <c r="G47" s="75">
        <v>4.716981132075472</v>
      </c>
      <c r="H47" s="75">
        <v>2.8301886792452833</v>
      </c>
      <c r="I47" s="75">
        <v>0.94339622641509435</v>
      </c>
      <c r="J47" s="75">
        <v>3.7735849056603774</v>
      </c>
      <c r="K47" s="75">
        <v>7.5471698113207548</v>
      </c>
      <c r="L47" s="75">
        <v>3.7735849056603774</v>
      </c>
      <c r="M47" s="75">
        <v>7.5471698113207548</v>
      </c>
      <c r="N47" s="75">
        <v>11.320754716981133</v>
      </c>
      <c r="O47" s="75">
        <v>8.4905660377358494</v>
      </c>
      <c r="P47" s="75">
        <v>5.6603773584905666</v>
      </c>
      <c r="Q47" s="75">
        <v>7.5471698113207548</v>
      </c>
      <c r="R47" s="75">
        <v>5.6603773584905666</v>
      </c>
      <c r="S47" s="75">
        <v>6.6037735849056602</v>
      </c>
      <c r="T47" s="75">
        <v>3.7735849056603774</v>
      </c>
      <c r="U47" s="75">
        <v>2.8301886792452833</v>
      </c>
      <c r="V47" s="75">
        <v>3.7735849056603774</v>
      </c>
      <c r="W47" s="75">
        <v>0</v>
      </c>
      <c r="X47" s="75">
        <v>0.94339622641509435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75">
        <v>0</v>
      </c>
      <c r="AJ47" s="75">
        <v>0</v>
      </c>
      <c r="AK47" s="75">
        <v>0</v>
      </c>
      <c r="AL47" s="75">
        <v>0</v>
      </c>
      <c r="AM47" s="75">
        <v>0</v>
      </c>
      <c r="AN47" s="75">
        <v>0</v>
      </c>
      <c r="AO47" s="75">
        <v>0</v>
      </c>
      <c r="AP47" s="75">
        <v>0</v>
      </c>
      <c r="AQ47" s="244">
        <v>0</v>
      </c>
      <c r="AR47" s="6"/>
      <c r="AS47" s="6"/>
    </row>
    <row r="48" spans="1:78" ht="15.75" thickBot="1" x14ac:dyDescent="0.3">
      <c r="A48" s="10" t="s">
        <v>3</v>
      </c>
      <c r="B48" s="8" t="s">
        <v>121</v>
      </c>
      <c r="C48" s="74">
        <v>8</v>
      </c>
      <c r="D48" s="192">
        <f t="array" ref="D48">SUM(E48:AQ48)</f>
        <v>99.999999999999986</v>
      </c>
      <c r="E48" s="243">
        <v>2.7559055118110236</v>
      </c>
      <c r="F48" s="75">
        <v>14.566929133858267</v>
      </c>
      <c r="G48" s="75">
        <v>27.480314960629919</v>
      </c>
      <c r="H48" s="75">
        <v>15.039370078740157</v>
      </c>
      <c r="I48" s="75">
        <v>8.2677165354330722</v>
      </c>
      <c r="J48" s="75">
        <v>5.7480314960629917</v>
      </c>
      <c r="K48" s="75">
        <v>5.7480314960629917</v>
      </c>
      <c r="L48" s="75">
        <v>6.9291338582677167</v>
      </c>
      <c r="M48" s="75">
        <v>4.015748031496063</v>
      </c>
      <c r="N48" s="75">
        <v>2.1259842519685037</v>
      </c>
      <c r="O48" s="75">
        <v>1.2598425196850394</v>
      </c>
      <c r="P48" s="75">
        <v>1.5748031496062991</v>
      </c>
      <c r="Q48" s="75">
        <v>1.1023622047244095</v>
      </c>
      <c r="R48" s="75">
        <v>0.86614173228346458</v>
      </c>
      <c r="S48" s="75">
        <v>0.94488188976377951</v>
      </c>
      <c r="T48" s="75">
        <v>0.55118110236220474</v>
      </c>
      <c r="U48" s="75">
        <v>0.47244094488188976</v>
      </c>
      <c r="V48" s="75">
        <v>0.39370078740157477</v>
      </c>
      <c r="W48" s="75">
        <v>7.874015748031496E-2</v>
      </c>
      <c r="X48" s="75">
        <v>0</v>
      </c>
      <c r="Y48" s="75">
        <v>7.874015748031496E-2</v>
      </c>
      <c r="Z48" s="75">
        <v>0</v>
      </c>
      <c r="AA48" s="75">
        <v>0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75">
        <v>0</v>
      </c>
      <c r="AJ48" s="75">
        <v>0</v>
      </c>
      <c r="AK48" s="75">
        <v>0</v>
      </c>
      <c r="AL48" s="75">
        <v>0</v>
      </c>
      <c r="AM48" s="75">
        <v>0</v>
      </c>
      <c r="AN48" s="75">
        <v>0</v>
      </c>
      <c r="AO48" s="75">
        <v>0</v>
      </c>
      <c r="AP48" s="75">
        <v>0</v>
      </c>
      <c r="AQ48" s="244">
        <v>0</v>
      </c>
      <c r="AR48" s="6"/>
      <c r="AS48" s="6"/>
    </row>
    <row r="49" spans="1:45" ht="15.75" thickBot="1" x14ac:dyDescent="0.3">
      <c r="A49" s="10" t="s">
        <v>3</v>
      </c>
      <c r="B49" s="8" t="s">
        <v>121</v>
      </c>
      <c r="C49" s="74">
        <v>9</v>
      </c>
      <c r="D49" s="192">
        <f t="array" ref="D49">SUM(E49:AQ49)</f>
        <v>99.999999999999972</v>
      </c>
      <c r="E49" s="243">
        <v>0.38061254831995245</v>
      </c>
      <c r="F49" s="75">
        <v>0.40440083258994947</v>
      </c>
      <c r="G49" s="75">
        <v>0.57091882247992864</v>
      </c>
      <c r="H49" s="75">
        <v>1.2013083556348498</v>
      </c>
      <c r="I49" s="75">
        <v>4.4959857270294386</v>
      </c>
      <c r="J49" s="75">
        <v>12.7980969372584</v>
      </c>
      <c r="K49" s="75">
        <v>20.844484091584896</v>
      </c>
      <c r="L49" s="75">
        <v>19.732381801962536</v>
      </c>
      <c r="M49" s="75">
        <v>14.63574189711567</v>
      </c>
      <c r="N49" s="75">
        <v>8.2902170680939626</v>
      </c>
      <c r="O49" s="75">
        <v>5.2572108236693431</v>
      </c>
      <c r="P49" s="75">
        <v>3.4076717216770738</v>
      </c>
      <c r="Q49" s="75">
        <v>2.2658340767172169</v>
      </c>
      <c r="R49" s="75">
        <v>1.7960154623847753</v>
      </c>
      <c r="S49" s="75">
        <v>1.0883140053523639</v>
      </c>
      <c r="T49" s="75">
        <v>0.74933095450490628</v>
      </c>
      <c r="U49" s="75">
        <v>0.67201903062741597</v>
      </c>
      <c r="V49" s="75">
        <v>0.48765982753493903</v>
      </c>
      <c r="W49" s="75">
        <v>0.27951234017246507</v>
      </c>
      <c r="X49" s="75">
        <v>0.24977698483496877</v>
      </c>
      <c r="Y49" s="75">
        <v>0.15462384775498067</v>
      </c>
      <c r="Z49" s="75">
        <v>8.9206066012488858E-2</v>
      </c>
      <c r="AA49" s="75">
        <v>5.9470710674992558E-2</v>
      </c>
      <c r="AB49" s="75">
        <v>4.1629497472494795E-2</v>
      </c>
      <c r="AC49" s="75">
        <v>2.9735355337496279E-2</v>
      </c>
      <c r="AD49" s="75">
        <v>5.947071067499257E-3</v>
      </c>
      <c r="AE49" s="75">
        <v>1.1894142134998514E-2</v>
      </c>
      <c r="AF49" s="75">
        <v>0</v>
      </c>
      <c r="AG49" s="75">
        <v>0</v>
      </c>
      <c r="AH49" s="75">
        <v>0</v>
      </c>
      <c r="AI49" s="75">
        <v>0</v>
      </c>
      <c r="AJ49" s="75">
        <v>0</v>
      </c>
      <c r="AK49" s="75">
        <v>0</v>
      </c>
      <c r="AL49" s="75">
        <v>0</v>
      </c>
      <c r="AM49" s="75">
        <v>0</v>
      </c>
      <c r="AN49" s="75">
        <v>0</v>
      </c>
      <c r="AO49" s="75">
        <v>0</v>
      </c>
      <c r="AP49" s="75">
        <v>0</v>
      </c>
      <c r="AQ49" s="244">
        <v>0</v>
      </c>
      <c r="AR49" s="6"/>
      <c r="AS49" s="6"/>
    </row>
    <row r="50" spans="1:45" ht="15.75" thickBot="1" x14ac:dyDescent="0.3">
      <c r="A50" s="10" t="s">
        <v>3</v>
      </c>
      <c r="B50" s="8" t="s">
        <v>121</v>
      </c>
      <c r="C50" s="74">
        <v>10</v>
      </c>
      <c r="D50" s="192">
        <f t="array" ref="D50">SUM(E50:AQ50)</f>
        <v>100</v>
      </c>
      <c r="E50" s="243">
        <v>1.5909090909090908</v>
      </c>
      <c r="F50" s="75">
        <v>1.8181818181818181</v>
      </c>
      <c r="G50" s="75">
        <v>2.0454545454545454</v>
      </c>
      <c r="H50" s="75">
        <v>2.0454545454545454</v>
      </c>
      <c r="I50" s="75">
        <v>1.3636363636363635</v>
      </c>
      <c r="J50" s="75">
        <v>3.8636363636363633</v>
      </c>
      <c r="K50" s="75">
        <v>12.5</v>
      </c>
      <c r="L50" s="75">
        <v>16.136363636363637</v>
      </c>
      <c r="M50" s="75">
        <v>15</v>
      </c>
      <c r="N50" s="75">
        <v>10.909090909090908</v>
      </c>
      <c r="O50" s="75">
        <v>7.9545454545454541</v>
      </c>
      <c r="P50" s="75">
        <v>7.2727272727272725</v>
      </c>
      <c r="Q50" s="75">
        <v>5</v>
      </c>
      <c r="R50" s="75">
        <v>4.3181818181818183</v>
      </c>
      <c r="S50" s="75">
        <v>2.0454545454545454</v>
      </c>
      <c r="T50" s="75">
        <v>4.0909090909090908</v>
      </c>
      <c r="U50" s="75">
        <v>0.45454545454545453</v>
      </c>
      <c r="V50" s="75">
        <v>0.45454545454545453</v>
      </c>
      <c r="W50" s="75">
        <v>0.68181818181818177</v>
      </c>
      <c r="X50" s="75">
        <v>0</v>
      </c>
      <c r="Y50" s="75">
        <v>0.22727272727272727</v>
      </c>
      <c r="Z50" s="75">
        <v>0</v>
      </c>
      <c r="AA50" s="75">
        <v>0.22727272727272727</v>
      </c>
      <c r="AB50" s="75">
        <v>0</v>
      </c>
      <c r="AC50" s="75">
        <v>0</v>
      </c>
      <c r="AD50" s="75">
        <v>0</v>
      </c>
      <c r="AE50" s="75">
        <v>0</v>
      </c>
      <c r="AF50" s="75">
        <v>0</v>
      </c>
      <c r="AG50" s="75">
        <v>0</v>
      </c>
      <c r="AH50" s="75">
        <v>0</v>
      </c>
      <c r="AI50" s="75">
        <v>0</v>
      </c>
      <c r="AJ50" s="75">
        <v>0</v>
      </c>
      <c r="AK50" s="75">
        <v>0</v>
      </c>
      <c r="AL50" s="75">
        <v>0</v>
      </c>
      <c r="AM50" s="75">
        <v>0</v>
      </c>
      <c r="AN50" s="75">
        <v>0</v>
      </c>
      <c r="AO50" s="75">
        <v>0</v>
      </c>
      <c r="AP50" s="75">
        <v>0</v>
      </c>
      <c r="AQ50" s="244">
        <v>0</v>
      </c>
      <c r="AR50" s="6"/>
      <c r="AS50" s="6"/>
    </row>
    <row r="51" spans="1:45" ht="15.75" thickBot="1" x14ac:dyDescent="0.3">
      <c r="A51" s="10" t="s">
        <v>3</v>
      </c>
      <c r="B51" s="8" t="s">
        <v>121</v>
      </c>
      <c r="C51" s="74">
        <v>11</v>
      </c>
      <c r="D51" s="192">
        <f t="array" ref="D51">SUM(E51:AQ51)</f>
        <v>99.999999999999986</v>
      </c>
      <c r="E51" s="243">
        <v>4.7619047619047619</v>
      </c>
      <c r="F51" s="75">
        <v>4.7619047619047619</v>
      </c>
      <c r="G51" s="75">
        <v>4.7619047619047619</v>
      </c>
      <c r="H51" s="75">
        <v>14.285714285714285</v>
      </c>
      <c r="I51" s="75">
        <v>14.285714285714285</v>
      </c>
      <c r="J51" s="75">
        <v>4.7619047619047619</v>
      </c>
      <c r="K51" s="75">
        <v>4.7619047619047619</v>
      </c>
      <c r="L51" s="75">
        <v>14.285714285714285</v>
      </c>
      <c r="M51" s="75">
        <v>23.809523809523807</v>
      </c>
      <c r="N51" s="75">
        <v>4.7619047619047619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4.7619047619047619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75">
        <v>0</v>
      </c>
      <c r="AJ51" s="75">
        <v>0</v>
      </c>
      <c r="AK51" s="75">
        <v>0</v>
      </c>
      <c r="AL51" s="75">
        <v>0</v>
      </c>
      <c r="AM51" s="75">
        <v>0</v>
      </c>
      <c r="AN51" s="75">
        <v>0</v>
      </c>
      <c r="AO51" s="75">
        <v>0</v>
      </c>
      <c r="AP51" s="75">
        <v>0</v>
      </c>
      <c r="AQ51" s="244">
        <v>0</v>
      </c>
      <c r="AR51" s="6"/>
      <c r="AS51" s="6"/>
    </row>
    <row r="52" spans="1:45" ht="15.75" thickBot="1" x14ac:dyDescent="0.3">
      <c r="A52" s="10" t="s">
        <v>3</v>
      </c>
      <c r="B52" s="8" t="s">
        <v>121</v>
      </c>
      <c r="C52" s="74">
        <v>12</v>
      </c>
      <c r="D52" s="192">
        <f t="array" ref="D52">SUM(E52:AQ52)</f>
        <v>100</v>
      </c>
      <c r="E52" s="243">
        <v>6.3291139240506329</v>
      </c>
      <c r="F52" s="75">
        <v>5.0632911392405067</v>
      </c>
      <c r="G52" s="75">
        <v>5.0632911392405067</v>
      </c>
      <c r="H52" s="75">
        <v>5.0632911392405067</v>
      </c>
      <c r="I52" s="75">
        <v>7.59493670886076</v>
      </c>
      <c r="J52" s="75">
        <v>15.18987341772152</v>
      </c>
      <c r="K52" s="75">
        <v>18.9873417721519</v>
      </c>
      <c r="L52" s="75">
        <v>12.658227848101266</v>
      </c>
      <c r="M52" s="75">
        <v>10.126582278481013</v>
      </c>
      <c r="N52" s="75">
        <v>3.79746835443038</v>
      </c>
      <c r="O52" s="75">
        <v>3.79746835443038</v>
      </c>
      <c r="P52" s="75">
        <v>2.5316455696202533</v>
      </c>
      <c r="Q52" s="75">
        <v>2.5316455696202533</v>
      </c>
      <c r="R52" s="75">
        <v>0</v>
      </c>
      <c r="S52" s="75">
        <v>1.2658227848101267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75">
        <v>0</v>
      </c>
      <c r="AJ52" s="75">
        <v>0</v>
      </c>
      <c r="AK52" s="75">
        <v>0</v>
      </c>
      <c r="AL52" s="75">
        <v>0</v>
      </c>
      <c r="AM52" s="75">
        <v>0</v>
      </c>
      <c r="AN52" s="75">
        <v>0</v>
      </c>
      <c r="AO52" s="75">
        <v>0</v>
      </c>
      <c r="AP52" s="75">
        <v>0</v>
      </c>
      <c r="AQ52" s="244">
        <v>0</v>
      </c>
      <c r="AR52" s="6"/>
      <c r="AS52" s="6"/>
    </row>
    <row r="53" spans="1:45" ht="15.75" thickBot="1" x14ac:dyDescent="0.3">
      <c r="A53" s="10" t="s">
        <v>3</v>
      </c>
      <c r="B53" s="8" t="s">
        <v>121</v>
      </c>
      <c r="C53" s="74">
        <v>13</v>
      </c>
      <c r="D53" s="192">
        <v>100.00000000000011</v>
      </c>
      <c r="E53" s="245">
        <v>7.1999999999999993</v>
      </c>
      <c r="F53" s="246">
        <v>5.6000000000000005</v>
      </c>
      <c r="G53" s="246">
        <v>4</v>
      </c>
      <c r="H53" s="246">
        <v>7.1999999999999993</v>
      </c>
      <c r="I53" s="246">
        <v>11.200000000000001</v>
      </c>
      <c r="J53" s="246">
        <v>19.2</v>
      </c>
      <c r="K53" s="246">
        <v>10.4</v>
      </c>
      <c r="L53" s="246">
        <v>5.6000000000000005</v>
      </c>
      <c r="M53" s="246">
        <v>8.7999999999999989</v>
      </c>
      <c r="N53" s="246">
        <v>1.6</v>
      </c>
      <c r="O53" s="246">
        <v>5.6000000000000005</v>
      </c>
      <c r="P53" s="246">
        <v>4</v>
      </c>
      <c r="Q53" s="246">
        <v>4</v>
      </c>
      <c r="R53" s="246">
        <v>3.2</v>
      </c>
      <c r="S53" s="246">
        <v>1.6</v>
      </c>
      <c r="T53" s="246">
        <v>0.8</v>
      </c>
      <c r="U53" s="246">
        <v>0</v>
      </c>
      <c r="V53" s="246">
        <v>0</v>
      </c>
      <c r="W53" s="246">
        <v>0</v>
      </c>
      <c r="X53" s="246">
        <v>0</v>
      </c>
      <c r="Y53" s="246">
        <v>0</v>
      </c>
      <c r="Z53" s="246">
        <v>0</v>
      </c>
      <c r="AA53" s="246">
        <v>0</v>
      </c>
      <c r="AB53" s="246">
        <v>0</v>
      </c>
      <c r="AC53" s="246">
        <v>0</v>
      </c>
      <c r="AD53" s="246">
        <v>0</v>
      </c>
      <c r="AE53" s="246">
        <v>0</v>
      </c>
      <c r="AF53" s="246">
        <v>0</v>
      </c>
      <c r="AG53" s="246">
        <v>0</v>
      </c>
      <c r="AH53" s="246">
        <v>0</v>
      </c>
      <c r="AI53" s="246">
        <v>0</v>
      </c>
      <c r="AJ53" s="246">
        <v>0</v>
      </c>
      <c r="AK53" s="246">
        <v>0</v>
      </c>
      <c r="AL53" s="246">
        <v>0</v>
      </c>
      <c r="AM53" s="246">
        <v>0</v>
      </c>
      <c r="AN53" s="246">
        <v>0</v>
      </c>
      <c r="AO53" s="246">
        <v>0</v>
      </c>
      <c r="AP53" s="246">
        <v>0</v>
      </c>
      <c r="AQ53" s="247">
        <v>0</v>
      </c>
      <c r="AR53" s="6"/>
      <c r="AS53" s="6"/>
    </row>
    <row r="54" spans="1:45" ht="15.75" thickTop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x14ac:dyDescent="0.25">
      <c r="A56" s="19" t="s">
        <v>63</v>
      </c>
      <c r="B56" s="6" t="s">
        <v>23</v>
      </c>
      <c r="AR56" s="6"/>
      <c r="AS56" s="6"/>
    </row>
    <row r="57" spans="1:45" ht="15.75" thickBot="1" x14ac:dyDescent="0.3">
      <c r="A57" s="10" t="s">
        <v>3</v>
      </c>
      <c r="B57" s="7" t="s">
        <v>0</v>
      </c>
      <c r="C57" s="3" t="s">
        <v>1</v>
      </c>
      <c r="D57" s="3" t="s">
        <v>2</v>
      </c>
      <c r="E57" s="3">
        <v>3000</v>
      </c>
      <c r="F57" s="3">
        <v>4000</v>
      </c>
      <c r="G57" s="3">
        <v>5000</v>
      </c>
      <c r="H57" s="3">
        <v>6000</v>
      </c>
      <c r="I57" s="3">
        <v>7000</v>
      </c>
      <c r="J57" s="3">
        <v>8000</v>
      </c>
      <c r="K57" s="3">
        <v>9000</v>
      </c>
      <c r="L57" s="3">
        <v>10000</v>
      </c>
      <c r="M57" s="3">
        <v>11000</v>
      </c>
      <c r="N57" s="3">
        <v>12000</v>
      </c>
      <c r="O57" s="3">
        <v>13000</v>
      </c>
      <c r="P57" s="3">
        <v>14000</v>
      </c>
      <c r="Q57" s="3">
        <v>15000</v>
      </c>
      <c r="R57" s="3">
        <v>16000</v>
      </c>
      <c r="S57" s="3">
        <v>17000</v>
      </c>
      <c r="T57" s="3">
        <v>18000</v>
      </c>
      <c r="U57" s="3">
        <v>19000</v>
      </c>
      <c r="V57" s="3">
        <v>20000</v>
      </c>
      <c r="W57" s="3">
        <v>21000</v>
      </c>
      <c r="X57" s="3">
        <v>22000</v>
      </c>
      <c r="Y57" s="3">
        <v>23000</v>
      </c>
      <c r="Z57" s="3">
        <v>24000</v>
      </c>
      <c r="AA57" s="3">
        <v>25000</v>
      </c>
      <c r="AB57" s="3">
        <v>26000</v>
      </c>
      <c r="AC57" s="3">
        <v>27000</v>
      </c>
      <c r="AD57" s="3">
        <v>28000</v>
      </c>
      <c r="AE57" s="3">
        <v>29000</v>
      </c>
      <c r="AF57" s="3">
        <v>30000</v>
      </c>
      <c r="AG57" s="3">
        <v>31000</v>
      </c>
      <c r="AH57" s="3">
        <v>32000</v>
      </c>
      <c r="AI57" s="3">
        <v>33000</v>
      </c>
      <c r="AJ57" s="3">
        <v>34000</v>
      </c>
      <c r="AK57" s="3">
        <v>35000</v>
      </c>
      <c r="AL57" s="3">
        <v>36000</v>
      </c>
      <c r="AM57" s="3">
        <v>37000</v>
      </c>
      <c r="AN57" s="3">
        <v>38000</v>
      </c>
      <c r="AO57" s="3">
        <v>39000</v>
      </c>
      <c r="AP57" s="3">
        <v>40000</v>
      </c>
      <c r="AQ57" s="3">
        <v>41000</v>
      </c>
      <c r="AR57" s="6"/>
      <c r="AS57" s="6"/>
    </row>
    <row r="58" spans="1:45" ht="16.5" thickTop="1" thickBot="1" x14ac:dyDescent="0.3">
      <c r="A58" s="10" t="s">
        <v>3</v>
      </c>
      <c r="B58" s="8" t="s">
        <v>121</v>
      </c>
      <c r="C58" s="65">
        <v>4</v>
      </c>
      <c r="D58" s="218">
        <f t="array" ref="D58">SUM(E58:AQ58)</f>
        <v>99.999999999999986</v>
      </c>
      <c r="E58" s="248">
        <v>16.444444444444446</v>
      </c>
      <c r="F58" s="249">
        <v>6.666666666666667</v>
      </c>
      <c r="G58" s="249">
        <v>1.7777777777777777</v>
      </c>
      <c r="H58" s="249">
        <v>1.7777777777777777</v>
      </c>
      <c r="I58" s="249">
        <v>0</v>
      </c>
      <c r="J58" s="249">
        <v>0.44444444444444442</v>
      </c>
      <c r="K58" s="249">
        <v>1.3333333333333335</v>
      </c>
      <c r="L58" s="249">
        <v>5.3333333333333339</v>
      </c>
      <c r="M58" s="249">
        <v>18.666666666666668</v>
      </c>
      <c r="N58" s="249">
        <v>20</v>
      </c>
      <c r="O58" s="249">
        <v>22.222222222222221</v>
      </c>
      <c r="P58" s="249">
        <v>5.3333333333333339</v>
      </c>
      <c r="Q58" s="249">
        <v>0</v>
      </c>
      <c r="R58" s="249">
        <v>0</v>
      </c>
      <c r="S58" s="249">
        <v>0</v>
      </c>
      <c r="T58" s="249">
        <v>0</v>
      </c>
      <c r="U58" s="249">
        <v>0</v>
      </c>
      <c r="V58" s="249">
        <v>0</v>
      </c>
      <c r="W58" s="249">
        <v>0</v>
      </c>
      <c r="X58" s="249">
        <v>0</v>
      </c>
      <c r="Y58" s="249">
        <v>0</v>
      </c>
      <c r="Z58" s="249">
        <v>0</v>
      </c>
      <c r="AA58" s="249">
        <v>0</v>
      </c>
      <c r="AB58" s="249">
        <v>0</v>
      </c>
      <c r="AC58" s="249">
        <v>0</v>
      </c>
      <c r="AD58" s="249">
        <v>0</v>
      </c>
      <c r="AE58" s="249">
        <v>0</v>
      </c>
      <c r="AF58" s="249">
        <v>0</v>
      </c>
      <c r="AG58" s="249">
        <v>0</v>
      </c>
      <c r="AH58" s="249">
        <v>0</v>
      </c>
      <c r="AI58" s="249">
        <v>0</v>
      </c>
      <c r="AJ58" s="249">
        <v>0</v>
      </c>
      <c r="AK58" s="249">
        <v>0</v>
      </c>
      <c r="AL58" s="249">
        <v>0</v>
      </c>
      <c r="AM58" s="249">
        <v>0</v>
      </c>
      <c r="AN58" s="249">
        <v>0</v>
      </c>
      <c r="AO58" s="249">
        <v>0</v>
      </c>
      <c r="AP58" s="249">
        <v>0</v>
      </c>
      <c r="AQ58" s="250">
        <v>0</v>
      </c>
      <c r="AR58" s="6"/>
      <c r="AS58" s="6"/>
    </row>
    <row r="59" spans="1:45" ht="15.75" thickBot="1" x14ac:dyDescent="0.3">
      <c r="A59" s="10" t="s">
        <v>3</v>
      </c>
      <c r="B59" s="8" t="s">
        <v>121</v>
      </c>
      <c r="C59" s="65">
        <v>5</v>
      </c>
      <c r="D59" s="218">
        <f t="array" ref="D59">SUM(E59:AQ59)</f>
        <v>100.00000000000001</v>
      </c>
      <c r="E59" s="251">
        <v>2.9885057471264367</v>
      </c>
      <c r="F59" s="66">
        <v>15.229885057471265</v>
      </c>
      <c r="G59" s="66">
        <v>22.068965517241381</v>
      </c>
      <c r="H59" s="66">
        <v>8.5632183908045967</v>
      </c>
      <c r="I59" s="66">
        <v>8.3908045977011501</v>
      </c>
      <c r="J59" s="66">
        <v>7.9885057471264371</v>
      </c>
      <c r="K59" s="66">
        <v>8.9655172413793096</v>
      </c>
      <c r="L59" s="66">
        <v>16.149425287356323</v>
      </c>
      <c r="M59" s="66">
        <v>7.5287356321839081</v>
      </c>
      <c r="N59" s="66">
        <v>1.8390804597701149</v>
      </c>
      <c r="O59" s="66">
        <v>0.28735632183908044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252">
        <v>0</v>
      </c>
      <c r="AR59" s="6"/>
      <c r="AS59" s="6"/>
    </row>
    <row r="60" spans="1:45" ht="15.75" thickBot="1" x14ac:dyDescent="0.3">
      <c r="A60" s="10" t="s">
        <v>3</v>
      </c>
      <c r="B60" s="8" t="s">
        <v>121</v>
      </c>
      <c r="C60" s="65">
        <v>6</v>
      </c>
      <c r="D60" s="218">
        <f t="array" ref="D60">SUM(E60:AQ60)</f>
        <v>100</v>
      </c>
      <c r="E60" s="251">
        <v>0.2012072434607646</v>
      </c>
      <c r="F60" s="66">
        <v>0.60362173038229372</v>
      </c>
      <c r="G60" s="66">
        <v>0.4024144869215292</v>
      </c>
      <c r="H60" s="66">
        <v>1.3078470824949699</v>
      </c>
      <c r="I60" s="66">
        <v>1.1066398390342052</v>
      </c>
      <c r="J60" s="66">
        <v>2.7162977867203222</v>
      </c>
      <c r="K60" s="66">
        <v>5.1307847082494975</v>
      </c>
      <c r="L60" s="66">
        <v>30.181086519114686</v>
      </c>
      <c r="M60" s="66">
        <v>29.678068410462778</v>
      </c>
      <c r="N60" s="66">
        <v>16.197183098591552</v>
      </c>
      <c r="O60" s="66">
        <v>10.865191146881289</v>
      </c>
      <c r="P60" s="66">
        <v>1.1066398390342052</v>
      </c>
      <c r="Q60" s="66">
        <v>0.30181086519114686</v>
      </c>
      <c r="R60" s="66">
        <v>0.2012072434607646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252">
        <v>0</v>
      </c>
      <c r="AR60" s="6"/>
      <c r="AS60" s="6"/>
    </row>
    <row r="61" spans="1:45" ht="15.75" thickBot="1" x14ac:dyDescent="0.3">
      <c r="A61" s="10" t="s">
        <v>3</v>
      </c>
      <c r="B61" s="8" t="s">
        <v>121</v>
      </c>
      <c r="C61" s="65">
        <v>7</v>
      </c>
      <c r="D61" s="218">
        <f t="array" ref="D61">SUM(E61:AQ61)</f>
        <v>100</v>
      </c>
      <c r="E61" s="251">
        <v>0</v>
      </c>
      <c r="F61" s="66">
        <v>2.7777777777777777</v>
      </c>
      <c r="G61" s="66">
        <v>8.3333333333333321</v>
      </c>
      <c r="H61" s="66">
        <v>0</v>
      </c>
      <c r="I61" s="66">
        <v>2.7777777777777777</v>
      </c>
      <c r="J61" s="66">
        <v>5.5555555555555554</v>
      </c>
      <c r="K61" s="66">
        <v>2.7777777777777777</v>
      </c>
      <c r="L61" s="66">
        <v>13.888888888888889</v>
      </c>
      <c r="M61" s="66">
        <v>13.888888888888889</v>
      </c>
      <c r="N61" s="66">
        <v>11.111111111111111</v>
      </c>
      <c r="O61" s="66">
        <v>33.333333333333329</v>
      </c>
      <c r="P61" s="66">
        <v>5.5555555555555554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252">
        <v>0</v>
      </c>
      <c r="AR61" s="6"/>
      <c r="AS61" s="6"/>
    </row>
    <row r="62" spans="1:45" ht="15.75" thickBot="1" x14ac:dyDescent="0.3">
      <c r="A62" s="10" t="s">
        <v>3</v>
      </c>
      <c r="B62" s="8" t="s">
        <v>121</v>
      </c>
      <c r="C62" s="65">
        <v>8</v>
      </c>
      <c r="D62" s="218">
        <f t="array" ref="D62">SUM(E62:AQ62)</f>
        <v>99.999999999999986</v>
      </c>
      <c r="E62" s="251">
        <v>5.6085918854415269</v>
      </c>
      <c r="F62" s="66">
        <v>15.632458233890215</v>
      </c>
      <c r="G62" s="66">
        <v>23.98568019093079</v>
      </c>
      <c r="H62" s="66">
        <v>7.7565632458233891</v>
      </c>
      <c r="I62" s="66">
        <v>7.0405727923627692</v>
      </c>
      <c r="J62" s="66">
        <v>6.0859188544152749</v>
      </c>
      <c r="K62" s="66">
        <v>4.7732696897374698</v>
      </c>
      <c r="L62" s="66">
        <v>12.052505966587113</v>
      </c>
      <c r="M62" s="66">
        <v>9.785202863961814</v>
      </c>
      <c r="N62" s="66">
        <v>3.2219570405727929</v>
      </c>
      <c r="O62" s="66">
        <v>0.8353221957040573</v>
      </c>
      <c r="P62" s="66">
        <v>1.6706443914081146</v>
      </c>
      <c r="Q62" s="66">
        <v>1.5513126491646778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252">
        <v>0</v>
      </c>
      <c r="AR62" s="6"/>
      <c r="AS62" s="6"/>
    </row>
    <row r="63" spans="1:45" ht="15.75" thickBot="1" x14ac:dyDescent="0.3">
      <c r="A63" s="10" t="s">
        <v>3</v>
      </c>
      <c r="B63" s="8" t="s">
        <v>121</v>
      </c>
      <c r="C63" s="65">
        <v>9</v>
      </c>
      <c r="D63" s="218">
        <f t="array" ref="D63">SUM(E63:AQ63)</f>
        <v>99.999999999999986</v>
      </c>
      <c r="E63" s="251">
        <v>1.4086491055078181E-2</v>
      </c>
      <c r="F63" s="66">
        <v>9.1562191858008166E-2</v>
      </c>
      <c r="G63" s="66">
        <v>0.32398929426679812</v>
      </c>
      <c r="H63" s="66">
        <v>1.7044654176644598</v>
      </c>
      <c r="I63" s="66">
        <v>1.401605859980279</v>
      </c>
      <c r="J63" s="66">
        <v>3.1060712776447388</v>
      </c>
      <c r="K63" s="66">
        <v>6.1487533455416257</v>
      </c>
      <c r="L63" s="66">
        <v>33.406113537117903</v>
      </c>
      <c r="M63" s="66">
        <v>35.652908860402874</v>
      </c>
      <c r="N63" s="66">
        <v>15.072545428933653</v>
      </c>
      <c r="O63" s="66">
        <v>2.7891252289054798</v>
      </c>
      <c r="P63" s="66">
        <v>0.26060008451894634</v>
      </c>
      <c r="Q63" s="66">
        <v>2.8172982110156362E-2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252">
        <v>0</v>
      </c>
      <c r="AR63" s="6"/>
      <c r="AS63" s="6"/>
    </row>
    <row r="64" spans="1:45" ht="15.75" thickBot="1" x14ac:dyDescent="0.3">
      <c r="A64" s="10" t="s">
        <v>3</v>
      </c>
      <c r="B64" s="8" t="s">
        <v>121</v>
      </c>
      <c r="C64" s="65">
        <v>10</v>
      </c>
      <c r="D64" s="218">
        <f t="array" ref="D64">SUM(E64:AQ64)</f>
        <v>100</v>
      </c>
      <c r="E64" s="251">
        <v>0</v>
      </c>
      <c r="F64" s="66">
        <v>0</v>
      </c>
      <c r="G64" s="66">
        <v>1.7006802721088436</v>
      </c>
      <c r="H64" s="66">
        <v>2.0408163265306123</v>
      </c>
      <c r="I64" s="66">
        <v>2.0408163265306123</v>
      </c>
      <c r="J64" s="66">
        <v>3.0612244897959182</v>
      </c>
      <c r="K64" s="66">
        <v>7.1428571428571423</v>
      </c>
      <c r="L64" s="66">
        <v>31.292517006802722</v>
      </c>
      <c r="M64" s="66">
        <v>24.829931972789115</v>
      </c>
      <c r="N64" s="66">
        <v>9.8639455782312915</v>
      </c>
      <c r="O64" s="66">
        <v>16.326530612244898</v>
      </c>
      <c r="P64" s="66">
        <v>1.3605442176870748</v>
      </c>
      <c r="Q64" s="66">
        <v>0.3401360544217687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252">
        <v>0</v>
      </c>
      <c r="AR64" s="6"/>
      <c r="AS64" s="6"/>
    </row>
    <row r="65" spans="1:45" ht="15.75" thickBot="1" x14ac:dyDescent="0.3">
      <c r="A65" s="10" t="s">
        <v>3</v>
      </c>
      <c r="B65" s="8" t="s">
        <v>121</v>
      </c>
      <c r="C65" s="65">
        <v>11</v>
      </c>
      <c r="D65" s="218">
        <f t="array" ref="D65">SUM(E65:AQ65)</f>
        <v>100</v>
      </c>
      <c r="E65" s="251">
        <v>0</v>
      </c>
      <c r="F65" s="66">
        <v>9.0909090909090917</v>
      </c>
      <c r="G65" s="66">
        <v>9.0909090909090917</v>
      </c>
      <c r="H65" s="66">
        <v>0</v>
      </c>
      <c r="I65" s="66">
        <v>0</v>
      </c>
      <c r="J65" s="66">
        <v>0</v>
      </c>
      <c r="K65" s="66">
        <v>9.0909090909090917</v>
      </c>
      <c r="L65" s="66">
        <v>54.54545454545454</v>
      </c>
      <c r="M65" s="66">
        <v>18.181818181818183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252">
        <v>0</v>
      </c>
      <c r="AR65" s="6"/>
      <c r="AS65" s="6"/>
    </row>
    <row r="66" spans="1:45" ht="15.75" thickBot="1" x14ac:dyDescent="0.3">
      <c r="A66" s="10" t="s">
        <v>3</v>
      </c>
      <c r="B66" s="8" t="s">
        <v>121</v>
      </c>
      <c r="C66" s="65">
        <v>12</v>
      </c>
      <c r="D66" s="218">
        <f t="array" ref="D66">SUM(E66:AQ66)</f>
        <v>100</v>
      </c>
      <c r="E66" s="251">
        <v>6.25</v>
      </c>
      <c r="F66" s="66">
        <v>0</v>
      </c>
      <c r="G66" s="66">
        <v>0</v>
      </c>
      <c r="H66" s="66">
        <v>0</v>
      </c>
      <c r="I66" s="66">
        <v>6.25</v>
      </c>
      <c r="J66" s="66">
        <v>0</v>
      </c>
      <c r="K66" s="66">
        <v>6.25</v>
      </c>
      <c r="L66" s="66">
        <v>18.75</v>
      </c>
      <c r="M66" s="66">
        <v>31.25</v>
      </c>
      <c r="N66" s="66">
        <v>12.5</v>
      </c>
      <c r="O66" s="66">
        <v>18.75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252">
        <v>0</v>
      </c>
      <c r="AR66" s="6"/>
      <c r="AS66" s="6"/>
    </row>
    <row r="67" spans="1:45" ht="15.75" thickBot="1" x14ac:dyDescent="0.3">
      <c r="A67" s="10" t="s">
        <v>3</v>
      </c>
      <c r="B67" s="8" t="s">
        <v>121</v>
      </c>
      <c r="C67" s="65">
        <v>13</v>
      </c>
      <c r="D67" s="218">
        <v>100.00000000000011</v>
      </c>
      <c r="E67" s="253">
        <v>0</v>
      </c>
      <c r="F67" s="254">
        <v>4.7619047619047619</v>
      </c>
      <c r="G67" s="254">
        <v>0</v>
      </c>
      <c r="H67" s="254">
        <v>4.7619047619047619</v>
      </c>
      <c r="I67" s="254">
        <v>4.7619047619047619</v>
      </c>
      <c r="J67" s="254">
        <v>4.7619047619047619</v>
      </c>
      <c r="K67" s="254">
        <v>0</v>
      </c>
      <c r="L67" s="254">
        <v>4.7619047619047619</v>
      </c>
      <c r="M67" s="254">
        <v>4.7619047619047619</v>
      </c>
      <c r="N67" s="254">
        <v>0</v>
      </c>
      <c r="O67" s="254">
        <v>0</v>
      </c>
      <c r="P67" s="254">
        <v>4.7619047619047619</v>
      </c>
      <c r="Q67" s="254">
        <v>0</v>
      </c>
      <c r="R67" s="254">
        <v>0</v>
      </c>
      <c r="S67" s="254">
        <v>14.285714285714285</v>
      </c>
      <c r="T67" s="254">
        <v>42.857142857142854</v>
      </c>
      <c r="U67" s="254">
        <v>9.5238095238095237</v>
      </c>
      <c r="V67" s="254">
        <v>0</v>
      </c>
      <c r="W67" s="254">
        <v>0</v>
      </c>
      <c r="X67" s="254">
        <v>0</v>
      </c>
      <c r="Y67" s="254">
        <v>0</v>
      </c>
      <c r="Z67" s="254">
        <v>0</v>
      </c>
      <c r="AA67" s="254">
        <v>0</v>
      </c>
      <c r="AB67" s="254">
        <v>0</v>
      </c>
      <c r="AC67" s="254">
        <v>0</v>
      </c>
      <c r="AD67" s="254">
        <v>0</v>
      </c>
      <c r="AE67" s="254">
        <v>0</v>
      </c>
      <c r="AF67" s="254">
        <v>0</v>
      </c>
      <c r="AG67" s="254">
        <v>0</v>
      </c>
      <c r="AH67" s="254">
        <v>0</v>
      </c>
      <c r="AI67" s="254">
        <v>0</v>
      </c>
      <c r="AJ67" s="254">
        <v>0</v>
      </c>
      <c r="AK67" s="254">
        <v>0</v>
      </c>
      <c r="AL67" s="254">
        <v>0</v>
      </c>
      <c r="AM67" s="254">
        <v>0</v>
      </c>
      <c r="AN67" s="254">
        <v>0</v>
      </c>
      <c r="AO67" s="254">
        <v>0</v>
      </c>
      <c r="AP67" s="254">
        <v>0</v>
      </c>
      <c r="AQ67" s="255">
        <v>0</v>
      </c>
      <c r="AR67" s="6"/>
      <c r="AS67" s="6"/>
    </row>
    <row r="68" spans="1:45" ht="15.75" thickTop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x14ac:dyDescent="0.25">
      <c r="A70" s="19" t="s">
        <v>58</v>
      </c>
      <c r="B70" s="6" t="s">
        <v>23</v>
      </c>
      <c r="AR70" s="6"/>
      <c r="AS70" s="6"/>
    </row>
    <row r="71" spans="1:45" ht="15.75" thickBot="1" x14ac:dyDescent="0.3">
      <c r="A71" s="10" t="s">
        <v>3</v>
      </c>
      <c r="B71" s="7" t="s">
        <v>0</v>
      </c>
      <c r="C71" s="3" t="s">
        <v>1</v>
      </c>
      <c r="D71" s="3" t="s">
        <v>2</v>
      </c>
      <c r="E71" s="3">
        <v>3000</v>
      </c>
      <c r="F71" s="3">
        <v>4000</v>
      </c>
      <c r="G71" s="3">
        <v>5000</v>
      </c>
      <c r="H71" s="3">
        <v>6000</v>
      </c>
      <c r="I71" s="3">
        <v>7000</v>
      </c>
      <c r="J71" s="3">
        <v>8000</v>
      </c>
      <c r="K71" s="3">
        <v>9000</v>
      </c>
      <c r="L71" s="3">
        <v>10000</v>
      </c>
      <c r="M71" s="3">
        <v>11000</v>
      </c>
      <c r="N71" s="3">
        <v>12000</v>
      </c>
      <c r="O71" s="3">
        <v>13000</v>
      </c>
      <c r="P71" s="3">
        <v>14000</v>
      </c>
      <c r="Q71" s="3">
        <v>15000</v>
      </c>
      <c r="R71" s="3">
        <v>16000</v>
      </c>
      <c r="S71" s="3">
        <v>17000</v>
      </c>
      <c r="T71" s="3">
        <v>18000</v>
      </c>
      <c r="U71" s="3">
        <v>19000</v>
      </c>
      <c r="V71" s="3">
        <v>20000</v>
      </c>
      <c r="W71" s="3">
        <v>21000</v>
      </c>
      <c r="X71" s="3">
        <v>22000</v>
      </c>
      <c r="Y71" s="3">
        <v>23000</v>
      </c>
      <c r="Z71" s="3">
        <v>24000</v>
      </c>
      <c r="AA71" s="3">
        <v>25000</v>
      </c>
      <c r="AB71" s="3">
        <v>26000</v>
      </c>
      <c r="AC71" s="3">
        <v>27000</v>
      </c>
      <c r="AD71" s="3">
        <v>28000</v>
      </c>
      <c r="AE71" s="3">
        <v>29000</v>
      </c>
      <c r="AF71" s="3">
        <v>30000</v>
      </c>
      <c r="AG71" s="3">
        <v>31000</v>
      </c>
      <c r="AH71" s="3">
        <v>32000</v>
      </c>
      <c r="AI71" s="3">
        <v>33000</v>
      </c>
      <c r="AJ71" s="3">
        <v>34000</v>
      </c>
      <c r="AK71" s="3">
        <v>35000</v>
      </c>
      <c r="AL71" s="3">
        <v>36000</v>
      </c>
      <c r="AM71" s="3">
        <v>37000</v>
      </c>
      <c r="AN71" s="3">
        <v>38000</v>
      </c>
      <c r="AO71" s="3">
        <v>39000</v>
      </c>
      <c r="AP71" s="3">
        <v>40000</v>
      </c>
      <c r="AQ71" s="3">
        <v>41000</v>
      </c>
      <c r="AR71" s="6"/>
      <c r="AS71" s="6"/>
    </row>
    <row r="72" spans="1:45" ht="16.5" thickTop="1" thickBot="1" x14ac:dyDescent="0.3">
      <c r="A72" s="10" t="s">
        <v>3</v>
      </c>
      <c r="B72" s="8" t="s">
        <v>121</v>
      </c>
      <c r="C72" s="72">
        <v>4</v>
      </c>
      <c r="D72" s="219">
        <f t="array" ref="D72">SUM(E72:AQ72)</f>
        <v>100</v>
      </c>
      <c r="E72" s="256">
        <v>14.754098360655737</v>
      </c>
      <c r="F72" s="257">
        <v>1.639344262295082</v>
      </c>
      <c r="G72" s="257">
        <v>3.278688524590164</v>
      </c>
      <c r="H72" s="257">
        <v>1.639344262295082</v>
      </c>
      <c r="I72" s="257">
        <v>8.1967213114754092</v>
      </c>
      <c r="J72" s="257">
        <v>6.557377049180328</v>
      </c>
      <c r="K72" s="257">
        <v>9.8360655737704921</v>
      </c>
      <c r="L72" s="257">
        <v>4.918032786885246</v>
      </c>
      <c r="M72" s="257">
        <v>6.557377049180328</v>
      </c>
      <c r="N72" s="257">
        <v>3.278688524590164</v>
      </c>
      <c r="O72" s="257">
        <v>1.639344262295082</v>
      </c>
      <c r="P72" s="257">
        <v>6.557377049180328</v>
      </c>
      <c r="Q72" s="257">
        <v>0</v>
      </c>
      <c r="R72" s="257">
        <v>13.114754098360656</v>
      </c>
      <c r="S72" s="257">
        <v>4.918032786885246</v>
      </c>
      <c r="T72" s="257">
        <v>6.557377049180328</v>
      </c>
      <c r="U72" s="257">
        <v>6.557377049180328</v>
      </c>
      <c r="V72" s="257">
        <v>0</v>
      </c>
      <c r="W72" s="257">
        <v>0</v>
      </c>
      <c r="X72" s="257">
        <v>0</v>
      </c>
      <c r="Y72" s="257">
        <v>0</v>
      </c>
      <c r="Z72" s="257">
        <v>0</v>
      </c>
      <c r="AA72" s="257">
        <v>0</v>
      </c>
      <c r="AB72" s="257">
        <v>0</v>
      </c>
      <c r="AC72" s="257">
        <v>0</v>
      </c>
      <c r="AD72" s="257">
        <v>0</v>
      </c>
      <c r="AE72" s="257">
        <v>0</v>
      </c>
      <c r="AF72" s="257">
        <v>0</v>
      </c>
      <c r="AG72" s="257">
        <v>0</v>
      </c>
      <c r="AH72" s="257">
        <v>0</v>
      </c>
      <c r="AI72" s="257">
        <v>0</v>
      </c>
      <c r="AJ72" s="257">
        <v>0</v>
      </c>
      <c r="AK72" s="257">
        <v>0</v>
      </c>
      <c r="AL72" s="257">
        <v>0</v>
      </c>
      <c r="AM72" s="257">
        <v>0</v>
      </c>
      <c r="AN72" s="257">
        <v>0</v>
      </c>
      <c r="AO72" s="257">
        <v>0</v>
      </c>
      <c r="AP72" s="257">
        <v>0</v>
      </c>
      <c r="AQ72" s="258">
        <v>0</v>
      </c>
      <c r="AR72" s="6"/>
      <c r="AS72" s="6"/>
    </row>
    <row r="73" spans="1:45" ht="15.75" thickBot="1" x14ac:dyDescent="0.3">
      <c r="A73" s="10" t="s">
        <v>3</v>
      </c>
      <c r="B73" s="8" t="s">
        <v>121</v>
      </c>
      <c r="C73" s="72">
        <v>5</v>
      </c>
      <c r="D73" s="219">
        <f t="array" ref="D73">SUM(E73:AQ73)</f>
        <v>100</v>
      </c>
      <c r="E73" s="259">
        <v>2.6119402985074625</v>
      </c>
      <c r="F73" s="73">
        <v>0.74626865671641784</v>
      </c>
      <c r="G73" s="73">
        <v>6.7164179104477615</v>
      </c>
      <c r="H73" s="73">
        <v>13.059701492537313</v>
      </c>
      <c r="I73" s="73">
        <v>11.194029850746269</v>
      </c>
      <c r="J73" s="73">
        <v>10.074626865671641</v>
      </c>
      <c r="K73" s="73">
        <v>13.805970149253731</v>
      </c>
      <c r="L73" s="73">
        <v>9.3283582089552244</v>
      </c>
      <c r="M73" s="73">
        <v>8.5820895522388057</v>
      </c>
      <c r="N73" s="73">
        <v>6.7164179104477615</v>
      </c>
      <c r="O73" s="73">
        <v>3.3582089552238807</v>
      </c>
      <c r="P73" s="73">
        <v>0.37313432835820892</v>
      </c>
      <c r="Q73" s="73">
        <v>2.9850746268656714</v>
      </c>
      <c r="R73" s="73">
        <v>0.37313432835820892</v>
      </c>
      <c r="S73" s="73">
        <v>1.8656716417910446</v>
      </c>
      <c r="T73" s="73">
        <v>3.3582089552238807</v>
      </c>
      <c r="U73" s="73">
        <v>1.1194029850746268</v>
      </c>
      <c r="V73" s="73">
        <v>1.8656716417910446</v>
      </c>
      <c r="W73" s="73">
        <v>0.74626865671641784</v>
      </c>
      <c r="X73" s="73">
        <v>0.74626865671641784</v>
      </c>
      <c r="Y73" s="73">
        <v>0.37313432835820892</v>
      </c>
      <c r="Z73" s="73">
        <v>0</v>
      </c>
      <c r="AA73" s="73">
        <v>0</v>
      </c>
      <c r="AB73" s="73">
        <v>0</v>
      </c>
      <c r="AC73" s="73">
        <v>0</v>
      </c>
      <c r="AD73" s="73">
        <v>0</v>
      </c>
      <c r="AE73" s="73">
        <v>0</v>
      </c>
      <c r="AF73" s="73">
        <v>0</v>
      </c>
      <c r="AG73" s="73">
        <v>0</v>
      </c>
      <c r="AH73" s="73">
        <v>0</v>
      </c>
      <c r="AI73" s="73">
        <v>0</v>
      </c>
      <c r="AJ73" s="73">
        <v>0</v>
      </c>
      <c r="AK73" s="73">
        <v>0</v>
      </c>
      <c r="AL73" s="73">
        <v>0</v>
      </c>
      <c r="AM73" s="73">
        <v>0</v>
      </c>
      <c r="AN73" s="73">
        <v>0</v>
      </c>
      <c r="AO73" s="73">
        <v>0</v>
      </c>
      <c r="AP73" s="73">
        <v>0</v>
      </c>
      <c r="AQ73" s="260">
        <v>0</v>
      </c>
      <c r="AR73" s="6"/>
      <c r="AS73" s="6"/>
    </row>
    <row r="74" spans="1:45" ht="15.75" thickBot="1" x14ac:dyDescent="0.3">
      <c r="A74" s="10" t="s">
        <v>3</v>
      </c>
      <c r="B74" s="8" t="s">
        <v>121</v>
      </c>
      <c r="C74" s="72">
        <v>6</v>
      </c>
      <c r="D74" s="219">
        <f t="array" ref="D74">SUM(E74:AQ74)</f>
        <v>100.00000000000001</v>
      </c>
      <c r="E74" s="259">
        <v>0.70422535211267612</v>
      </c>
      <c r="F74" s="73">
        <v>0.28169014084507044</v>
      </c>
      <c r="G74" s="73">
        <v>0.70422535211267612</v>
      </c>
      <c r="H74" s="73">
        <v>1.1267605633802817</v>
      </c>
      <c r="I74" s="73">
        <v>2.8169014084507045</v>
      </c>
      <c r="J74" s="73">
        <v>1.971830985915493</v>
      </c>
      <c r="K74" s="73">
        <v>10.140845070422536</v>
      </c>
      <c r="L74" s="73">
        <v>20</v>
      </c>
      <c r="M74" s="73">
        <v>14.225352112676056</v>
      </c>
      <c r="N74" s="73">
        <v>10.28169014084507</v>
      </c>
      <c r="O74" s="73">
        <v>5.4929577464788739</v>
      </c>
      <c r="P74" s="73">
        <v>7.042253521126761</v>
      </c>
      <c r="Q74" s="73">
        <v>8.591549295774648</v>
      </c>
      <c r="R74" s="73">
        <v>5.6338028169014089</v>
      </c>
      <c r="S74" s="73">
        <v>3.8028169014084505</v>
      </c>
      <c r="T74" s="73">
        <v>3.6619718309859155</v>
      </c>
      <c r="U74" s="73">
        <v>1.5492957746478873</v>
      </c>
      <c r="V74" s="73">
        <v>1.1267605633802817</v>
      </c>
      <c r="W74" s="73">
        <v>0.28169014084507044</v>
      </c>
      <c r="X74" s="73">
        <v>0.42253521126760557</v>
      </c>
      <c r="Y74" s="73">
        <v>0.14084507042253522</v>
      </c>
      <c r="Z74" s="73">
        <v>0</v>
      </c>
      <c r="AA74" s="73">
        <v>0</v>
      </c>
      <c r="AB74" s="73">
        <v>0</v>
      </c>
      <c r="AC74" s="73">
        <v>0</v>
      </c>
      <c r="AD74" s="73">
        <v>0</v>
      </c>
      <c r="AE74" s="73">
        <v>0</v>
      </c>
      <c r="AF74" s="73">
        <v>0</v>
      </c>
      <c r="AG74" s="73">
        <v>0</v>
      </c>
      <c r="AH74" s="73">
        <v>0</v>
      </c>
      <c r="AI74" s="73">
        <v>0</v>
      </c>
      <c r="AJ74" s="73">
        <v>0</v>
      </c>
      <c r="AK74" s="73">
        <v>0</v>
      </c>
      <c r="AL74" s="73">
        <v>0</v>
      </c>
      <c r="AM74" s="73">
        <v>0</v>
      </c>
      <c r="AN74" s="73">
        <v>0</v>
      </c>
      <c r="AO74" s="73">
        <v>0</v>
      </c>
      <c r="AP74" s="73">
        <v>0</v>
      </c>
      <c r="AQ74" s="260">
        <v>0</v>
      </c>
      <c r="AR74" s="6"/>
      <c r="AS74" s="6"/>
    </row>
    <row r="75" spans="1:45" ht="15.75" thickBot="1" x14ac:dyDescent="0.3">
      <c r="A75" s="10" t="s">
        <v>3</v>
      </c>
      <c r="B75" s="8" t="s">
        <v>121</v>
      </c>
      <c r="C75" s="72">
        <v>7</v>
      </c>
      <c r="D75" s="219">
        <f t="array" ref="D75">SUM(E75:AQ75)</f>
        <v>99.999999999999986</v>
      </c>
      <c r="E75" s="259">
        <v>14.705882352941178</v>
      </c>
      <c r="F75" s="73">
        <v>2.9411764705882351</v>
      </c>
      <c r="G75" s="73">
        <v>0</v>
      </c>
      <c r="H75" s="73">
        <v>0</v>
      </c>
      <c r="I75" s="73">
        <v>0</v>
      </c>
      <c r="J75" s="73">
        <v>2.9411764705882351</v>
      </c>
      <c r="K75" s="73">
        <v>2.9411764705882351</v>
      </c>
      <c r="L75" s="73">
        <v>0</v>
      </c>
      <c r="M75" s="73">
        <v>5.8823529411764701</v>
      </c>
      <c r="N75" s="73">
        <v>2.9411764705882351</v>
      </c>
      <c r="O75" s="73">
        <v>11.76470588235294</v>
      </c>
      <c r="P75" s="73">
        <v>2.9411764705882351</v>
      </c>
      <c r="Q75" s="73">
        <v>5.8823529411764701</v>
      </c>
      <c r="R75" s="73">
        <v>0</v>
      </c>
      <c r="S75" s="73">
        <v>5.8823529411764701</v>
      </c>
      <c r="T75" s="73">
        <v>5.8823529411764701</v>
      </c>
      <c r="U75" s="73">
        <v>11.76470588235294</v>
      </c>
      <c r="V75" s="73">
        <v>5.8823529411764701</v>
      </c>
      <c r="W75" s="73">
        <v>11.76470588235294</v>
      </c>
      <c r="X75" s="73">
        <v>5.8823529411764701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73">
        <v>0</v>
      </c>
      <c r="AJ75" s="73">
        <v>0</v>
      </c>
      <c r="AK75" s="73">
        <v>0</v>
      </c>
      <c r="AL75" s="73">
        <v>0</v>
      </c>
      <c r="AM75" s="73">
        <v>0</v>
      </c>
      <c r="AN75" s="73">
        <v>0</v>
      </c>
      <c r="AO75" s="73">
        <v>0</v>
      </c>
      <c r="AP75" s="73">
        <v>0</v>
      </c>
      <c r="AQ75" s="260">
        <v>0</v>
      </c>
      <c r="AR75" s="6"/>
      <c r="AS75" s="6"/>
    </row>
    <row r="76" spans="1:45" ht="15.75" thickBot="1" x14ac:dyDescent="0.3">
      <c r="A76" s="10" t="s">
        <v>3</v>
      </c>
      <c r="B76" s="8" t="s">
        <v>121</v>
      </c>
      <c r="C76" s="72">
        <v>8</v>
      </c>
      <c r="D76" s="219">
        <f t="array" ref="D76">SUM(E76:AQ76)</f>
        <v>99.999999999999986</v>
      </c>
      <c r="E76" s="259">
        <v>0.95238095238095244</v>
      </c>
      <c r="F76" s="73">
        <v>4.7619047619047619</v>
      </c>
      <c r="G76" s="73">
        <v>10.952380952380953</v>
      </c>
      <c r="H76" s="73">
        <v>11.428571428571429</v>
      </c>
      <c r="I76" s="73">
        <v>13.80952380952381</v>
      </c>
      <c r="J76" s="73">
        <v>11.904761904761903</v>
      </c>
      <c r="K76" s="73">
        <v>7.1428571428571423</v>
      </c>
      <c r="L76" s="73">
        <v>7.6190476190476195</v>
      </c>
      <c r="M76" s="73">
        <v>6.666666666666667</v>
      </c>
      <c r="N76" s="73">
        <v>5.2380952380952381</v>
      </c>
      <c r="O76" s="73">
        <v>1.4285714285714286</v>
      </c>
      <c r="P76" s="73">
        <v>0.47619047619047622</v>
      </c>
      <c r="Q76" s="73">
        <v>3.8095238095238098</v>
      </c>
      <c r="R76" s="73">
        <v>5.7142857142857144</v>
      </c>
      <c r="S76" s="73">
        <v>1.9047619047619049</v>
      </c>
      <c r="T76" s="73">
        <v>3.3333333333333335</v>
      </c>
      <c r="U76" s="73">
        <v>1.9047619047619049</v>
      </c>
      <c r="V76" s="73">
        <v>0.95238095238095244</v>
      </c>
      <c r="W76" s="73">
        <v>0</v>
      </c>
      <c r="X76" s="73">
        <v>0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0</v>
      </c>
      <c r="AE76" s="73">
        <v>0</v>
      </c>
      <c r="AF76" s="73">
        <v>0</v>
      </c>
      <c r="AG76" s="73">
        <v>0</v>
      </c>
      <c r="AH76" s="73">
        <v>0</v>
      </c>
      <c r="AI76" s="73">
        <v>0</v>
      </c>
      <c r="AJ76" s="73">
        <v>0</v>
      </c>
      <c r="AK76" s="73">
        <v>0</v>
      </c>
      <c r="AL76" s="73">
        <v>0</v>
      </c>
      <c r="AM76" s="73">
        <v>0</v>
      </c>
      <c r="AN76" s="73">
        <v>0</v>
      </c>
      <c r="AO76" s="73">
        <v>0</v>
      </c>
      <c r="AP76" s="73">
        <v>0</v>
      </c>
      <c r="AQ76" s="260">
        <v>0</v>
      </c>
      <c r="AR76" s="6"/>
      <c r="AS76" s="6"/>
    </row>
    <row r="77" spans="1:45" ht="15.75" thickBot="1" x14ac:dyDescent="0.3">
      <c r="A77" s="10" t="s">
        <v>3</v>
      </c>
      <c r="B77" s="8" t="s">
        <v>121</v>
      </c>
      <c r="C77" s="72">
        <v>9</v>
      </c>
      <c r="D77" s="219">
        <f t="array" ref="D77">SUM(E77:AQ77)</f>
        <v>100</v>
      </c>
      <c r="E77" s="259">
        <v>0.6602641056422569</v>
      </c>
      <c r="F77" s="73">
        <v>6.0024009603841535E-2</v>
      </c>
      <c r="G77" s="73">
        <v>6.0024009603841535E-2</v>
      </c>
      <c r="H77" s="73">
        <v>0.48019207683073228</v>
      </c>
      <c r="I77" s="73">
        <v>1.440576230492197</v>
      </c>
      <c r="J77" s="73">
        <v>1.9207683073229291</v>
      </c>
      <c r="K77" s="73">
        <v>5.1620648259303721</v>
      </c>
      <c r="L77" s="73">
        <v>16.686674669867948</v>
      </c>
      <c r="M77" s="73">
        <v>27.490996398559425</v>
      </c>
      <c r="N77" s="73">
        <v>17.16686674669868</v>
      </c>
      <c r="O77" s="73">
        <v>7.9831932773109235</v>
      </c>
      <c r="P77" s="73">
        <v>1.440576230492197</v>
      </c>
      <c r="Q77" s="73">
        <v>3.7815126050420167</v>
      </c>
      <c r="R77" s="73">
        <v>6.7226890756302522</v>
      </c>
      <c r="S77" s="73">
        <v>4.6218487394957988</v>
      </c>
      <c r="T77" s="73">
        <v>1.7406962785114044</v>
      </c>
      <c r="U77" s="73">
        <v>1.7406962785114044</v>
      </c>
      <c r="V77" s="73">
        <v>0.6602641056422569</v>
      </c>
      <c r="W77" s="73">
        <v>0.18007202881152462</v>
      </c>
      <c r="X77" s="73">
        <v>0</v>
      </c>
      <c r="Y77" s="73">
        <v>0</v>
      </c>
      <c r="Z77" s="73">
        <v>0</v>
      </c>
      <c r="AA77" s="73">
        <v>0</v>
      </c>
      <c r="AB77" s="73">
        <v>0</v>
      </c>
      <c r="AC77" s="73">
        <v>0</v>
      </c>
      <c r="AD77" s="73">
        <v>0</v>
      </c>
      <c r="AE77" s="73">
        <v>0</v>
      </c>
      <c r="AF77" s="73">
        <v>0</v>
      </c>
      <c r="AG77" s="73">
        <v>0</v>
      </c>
      <c r="AH77" s="73">
        <v>0</v>
      </c>
      <c r="AI77" s="73">
        <v>0</v>
      </c>
      <c r="AJ77" s="73">
        <v>0</v>
      </c>
      <c r="AK77" s="73">
        <v>0</v>
      </c>
      <c r="AL77" s="73">
        <v>0</v>
      </c>
      <c r="AM77" s="73">
        <v>0</v>
      </c>
      <c r="AN77" s="73">
        <v>0</v>
      </c>
      <c r="AO77" s="73">
        <v>0</v>
      </c>
      <c r="AP77" s="73">
        <v>0</v>
      </c>
      <c r="AQ77" s="260">
        <v>0</v>
      </c>
      <c r="AR77" s="6"/>
      <c r="AS77" s="6"/>
    </row>
    <row r="78" spans="1:45" ht="15.75" thickBot="1" x14ac:dyDescent="0.3">
      <c r="A78" s="10" t="s">
        <v>3</v>
      </c>
      <c r="B78" s="8" t="s">
        <v>121</v>
      </c>
      <c r="C78" s="72">
        <v>10</v>
      </c>
      <c r="D78" s="219">
        <f t="array" ref="D78">SUM(E78:AQ78)</f>
        <v>100.00000000000001</v>
      </c>
      <c r="E78" s="259">
        <v>0.89285714285714279</v>
      </c>
      <c r="F78" s="73">
        <v>0.89285714285714279</v>
      </c>
      <c r="G78" s="73">
        <v>0</v>
      </c>
      <c r="H78" s="73">
        <v>1.7857142857142856</v>
      </c>
      <c r="I78" s="73">
        <v>1.7857142857142856</v>
      </c>
      <c r="J78" s="73">
        <v>0.89285714285714279</v>
      </c>
      <c r="K78" s="73">
        <v>1.7857142857142856</v>
      </c>
      <c r="L78" s="73">
        <v>18.75</v>
      </c>
      <c r="M78" s="73">
        <v>16.964285714285715</v>
      </c>
      <c r="N78" s="73">
        <v>10.714285714285714</v>
      </c>
      <c r="O78" s="73">
        <v>8.9285714285714288</v>
      </c>
      <c r="P78" s="73">
        <v>0.89285714285714279</v>
      </c>
      <c r="Q78" s="73">
        <v>2.6785714285714284</v>
      </c>
      <c r="R78" s="73">
        <v>6.25</v>
      </c>
      <c r="S78" s="73">
        <v>16.964285714285715</v>
      </c>
      <c r="T78" s="73">
        <v>6.25</v>
      </c>
      <c r="U78" s="73">
        <v>2.6785714285714284</v>
      </c>
      <c r="V78" s="73">
        <v>0</v>
      </c>
      <c r="W78" s="73">
        <v>0</v>
      </c>
      <c r="X78" s="73">
        <v>0</v>
      </c>
      <c r="Y78" s="73">
        <v>0.89285714285714279</v>
      </c>
      <c r="Z78" s="73">
        <v>0</v>
      </c>
      <c r="AA78" s="73">
        <v>0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73">
        <v>0</v>
      </c>
      <c r="AJ78" s="73">
        <v>0</v>
      </c>
      <c r="AK78" s="73">
        <v>0</v>
      </c>
      <c r="AL78" s="73">
        <v>0</v>
      </c>
      <c r="AM78" s="73">
        <v>0</v>
      </c>
      <c r="AN78" s="73">
        <v>0</v>
      </c>
      <c r="AO78" s="73">
        <v>0</v>
      </c>
      <c r="AP78" s="73">
        <v>0</v>
      </c>
      <c r="AQ78" s="260">
        <v>0</v>
      </c>
      <c r="AR78" s="6"/>
      <c r="AS78" s="6"/>
    </row>
    <row r="79" spans="1:45" ht="15.75" thickBot="1" x14ac:dyDescent="0.3">
      <c r="A79" s="10" t="s">
        <v>3</v>
      </c>
      <c r="B79" s="8" t="s">
        <v>121</v>
      </c>
      <c r="C79" s="72">
        <v>11</v>
      </c>
      <c r="D79" s="219">
        <v>100</v>
      </c>
      <c r="E79" s="259">
        <v>0</v>
      </c>
      <c r="F79" s="73">
        <v>0</v>
      </c>
      <c r="G79" s="73">
        <v>0</v>
      </c>
      <c r="H79" s="73">
        <v>0</v>
      </c>
      <c r="I79" s="73">
        <v>0</v>
      </c>
      <c r="J79" s="73">
        <v>0</v>
      </c>
      <c r="K79" s="73">
        <v>0</v>
      </c>
      <c r="L79" s="73">
        <v>0</v>
      </c>
      <c r="M79" s="73">
        <v>0</v>
      </c>
      <c r="N79" s="73">
        <v>0</v>
      </c>
      <c r="O79" s="73">
        <v>0</v>
      </c>
      <c r="P79" s="73">
        <v>0</v>
      </c>
      <c r="Q79" s="73">
        <v>0</v>
      </c>
      <c r="R79" s="73">
        <v>0</v>
      </c>
      <c r="S79" s="73">
        <v>0</v>
      </c>
      <c r="T79" s="73">
        <v>0</v>
      </c>
      <c r="U79" s="73">
        <v>0</v>
      </c>
      <c r="V79" s="73">
        <v>0</v>
      </c>
      <c r="W79" s="73">
        <v>0</v>
      </c>
      <c r="X79" s="73">
        <v>0</v>
      </c>
      <c r="Y79" s="73">
        <v>0</v>
      </c>
      <c r="Z79" s="73">
        <v>0</v>
      </c>
      <c r="AA79" s="73">
        <v>0</v>
      </c>
      <c r="AB79" s="73">
        <v>0</v>
      </c>
      <c r="AC79" s="73">
        <v>0</v>
      </c>
      <c r="AD79" s="73">
        <v>0</v>
      </c>
      <c r="AE79" s="73">
        <v>0</v>
      </c>
      <c r="AF79" s="73">
        <v>0</v>
      </c>
      <c r="AG79" s="73">
        <v>0</v>
      </c>
      <c r="AH79" s="73">
        <v>0</v>
      </c>
      <c r="AI79" s="73">
        <v>0</v>
      </c>
      <c r="AJ79" s="73">
        <v>0</v>
      </c>
      <c r="AK79" s="73">
        <v>0</v>
      </c>
      <c r="AL79" s="73">
        <v>0</v>
      </c>
      <c r="AM79" s="73">
        <v>0</v>
      </c>
      <c r="AN79" s="73">
        <v>0</v>
      </c>
      <c r="AO79" s="73">
        <v>0</v>
      </c>
      <c r="AP79" s="73">
        <v>0</v>
      </c>
      <c r="AQ79" s="260">
        <v>0</v>
      </c>
      <c r="AR79" s="6"/>
      <c r="AS79" s="6"/>
    </row>
    <row r="80" spans="1:45" ht="15.75" thickBot="1" x14ac:dyDescent="0.3">
      <c r="A80" s="10" t="s">
        <v>3</v>
      </c>
      <c r="B80" s="8" t="s">
        <v>121</v>
      </c>
      <c r="C80" s="72">
        <v>12</v>
      </c>
      <c r="D80" s="219">
        <f t="array" ref="D80">SUM(E80:AQ80)</f>
        <v>99.999999999999986</v>
      </c>
      <c r="E80" s="259">
        <v>0</v>
      </c>
      <c r="F80" s="73">
        <v>0</v>
      </c>
      <c r="G80" s="73">
        <v>0</v>
      </c>
      <c r="H80" s="73">
        <v>0</v>
      </c>
      <c r="I80" s="73">
        <v>5.2631578947368416</v>
      </c>
      <c r="J80" s="73">
        <v>21.052631578947366</v>
      </c>
      <c r="K80" s="73">
        <v>31.578947368421051</v>
      </c>
      <c r="L80" s="73">
        <v>5.2631578947368416</v>
      </c>
      <c r="M80" s="73">
        <v>15.789473684210526</v>
      </c>
      <c r="N80" s="73">
        <v>5.2631578947368416</v>
      </c>
      <c r="O80" s="73">
        <v>2.6315789473684208</v>
      </c>
      <c r="P80" s="73">
        <v>0</v>
      </c>
      <c r="Q80" s="73">
        <v>5.2631578947368416</v>
      </c>
      <c r="R80" s="73">
        <v>5.2631578947368416</v>
      </c>
      <c r="S80" s="73">
        <v>0</v>
      </c>
      <c r="T80" s="73">
        <v>2.6315789473684208</v>
      </c>
      <c r="U80" s="73">
        <v>0</v>
      </c>
      <c r="V80" s="73">
        <v>0</v>
      </c>
      <c r="W80" s="73">
        <v>0</v>
      </c>
      <c r="X80" s="73">
        <v>0</v>
      </c>
      <c r="Y80" s="73">
        <v>0</v>
      </c>
      <c r="Z80" s="73">
        <v>0</v>
      </c>
      <c r="AA80" s="73">
        <v>0</v>
      </c>
      <c r="AB80" s="73">
        <v>0</v>
      </c>
      <c r="AC80" s="73">
        <v>0</v>
      </c>
      <c r="AD80" s="73">
        <v>0</v>
      </c>
      <c r="AE80" s="73">
        <v>0</v>
      </c>
      <c r="AF80" s="73">
        <v>0</v>
      </c>
      <c r="AG80" s="73">
        <v>0</v>
      </c>
      <c r="AH80" s="73">
        <v>0</v>
      </c>
      <c r="AI80" s="73">
        <v>0</v>
      </c>
      <c r="AJ80" s="73">
        <v>0</v>
      </c>
      <c r="AK80" s="73">
        <v>0</v>
      </c>
      <c r="AL80" s="73">
        <v>0</v>
      </c>
      <c r="AM80" s="73">
        <v>0</v>
      </c>
      <c r="AN80" s="73">
        <v>0</v>
      </c>
      <c r="AO80" s="73">
        <v>0</v>
      </c>
      <c r="AP80" s="73">
        <v>0</v>
      </c>
      <c r="AQ80" s="260">
        <v>0</v>
      </c>
      <c r="AR80" s="6"/>
      <c r="AS80" s="6"/>
    </row>
    <row r="81" spans="1:45" ht="15.75" thickBot="1" x14ac:dyDescent="0.3">
      <c r="A81" s="10" t="s">
        <v>3</v>
      </c>
      <c r="B81" s="8" t="s">
        <v>121</v>
      </c>
      <c r="C81" s="72">
        <v>13</v>
      </c>
      <c r="D81" s="219">
        <f t="array" ref="D81">SUM(E81:AQ81)</f>
        <v>100.00000000000001</v>
      </c>
      <c r="E81" s="261">
        <v>10.743801652892563</v>
      </c>
      <c r="F81" s="262">
        <v>4.9586776859504136</v>
      </c>
      <c r="G81" s="262">
        <v>4.1322314049586781</v>
      </c>
      <c r="H81" s="262">
        <v>6.6115702479338845</v>
      </c>
      <c r="I81" s="262">
        <v>6.6115702479338845</v>
      </c>
      <c r="J81" s="262">
        <v>18.181818181818183</v>
      </c>
      <c r="K81" s="262">
        <v>8.2644628099173563</v>
      </c>
      <c r="L81" s="262">
        <v>5.785123966942149</v>
      </c>
      <c r="M81" s="262">
        <v>11.570247933884298</v>
      </c>
      <c r="N81" s="262">
        <v>3.3057851239669422</v>
      </c>
      <c r="O81" s="262">
        <v>4.9586776859504136</v>
      </c>
      <c r="P81" s="262">
        <v>4.1322314049586781</v>
      </c>
      <c r="Q81" s="262">
        <v>4.1322314049586781</v>
      </c>
      <c r="R81" s="262">
        <v>2.4793388429752068</v>
      </c>
      <c r="S81" s="262">
        <v>2.4793388429752068</v>
      </c>
      <c r="T81" s="262">
        <v>1.6528925619834711</v>
      </c>
      <c r="U81" s="262">
        <v>0</v>
      </c>
      <c r="V81" s="262">
        <v>0</v>
      </c>
      <c r="W81" s="262">
        <v>0</v>
      </c>
      <c r="X81" s="262">
        <v>0</v>
      </c>
      <c r="Y81" s="262">
        <v>0</v>
      </c>
      <c r="Z81" s="262">
        <v>0</v>
      </c>
      <c r="AA81" s="262">
        <v>0</v>
      </c>
      <c r="AB81" s="262">
        <v>0</v>
      </c>
      <c r="AC81" s="262">
        <v>0</v>
      </c>
      <c r="AD81" s="262">
        <v>0</v>
      </c>
      <c r="AE81" s="262">
        <v>0</v>
      </c>
      <c r="AF81" s="262">
        <v>0</v>
      </c>
      <c r="AG81" s="262">
        <v>0</v>
      </c>
      <c r="AH81" s="262">
        <v>0</v>
      </c>
      <c r="AI81" s="262">
        <v>0</v>
      </c>
      <c r="AJ81" s="262">
        <v>0</v>
      </c>
      <c r="AK81" s="262">
        <v>0</v>
      </c>
      <c r="AL81" s="262">
        <v>0</v>
      </c>
      <c r="AM81" s="262">
        <v>0</v>
      </c>
      <c r="AN81" s="262">
        <v>0</v>
      </c>
      <c r="AO81" s="262">
        <v>0</v>
      </c>
      <c r="AP81" s="262">
        <v>0</v>
      </c>
      <c r="AQ81" s="263">
        <v>0</v>
      </c>
      <c r="AR81" s="6"/>
      <c r="AS81" s="6"/>
    </row>
    <row r="82" spans="1:45" ht="15.75" thickTop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x14ac:dyDescent="0.25">
      <c r="A84" s="19" t="s">
        <v>59</v>
      </c>
      <c r="B84" s="6" t="s">
        <v>23</v>
      </c>
      <c r="AR84" s="6"/>
      <c r="AS84" s="6"/>
    </row>
    <row r="85" spans="1:45" ht="15.75" thickBot="1" x14ac:dyDescent="0.3">
      <c r="A85" s="10" t="s">
        <v>3</v>
      </c>
      <c r="B85" s="7" t="s">
        <v>0</v>
      </c>
      <c r="C85" s="3" t="s">
        <v>1</v>
      </c>
      <c r="D85" s="3" t="s">
        <v>2</v>
      </c>
      <c r="E85" s="3">
        <v>3000</v>
      </c>
      <c r="F85" s="3">
        <v>4000</v>
      </c>
      <c r="G85" s="3">
        <v>5000</v>
      </c>
      <c r="H85" s="3">
        <v>6000</v>
      </c>
      <c r="I85" s="3">
        <v>7000</v>
      </c>
      <c r="J85" s="3">
        <v>8000</v>
      </c>
      <c r="K85" s="3">
        <v>9000</v>
      </c>
      <c r="L85" s="3">
        <v>10000</v>
      </c>
      <c r="M85" s="3">
        <v>11000</v>
      </c>
      <c r="N85" s="3">
        <v>12000</v>
      </c>
      <c r="O85" s="3">
        <v>13000</v>
      </c>
      <c r="P85" s="3">
        <v>14000</v>
      </c>
      <c r="Q85" s="3">
        <v>15000</v>
      </c>
      <c r="R85" s="3">
        <v>16000</v>
      </c>
      <c r="S85" s="3">
        <v>17000</v>
      </c>
      <c r="T85" s="3">
        <v>18000</v>
      </c>
      <c r="U85" s="3">
        <v>19000</v>
      </c>
      <c r="V85" s="3">
        <v>20000</v>
      </c>
      <c r="W85" s="3">
        <v>21000</v>
      </c>
      <c r="X85" s="3">
        <v>22000</v>
      </c>
      <c r="Y85" s="3">
        <v>23000</v>
      </c>
      <c r="Z85" s="3">
        <v>24000</v>
      </c>
      <c r="AA85" s="3">
        <v>25000</v>
      </c>
      <c r="AB85" s="3">
        <v>26000</v>
      </c>
      <c r="AC85" s="3">
        <v>27000</v>
      </c>
      <c r="AD85" s="3">
        <v>28000</v>
      </c>
      <c r="AE85" s="3">
        <v>29000</v>
      </c>
      <c r="AF85" s="3">
        <v>30000</v>
      </c>
      <c r="AG85" s="3">
        <v>31000</v>
      </c>
      <c r="AH85" s="3">
        <v>32000</v>
      </c>
      <c r="AI85" s="3">
        <v>33000</v>
      </c>
      <c r="AJ85" s="3">
        <v>34000</v>
      </c>
      <c r="AK85" s="3">
        <v>35000</v>
      </c>
      <c r="AL85" s="3">
        <v>36000</v>
      </c>
      <c r="AM85" s="3">
        <v>37000</v>
      </c>
      <c r="AN85" s="3">
        <v>38000</v>
      </c>
      <c r="AO85" s="3">
        <v>39000</v>
      </c>
      <c r="AP85" s="3">
        <v>40000</v>
      </c>
      <c r="AQ85" s="3">
        <v>41000</v>
      </c>
      <c r="AR85" s="6"/>
      <c r="AS85" s="6"/>
    </row>
    <row r="86" spans="1:45" ht="16.5" thickTop="1" thickBot="1" x14ac:dyDescent="0.3">
      <c r="A86" s="10" t="s">
        <v>3</v>
      </c>
      <c r="B86" s="8" t="s">
        <v>121</v>
      </c>
      <c r="C86" s="70">
        <v>4</v>
      </c>
      <c r="D86" s="220">
        <f t="array" ref="D86">SUM(E86:AQ86)</f>
        <v>99.999999999999986</v>
      </c>
      <c r="E86" s="264">
        <v>6.4516129032258061</v>
      </c>
      <c r="F86" s="265">
        <v>0</v>
      </c>
      <c r="G86" s="265">
        <v>0</v>
      </c>
      <c r="H86" s="265">
        <v>0</v>
      </c>
      <c r="I86" s="265">
        <v>9.67741935483871</v>
      </c>
      <c r="J86" s="265">
        <v>0</v>
      </c>
      <c r="K86" s="265">
        <v>3.225806451612903</v>
      </c>
      <c r="L86" s="265">
        <v>9.67741935483871</v>
      </c>
      <c r="M86" s="265">
        <v>25.806451612903224</v>
      </c>
      <c r="N86" s="265">
        <v>16.129032258064516</v>
      </c>
      <c r="O86" s="265">
        <v>16.129032258064516</v>
      </c>
      <c r="P86" s="265">
        <v>9.67741935483871</v>
      </c>
      <c r="Q86" s="265">
        <v>3.225806451612903</v>
      </c>
      <c r="R86" s="265">
        <v>0</v>
      </c>
      <c r="S86" s="265">
        <v>0</v>
      </c>
      <c r="T86" s="265">
        <v>0</v>
      </c>
      <c r="U86" s="265">
        <v>0</v>
      </c>
      <c r="V86" s="265">
        <v>0</v>
      </c>
      <c r="W86" s="265">
        <v>0</v>
      </c>
      <c r="X86" s="265">
        <v>0</v>
      </c>
      <c r="Y86" s="265">
        <v>0</v>
      </c>
      <c r="Z86" s="265">
        <v>0</v>
      </c>
      <c r="AA86" s="265">
        <v>0</v>
      </c>
      <c r="AB86" s="265">
        <v>0</v>
      </c>
      <c r="AC86" s="265">
        <v>0</v>
      </c>
      <c r="AD86" s="265">
        <v>0</v>
      </c>
      <c r="AE86" s="265">
        <v>0</v>
      </c>
      <c r="AF86" s="265">
        <v>0</v>
      </c>
      <c r="AG86" s="265">
        <v>0</v>
      </c>
      <c r="AH86" s="265">
        <v>0</v>
      </c>
      <c r="AI86" s="265">
        <v>0</v>
      </c>
      <c r="AJ86" s="265">
        <v>0</v>
      </c>
      <c r="AK86" s="265">
        <v>0</v>
      </c>
      <c r="AL86" s="265">
        <v>0</v>
      </c>
      <c r="AM86" s="265">
        <v>0</v>
      </c>
      <c r="AN86" s="265">
        <v>0</v>
      </c>
      <c r="AO86" s="265">
        <v>0</v>
      </c>
      <c r="AP86" s="265">
        <v>0</v>
      </c>
      <c r="AQ86" s="266">
        <v>0</v>
      </c>
      <c r="AR86" s="6"/>
      <c r="AS86" s="6"/>
    </row>
    <row r="87" spans="1:45" ht="15.75" thickBot="1" x14ac:dyDescent="0.3">
      <c r="A87" s="10" t="s">
        <v>3</v>
      </c>
      <c r="B87" s="8" t="s">
        <v>121</v>
      </c>
      <c r="C87" s="70">
        <v>5</v>
      </c>
      <c r="D87" s="220">
        <f t="array" ref="D87">SUM(E87:AQ87)</f>
        <v>100</v>
      </c>
      <c r="E87" s="267">
        <v>0</v>
      </c>
      <c r="F87" s="69">
        <v>0.10752688172043011</v>
      </c>
      <c r="G87" s="69">
        <v>0.32258064516129031</v>
      </c>
      <c r="H87" s="69">
        <v>2.795698924731183</v>
      </c>
      <c r="I87" s="69">
        <v>7.3118279569892479</v>
      </c>
      <c r="J87" s="69">
        <v>12.903225806451612</v>
      </c>
      <c r="K87" s="69">
        <v>15.698924731182796</v>
      </c>
      <c r="L87" s="69">
        <v>7.849462365591398</v>
      </c>
      <c r="M87" s="69">
        <v>2.258064516129032</v>
      </c>
      <c r="N87" s="69">
        <v>5.376344086021505</v>
      </c>
      <c r="O87" s="69">
        <v>12.043010752688172</v>
      </c>
      <c r="P87" s="69">
        <v>9.1397849462365599</v>
      </c>
      <c r="Q87" s="69">
        <v>3.225806451612903</v>
      </c>
      <c r="R87" s="69">
        <v>1.6129032258064515</v>
      </c>
      <c r="S87" s="69">
        <v>4.408602150537634</v>
      </c>
      <c r="T87" s="69">
        <v>3.655913978494624</v>
      </c>
      <c r="U87" s="69">
        <v>3.3333333333333335</v>
      </c>
      <c r="V87" s="69">
        <v>2.4731182795698925</v>
      </c>
      <c r="W87" s="69">
        <v>1.827956989247312</v>
      </c>
      <c r="X87" s="69">
        <v>2.1505376344086025</v>
      </c>
      <c r="Y87" s="69">
        <v>0.75268817204301075</v>
      </c>
      <c r="Z87" s="69">
        <v>0.21505376344086022</v>
      </c>
      <c r="AA87" s="69">
        <v>0.32258064516129031</v>
      </c>
      <c r="AB87" s="69">
        <v>0.10752688172043011</v>
      </c>
      <c r="AC87" s="69">
        <v>0.10752688172043011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69">
        <v>0</v>
      </c>
      <c r="AK87" s="69">
        <v>0</v>
      </c>
      <c r="AL87" s="69">
        <v>0</v>
      </c>
      <c r="AM87" s="69">
        <v>0</v>
      </c>
      <c r="AN87" s="69">
        <v>0</v>
      </c>
      <c r="AO87" s="69">
        <v>0</v>
      </c>
      <c r="AP87" s="69">
        <v>0</v>
      </c>
      <c r="AQ87" s="268">
        <v>0</v>
      </c>
      <c r="AR87" s="6"/>
      <c r="AS87" s="6"/>
    </row>
    <row r="88" spans="1:45" ht="15.75" thickBot="1" x14ac:dyDescent="0.3">
      <c r="A88" s="10" t="s">
        <v>3</v>
      </c>
      <c r="B88" s="8" t="s">
        <v>121</v>
      </c>
      <c r="C88" s="70">
        <v>6</v>
      </c>
      <c r="D88" s="220">
        <f t="array" ref="D88">SUM(E88:AQ88)</f>
        <v>100</v>
      </c>
      <c r="E88" s="267">
        <v>0</v>
      </c>
      <c r="F88" s="69">
        <v>0</v>
      </c>
      <c r="G88" s="69">
        <v>1.4285714285714286</v>
      </c>
      <c r="H88" s="69">
        <v>4.2857142857142856</v>
      </c>
      <c r="I88" s="69">
        <v>2.1428571428571428</v>
      </c>
      <c r="J88" s="69">
        <v>0.7142857142857143</v>
      </c>
      <c r="K88" s="69">
        <v>5.7142857142857144</v>
      </c>
      <c r="L88" s="69">
        <v>20.714285714285715</v>
      </c>
      <c r="M88" s="69">
        <v>25</v>
      </c>
      <c r="N88" s="69">
        <v>20</v>
      </c>
      <c r="O88" s="69">
        <v>10.714285714285714</v>
      </c>
      <c r="P88" s="69">
        <v>4.2857142857142856</v>
      </c>
      <c r="Q88" s="69">
        <v>1.4285714285714286</v>
      </c>
      <c r="R88" s="69">
        <v>1.4285714285714286</v>
      </c>
      <c r="S88" s="69">
        <v>0.7142857142857143</v>
      </c>
      <c r="T88" s="69">
        <v>1.4285714285714286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69">
        <v>0</v>
      </c>
      <c r="AK88" s="69">
        <v>0</v>
      </c>
      <c r="AL88" s="69">
        <v>0</v>
      </c>
      <c r="AM88" s="69">
        <v>0</v>
      </c>
      <c r="AN88" s="69">
        <v>0</v>
      </c>
      <c r="AO88" s="69">
        <v>0</v>
      </c>
      <c r="AP88" s="69">
        <v>0</v>
      </c>
      <c r="AQ88" s="268">
        <v>0</v>
      </c>
      <c r="AR88" s="6"/>
      <c r="AS88" s="6"/>
    </row>
    <row r="89" spans="1:45" ht="15.75" thickBot="1" x14ac:dyDescent="0.3">
      <c r="A89" s="10" t="s">
        <v>3</v>
      </c>
      <c r="B89" s="8" t="s">
        <v>121</v>
      </c>
      <c r="C89" s="70">
        <v>7</v>
      </c>
      <c r="D89" s="220">
        <f t="array" ref="D89">SUM(E89:AQ89)</f>
        <v>100</v>
      </c>
      <c r="E89" s="267">
        <v>0</v>
      </c>
      <c r="F89" s="69">
        <v>3.7037037037037033</v>
      </c>
      <c r="G89" s="69">
        <v>0</v>
      </c>
      <c r="H89" s="69">
        <v>0</v>
      </c>
      <c r="I89" s="69">
        <v>3.7037037037037033</v>
      </c>
      <c r="J89" s="69">
        <v>3.7037037037037033</v>
      </c>
      <c r="K89" s="69">
        <v>3.7037037037037033</v>
      </c>
      <c r="L89" s="69">
        <v>11.111111111111111</v>
      </c>
      <c r="M89" s="69">
        <v>7.4074074074074066</v>
      </c>
      <c r="N89" s="69">
        <v>22.222222222222221</v>
      </c>
      <c r="O89" s="69">
        <v>11.111111111111111</v>
      </c>
      <c r="P89" s="69">
        <v>0</v>
      </c>
      <c r="Q89" s="69">
        <v>3.7037037037037033</v>
      </c>
      <c r="R89" s="69">
        <v>0</v>
      </c>
      <c r="S89" s="69">
        <v>3.7037037037037033</v>
      </c>
      <c r="T89" s="69">
        <v>0</v>
      </c>
      <c r="U89" s="69">
        <v>0</v>
      </c>
      <c r="V89" s="69">
        <v>3.7037037037037033</v>
      </c>
      <c r="W89" s="69">
        <v>0</v>
      </c>
      <c r="X89" s="69">
        <v>7.4074074074074066</v>
      </c>
      <c r="Y89" s="69">
        <v>0</v>
      </c>
      <c r="Z89" s="69">
        <v>0</v>
      </c>
      <c r="AA89" s="69">
        <v>14.814814814814813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69">
        <v>0</v>
      </c>
      <c r="AK89" s="69">
        <v>0</v>
      </c>
      <c r="AL89" s="69">
        <v>0</v>
      </c>
      <c r="AM89" s="69">
        <v>0</v>
      </c>
      <c r="AN89" s="69">
        <v>0</v>
      </c>
      <c r="AO89" s="69">
        <v>0</v>
      </c>
      <c r="AP89" s="69">
        <v>0</v>
      </c>
      <c r="AQ89" s="268">
        <v>0</v>
      </c>
      <c r="AR89" s="6"/>
      <c r="AS89" s="6"/>
    </row>
    <row r="90" spans="1:45" ht="15.75" thickBot="1" x14ac:dyDescent="0.3">
      <c r="A90" s="10" t="s">
        <v>3</v>
      </c>
      <c r="B90" s="8" t="s">
        <v>121</v>
      </c>
      <c r="C90" s="70">
        <v>8</v>
      </c>
      <c r="D90" s="220">
        <f t="array" ref="D90">SUM(E90:AQ90)</f>
        <v>100.00000000000001</v>
      </c>
      <c r="E90" s="267">
        <v>0</v>
      </c>
      <c r="F90" s="69">
        <v>4.028436018957346</v>
      </c>
      <c r="G90" s="69">
        <v>24.644549763033176</v>
      </c>
      <c r="H90" s="69">
        <v>17.535545023696685</v>
      </c>
      <c r="I90" s="69">
        <v>2.3696682464454977</v>
      </c>
      <c r="J90" s="69">
        <v>17.772511848341232</v>
      </c>
      <c r="K90" s="69">
        <v>5.4502369668246446</v>
      </c>
      <c r="L90" s="69">
        <v>4.028436018957346</v>
      </c>
      <c r="M90" s="69">
        <v>5.9241706161137442</v>
      </c>
      <c r="N90" s="69">
        <v>7.109004739336493</v>
      </c>
      <c r="O90" s="69">
        <v>5.2132701421800949</v>
      </c>
      <c r="P90" s="69">
        <v>4.028436018957346</v>
      </c>
      <c r="Q90" s="69">
        <v>1.6587677725118484</v>
      </c>
      <c r="R90" s="69">
        <v>0.23696682464454977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69">
        <v>0</v>
      </c>
      <c r="AK90" s="69">
        <v>0</v>
      </c>
      <c r="AL90" s="69">
        <v>0</v>
      </c>
      <c r="AM90" s="69">
        <v>0</v>
      </c>
      <c r="AN90" s="69">
        <v>0</v>
      </c>
      <c r="AO90" s="69">
        <v>0</v>
      </c>
      <c r="AP90" s="69">
        <v>0</v>
      </c>
      <c r="AQ90" s="268">
        <v>0</v>
      </c>
      <c r="AR90" s="6"/>
      <c r="AS90" s="6"/>
    </row>
    <row r="91" spans="1:45" ht="15.75" thickBot="1" x14ac:dyDescent="0.3">
      <c r="A91" s="10" t="s">
        <v>3</v>
      </c>
      <c r="B91" s="8" t="s">
        <v>121</v>
      </c>
      <c r="C91" s="70">
        <v>9</v>
      </c>
      <c r="D91" s="220">
        <f t="array" ref="D91">SUM(E91:AQ91)</f>
        <v>100</v>
      </c>
      <c r="E91" s="267">
        <v>0.12961762799740764</v>
      </c>
      <c r="F91" s="69">
        <v>0.19442644199611148</v>
      </c>
      <c r="G91" s="69">
        <v>0.38885288399222295</v>
      </c>
      <c r="H91" s="69">
        <v>0.51847051198963057</v>
      </c>
      <c r="I91" s="69">
        <v>6.4808813998703821E-2</v>
      </c>
      <c r="J91" s="69">
        <v>1.814646791963707</v>
      </c>
      <c r="K91" s="69">
        <v>1.2313674659753726</v>
      </c>
      <c r="L91" s="69">
        <v>3.7589112119248216</v>
      </c>
      <c r="M91" s="69">
        <v>15.230071289695399</v>
      </c>
      <c r="N91" s="69">
        <v>27.025275437459495</v>
      </c>
      <c r="O91" s="69">
        <v>26.312378483473754</v>
      </c>
      <c r="P91" s="69">
        <v>18.600129617627996</v>
      </c>
      <c r="Q91" s="69">
        <v>4.0829552819183403</v>
      </c>
      <c r="R91" s="69">
        <v>0.51847051198963057</v>
      </c>
      <c r="S91" s="69">
        <v>0.12961762799740764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69">
        <v>0</v>
      </c>
      <c r="AK91" s="69">
        <v>0</v>
      </c>
      <c r="AL91" s="69">
        <v>0</v>
      </c>
      <c r="AM91" s="69">
        <v>0</v>
      </c>
      <c r="AN91" s="69">
        <v>0</v>
      </c>
      <c r="AO91" s="69">
        <v>0</v>
      </c>
      <c r="AP91" s="69">
        <v>0</v>
      </c>
      <c r="AQ91" s="268">
        <v>0</v>
      </c>
      <c r="AR91" s="6"/>
      <c r="AS91" s="6"/>
    </row>
    <row r="92" spans="1:45" ht="15.75" thickBot="1" x14ac:dyDescent="0.3">
      <c r="A92" s="10" t="s">
        <v>3</v>
      </c>
      <c r="B92" s="8" t="s">
        <v>121</v>
      </c>
      <c r="C92" s="70">
        <v>10</v>
      </c>
      <c r="D92" s="220">
        <f t="array" ref="D92">SUM(E92:AQ92)</f>
        <v>100</v>
      </c>
      <c r="E92" s="267">
        <v>0</v>
      </c>
      <c r="F92" s="69">
        <v>0</v>
      </c>
      <c r="G92" s="69">
        <v>0</v>
      </c>
      <c r="H92" s="69">
        <v>0</v>
      </c>
      <c r="I92" s="69">
        <v>0</v>
      </c>
      <c r="J92" s="69">
        <v>0.58823529411764708</v>
      </c>
      <c r="K92" s="69">
        <v>0</v>
      </c>
      <c r="L92" s="69">
        <v>1.1764705882352942</v>
      </c>
      <c r="M92" s="69">
        <v>7.0588235294117645</v>
      </c>
      <c r="N92" s="69">
        <v>13.529411764705882</v>
      </c>
      <c r="O92" s="69">
        <v>19.411764705882355</v>
      </c>
      <c r="P92" s="69">
        <v>35.294117647058826</v>
      </c>
      <c r="Q92" s="69">
        <v>22.941176470588236</v>
      </c>
      <c r="R92" s="69">
        <v>0</v>
      </c>
      <c r="S92" s="69">
        <v>0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69">
        <v>0</v>
      </c>
      <c r="AK92" s="69">
        <v>0</v>
      </c>
      <c r="AL92" s="69">
        <v>0</v>
      </c>
      <c r="AM92" s="69">
        <v>0</v>
      </c>
      <c r="AN92" s="69">
        <v>0</v>
      </c>
      <c r="AO92" s="69">
        <v>0</v>
      </c>
      <c r="AP92" s="69">
        <v>0</v>
      </c>
      <c r="AQ92" s="268">
        <v>0</v>
      </c>
      <c r="AR92" s="6"/>
      <c r="AS92" s="6"/>
    </row>
    <row r="93" spans="1:45" ht="15.75" thickBot="1" x14ac:dyDescent="0.3">
      <c r="A93" s="10" t="s">
        <v>3</v>
      </c>
      <c r="B93" s="8" t="s">
        <v>121</v>
      </c>
      <c r="C93" s="70">
        <v>11</v>
      </c>
      <c r="D93" s="220">
        <v>100</v>
      </c>
      <c r="E93" s="267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69">
        <v>0</v>
      </c>
      <c r="AK93" s="69">
        <v>0</v>
      </c>
      <c r="AL93" s="69">
        <v>0</v>
      </c>
      <c r="AM93" s="69">
        <v>0</v>
      </c>
      <c r="AN93" s="69">
        <v>0</v>
      </c>
      <c r="AO93" s="69">
        <v>0</v>
      </c>
      <c r="AP93" s="69">
        <v>0</v>
      </c>
      <c r="AQ93" s="268">
        <v>0</v>
      </c>
      <c r="AR93" s="6"/>
      <c r="AS93" s="6"/>
    </row>
    <row r="94" spans="1:45" ht="15.75" thickBot="1" x14ac:dyDescent="0.3">
      <c r="A94" s="10" t="s">
        <v>3</v>
      </c>
      <c r="B94" s="8" t="s">
        <v>121</v>
      </c>
      <c r="C94" s="70">
        <v>12</v>
      </c>
      <c r="D94" s="220">
        <f t="array" ref="D94">SUM(E94:AQ94)</f>
        <v>100</v>
      </c>
      <c r="E94" s="267">
        <v>0</v>
      </c>
      <c r="F94" s="69">
        <v>0</v>
      </c>
      <c r="G94" s="69">
        <v>0</v>
      </c>
      <c r="H94" s="69">
        <v>4.7619047619047619</v>
      </c>
      <c r="I94" s="69">
        <v>4.7619047619047619</v>
      </c>
      <c r="J94" s="69">
        <v>14.285714285714285</v>
      </c>
      <c r="K94" s="69">
        <v>19.047619047619047</v>
      </c>
      <c r="L94" s="69">
        <v>19.047619047619047</v>
      </c>
      <c r="M94" s="69">
        <v>23.809523809523807</v>
      </c>
      <c r="N94" s="69">
        <v>4.7619047619047619</v>
      </c>
      <c r="O94" s="69">
        <v>4.7619047619047619</v>
      </c>
      <c r="P94" s="69">
        <v>0</v>
      </c>
      <c r="Q94" s="69">
        <v>4.7619047619047619</v>
      </c>
      <c r="R94" s="69">
        <v>0</v>
      </c>
      <c r="S94" s="69">
        <v>0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69">
        <v>0</v>
      </c>
      <c r="AK94" s="69">
        <v>0</v>
      </c>
      <c r="AL94" s="69">
        <v>0</v>
      </c>
      <c r="AM94" s="69">
        <v>0</v>
      </c>
      <c r="AN94" s="69">
        <v>0</v>
      </c>
      <c r="AO94" s="69">
        <v>0</v>
      </c>
      <c r="AP94" s="69">
        <v>0</v>
      </c>
      <c r="AQ94" s="268">
        <v>0</v>
      </c>
      <c r="AR94" s="6"/>
      <c r="AS94" s="6"/>
    </row>
    <row r="95" spans="1:45" ht="15.75" thickBot="1" x14ac:dyDescent="0.3">
      <c r="A95" s="10" t="s">
        <v>3</v>
      </c>
      <c r="B95" s="8" t="s">
        <v>121</v>
      </c>
      <c r="C95" s="70">
        <v>13</v>
      </c>
      <c r="D95" s="220">
        <f t="array" ref="D95">SUM(E95:AQ95)</f>
        <v>100</v>
      </c>
      <c r="E95" s="269">
        <v>0</v>
      </c>
      <c r="F95" s="270">
        <v>0</v>
      </c>
      <c r="G95" s="270">
        <v>7.1428571428571423</v>
      </c>
      <c r="H95" s="270">
        <v>0</v>
      </c>
      <c r="I95" s="270">
        <v>0</v>
      </c>
      <c r="J95" s="270">
        <v>0</v>
      </c>
      <c r="K95" s="270">
        <v>7.1428571428571423</v>
      </c>
      <c r="L95" s="270">
        <v>14.285714285714285</v>
      </c>
      <c r="M95" s="270">
        <v>7.1428571428571423</v>
      </c>
      <c r="N95" s="270">
        <v>0</v>
      </c>
      <c r="O95" s="270">
        <v>21.428571428571427</v>
      </c>
      <c r="P95" s="270">
        <v>21.428571428571427</v>
      </c>
      <c r="Q95" s="270">
        <v>21.428571428571427</v>
      </c>
      <c r="R95" s="270">
        <v>0</v>
      </c>
      <c r="S95" s="270">
        <v>0</v>
      </c>
      <c r="T95" s="270">
        <v>0</v>
      </c>
      <c r="U95" s="270">
        <v>0</v>
      </c>
      <c r="V95" s="270">
        <v>0</v>
      </c>
      <c r="W95" s="270">
        <v>0</v>
      </c>
      <c r="X95" s="270">
        <v>0</v>
      </c>
      <c r="Y95" s="270">
        <v>0</v>
      </c>
      <c r="Z95" s="270">
        <v>0</v>
      </c>
      <c r="AA95" s="270">
        <v>0</v>
      </c>
      <c r="AB95" s="270">
        <v>0</v>
      </c>
      <c r="AC95" s="270">
        <v>0</v>
      </c>
      <c r="AD95" s="270">
        <v>0</v>
      </c>
      <c r="AE95" s="270">
        <v>0</v>
      </c>
      <c r="AF95" s="270">
        <v>0</v>
      </c>
      <c r="AG95" s="270">
        <v>0</v>
      </c>
      <c r="AH95" s="270">
        <v>0</v>
      </c>
      <c r="AI95" s="270">
        <v>0</v>
      </c>
      <c r="AJ95" s="270">
        <v>0</v>
      </c>
      <c r="AK95" s="270">
        <v>0</v>
      </c>
      <c r="AL95" s="270">
        <v>0</v>
      </c>
      <c r="AM95" s="270">
        <v>0</v>
      </c>
      <c r="AN95" s="270">
        <v>0</v>
      </c>
      <c r="AO95" s="270">
        <v>0</v>
      </c>
      <c r="AP95" s="270">
        <v>0</v>
      </c>
      <c r="AQ95" s="271">
        <v>0</v>
      </c>
      <c r="AR95" s="6"/>
      <c r="AS95" s="6"/>
    </row>
    <row r="96" spans="1:45" ht="15.75" thickTop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x14ac:dyDescent="0.25">
      <c r="A98" s="19" t="s">
        <v>60</v>
      </c>
      <c r="B98" s="6" t="s">
        <v>23</v>
      </c>
      <c r="AR98" s="6"/>
      <c r="AS98" s="6"/>
    </row>
    <row r="99" spans="1:45" ht="15.75" thickBot="1" x14ac:dyDescent="0.3">
      <c r="A99" s="10" t="s">
        <v>3</v>
      </c>
      <c r="B99" s="7" t="s">
        <v>0</v>
      </c>
      <c r="C99" s="3" t="s">
        <v>1</v>
      </c>
      <c r="D99" s="3" t="s">
        <v>2</v>
      </c>
      <c r="E99" s="3">
        <v>3000</v>
      </c>
      <c r="F99" s="3">
        <v>4000</v>
      </c>
      <c r="G99" s="3">
        <v>5000</v>
      </c>
      <c r="H99" s="3">
        <v>6000</v>
      </c>
      <c r="I99" s="3">
        <v>7000</v>
      </c>
      <c r="J99" s="3">
        <v>8000</v>
      </c>
      <c r="K99" s="3">
        <v>9000</v>
      </c>
      <c r="L99" s="3">
        <v>10000</v>
      </c>
      <c r="M99" s="3">
        <v>11000</v>
      </c>
      <c r="N99" s="3">
        <v>12000</v>
      </c>
      <c r="O99" s="3">
        <v>13000</v>
      </c>
      <c r="P99" s="3">
        <v>14000</v>
      </c>
      <c r="Q99" s="3">
        <v>15000</v>
      </c>
      <c r="R99" s="3">
        <v>16000</v>
      </c>
      <c r="S99" s="3">
        <v>17000</v>
      </c>
      <c r="T99" s="3">
        <v>18000</v>
      </c>
      <c r="U99" s="3">
        <v>19000</v>
      </c>
      <c r="V99" s="3">
        <v>20000</v>
      </c>
      <c r="W99" s="3">
        <v>21000</v>
      </c>
      <c r="X99" s="3">
        <v>22000</v>
      </c>
      <c r="Y99" s="3">
        <v>23000</v>
      </c>
      <c r="Z99" s="3">
        <v>24000</v>
      </c>
      <c r="AA99" s="3">
        <v>25000</v>
      </c>
      <c r="AB99" s="3">
        <v>26000</v>
      </c>
      <c r="AC99" s="3">
        <v>27000</v>
      </c>
      <c r="AD99" s="3">
        <v>28000</v>
      </c>
      <c r="AE99" s="3">
        <v>29000</v>
      </c>
      <c r="AF99" s="3">
        <v>30000</v>
      </c>
      <c r="AG99" s="3">
        <v>31000</v>
      </c>
      <c r="AH99" s="3">
        <v>32000</v>
      </c>
      <c r="AI99" s="3">
        <v>33000</v>
      </c>
      <c r="AJ99" s="3">
        <v>34000</v>
      </c>
      <c r="AK99" s="3">
        <v>35000</v>
      </c>
      <c r="AL99" s="3">
        <v>36000</v>
      </c>
      <c r="AM99" s="3">
        <v>37000</v>
      </c>
      <c r="AN99" s="3">
        <v>38000</v>
      </c>
      <c r="AO99" s="3">
        <v>39000</v>
      </c>
      <c r="AP99" s="3">
        <v>40000</v>
      </c>
      <c r="AQ99" s="3">
        <v>41000</v>
      </c>
      <c r="AR99" s="6"/>
      <c r="AS99" s="6"/>
    </row>
    <row r="100" spans="1:45" ht="16.5" thickTop="1" thickBot="1" x14ac:dyDescent="0.3">
      <c r="A100" s="10" t="s">
        <v>3</v>
      </c>
      <c r="B100" s="8" t="s">
        <v>121</v>
      </c>
      <c r="C100" s="33">
        <v>4</v>
      </c>
      <c r="D100" s="221">
        <f t="array" ref="D100">SUM(E100:AQ100)</f>
        <v>100</v>
      </c>
      <c r="E100" s="272">
        <v>3.6458333333333335</v>
      </c>
      <c r="F100" s="273">
        <v>4.1666666666666661</v>
      </c>
      <c r="G100" s="273">
        <v>5.7291666666666661</v>
      </c>
      <c r="H100" s="273">
        <v>0</v>
      </c>
      <c r="I100" s="273">
        <v>11.979166666666668</v>
      </c>
      <c r="J100" s="273">
        <v>26.5625</v>
      </c>
      <c r="K100" s="273">
        <v>29.6875</v>
      </c>
      <c r="L100" s="273">
        <v>4.6875</v>
      </c>
      <c r="M100" s="273">
        <v>0.52083333333333326</v>
      </c>
      <c r="N100" s="273">
        <v>0</v>
      </c>
      <c r="O100" s="273">
        <v>0</v>
      </c>
      <c r="P100" s="273">
        <v>0.52083333333333326</v>
      </c>
      <c r="Q100" s="273">
        <v>2.083333333333333</v>
      </c>
      <c r="R100" s="273">
        <v>1.5625</v>
      </c>
      <c r="S100" s="273">
        <v>7.291666666666667</v>
      </c>
      <c r="T100" s="273">
        <v>1.0416666666666665</v>
      </c>
      <c r="U100" s="273">
        <v>0</v>
      </c>
      <c r="V100" s="273">
        <v>0</v>
      </c>
      <c r="W100" s="273">
        <v>0.52083333333333326</v>
      </c>
      <c r="X100" s="273">
        <v>0</v>
      </c>
      <c r="Y100" s="273">
        <v>0</v>
      </c>
      <c r="Z100" s="273">
        <v>0</v>
      </c>
      <c r="AA100" s="273">
        <v>0</v>
      </c>
      <c r="AB100" s="273">
        <v>0</v>
      </c>
      <c r="AC100" s="273">
        <v>0</v>
      </c>
      <c r="AD100" s="273">
        <v>0</v>
      </c>
      <c r="AE100" s="273">
        <v>0</v>
      </c>
      <c r="AF100" s="273">
        <v>0</v>
      </c>
      <c r="AG100" s="273">
        <v>0</v>
      </c>
      <c r="AH100" s="273">
        <v>0</v>
      </c>
      <c r="AI100" s="273">
        <v>0</v>
      </c>
      <c r="AJ100" s="273">
        <v>0</v>
      </c>
      <c r="AK100" s="273">
        <v>0</v>
      </c>
      <c r="AL100" s="273">
        <v>0</v>
      </c>
      <c r="AM100" s="273">
        <v>0</v>
      </c>
      <c r="AN100" s="273">
        <v>0</v>
      </c>
      <c r="AO100" s="273">
        <v>0</v>
      </c>
      <c r="AP100" s="273">
        <v>0</v>
      </c>
      <c r="AQ100" s="274">
        <v>0</v>
      </c>
      <c r="AR100" s="6"/>
      <c r="AS100" s="6"/>
    </row>
    <row r="101" spans="1:45" ht="15.75" thickBot="1" x14ac:dyDescent="0.3">
      <c r="A101" s="10" t="s">
        <v>3</v>
      </c>
      <c r="B101" s="8" t="s">
        <v>121</v>
      </c>
      <c r="C101" s="33">
        <v>5</v>
      </c>
      <c r="D101" s="221">
        <f t="array" ref="D101">SUM(E101:AQ101)</f>
        <v>100</v>
      </c>
      <c r="E101" s="275">
        <v>0.10834236186348861</v>
      </c>
      <c r="F101" s="32">
        <v>0.43336944745395445</v>
      </c>
      <c r="G101" s="32">
        <v>2.4918743228602382</v>
      </c>
      <c r="H101" s="32">
        <v>7.8006500541711805</v>
      </c>
      <c r="I101" s="32">
        <v>6.5005417118093174</v>
      </c>
      <c r="J101" s="32">
        <v>2.6002166847237271</v>
      </c>
      <c r="K101" s="32">
        <v>3.6836403033586129</v>
      </c>
      <c r="L101" s="32">
        <v>10.184182015167931</v>
      </c>
      <c r="M101" s="32">
        <v>2.7085590465872156</v>
      </c>
      <c r="N101" s="32">
        <v>6.1755146262188516</v>
      </c>
      <c r="O101" s="32">
        <v>14.951245937161431</v>
      </c>
      <c r="P101" s="32">
        <v>13.326110509209101</v>
      </c>
      <c r="Q101" s="32">
        <v>12.676056338028168</v>
      </c>
      <c r="R101" s="32">
        <v>9.750812567713977</v>
      </c>
      <c r="S101" s="32">
        <v>5.4171180931744312</v>
      </c>
      <c r="T101" s="32">
        <v>0.75839653304442034</v>
      </c>
      <c r="U101" s="32">
        <v>0.32502708559046589</v>
      </c>
      <c r="V101" s="32">
        <v>0.10834236186348861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276">
        <v>0</v>
      </c>
      <c r="AR101" s="6"/>
      <c r="AS101" s="6"/>
    </row>
    <row r="102" spans="1:45" ht="15.75" thickBot="1" x14ac:dyDescent="0.3">
      <c r="A102" s="10" t="s">
        <v>3</v>
      </c>
      <c r="B102" s="8" t="s">
        <v>121</v>
      </c>
      <c r="C102" s="33">
        <v>6</v>
      </c>
      <c r="D102" s="221">
        <f t="array" ref="D102">SUM(E102:AQ102)</f>
        <v>100</v>
      </c>
      <c r="E102" s="275">
        <v>0</v>
      </c>
      <c r="F102" s="32">
        <v>0.16722408026755853</v>
      </c>
      <c r="G102" s="32">
        <v>0.16722408026755853</v>
      </c>
      <c r="H102" s="32">
        <v>0</v>
      </c>
      <c r="I102" s="32">
        <v>0.66889632107023411</v>
      </c>
      <c r="J102" s="32">
        <v>0</v>
      </c>
      <c r="K102" s="32">
        <v>0.50167224080267558</v>
      </c>
      <c r="L102" s="32">
        <v>2.1739130434782608</v>
      </c>
      <c r="M102" s="32">
        <v>0.33444816053511706</v>
      </c>
      <c r="N102" s="32">
        <v>1.8394648829431439</v>
      </c>
      <c r="O102" s="32">
        <v>3.1772575250836121</v>
      </c>
      <c r="P102" s="32">
        <v>6.5217391304347823</v>
      </c>
      <c r="Q102" s="32">
        <v>10.367892976588628</v>
      </c>
      <c r="R102" s="32">
        <v>24.749163879598662</v>
      </c>
      <c r="S102" s="32">
        <v>35.785953177257525</v>
      </c>
      <c r="T102" s="32">
        <v>12.54180602006689</v>
      </c>
      <c r="U102" s="32">
        <v>0.50167224080267558</v>
      </c>
      <c r="V102" s="32">
        <v>0.33444816053511706</v>
      </c>
      <c r="W102" s="32">
        <v>0.16722408026755853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276">
        <v>0</v>
      </c>
      <c r="AR102" s="6"/>
      <c r="AS102" s="6"/>
    </row>
    <row r="103" spans="1:45" ht="15.75" thickBot="1" x14ac:dyDescent="0.3">
      <c r="A103" s="10" t="s">
        <v>3</v>
      </c>
      <c r="B103" s="8" t="s">
        <v>121</v>
      </c>
      <c r="C103" s="33">
        <v>7</v>
      </c>
      <c r="D103" s="221">
        <f t="array" ref="D103">SUM(E103:AQ103)</f>
        <v>99.999999999999986</v>
      </c>
      <c r="E103" s="275">
        <v>14.678899082568808</v>
      </c>
      <c r="F103" s="32">
        <v>1.834862385321101</v>
      </c>
      <c r="G103" s="32">
        <v>0</v>
      </c>
      <c r="H103" s="32">
        <v>0</v>
      </c>
      <c r="I103" s="32">
        <v>1.834862385321101</v>
      </c>
      <c r="J103" s="32">
        <v>0.91743119266055051</v>
      </c>
      <c r="K103" s="32">
        <v>2.7522935779816518</v>
      </c>
      <c r="L103" s="32">
        <v>1.834862385321101</v>
      </c>
      <c r="M103" s="32">
        <v>0</v>
      </c>
      <c r="N103" s="32">
        <v>0.91743119266055051</v>
      </c>
      <c r="O103" s="32">
        <v>1.834862385321101</v>
      </c>
      <c r="P103" s="32">
        <v>3.669724770642202</v>
      </c>
      <c r="Q103" s="32">
        <v>7.3394495412844041</v>
      </c>
      <c r="R103" s="32">
        <v>16.513761467889911</v>
      </c>
      <c r="S103" s="32">
        <v>29.357798165137616</v>
      </c>
      <c r="T103" s="32">
        <v>12.844036697247708</v>
      </c>
      <c r="U103" s="32">
        <v>2.7522935779816518</v>
      </c>
      <c r="V103" s="32">
        <v>0.91743119266055051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276">
        <v>0</v>
      </c>
      <c r="AR103" s="6"/>
      <c r="AS103" s="6"/>
    </row>
    <row r="104" spans="1:45" ht="15.75" thickBot="1" x14ac:dyDescent="0.3">
      <c r="A104" s="10" t="s">
        <v>3</v>
      </c>
      <c r="B104" s="8" t="s">
        <v>121</v>
      </c>
      <c r="C104" s="33">
        <v>8</v>
      </c>
      <c r="D104" s="221">
        <f t="array" ref="D104">SUM(E104:AQ104)</f>
        <v>100</v>
      </c>
      <c r="E104" s="275">
        <v>2.2695035460992909</v>
      </c>
      <c r="F104" s="32">
        <v>10.354609929078014</v>
      </c>
      <c r="G104" s="32">
        <v>12.76595744680851</v>
      </c>
      <c r="H104" s="32">
        <v>8.3687943262411348</v>
      </c>
      <c r="I104" s="32">
        <v>7.2340425531914887</v>
      </c>
      <c r="J104" s="32">
        <v>10.49645390070922</v>
      </c>
      <c r="K104" s="32">
        <v>20.425531914893615</v>
      </c>
      <c r="L104" s="32">
        <v>15.886524822695037</v>
      </c>
      <c r="M104" s="32">
        <v>10.354609929078014</v>
      </c>
      <c r="N104" s="32">
        <v>1.7021276595744681</v>
      </c>
      <c r="O104" s="32">
        <v>0.14184397163120568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276">
        <v>0</v>
      </c>
      <c r="AR104" s="6"/>
      <c r="AS104" s="6"/>
    </row>
    <row r="105" spans="1:45" ht="15.75" thickBot="1" x14ac:dyDescent="0.3">
      <c r="A105" s="10" t="s">
        <v>3</v>
      </c>
      <c r="B105" s="8" t="s">
        <v>121</v>
      </c>
      <c r="C105" s="33">
        <v>9</v>
      </c>
      <c r="D105" s="221">
        <f t="array" ref="D105">SUM(E105:AQ105)</f>
        <v>100</v>
      </c>
      <c r="E105" s="275">
        <v>8.2214305289120299E-2</v>
      </c>
      <c r="F105" s="32">
        <v>0.2466429158673609</v>
      </c>
      <c r="G105" s="32">
        <v>1.6990956426418198</v>
      </c>
      <c r="H105" s="32">
        <v>1.6990956426418198</v>
      </c>
      <c r="I105" s="32">
        <v>2.4755640814835114</v>
      </c>
      <c r="J105" s="32">
        <v>7.3536128619713166</v>
      </c>
      <c r="K105" s="32">
        <v>26.299442769708598</v>
      </c>
      <c r="L105" s="32">
        <v>35.653603727048505</v>
      </c>
      <c r="M105" s="32">
        <v>22.654608568557595</v>
      </c>
      <c r="N105" s="32">
        <v>1.5986114917328949</v>
      </c>
      <c r="O105" s="32">
        <v>0.23750799305745865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276">
        <v>0</v>
      </c>
      <c r="AR105" s="6"/>
      <c r="AS105" s="6"/>
    </row>
    <row r="106" spans="1:45" ht="15.75" thickBot="1" x14ac:dyDescent="0.3">
      <c r="A106" s="10" t="s">
        <v>3</v>
      </c>
      <c r="B106" s="8" t="s">
        <v>121</v>
      </c>
      <c r="C106" s="33">
        <v>10</v>
      </c>
      <c r="D106" s="221">
        <f t="array" ref="D106">SUM(E106:AQ106)</f>
        <v>99.999999999999986</v>
      </c>
      <c r="E106" s="275">
        <v>3.4482758620689653</v>
      </c>
      <c r="F106" s="32">
        <v>0.73891625615763545</v>
      </c>
      <c r="G106" s="32">
        <v>4.4334975369458132</v>
      </c>
      <c r="H106" s="32">
        <v>3.4482758620689653</v>
      </c>
      <c r="I106" s="32">
        <v>3.6945812807881775</v>
      </c>
      <c r="J106" s="32">
        <v>7.8817733990147785</v>
      </c>
      <c r="K106" s="32">
        <v>13.546798029556651</v>
      </c>
      <c r="L106" s="32">
        <v>23.891625615763548</v>
      </c>
      <c r="M106" s="32">
        <v>34.482758620689658</v>
      </c>
      <c r="N106" s="32">
        <v>3.6945812807881775</v>
      </c>
      <c r="O106" s="32">
        <v>0.73891625615763545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276">
        <v>0</v>
      </c>
      <c r="AR106" s="6"/>
      <c r="AS106" s="6"/>
    </row>
    <row r="107" spans="1:45" ht="15.75" thickBot="1" x14ac:dyDescent="0.3">
      <c r="A107" s="10" t="s">
        <v>3</v>
      </c>
      <c r="B107" s="8" t="s">
        <v>121</v>
      </c>
      <c r="C107" s="33">
        <v>11</v>
      </c>
      <c r="D107" s="221">
        <f t="array" ref="D107">SUM(E107:AQ107)</f>
        <v>99.999999999999986</v>
      </c>
      <c r="E107" s="275">
        <v>2.9411764705882351</v>
      </c>
      <c r="F107" s="32">
        <v>11.76470588235294</v>
      </c>
      <c r="G107" s="32">
        <v>11.76470588235294</v>
      </c>
      <c r="H107" s="32">
        <v>8.8235294117647065</v>
      </c>
      <c r="I107" s="32">
        <v>8.8235294117647065</v>
      </c>
      <c r="J107" s="32">
        <v>2.9411764705882351</v>
      </c>
      <c r="K107" s="32">
        <v>14.705882352941178</v>
      </c>
      <c r="L107" s="32">
        <v>5.8823529411764701</v>
      </c>
      <c r="M107" s="32">
        <v>17.647058823529413</v>
      </c>
      <c r="N107" s="32">
        <v>2.9411764705882351</v>
      </c>
      <c r="O107" s="32">
        <v>8.8235294117647065</v>
      </c>
      <c r="P107" s="32">
        <v>2.9411764705882351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276">
        <v>0</v>
      </c>
      <c r="AR107" s="6"/>
      <c r="AS107" s="6"/>
    </row>
    <row r="108" spans="1:45" ht="15.75" thickBot="1" x14ac:dyDescent="0.3">
      <c r="A108" s="10" t="s">
        <v>3</v>
      </c>
      <c r="B108" s="8" t="s">
        <v>121</v>
      </c>
      <c r="C108" s="33">
        <v>12</v>
      </c>
      <c r="D108" s="221">
        <f t="array" ref="D108">SUM(E108:AQ108)</f>
        <v>99.999999999999972</v>
      </c>
      <c r="E108" s="275">
        <v>0</v>
      </c>
      <c r="F108" s="32">
        <v>0</v>
      </c>
      <c r="G108" s="32">
        <v>14.285714285714285</v>
      </c>
      <c r="H108" s="32">
        <v>44.047619047619044</v>
      </c>
      <c r="I108" s="32">
        <v>5.9523809523809517</v>
      </c>
      <c r="J108" s="32">
        <v>3.5714285714285712</v>
      </c>
      <c r="K108" s="32">
        <v>3.5714285714285712</v>
      </c>
      <c r="L108" s="32">
        <v>5.9523809523809517</v>
      </c>
      <c r="M108" s="32">
        <v>10.714285714285714</v>
      </c>
      <c r="N108" s="32">
        <v>0</v>
      </c>
      <c r="O108" s="32">
        <v>5.9523809523809517</v>
      </c>
      <c r="P108" s="32">
        <v>0</v>
      </c>
      <c r="Q108" s="32">
        <v>3.5714285714285712</v>
      </c>
      <c r="R108" s="32">
        <v>2.3809523809523809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276">
        <v>0</v>
      </c>
      <c r="AR108" s="6"/>
      <c r="AS108" s="6"/>
    </row>
    <row r="109" spans="1:45" ht="15.75" thickBot="1" x14ac:dyDescent="0.3">
      <c r="A109" s="10" t="s">
        <v>3</v>
      </c>
      <c r="B109" s="8" t="s">
        <v>121</v>
      </c>
      <c r="C109" s="33">
        <v>13</v>
      </c>
      <c r="D109" s="221">
        <f t="array" ref="D109">SUM(E109:AQ109)</f>
        <v>99.999999999999986</v>
      </c>
      <c r="E109" s="277">
        <v>6.9565217391304346</v>
      </c>
      <c r="F109" s="278">
        <v>2.6086956521739131</v>
      </c>
      <c r="G109" s="278">
        <v>19.130434782608695</v>
      </c>
      <c r="H109" s="278">
        <v>14.782608695652174</v>
      </c>
      <c r="I109" s="278">
        <v>2.6086956521739131</v>
      </c>
      <c r="J109" s="278">
        <v>1.7391304347826086</v>
      </c>
      <c r="K109" s="278">
        <v>4.3478260869565215</v>
      </c>
      <c r="L109" s="278">
        <v>6.9565217391304346</v>
      </c>
      <c r="M109" s="278">
        <v>23.478260869565219</v>
      </c>
      <c r="N109" s="278">
        <v>2.6086956521739131</v>
      </c>
      <c r="O109" s="278">
        <v>4.3478260869565215</v>
      </c>
      <c r="P109" s="278">
        <v>2.6086956521739131</v>
      </c>
      <c r="Q109" s="278">
        <v>6.0869565217391308</v>
      </c>
      <c r="R109" s="278">
        <v>1.7391304347826086</v>
      </c>
      <c r="S109" s="278">
        <v>0</v>
      </c>
      <c r="T109" s="278">
        <v>0</v>
      </c>
      <c r="U109" s="278">
        <v>0</v>
      </c>
      <c r="V109" s="278">
        <v>0</v>
      </c>
      <c r="W109" s="278">
        <v>0</v>
      </c>
      <c r="X109" s="278">
        <v>0</v>
      </c>
      <c r="Y109" s="278">
        <v>0</v>
      </c>
      <c r="Z109" s="278">
        <v>0</v>
      </c>
      <c r="AA109" s="278">
        <v>0</v>
      </c>
      <c r="AB109" s="278">
        <v>0</v>
      </c>
      <c r="AC109" s="278">
        <v>0</v>
      </c>
      <c r="AD109" s="278">
        <v>0</v>
      </c>
      <c r="AE109" s="278">
        <v>0</v>
      </c>
      <c r="AF109" s="278">
        <v>0</v>
      </c>
      <c r="AG109" s="278">
        <v>0</v>
      </c>
      <c r="AH109" s="278">
        <v>0</v>
      </c>
      <c r="AI109" s="278">
        <v>0</v>
      </c>
      <c r="AJ109" s="278">
        <v>0</v>
      </c>
      <c r="AK109" s="278">
        <v>0</v>
      </c>
      <c r="AL109" s="278">
        <v>0</v>
      </c>
      <c r="AM109" s="278">
        <v>0</v>
      </c>
      <c r="AN109" s="278">
        <v>0</v>
      </c>
      <c r="AO109" s="278">
        <v>0</v>
      </c>
      <c r="AP109" s="278">
        <v>0</v>
      </c>
      <c r="AQ109" s="279">
        <v>0</v>
      </c>
      <c r="AR109" s="6"/>
      <c r="AS109" s="6"/>
    </row>
    <row r="110" spans="1:45" ht="15.75" thickTop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x14ac:dyDescent="0.25">
      <c r="A112" s="19" t="s">
        <v>120</v>
      </c>
      <c r="B112" s="6" t="s">
        <v>23</v>
      </c>
      <c r="AR112" s="6"/>
      <c r="AS112" s="6"/>
    </row>
    <row r="113" spans="1:45" ht="15.75" thickBot="1" x14ac:dyDescent="0.3">
      <c r="A113" s="10" t="s">
        <v>3</v>
      </c>
      <c r="B113" s="7" t="s">
        <v>0</v>
      </c>
      <c r="C113" s="3" t="s">
        <v>1</v>
      </c>
      <c r="D113" s="3" t="s">
        <v>2</v>
      </c>
      <c r="E113" s="3">
        <v>3000</v>
      </c>
      <c r="F113" s="3">
        <v>4000</v>
      </c>
      <c r="G113" s="3">
        <v>5000</v>
      </c>
      <c r="H113" s="3">
        <v>6000</v>
      </c>
      <c r="I113" s="3">
        <v>7000</v>
      </c>
      <c r="J113" s="3">
        <v>8000</v>
      </c>
      <c r="K113" s="3">
        <v>9000</v>
      </c>
      <c r="L113" s="3">
        <v>10000</v>
      </c>
      <c r="M113" s="3">
        <v>11000</v>
      </c>
      <c r="N113" s="3">
        <v>12000</v>
      </c>
      <c r="O113" s="3">
        <v>13000</v>
      </c>
      <c r="P113" s="3">
        <v>14000</v>
      </c>
      <c r="Q113" s="3">
        <v>15000</v>
      </c>
      <c r="R113" s="3">
        <v>16000</v>
      </c>
      <c r="S113" s="3">
        <v>17000</v>
      </c>
      <c r="T113" s="3">
        <v>18000</v>
      </c>
      <c r="U113" s="3">
        <v>19000</v>
      </c>
      <c r="V113" s="3">
        <v>20000</v>
      </c>
      <c r="W113" s="3">
        <v>21000</v>
      </c>
      <c r="X113" s="3">
        <v>22000</v>
      </c>
      <c r="Y113" s="3">
        <v>23000</v>
      </c>
      <c r="Z113" s="3">
        <v>24000</v>
      </c>
      <c r="AA113" s="3">
        <v>25000</v>
      </c>
      <c r="AB113" s="3">
        <v>26000</v>
      </c>
      <c r="AC113" s="3">
        <v>27000</v>
      </c>
      <c r="AD113" s="3">
        <v>28000</v>
      </c>
      <c r="AE113" s="3">
        <v>29000</v>
      </c>
      <c r="AF113" s="3">
        <v>30000</v>
      </c>
      <c r="AG113" s="3">
        <v>31000</v>
      </c>
      <c r="AH113" s="3">
        <v>32000</v>
      </c>
      <c r="AI113" s="3">
        <v>33000</v>
      </c>
      <c r="AJ113" s="3">
        <v>34000</v>
      </c>
      <c r="AK113" s="3">
        <v>35000</v>
      </c>
      <c r="AL113" s="3">
        <v>36000</v>
      </c>
      <c r="AM113" s="3">
        <v>37000</v>
      </c>
      <c r="AN113" s="3">
        <v>38000</v>
      </c>
      <c r="AO113" s="3">
        <v>39000</v>
      </c>
      <c r="AP113" s="3">
        <v>40000</v>
      </c>
      <c r="AQ113" s="3">
        <v>41000</v>
      </c>
      <c r="AR113" s="6"/>
      <c r="AS113" s="6"/>
    </row>
    <row r="114" spans="1:45" ht="16.5" thickTop="1" thickBot="1" x14ac:dyDescent="0.3">
      <c r="A114" s="10" t="s">
        <v>3</v>
      </c>
      <c r="B114" s="8" t="s">
        <v>121</v>
      </c>
      <c r="C114" s="35">
        <v>4</v>
      </c>
      <c r="D114" s="222">
        <f t="array" ref="D114">SUM(E114:AQ114)</f>
        <v>100.00000000000001</v>
      </c>
      <c r="E114" s="280">
        <v>1.6666666666666667</v>
      </c>
      <c r="F114" s="281">
        <v>1.6666666666666667</v>
      </c>
      <c r="G114" s="281">
        <v>0</v>
      </c>
      <c r="H114" s="281">
        <v>10</v>
      </c>
      <c r="I114" s="281">
        <v>18.333333333333332</v>
      </c>
      <c r="J114" s="281">
        <v>18.333333333333332</v>
      </c>
      <c r="K114" s="281">
        <v>3.3333333333333335</v>
      </c>
      <c r="L114" s="281">
        <v>3.3333333333333335</v>
      </c>
      <c r="M114" s="281">
        <v>8.3333333333333321</v>
      </c>
      <c r="N114" s="281">
        <v>11.666666666666666</v>
      </c>
      <c r="O114" s="281">
        <v>16.666666666666664</v>
      </c>
      <c r="P114" s="281">
        <v>5</v>
      </c>
      <c r="Q114" s="281">
        <v>1.6666666666666667</v>
      </c>
      <c r="R114" s="281">
        <v>0</v>
      </c>
      <c r="S114" s="281">
        <v>0</v>
      </c>
      <c r="T114" s="281">
        <v>0</v>
      </c>
      <c r="U114" s="281">
        <v>0</v>
      </c>
      <c r="V114" s="281">
        <v>0</v>
      </c>
      <c r="W114" s="281">
        <v>0</v>
      </c>
      <c r="X114" s="281">
        <v>0</v>
      </c>
      <c r="Y114" s="281">
        <v>0</v>
      </c>
      <c r="Z114" s="281">
        <v>0</v>
      </c>
      <c r="AA114" s="281">
        <v>0</v>
      </c>
      <c r="AB114" s="281">
        <v>0</v>
      </c>
      <c r="AC114" s="281">
        <v>0</v>
      </c>
      <c r="AD114" s="281">
        <v>0</v>
      </c>
      <c r="AE114" s="281">
        <v>0</v>
      </c>
      <c r="AF114" s="281">
        <v>0</v>
      </c>
      <c r="AG114" s="281">
        <v>0</v>
      </c>
      <c r="AH114" s="281">
        <v>0</v>
      </c>
      <c r="AI114" s="281">
        <v>0</v>
      </c>
      <c r="AJ114" s="281">
        <v>0</v>
      </c>
      <c r="AK114" s="281">
        <v>0</v>
      </c>
      <c r="AL114" s="281">
        <v>0</v>
      </c>
      <c r="AM114" s="281">
        <v>0</v>
      </c>
      <c r="AN114" s="281">
        <v>0</v>
      </c>
      <c r="AO114" s="281">
        <v>0</v>
      </c>
      <c r="AP114" s="281">
        <v>0</v>
      </c>
      <c r="AQ114" s="282">
        <v>0</v>
      </c>
      <c r="AR114" s="6"/>
      <c r="AS114" s="6"/>
    </row>
    <row r="115" spans="1:45" ht="15.75" thickBot="1" x14ac:dyDescent="0.3">
      <c r="A115" s="10" t="s">
        <v>3</v>
      </c>
      <c r="B115" s="8" t="s">
        <v>121</v>
      </c>
      <c r="C115" s="35">
        <v>5</v>
      </c>
      <c r="D115" s="222">
        <f t="array" ref="D115">SUM(E115:AQ115)</f>
        <v>99.999999999999986</v>
      </c>
      <c r="E115" s="283">
        <v>7.4529074529074535</v>
      </c>
      <c r="F115" s="13">
        <v>19.737919737919736</v>
      </c>
      <c r="G115" s="13">
        <v>24.242424242424242</v>
      </c>
      <c r="H115" s="13">
        <v>11.875511875511876</v>
      </c>
      <c r="I115" s="13">
        <v>5.2416052416052423</v>
      </c>
      <c r="J115" s="13">
        <v>13.595413595413595</v>
      </c>
      <c r="K115" s="13">
        <v>5.9787059787059791</v>
      </c>
      <c r="L115" s="13">
        <v>2.9484029484029484</v>
      </c>
      <c r="M115" s="13">
        <v>4.3407043407043409</v>
      </c>
      <c r="N115" s="13">
        <v>3.1122031122031122</v>
      </c>
      <c r="O115" s="13">
        <v>1.0647010647010646</v>
      </c>
      <c r="P115" s="13">
        <v>0.32760032760032765</v>
      </c>
      <c r="Q115" s="13">
        <v>8.1900081900081911E-2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284">
        <v>0</v>
      </c>
      <c r="AR115" s="6"/>
      <c r="AS115" s="6"/>
    </row>
    <row r="116" spans="1:45" ht="15.75" thickBot="1" x14ac:dyDescent="0.3">
      <c r="A116" s="10" t="s">
        <v>3</v>
      </c>
      <c r="B116" s="8" t="s">
        <v>121</v>
      </c>
      <c r="C116" s="35">
        <v>6</v>
      </c>
      <c r="D116" s="222">
        <f t="array" ref="D116">SUM(E116:AQ116)</f>
        <v>100</v>
      </c>
      <c r="E116" s="283">
        <v>1.0510510510510511</v>
      </c>
      <c r="F116" s="13">
        <v>0.60060060060060061</v>
      </c>
      <c r="G116" s="13">
        <v>0.60060060060060061</v>
      </c>
      <c r="H116" s="13">
        <v>1.0510510510510511</v>
      </c>
      <c r="I116" s="13">
        <v>3.9039039039039038</v>
      </c>
      <c r="J116" s="13">
        <v>6.606606606606606</v>
      </c>
      <c r="K116" s="13">
        <v>10.36036036036036</v>
      </c>
      <c r="L116" s="13">
        <v>4.8048048048048049</v>
      </c>
      <c r="M116" s="13">
        <v>20.870870870870871</v>
      </c>
      <c r="N116" s="13">
        <v>22.522522522522522</v>
      </c>
      <c r="O116" s="13">
        <v>18.468468468468469</v>
      </c>
      <c r="P116" s="13">
        <v>8.2582582582582589</v>
      </c>
      <c r="Q116" s="13">
        <v>0.45045045045045046</v>
      </c>
      <c r="R116" s="13">
        <v>0.45045045045045046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284">
        <v>0</v>
      </c>
      <c r="AR116" s="6"/>
      <c r="AS116" s="6"/>
    </row>
    <row r="117" spans="1:45" ht="15.75" thickBot="1" x14ac:dyDescent="0.3">
      <c r="A117" s="10" t="s">
        <v>3</v>
      </c>
      <c r="B117" s="8" t="s">
        <v>121</v>
      </c>
      <c r="C117" s="35">
        <v>7</v>
      </c>
      <c r="D117" s="222">
        <f t="array" ref="D117">SUM(E117:AQ117)</f>
        <v>100</v>
      </c>
      <c r="E117" s="283">
        <v>3.6144578313253009</v>
      </c>
      <c r="F117" s="13">
        <v>3.6144578313253009</v>
      </c>
      <c r="G117" s="13">
        <v>5.4216867469879517</v>
      </c>
      <c r="H117" s="13">
        <v>3.6144578313253009</v>
      </c>
      <c r="I117" s="13">
        <v>9.6385542168674707</v>
      </c>
      <c r="J117" s="13">
        <v>16.867469879518072</v>
      </c>
      <c r="K117" s="13">
        <v>15.66265060240964</v>
      </c>
      <c r="L117" s="13">
        <v>6.024096385542169</v>
      </c>
      <c r="M117" s="13">
        <v>18.072289156626507</v>
      </c>
      <c r="N117" s="13">
        <v>8.4337349397590362</v>
      </c>
      <c r="O117" s="13">
        <v>3.6144578313253009</v>
      </c>
      <c r="P117" s="13">
        <v>5.4216867469879517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284">
        <v>0</v>
      </c>
      <c r="AR117" s="6"/>
      <c r="AS117" s="6"/>
    </row>
    <row r="118" spans="1:45" ht="15.75" thickBot="1" x14ac:dyDescent="0.3">
      <c r="A118" s="10" t="s">
        <v>3</v>
      </c>
      <c r="B118" s="8" t="s">
        <v>121</v>
      </c>
      <c r="C118" s="35">
        <v>8</v>
      </c>
      <c r="D118" s="222">
        <f t="array" ref="D118">SUM(E118:AQ118)</f>
        <v>100</v>
      </c>
      <c r="E118" s="283">
        <v>13.344887348353554</v>
      </c>
      <c r="F118" s="13">
        <v>24.783362218370883</v>
      </c>
      <c r="G118" s="13">
        <v>8.8388214904679376</v>
      </c>
      <c r="H118" s="13">
        <v>18.890814558058924</v>
      </c>
      <c r="I118" s="13">
        <v>9.0121317157712308</v>
      </c>
      <c r="J118" s="13">
        <v>4.5060658578856154</v>
      </c>
      <c r="K118" s="13">
        <v>8.492201039861353</v>
      </c>
      <c r="L118" s="13">
        <v>3.8128249566724435</v>
      </c>
      <c r="M118" s="13">
        <v>0.6932409012131715</v>
      </c>
      <c r="N118" s="13">
        <v>0.6932409012131715</v>
      </c>
      <c r="O118" s="13">
        <v>3.9861351819757362</v>
      </c>
      <c r="P118" s="13">
        <v>2.9462738301559792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284">
        <v>0</v>
      </c>
      <c r="AR118" s="6"/>
      <c r="AS118" s="6"/>
    </row>
    <row r="119" spans="1:45" ht="15.75" thickBot="1" x14ac:dyDescent="0.3">
      <c r="A119" s="10" t="s">
        <v>3</v>
      </c>
      <c r="B119" s="8" t="s">
        <v>121</v>
      </c>
      <c r="C119" s="35">
        <v>9</v>
      </c>
      <c r="D119" s="222">
        <f t="array" ref="D119">SUM(E119:AQ119)</f>
        <v>99.999999999999986</v>
      </c>
      <c r="E119" s="283">
        <v>0.32181571815718157</v>
      </c>
      <c r="F119" s="13">
        <v>0.74525745257452569</v>
      </c>
      <c r="G119" s="13">
        <v>2.4390243902439024</v>
      </c>
      <c r="H119" s="13">
        <v>12.466124661246612</v>
      </c>
      <c r="I119" s="13">
        <v>12.330623306233063</v>
      </c>
      <c r="J119" s="13">
        <v>12.347560975609756</v>
      </c>
      <c r="K119" s="13">
        <v>37.364498644986448</v>
      </c>
      <c r="L119" s="13">
        <v>19.173441734417342</v>
      </c>
      <c r="M119" s="13">
        <v>2.6084010840108403</v>
      </c>
      <c r="N119" s="13">
        <v>0.18631436314363142</v>
      </c>
      <c r="O119" s="13">
        <v>1.6937669376693765E-2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284">
        <v>0</v>
      </c>
      <c r="AR119" s="6"/>
      <c r="AS119" s="6"/>
    </row>
    <row r="120" spans="1:45" ht="15.75" thickBot="1" x14ac:dyDescent="0.3">
      <c r="A120" s="10" t="s">
        <v>3</v>
      </c>
      <c r="B120" s="8" t="s">
        <v>121</v>
      </c>
      <c r="C120" s="35">
        <v>10</v>
      </c>
      <c r="D120" s="222">
        <f t="array" ref="D120">SUM(E120:AQ120)</f>
        <v>100</v>
      </c>
      <c r="E120" s="283">
        <v>0.949367088607595</v>
      </c>
      <c r="F120" s="13">
        <v>2.2151898734177213</v>
      </c>
      <c r="G120" s="13">
        <v>1.89873417721519</v>
      </c>
      <c r="H120" s="13">
        <v>13.291139240506327</v>
      </c>
      <c r="I120" s="13">
        <v>14.873417721518987</v>
      </c>
      <c r="J120" s="13">
        <v>12.974683544303797</v>
      </c>
      <c r="K120" s="13">
        <v>28.797468354430379</v>
      </c>
      <c r="L120" s="13">
        <v>21.518987341772153</v>
      </c>
      <c r="M120" s="13">
        <v>3.1645569620253164</v>
      </c>
      <c r="N120" s="13">
        <v>0.31645569620253167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284">
        <v>0</v>
      </c>
      <c r="AR120" s="6"/>
      <c r="AS120" s="6"/>
    </row>
    <row r="121" spans="1:45" ht="15.75" thickBot="1" x14ac:dyDescent="0.3">
      <c r="A121" s="10" t="s">
        <v>3</v>
      </c>
      <c r="B121" s="8" t="s">
        <v>121</v>
      </c>
      <c r="C121" s="35">
        <v>11</v>
      </c>
      <c r="D121" s="222">
        <f t="array" ref="D121">SUM(E121:AQ121)</f>
        <v>99.999999999999986</v>
      </c>
      <c r="E121" s="283">
        <v>0</v>
      </c>
      <c r="F121" s="13">
        <v>1.9230769230769231</v>
      </c>
      <c r="G121" s="13">
        <v>3.8461538461538463</v>
      </c>
      <c r="H121" s="13">
        <v>9.6153846153846168</v>
      </c>
      <c r="I121" s="13">
        <v>9.6153846153846168</v>
      </c>
      <c r="J121" s="13">
        <v>11.538461538461538</v>
      </c>
      <c r="K121" s="13">
        <v>11.538461538461538</v>
      </c>
      <c r="L121" s="13">
        <v>0</v>
      </c>
      <c r="M121" s="13">
        <v>9.6153846153846168</v>
      </c>
      <c r="N121" s="13">
        <v>5.7692307692307692</v>
      </c>
      <c r="O121" s="13">
        <v>25</v>
      </c>
      <c r="P121" s="13">
        <v>11.538461538461538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284">
        <v>0</v>
      </c>
      <c r="AR121" s="6"/>
      <c r="AS121" s="6"/>
    </row>
    <row r="122" spans="1:45" ht="15.75" thickBot="1" x14ac:dyDescent="0.3">
      <c r="A122" s="10" t="s">
        <v>3</v>
      </c>
      <c r="B122" s="8" t="s">
        <v>121</v>
      </c>
      <c r="C122" s="35">
        <v>12</v>
      </c>
      <c r="D122" s="222">
        <f t="array" ref="D122">SUM(E122:AQ122)</f>
        <v>100</v>
      </c>
      <c r="E122" s="283">
        <v>0</v>
      </c>
      <c r="F122" s="13">
        <v>0</v>
      </c>
      <c r="G122" s="13">
        <v>7.6923076923076925</v>
      </c>
      <c r="H122" s="13">
        <v>7.6923076923076925</v>
      </c>
      <c r="I122" s="13">
        <v>0</v>
      </c>
      <c r="J122" s="13">
        <v>15.384615384615385</v>
      </c>
      <c r="K122" s="13">
        <v>0</v>
      </c>
      <c r="L122" s="13">
        <v>15.384615384615385</v>
      </c>
      <c r="M122" s="13">
        <v>23.076923076923077</v>
      </c>
      <c r="N122" s="13">
        <v>7.6923076923076925</v>
      </c>
      <c r="O122" s="13">
        <v>7.6923076923076925</v>
      </c>
      <c r="P122" s="13">
        <v>0</v>
      </c>
      <c r="Q122" s="13">
        <v>15.384615384615385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284">
        <v>0</v>
      </c>
      <c r="AR122" s="6"/>
      <c r="AS122" s="6"/>
    </row>
    <row r="123" spans="1:45" ht="15.75" thickBot="1" x14ac:dyDescent="0.3">
      <c r="A123" s="10" t="s">
        <v>3</v>
      </c>
      <c r="B123" s="8" t="s">
        <v>121</v>
      </c>
      <c r="C123" s="35">
        <v>13</v>
      </c>
      <c r="D123" s="222">
        <f t="array" ref="D123">SUM(E123:AQ123)</f>
        <v>99.999999999999986</v>
      </c>
      <c r="E123" s="285">
        <v>2.7777777777777777</v>
      </c>
      <c r="F123" s="286">
        <v>2.7777777777777777</v>
      </c>
      <c r="G123" s="286">
        <v>5.5555555555555554</v>
      </c>
      <c r="H123" s="286">
        <v>8.3333333333333321</v>
      </c>
      <c r="I123" s="286">
        <v>8.3333333333333321</v>
      </c>
      <c r="J123" s="286">
        <v>8.3333333333333321</v>
      </c>
      <c r="K123" s="286">
        <v>19.444444444444446</v>
      </c>
      <c r="L123" s="286">
        <v>16.666666666666664</v>
      </c>
      <c r="M123" s="286">
        <v>2.7777777777777777</v>
      </c>
      <c r="N123" s="286">
        <v>0</v>
      </c>
      <c r="O123" s="286">
        <v>8.3333333333333321</v>
      </c>
      <c r="P123" s="286">
        <v>8.3333333333333321</v>
      </c>
      <c r="Q123" s="286">
        <v>8.3333333333333321</v>
      </c>
      <c r="R123" s="286">
        <v>0</v>
      </c>
      <c r="S123" s="286">
        <v>0</v>
      </c>
      <c r="T123" s="286">
        <v>0</v>
      </c>
      <c r="U123" s="286">
        <v>0</v>
      </c>
      <c r="V123" s="286">
        <v>0</v>
      </c>
      <c r="W123" s="286">
        <v>0</v>
      </c>
      <c r="X123" s="286">
        <v>0</v>
      </c>
      <c r="Y123" s="286">
        <v>0</v>
      </c>
      <c r="Z123" s="286">
        <v>0</v>
      </c>
      <c r="AA123" s="286">
        <v>0</v>
      </c>
      <c r="AB123" s="286">
        <v>0</v>
      </c>
      <c r="AC123" s="286">
        <v>0</v>
      </c>
      <c r="AD123" s="286">
        <v>0</v>
      </c>
      <c r="AE123" s="286">
        <v>0</v>
      </c>
      <c r="AF123" s="286">
        <v>0</v>
      </c>
      <c r="AG123" s="286">
        <v>0</v>
      </c>
      <c r="AH123" s="286">
        <v>0</v>
      </c>
      <c r="AI123" s="286">
        <v>0</v>
      </c>
      <c r="AJ123" s="286">
        <v>0</v>
      </c>
      <c r="AK123" s="286">
        <v>0</v>
      </c>
      <c r="AL123" s="286">
        <v>0</v>
      </c>
      <c r="AM123" s="286">
        <v>0</v>
      </c>
      <c r="AN123" s="286">
        <v>0</v>
      </c>
      <c r="AO123" s="286">
        <v>0</v>
      </c>
      <c r="AP123" s="286">
        <v>0</v>
      </c>
      <c r="AQ123" s="287">
        <v>0</v>
      </c>
      <c r="AR123" s="6"/>
      <c r="AS123" s="6"/>
    </row>
    <row r="124" spans="1:45" ht="15.75" thickTop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x14ac:dyDescent="0.25">
      <c r="A126" s="19" t="s">
        <v>62</v>
      </c>
      <c r="B126" s="6" t="s">
        <v>23</v>
      </c>
      <c r="AR126" s="6"/>
      <c r="AS126" s="6"/>
    </row>
    <row r="127" spans="1:45" ht="15.75" thickBot="1" x14ac:dyDescent="0.3">
      <c r="A127" s="10" t="s">
        <v>3</v>
      </c>
      <c r="B127" s="7" t="s">
        <v>0</v>
      </c>
      <c r="C127" s="3" t="s">
        <v>1</v>
      </c>
      <c r="D127" s="3" t="s">
        <v>2</v>
      </c>
      <c r="E127" s="3">
        <v>3000</v>
      </c>
      <c r="F127" s="3">
        <v>4000</v>
      </c>
      <c r="G127" s="3">
        <v>5000</v>
      </c>
      <c r="H127" s="3">
        <v>6000</v>
      </c>
      <c r="I127" s="3">
        <v>7000</v>
      </c>
      <c r="J127" s="3">
        <v>8000</v>
      </c>
      <c r="K127" s="3">
        <v>9000</v>
      </c>
      <c r="L127" s="3">
        <v>10000</v>
      </c>
      <c r="M127" s="3">
        <v>11000</v>
      </c>
      <c r="N127" s="3">
        <v>12000</v>
      </c>
      <c r="O127" s="3">
        <v>13000</v>
      </c>
      <c r="P127" s="3">
        <v>14000</v>
      </c>
      <c r="Q127" s="3">
        <v>15000</v>
      </c>
      <c r="R127" s="3">
        <v>16000</v>
      </c>
      <c r="S127" s="3">
        <v>17000</v>
      </c>
      <c r="T127" s="3">
        <v>18000</v>
      </c>
      <c r="U127" s="3">
        <v>19000</v>
      </c>
      <c r="V127" s="3">
        <v>20000</v>
      </c>
      <c r="W127" s="3">
        <v>21000</v>
      </c>
      <c r="X127" s="3">
        <v>22000</v>
      </c>
      <c r="Y127" s="3">
        <v>23000</v>
      </c>
      <c r="Z127" s="3">
        <v>24000</v>
      </c>
      <c r="AA127" s="3">
        <v>25000</v>
      </c>
      <c r="AB127" s="3">
        <v>26000</v>
      </c>
      <c r="AC127" s="3">
        <v>27000</v>
      </c>
      <c r="AD127" s="3">
        <v>28000</v>
      </c>
      <c r="AE127" s="3">
        <v>29000</v>
      </c>
      <c r="AF127" s="3">
        <v>30000</v>
      </c>
      <c r="AG127" s="3">
        <v>31000</v>
      </c>
      <c r="AH127" s="3">
        <v>32000</v>
      </c>
      <c r="AI127" s="3">
        <v>33000</v>
      </c>
      <c r="AJ127" s="3">
        <v>34000</v>
      </c>
      <c r="AK127" s="3">
        <v>35000</v>
      </c>
      <c r="AL127" s="3">
        <v>36000</v>
      </c>
      <c r="AM127" s="3">
        <v>37000</v>
      </c>
      <c r="AN127" s="3">
        <v>38000</v>
      </c>
      <c r="AO127" s="3">
        <v>39000</v>
      </c>
      <c r="AP127" s="3">
        <v>40000</v>
      </c>
      <c r="AQ127" s="3">
        <v>41000</v>
      </c>
      <c r="AR127" s="6"/>
      <c r="AS127" s="6"/>
    </row>
    <row r="128" spans="1:45" ht="16.5" thickTop="1" thickBot="1" x14ac:dyDescent="0.3">
      <c r="A128" s="10" t="s">
        <v>3</v>
      </c>
      <c r="B128" s="8" t="s">
        <v>121</v>
      </c>
      <c r="C128" s="61">
        <v>4</v>
      </c>
      <c r="D128" s="223">
        <f t="array" ref="D128">SUM(E128:AQ128)</f>
        <v>99.999999999999986</v>
      </c>
      <c r="E128" s="288">
        <v>11.128526645768025</v>
      </c>
      <c r="F128" s="289">
        <v>30.56426332288401</v>
      </c>
      <c r="G128" s="289">
        <v>18.495297805642632</v>
      </c>
      <c r="H128" s="289">
        <v>0.94043887147335425</v>
      </c>
      <c r="I128" s="289">
        <v>8.307210031347962</v>
      </c>
      <c r="J128" s="289">
        <v>10.658307210031348</v>
      </c>
      <c r="K128" s="289">
        <v>5.4858934169279001</v>
      </c>
      <c r="L128" s="289">
        <v>5.4858934169279001</v>
      </c>
      <c r="M128" s="289">
        <v>0.47021943573667713</v>
      </c>
      <c r="N128" s="289">
        <v>1.0971786833855799</v>
      </c>
      <c r="O128" s="289">
        <v>1.5673981191222568</v>
      </c>
      <c r="P128" s="289">
        <v>2.507836990595611</v>
      </c>
      <c r="Q128" s="289">
        <v>0.62695924764890276</v>
      </c>
      <c r="R128" s="289">
        <v>0.7836990595611284</v>
      </c>
      <c r="S128" s="289">
        <v>0.7836990595611284</v>
      </c>
      <c r="T128" s="289">
        <v>0.94043887147335425</v>
      </c>
      <c r="U128" s="289">
        <v>0.15673981191222569</v>
      </c>
      <c r="V128" s="289">
        <v>0</v>
      </c>
      <c r="W128" s="289">
        <v>0</v>
      </c>
      <c r="X128" s="289">
        <v>0</v>
      </c>
      <c r="Y128" s="289">
        <v>0</v>
      </c>
      <c r="Z128" s="289">
        <v>0</v>
      </c>
      <c r="AA128" s="289">
        <v>0</v>
      </c>
      <c r="AB128" s="289">
        <v>0</v>
      </c>
      <c r="AC128" s="289">
        <v>0</v>
      </c>
      <c r="AD128" s="289">
        <v>0</v>
      </c>
      <c r="AE128" s="289">
        <v>0</v>
      </c>
      <c r="AF128" s="289">
        <v>0</v>
      </c>
      <c r="AG128" s="289">
        <v>0</v>
      </c>
      <c r="AH128" s="289">
        <v>0</v>
      </c>
      <c r="AI128" s="289">
        <v>0</v>
      </c>
      <c r="AJ128" s="289">
        <v>0</v>
      </c>
      <c r="AK128" s="289">
        <v>0</v>
      </c>
      <c r="AL128" s="289">
        <v>0</v>
      </c>
      <c r="AM128" s="289">
        <v>0</v>
      </c>
      <c r="AN128" s="289">
        <v>0</v>
      </c>
      <c r="AO128" s="289">
        <v>0</v>
      </c>
      <c r="AP128" s="289">
        <v>0</v>
      </c>
      <c r="AQ128" s="290">
        <v>0</v>
      </c>
      <c r="AR128" s="6"/>
      <c r="AS128" s="6"/>
    </row>
    <row r="129" spans="1:45" ht="15.75" thickBot="1" x14ac:dyDescent="0.3">
      <c r="A129" s="10" t="s">
        <v>3</v>
      </c>
      <c r="B129" s="8" t="s">
        <v>121</v>
      </c>
      <c r="C129" s="61">
        <v>5</v>
      </c>
      <c r="D129" s="223">
        <f t="array" ref="D129">SUM(E129:AQ129)</f>
        <v>100</v>
      </c>
      <c r="E129" s="291">
        <v>1.1340893929286191</v>
      </c>
      <c r="F129" s="62">
        <v>1.4009339559706471</v>
      </c>
      <c r="G129" s="62">
        <v>7.004669779853236</v>
      </c>
      <c r="H129" s="62">
        <v>11.340893929286191</v>
      </c>
      <c r="I129" s="62">
        <v>16.077384923282185</v>
      </c>
      <c r="J129" s="62">
        <v>22.615076717811874</v>
      </c>
      <c r="K129" s="62">
        <v>7.5383589059372911</v>
      </c>
      <c r="L129" s="62">
        <v>8.7391594396264178</v>
      </c>
      <c r="M129" s="62">
        <v>3.5356904603068715</v>
      </c>
      <c r="N129" s="62">
        <v>1.2675116744496331</v>
      </c>
      <c r="O129" s="62">
        <v>6.6711140760507011</v>
      </c>
      <c r="P129" s="62">
        <v>5.8705803869246163</v>
      </c>
      <c r="Q129" s="62">
        <v>3.935957304869913</v>
      </c>
      <c r="R129" s="62">
        <v>1.801200800533689</v>
      </c>
      <c r="S129" s="62">
        <v>0.46697798532354906</v>
      </c>
      <c r="T129" s="62">
        <v>0.46697798532354906</v>
      </c>
      <c r="U129" s="62">
        <v>0.13342228152101399</v>
      </c>
      <c r="V129" s="62">
        <v>0</v>
      </c>
      <c r="W129" s="62">
        <v>0</v>
      </c>
      <c r="X129" s="62">
        <v>0</v>
      </c>
      <c r="Y129" s="62">
        <v>0</v>
      </c>
      <c r="Z129" s="62">
        <v>0</v>
      </c>
      <c r="AA129" s="62">
        <v>0</v>
      </c>
      <c r="AB129" s="62">
        <v>0</v>
      </c>
      <c r="AC129" s="62">
        <v>0</v>
      </c>
      <c r="AD129" s="62">
        <v>0</v>
      </c>
      <c r="AE129" s="62">
        <v>0</v>
      </c>
      <c r="AF129" s="62">
        <v>0</v>
      </c>
      <c r="AG129" s="62">
        <v>0</v>
      </c>
      <c r="AH129" s="62">
        <v>0</v>
      </c>
      <c r="AI129" s="62">
        <v>0</v>
      </c>
      <c r="AJ129" s="62">
        <v>0</v>
      </c>
      <c r="AK129" s="62">
        <v>0</v>
      </c>
      <c r="AL129" s="62">
        <v>0</v>
      </c>
      <c r="AM129" s="62">
        <v>0</v>
      </c>
      <c r="AN129" s="62">
        <v>0</v>
      </c>
      <c r="AO129" s="62">
        <v>0</v>
      </c>
      <c r="AP129" s="62">
        <v>0</v>
      </c>
      <c r="AQ129" s="292">
        <v>0</v>
      </c>
      <c r="AR129" s="6"/>
      <c r="AS129" s="6"/>
    </row>
    <row r="130" spans="1:45" ht="15.75" thickBot="1" x14ac:dyDescent="0.3">
      <c r="A130" s="10" t="s">
        <v>3</v>
      </c>
      <c r="B130" s="8" t="s">
        <v>121</v>
      </c>
      <c r="C130" s="61">
        <v>6</v>
      </c>
      <c r="D130" s="223">
        <f t="array" ref="D130">SUM(E130:AQ130)</f>
        <v>100</v>
      </c>
      <c r="E130" s="291">
        <v>1.171875</v>
      </c>
      <c r="F130" s="62">
        <v>0.390625</v>
      </c>
      <c r="G130" s="62">
        <v>0.390625</v>
      </c>
      <c r="H130" s="62">
        <v>0</v>
      </c>
      <c r="I130" s="62">
        <v>3.90625</v>
      </c>
      <c r="J130" s="62">
        <v>6.640625</v>
      </c>
      <c r="K130" s="62">
        <v>0</v>
      </c>
      <c r="L130" s="62">
        <v>1.953125</v>
      </c>
      <c r="M130" s="62">
        <v>2.34375</v>
      </c>
      <c r="N130" s="62">
        <v>0.78125</v>
      </c>
      <c r="O130" s="62">
        <v>7.8125</v>
      </c>
      <c r="P130" s="62">
        <v>15.625</v>
      </c>
      <c r="Q130" s="62">
        <v>15.234375</v>
      </c>
      <c r="R130" s="62">
        <v>13.28125</v>
      </c>
      <c r="S130" s="62">
        <v>17.1875</v>
      </c>
      <c r="T130" s="62">
        <v>11.328125</v>
      </c>
      <c r="U130" s="62">
        <v>1.5625</v>
      </c>
      <c r="V130" s="62">
        <v>0.390625</v>
      </c>
      <c r="W130" s="62">
        <v>0</v>
      </c>
      <c r="X130" s="62">
        <v>0</v>
      </c>
      <c r="Y130" s="62">
        <v>0</v>
      </c>
      <c r="Z130" s="6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>
        <v>0</v>
      </c>
      <c r="AI130" s="62">
        <v>0</v>
      </c>
      <c r="AJ130" s="62">
        <v>0</v>
      </c>
      <c r="AK130" s="62">
        <v>0</v>
      </c>
      <c r="AL130" s="62">
        <v>0</v>
      </c>
      <c r="AM130" s="62">
        <v>0</v>
      </c>
      <c r="AN130" s="62">
        <v>0</v>
      </c>
      <c r="AO130" s="62">
        <v>0</v>
      </c>
      <c r="AP130" s="62">
        <v>0</v>
      </c>
      <c r="AQ130" s="292">
        <v>0</v>
      </c>
      <c r="AR130" s="6"/>
      <c r="AS130" s="6"/>
    </row>
    <row r="131" spans="1:45" ht="15.75" thickBot="1" x14ac:dyDescent="0.3">
      <c r="A131" s="10" t="s">
        <v>3</v>
      </c>
      <c r="B131" s="8" t="s">
        <v>121</v>
      </c>
      <c r="C131" s="61">
        <v>7</v>
      </c>
      <c r="D131" s="223">
        <f t="array" ref="D131">SUM(E131:AQ131)</f>
        <v>100</v>
      </c>
      <c r="E131" s="291">
        <v>7.5581395348837201</v>
      </c>
      <c r="F131" s="62">
        <v>3.4883720930232558</v>
      </c>
      <c r="G131" s="62">
        <v>0</v>
      </c>
      <c r="H131" s="62">
        <v>3.4883720930232558</v>
      </c>
      <c r="I131" s="62">
        <v>2.9069767441860463</v>
      </c>
      <c r="J131" s="62">
        <v>4.6511627906976747</v>
      </c>
      <c r="K131" s="62">
        <v>1.1627906976744187</v>
      </c>
      <c r="L131" s="62">
        <v>2.3255813953488373</v>
      </c>
      <c r="M131" s="62">
        <v>1.1627906976744187</v>
      </c>
      <c r="N131" s="62">
        <v>2.9069767441860463</v>
      </c>
      <c r="O131" s="62">
        <v>9.8837209302325579</v>
      </c>
      <c r="P131" s="62">
        <v>25</v>
      </c>
      <c r="Q131" s="62">
        <v>18.604651162790699</v>
      </c>
      <c r="R131" s="62">
        <v>6.9767441860465116</v>
      </c>
      <c r="S131" s="62">
        <v>5.8139534883720927</v>
      </c>
      <c r="T131" s="62">
        <v>4.0697674418604652</v>
      </c>
      <c r="U131" s="62">
        <v>0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>
        <v>0</v>
      </c>
      <c r="AI131" s="62">
        <v>0</v>
      </c>
      <c r="AJ131" s="62">
        <v>0</v>
      </c>
      <c r="AK131" s="62">
        <v>0</v>
      </c>
      <c r="AL131" s="62">
        <v>0</v>
      </c>
      <c r="AM131" s="62">
        <v>0</v>
      </c>
      <c r="AN131" s="62">
        <v>0</v>
      </c>
      <c r="AO131" s="62">
        <v>0</v>
      </c>
      <c r="AP131" s="62">
        <v>0</v>
      </c>
      <c r="AQ131" s="292">
        <v>0</v>
      </c>
      <c r="AR131" s="6"/>
      <c r="AS131" s="6"/>
    </row>
    <row r="132" spans="1:45" ht="15.75" thickBot="1" x14ac:dyDescent="0.3">
      <c r="A132" s="10" t="s">
        <v>3</v>
      </c>
      <c r="B132" s="8" t="s">
        <v>121</v>
      </c>
      <c r="C132" s="61">
        <v>8</v>
      </c>
      <c r="D132" s="223">
        <f t="array" ref="D132">SUM(E132:AQ132)</f>
        <v>100.00000000000003</v>
      </c>
      <c r="E132" s="291">
        <v>3.6253776435045322</v>
      </c>
      <c r="F132" s="62">
        <v>16.918429003021149</v>
      </c>
      <c r="G132" s="62">
        <v>25.981873111782477</v>
      </c>
      <c r="H132" s="62">
        <v>15.105740181268882</v>
      </c>
      <c r="I132" s="62">
        <v>2.416918429003021</v>
      </c>
      <c r="J132" s="62">
        <v>8.1570996978851973</v>
      </c>
      <c r="K132" s="62">
        <v>2.1148036253776437</v>
      </c>
      <c r="L132" s="62">
        <v>9.667673716012084</v>
      </c>
      <c r="M132" s="62">
        <v>8.4592145015105746</v>
      </c>
      <c r="N132" s="62">
        <v>6.1933534743202419</v>
      </c>
      <c r="O132" s="62">
        <v>1.2084592145015105</v>
      </c>
      <c r="P132" s="62">
        <v>0.15105740181268881</v>
      </c>
      <c r="Q132" s="62">
        <v>0</v>
      </c>
      <c r="R132" s="62">
        <v>0</v>
      </c>
      <c r="S132" s="62">
        <v>0</v>
      </c>
      <c r="T132" s="62">
        <v>0</v>
      </c>
      <c r="U132" s="62">
        <v>0</v>
      </c>
      <c r="V132" s="62">
        <v>0</v>
      </c>
      <c r="W132" s="62">
        <v>0</v>
      </c>
      <c r="X132" s="62">
        <v>0</v>
      </c>
      <c r="Y132" s="62">
        <v>0</v>
      </c>
      <c r="Z132" s="62">
        <v>0</v>
      </c>
      <c r="AA132" s="62">
        <v>0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62">
        <v>0</v>
      </c>
      <c r="AJ132" s="62">
        <v>0</v>
      </c>
      <c r="AK132" s="62">
        <v>0</v>
      </c>
      <c r="AL132" s="62">
        <v>0</v>
      </c>
      <c r="AM132" s="62">
        <v>0</v>
      </c>
      <c r="AN132" s="62">
        <v>0</v>
      </c>
      <c r="AO132" s="62">
        <v>0</v>
      </c>
      <c r="AP132" s="62">
        <v>0</v>
      </c>
      <c r="AQ132" s="292">
        <v>0</v>
      </c>
      <c r="AR132" s="6"/>
      <c r="AS132" s="6"/>
    </row>
    <row r="133" spans="1:45" ht="15.75" thickBot="1" x14ac:dyDescent="0.3">
      <c r="A133" s="10" t="s">
        <v>3</v>
      </c>
      <c r="B133" s="8" t="s">
        <v>121</v>
      </c>
      <c r="C133" s="61">
        <v>9</v>
      </c>
      <c r="D133" s="223">
        <f t="array" ref="D133">SUM(E133:AQ133)</f>
        <v>99.999999999999986</v>
      </c>
      <c r="E133" s="291">
        <v>0.17898235745333674</v>
      </c>
      <c r="F133" s="62">
        <v>0.28125799028381487</v>
      </c>
      <c r="G133" s="62">
        <v>0.8182050626438252</v>
      </c>
      <c r="H133" s="62">
        <v>1.4062899514190743</v>
      </c>
      <c r="I133" s="62">
        <v>0.56251598056762975</v>
      </c>
      <c r="J133" s="62">
        <v>4.3467143952953213</v>
      </c>
      <c r="K133" s="62">
        <v>1.7898235745333675</v>
      </c>
      <c r="L133" s="62">
        <v>23.190999744310918</v>
      </c>
      <c r="M133" s="62">
        <v>40.373306059831243</v>
      </c>
      <c r="N133" s="62">
        <v>21.50345180260803</v>
      </c>
      <c r="O133" s="62">
        <v>5.0115060086934289</v>
      </c>
      <c r="P133" s="62">
        <v>0.38353362311429301</v>
      </c>
      <c r="Q133" s="62">
        <v>0.12784454103809767</v>
      </c>
      <c r="R133" s="62">
        <v>2.5568908207619537E-2</v>
      </c>
      <c r="S133" s="62">
        <v>0</v>
      </c>
      <c r="T133" s="62">
        <v>0</v>
      </c>
      <c r="U133" s="62">
        <v>0</v>
      </c>
      <c r="V133" s="62">
        <v>0</v>
      </c>
      <c r="W133" s="62">
        <v>0</v>
      </c>
      <c r="X133" s="62">
        <v>0</v>
      </c>
      <c r="Y133" s="62">
        <v>0</v>
      </c>
      <c r="Z133" s="6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>
        <v>0</v>
      </c>
      <c r="AI133" s="62">
        <v>0</v>
      </c>
      <c r="AJ133" s="62">
        <v>0</v>
      </c>
      <c r="AK133" s="62">
        <v>0</v>
      </c>
      <c r="AL133" s="62">
        <v>0</v>
      </c>
      <c r="AM133" s="62">
        <v>0</v>
      </c>
      <c r="AN133" s="62">
        <v>0</v>
      </c>
      <c r="AO133" s="62">
        <v>0</v>
      </c>
      <c r="AP133" s="62">
        <v>0</v>
      </c>
      <c r="AQ133" s="292">
        <v>0</v>
      </c>
      <c r="AR133" s="6"/>
      <c r="AS133" s="6"/>
    </row>
    <row r="134" spans="1:45" ht="15.75" thickBot="1" x14ac:dyDescent="0.3">
      <c r="A134" s="10" t="s">
        <v>3</v>
      </c>
      <c r="B134" s="8" t="s">
        <v>121</v>
      </c>
      <c r="C134" s="61">
        <v>10</v>
      </c>
      <c r="D134" s="223">
        <f t="array" ref="D134">SUM(E134:AQ134)</f>
        <v>99.999999999999986</v>
      </c>
      <c r="E134" s="291">
        <v>0</v>
      </c>
      <c r="F134" s="62">
        <v>0.28985507246376813</v>
      </c>
      <c r="G134" s="62">
        <v>0</v>
      </c>
      <c r="H134" s="62">
        <v>1.7391304347826086</v>
      </c>
      <c r="I134" s="62">
        <v>1.4492753623188406</v>
      </c>
      <c r="J134" s="62">
        <v>6.3768115942028984</v>
      </c>
      <c r="K134" s="62">
        <v>2.318840579710145</v>
      </c>
      <c r="L134" s="62">
        <v>39.130434782608695</v>
      </c>
      <c r="M134" s="62">
        <v>38.840579710144929</v>
      </c>
      <c r="N134" s="62">
        <v>5.7971014492753623</v>
      </c>
      <c r="O134" s="62">
        <v>2.8985507246376812</v>
      </c>
      <c r="P134" s="62">
        <v>0.86956521739130432</v>
      </c>
      <c r="Q134" s="62">
        <v>0.28985507246376813</v>
      </c>
      <c r="R134" s="62">
        <v>0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62">
        <v>0</v>
      </c>
      <c r="AQ134" s="292">
        <v>0</v>
      </c>
      <c r="AR134" s="6"/>
      <c r="AS134" s="6"/>
    </row>
    <row r="135" spans="1:45" ht="15.75" thickBot="1" x14ac:dyDescent="0.3">
      <c r="A135" s="10" t="s">
        <v>3</v>
      </c>
      <c r="B135" s="8" t="s">
        <v>121</v>
      </c>
      <c r="C135" s="61">
        <v>11</v>
      </c>
      <c r="D135" s="223">
        <f t="array" ref="D135">SUM(E135:AQ135)</f>
        <v>100</v>
      </c>
      <c r="E135" s="291">
        <v>0</v>
      </c>
      <c r="F135" s="62">
        <v>0</v>
      </c>
      <c r="G135" s="62">
        <v>0</v>
      </c>
      <c r="H135" s="62">
        <v>7.8947368421052628</v>
      </c>
      <c r="I135" s="62">
        <v>5.2631578947368416</v>
      </c>
      <c r="J135" s="62">
        <v>10.526315789473683</v>
      </c>
      <c r="K135" s="62">
        <v>10.526315789473683</v>
      </c>
      <c r="L135" s="62">
        <v>0</v>
      </c>
      <c r="M135" s="62">
        <v>15.789473684210526</v>
      </c>
      <c r="N135" s="62">
        <v>5.2631578947368416</v>
      </c>
      <c r="O135" s="62">
        <v>31.578947368421051</v>
      </c>
      <c r="P135" s="62">
        <v>10.526315789473683</v>
      </c>
      <c r="Q135" s="62">
        <v>2.6315789473684208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  <c r="AP135" s="62">
        <v>0</v>
      </c>
      <c r="AQ135" s="292">
        <v>0</v>
      </c>
      <c r="AR135" s="6"/>
      <c r="AS135" s="6"/>
    </row>
    <row r="136" spans="1:45" ht="15.75" thickBot="1" x14ac:dyDescent="0.3">
      <c r="A136" s="10" t="s">
        <v>3</v>
      </c>
      <c r="B136" s="8" t="s">
        <v>121</v>
      </c>
      <c r="C136" s="61">
        <v>12</v>
      </c>
      <c r="D136" s="223">
        <f t="array" ref="D136">SUM(E136:AQ136)</f>
        <v>100</v>
      </c>
      <c r="E136" s="291">
        <v>6.593406593406594</v>
      </c>
      <c r="F136" s="62">
        <v>2.197802197802198</v>
      </c>
      <c r="G136" s="62">
        <v>0</v>
      </c>
      <c r="H136" s="62">
        <v>28.571428571428569</v>
      </c>
      <c r="I136" s="62">
        <v>37.362637362637365</v>
      </c>
      <c r="J136" s="62">
        <v>6.593406593406594</v>
      </c>
      <c r="K136" s="62">
        <v>0</v>
      </c>
      <c r="L136" s="62">
        <v>3.296703296703297</v>
      </c>
      <c r="M136" s="62">
        <v>7.6923076923076925</v>
      </c>
      <c r="N136" s="62">
        <v>4.395604395604396</v>
      </c>
      <c r="O136" s="62">
        <v>3.296703296703297</v>
      </c>
      <c r="P136" s="62">
        <v>0</v>
      </c>
      <c r="Q136" s="62">
        <v>0</v>
      </c>
      <c r="R136" s="62">
        <v>0</v>
      </c>
      <c r="S136" s="62">
        <v>0</v>
      </c>
      <c r="T136" s="62">
        <v>0</v>
      </c>
      <c r="U136" s="62">
        <v>0</v>
      </c>
      <c r="V136" s="62">
        <v>0</v>
      </c>
      <c r="W136" s="62">
        <v>0</v>
      </c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0</v>
      </c>
      <c r="AE136" s="62">
        <v>0</v>
      </c>
      <c r="AF136" s="62">
        <v>0</v>
      </c>
      <c r="AG136" s="62">
        <v>0</v>
      </c>
      <c r="AH136" s="62">
        <v>0</v>
      </c>
      <c r="AI136" s="62">
        <v>0</v>
      </c>
      <c r="AJ136" s="62">
        <v>0</v>
      </c>
      <c r="AK136" s="62">
        <v>0</v>
      </c>
      <c r="AL136" s="62">
        <v>0</v>
      </c>
      <c r="AM136" s="62">
        <v>0</v>
      </c>
      <c r="AN136" s="62">
        <v>0</v>
      </c>
      <c r="AO136" s="62">
        <v>0</v>
      </c>
      <c r="AP136" s="62">
        <v>0</v>
      </c>
      <c r="AQ136" s="292">
        <v>0</v>
      </c>
      <c r="AR136" s="6"/>
      <c r="AS136" s="6"/>
    </row>
    <row r="137" spans="1:45" ht="15.75" thickBot="1" x14ac:dyDescent="0.3">
      <c r="A137" s="10" t="s">
        <v>3</v>
      </c>
      <c r="B137" s="8" t="s">
        <v>121</v>
      </c>
      <c r="C137" s="64">
        <v>13</v>
      </c>
      <c r="D137" s="223">
        <f t="array" ref="D137">SUM(E137:AQ137)</f>
        <v>100</v>
      </c>
      <c r="E137" s="293">
        <v>2.9761904761904758</v>
      </c>
      <c r="F137" s="294">
        <v>0.59523809523809523</v>
      </c>
      <c r="G137" s="294">
        <v>0</v>
      </c>
      <c r="H137" s="294">
        <v>1.7857142857142856</v>
      </c>
      <c r="I137" s="294">
        <v>3.5714285714285712</v>
      </c>
      <c r="J137" s="294">
        <v>6.5476190476190483</v>
      </c>
      <c r="K137" s="294">
        <v>1.1904761904761905</v>
      </c>
      <c r="L137" s="294">
        <v>28.571428571428569</v>
      </c>
      <c r="M137" s="294">
        <v>42.261904761904759</v>
      </c>
      <c r="N137" s="294">
        <v>8.3333333333333321</v>
      </c>
      <c r="O137" s="294">
        <v>2.3809523809523809</v>
      </c>
      <c r="P137" s="294">
        <v>1.7857142857142856</v>
      </c>
      <c r="Q137" s="294">
        <v>0</v>
      </c>
      <c r="R137" s="294">
        <v>0</v>
      </c>
      <c r="S137" s="294">
        <v>0</v>
      </c>
      <c r="T137" s="294">
        <v>0</v>
      </c>
      <c r="U137" s="294">
        <v>0</v>
      </c>
      <c r="V137" s="294">
        <v>0</v>
      </c>
      <c r="W137" s="294">
        <v>0</v>
      </c>
      <c r="X137" s="294">
        <v>0</v>
      </c>
      <c r="Y137" s="294">
        <v>0</v>
      </c>
      <c r="Z137" s="294">
        <v>0</v>
      </c>
      <c r="AA137" s="294">
        <v>0</v>
      </c>
      <c r="AB137" s="294">
        <v>0</v>
      </c>
      <c r="AC137" s="294">
        <v>0</v>
      </c>
      <c r="AD137" s="294">
        <v>0</v>
      </c>
      <c r="AE137" s="294">
        <v>0</v>
      </c>
      <c r="AF137" s="294">
        <v>0</v>
      </c>
      <c r="AG137" s="294">
        <v>0</v>
      </c>
      <c r="AH137" s="294">
        <v>0</v>
      </c>
      <c r="AI137" s="294">
        <v>0</v>
      </c>
      <c r="AJ137" s="294">
        <v>0</v>
      </c>
      <c r="AK137" s="294">
        <v>0</v>
      </c>
      <c r="AL137" s="294">
        <v>0</v>
      </c>
      <c r="AM137" s="294">
        <v>0</v>
      </c>
      <c r="AN137" s="294">
        <v>0</v>
      </c>
      <c r="AO137" s="294">
        <v>0</v>
      </c>
      <c r="AP137" s="294">
        <v>0</v>
      </c>
      <c r="AQ137" s="295">
        <v>0</v>
      </c>
      <c r="AR137" s="6"/>
      <c r="AS137" s="6"/>
    </row>
    <row r="138" spans="1:4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spans="1:4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spans="1:4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spans="1:4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spans="1:4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spans="1:4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 spans="1:4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 spans="1:4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 spans="1:4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 spans="1:4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 spans="1:4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 spans="1:4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 spans="1:4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 spans="1:4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 spans="1:4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 spans="1:4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 spans="1:4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spans="1:4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 spans="1:4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 spans="1:4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spans="1:4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spans="1:4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spans="1:4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spans="1:4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spans="1:4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spans="1:4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spans="1:4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spans="1:4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spans="1:4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spans="1:4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spans="1:4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spans="1:4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 spans="1:4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 spans="1:4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spans="1:4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 spans="1:4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 spans="1:4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 spans="1:4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 spans="1:4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 spans="1:4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spans="1:4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 spans="1:4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 spans="1:4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 spans="1:4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 spans="1:4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 spans="1:4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 spans="1:4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 spans="1:4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 spans="1:4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 spans="1:4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 spans="1:4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 spans="1:4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 spans="1:4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 spans="1:4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 spans="1:4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 spans="1:4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 spans="1:4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 spans="1:4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 spans="1:4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spans="1:4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 spans="1:4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 spans="1:4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 spans="1:4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 spans="1:4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 spans="1:4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 spans="1:4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 spans="1:4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 spans="1:4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 spans="1:4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 spans="1:4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 spans="1:4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 spans="1:4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 spans="1:4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 spans="1:4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spans="1:4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 spans="1:4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 spans="1:4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 spans="1:4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 spans="1:4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 spans="1:4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 spans="1:4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 spans="1:4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 spans="1:4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 spans="1:4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 spans="1:4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 spans="1:4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 spans="1:4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 spans="1:4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 spans="1:4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 spans="1:4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 spans="1:4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 spans="1:4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 spans="1:4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 spans="1:4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 spans="1:4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 spans="1:4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 spans="1:4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 spans="1:4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 spans="1:4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 spans="1:4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 spans="1:4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 spans="1:4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 spans="1:4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 spans="1:4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 spans="1:4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 spans="1:4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 spans="1:4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 spans="1:4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 spans="1:4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 spans="1:4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 spans="1:4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 spans="1:4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 spans="1:4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 spans="1:4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 spans="1:4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 spans="1:4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 spans="1:4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 spans="1:4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 spans="1:4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 spans="1:4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 spans="1:4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 spans="1:4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 spans="1:4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 spans="1:4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 spans="1:4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 spans="1:4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 spans="1:4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 spans="1:4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 spans="1:4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 spans="1:4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 spans="1:4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 spans="1:4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 spans="1:4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 spans="1:4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 spans="1:4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 spans="1:4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 spans="1:4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 spans="1:4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 spans="1:4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 spans="1:4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 spans="1:4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 spans="1:4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 spans="1:4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 spans="1:4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 spans="1:4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 spans="1:4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 spans="1:4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 spans="1:4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 spans="1:4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 spans="1:4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 spans="1:4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 spans="1:4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 spans="1:4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 spans="1:4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 spans="1:4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 spans="1:4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 spans="1:4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 spans="1:4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 spans="1:4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 spans="1:4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 spans="1:4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 spans="1:4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 spans="1:4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 spans="1:4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 spans="1:4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 spans="1:4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 spans="1:4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 spans="1:4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 spans="1:4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 spans="1:4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 spans="1:4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 spans="1:4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 spans="1:4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 spans="1:4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 spans="1:4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 spans="1:4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 spans="1:4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 spans="1:4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 spans="1:4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 spans="1:4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 spans="1:4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 spans="1:4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 spans="1:4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 spans="1:4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 spans="1:4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 spans="1:4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 spans="1:4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 spans="1:4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 spans="1:4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 spans="1:4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 spans="1:4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 spans="1:4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 spans="1:4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 spans="1:4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 spans="1:4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 spans="1:4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 spans="1:4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 spans="1:4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 spans="1:4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 spans="1:4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 spans="1:4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 spans="1:4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 spans="1:4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 spans="1:4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 spans="1:4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 spans="1:4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 spans="1:4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 spans="1:4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 spans="1:4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 spans="1:4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 spans="1:4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 spans="1:4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 spans="1:4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 spans="1:4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 spans="1:4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 spans="1:4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 spans="1:4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 spans="1:4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 spans="1:4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 spans="1:4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 spans="1:4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 spans="1:4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 spans="1:4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 spans="1:4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 spans="1:4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 spans="1:4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 spans="1:4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 spans="1:4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 spans="1:4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 spans="1:4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 spans="1:4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 spans="1:4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 spans="1:4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 spans="1:4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 spans="1:4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 spans="1:4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 spans="1:4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 spans="1:4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 spans="1:4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 spans="1:4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 spans="1:4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 spans="1:4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 spans="1:4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 spans="1:4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 spans="1:4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 spans="1:4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 spans="1:4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 spans="1:4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 spans="1:4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 spans="1:4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 spans="1:4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 spans="1:4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 spans="1:4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 spans="1:4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 spans="1:4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 spans="1:4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 spans="1:4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 spans="1:4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 spans="1:4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 spans="1:4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 spans="1:4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 spans="1:4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 spans="1:4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 spans="1:4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 spans="1:4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 spans="1:4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 spans="1:4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 spans="1:4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 spans="1:4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 spans="1:4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 spans="1:4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 spans="1:4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 spans="1:4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 spans="1:4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 spans="1:4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 spans="1:4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 spans="1:4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 spans="1:4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 spans="1:4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 spans="1:4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 spans="1:4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 spans="1:4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 spans="1:4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 spans="1:4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 spans="1:4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 spans="1:4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 spans="1:4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 spans="1:4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 spans="1:4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 spans="1:4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 spans="1:4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 spans="1:4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 spans="1:4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 spans="1:4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 spans="1:4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 spans="1:4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 spans="1:4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 spans="1:4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 spans="1:4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 spans="1:4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 spans="1:4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 spans="1:4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 spans="1:4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 spans="1:4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 spans="1:4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 spans="1:4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 spans="1:4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 spans="1:4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 spans="1:4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 spans="1:4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 spans="1:4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 spans="1:4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 spans="1:4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 spans="1:4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 spans="1:4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 spans="1:4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 spans="1:4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 spans="1:4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 spans="1:4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 spans="1:4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 spans="1:4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 spans="1:4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 spans="1:4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 spans="1:4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 spans="1:4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 spans="1:4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 spans="1:4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 spans="1:4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 spans="1:4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 spans="1:4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 spans="1:4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 spans="1:4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 spans="1:4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 spans="1:4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 spans="1:4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 spans="1:4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 spans="1:4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 spans="1:4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 spans="1:4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 spans="1:4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 spans="1:4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 spans="1:4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 spans="1:4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 spans="1:4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 spans="1:4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 spans="1:4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 spans="1:4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 spans="1:4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 spans="1:4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 spans="1:4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 spans="1:4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 spans="1:4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 spans="1:4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 spans="1:4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 spans="1:4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 spans="1:4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 spans="1:4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 spans="1:4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 spans="1:4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 spans="1:4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 spans="1:4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 spans="1:4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 spans="1:4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 spans="1:4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 spans="1:4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 spans="1:4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 spans="1:4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 spans="1:4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 spans="1:4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 spans="1:4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 spans="1:4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 spans="1:4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 spans="1:4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 spans="1:4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 spans="1:4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 spans="1:4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 spans="1:4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 spans="1:4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 spans="1:4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 spans="1:4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 spans="1:4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 spans="1:4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 spans="1:4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 spans="1:4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 spans="1:4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 spans="1:4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 spans="1:4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 spans="1:4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 spans="1:4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 spans="1:4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 spans="1:4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 spans="1:4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 spans="1:4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 spans="1:4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 spans="1:4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 spans="1:4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 spans="1:4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 spans="1:4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 spans="1:4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 spans="1:4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 spans="1:4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 spans="1:4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 spans="1:4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 spans="1:4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 spans="1:4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 spans="1:4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 spans="1:4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 spans="1:4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 spans="1:4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 spans="1:4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 spans="1:4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 spans="1:4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 spans="1:4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 spans="1:4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 spans="1:4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 spans="1:4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 spans="1:4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 spans="1:4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 spans="1:4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 spans="1:4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 spans="1:4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 spans="1:4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 spans="1:4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 spans="1:4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 spans="1:4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 spans="1:4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 spans="1:4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 spans="1:4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 spans="1:4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 spans="1:4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 spans="1:4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 spans="1:4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 spans="1:4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 spans="1:4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 spans="1:4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 spans="1:4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 spans="1:4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 spans="1:4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 spans="1:4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 spans="1:4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 spans="1:4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 spans="1:4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 spans="1:4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 spans="1:4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 spans="1:4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 spans="1:4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 spans="1:4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 spans="1:4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 spans="1:4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 spans="1:4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AS139"/>
  <sheetViews>
    <sheetView topLeftCell="A85" zoomScale="50" zoomScaleNormal="50" workbookViewId="0">
      <selection activeCell="G98" sqref="G98"/>
    </sheetView>
  </sheetViews>
  <sheetFormatPr defaultRowHeight="15" x14ac:dyDescent="0.25"/>
  <cols>
    <col min="1" max="1" width="27.28515625" bestFit="1" customWidth="1"/>
    <col min="2" max="2" width="14.85546875" bestFit="1" customWidth="1"/>
    <col min="3" max="3" width="14.85546875" customWidth="1"/>
    <col min="4" max="4" width="8.42578125" bestFit="1" customWidth="1"/>
    <col min="5" max="5" width="11.5703125" bestFit="1" customWidth="1"/>
    <col min="6" max="6" width="12.140625" bestFit="1" customWidth="1"/>
    <col min="7" max="7" width="11.85546875" bestFit="1" customWidth="1"/>
    <col min="8" max="8" width="11.5703125" bestFit="1" customWidth="1"/>
    <col min="9" max="9" width="11.85546875" bestFit="1" customWidth="1"/>
    <col min="10" max="10" width="11" bestFit="1" customWidth="1"/>
    <col min="11" max="11" width="12.140625" bestFit="1" customWidth="1"/>
    <col min="12" max="12" width="11" bestFit="1" customWidth="1"/>
    <col min="13" max="13" width="11.85546875" bestFit="1" customWidth="1"/>
    <col min="14" max="20" width="11" bestFit="1" customWidth="1"/>
    <col min="21" max="21" width="11.85546875" bestFit="1" customWidth="1"/>
    <col min="22" max="22" width="11" bestFit="1" customWidth="1"/>
    <col min="23" max="23" width="11.85546875" bestFit="1" customWidth="1"/>
    <col min="24" max="43" width="11" bestFit="1" customWidth="1"/>
  </cols>
  <sheetData>
    <row r="1" spans="1:45" x14ac:dyDescent="0.25">
      <c r="A1" s="19" t="s">
        <v>25</v>
      </c>
      <c r="B1" s="6" t="s">
        <v>23</v>
      </c>
    </row>
    <row r="2" spans="1:45" ht="15.75" thickBot="1" x14ac:dyDescent="0.3">
      <c r="A2" s="10" t="s">
        <v>24</v>
      </c>
      <c r="B2" s="7" t="s">
        <v>0</v>
      </c>
      <c r="C2" s="3" t="s">
        <v>1</v>
      </c>
      <c r="D2" s="3" t="s">
        <v>2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5" ht="16.5" thickTop="1" thickBot="1" x14ac:dyDescent="0.3">
      <c r="A3" s="10" t="s">
        <v>24</v>
      </c>
      <c r="B3" s="8" t="s">
        <v>121</v>
      </c>
      <c r="C3" s="87">
        <v>4</v>
      </c>
      <c r="D3" s="296">
        <f t="array" ref="D3">SUM(E3:AQ3)</f>
        <v>99.999999999999972</v>
      </c>
      <c r="E3" s="206">
        <v>12.5</v>
      </c>
      <c r="F3" s="207">
        <v>12.5</v>
      </c>
      <c r="G3" s="207">
        <v>5.5555555555555554</v>
      </c>
      <c r="H3" s="207">
        <v>8.3333333333333321</v>
      </c>
      <c r="I3" s="207">
        <v>6.9444444444444446</v>
      </c>
      <c r="J3" s="207">
        <v>1.3888888888888888</v>
      </c>
      <c r="K3" s="207">
        <v>4.1666666666666661</v>
      </c>
      <c r="L3" s="207">
        <v>2.7777777777777777</v>
      </c>
      <c r="M3" s="207">
        <v>5.5555555555555554</v>
      </c>
      <c r="N3" s="207">
        <v>1.3888888888888888</v>
      </c>
      <c r="O3" s="207">
        <v>6.9444444444444446</v>
      </c>
      <c r="P3" s="207">
        <v>4.1666666666666661</v>
      </c>
      <c r="Q3" s="207">
        <v>4.1666666666666661</v>
      </c>
      <c r="R3" s="207">
        <v>2.7777777777777777</v>
      </c>
      <c r="S3" s="207">
        <v>4.1666666666666661</v>
      </c>
      <c r="T3" s="207">
        <v>1.3888888888888888</v>
      </c>
      <c r="U3" s="207">
        <v>6.9444444444444446</v>
      </c>
      <c r="V3" s="207">
        <v>2.7777777777777777</v>
      </c>
      <c r="W3" s="207">
        <v>1.3888888888888888</v>
      </c>
      <c r="X3" s="207">
        <v>1.3888888888888888</v>
      </c>
      <c r="Y3" s="207">
        <v>1.3888888888888888</v>
      </c>
      <c r="Z3" s="207">
        <v>0</v>
      </c>
      <c r="AA3" s="207">
        <v>0</v>
      </c>
      <c r="AB3" s="207">
        <v>0</v>
      </c>
      <c r="AC3" s="207">
        <v>0</v>
      </c>
      <c r="AD3" s="207">
        <v>1.3888888888888888</v>
      </c>
      <c r="AE3" s="207">
        <v>0</v>
      </c>
      <c r="AF3" s="207">
        <v>0</v>
      </c>
      <c r="AG3" s="207">
        <v>0</v>
      </c>
      <c r="AH3" s="207">
        <v>0</v>
      </c>
      <c r="AI3" s="207">
        <v>0</v>
      </c>
      <c r="AJ3" s="207">
        <v>0</v>
      </c>
      <c r="AK3" s="207">
        <v>0</v>
      </c>
      <c r="AL3" s="207">
        <v>0</v>
      </c>
      <c r="AM3" s="207">
        <v>0</v>
      </c>
      <c r="AN3" s="207">
        <v>0</v>
      </c>
      <c r="AO3" s="207">
        <v>0</v>
      </c>
      <c r="AP3" s="207">
        <v>0</v>
      </c>
      <c r="AQ3" s="208">
        <v>0</v>
      </c>
      <c r="AS3" s="4"/>
    </row>
    <row r="4" spans="1:45" ht="15.75" thickBot="1" x14ac:dyDescent="0.3">
      <c r="A4" s="10" t="s">
        <v>24</v>
      </c>
      <c r="B4" s="8" t="s">
        <v>121</v>
      </c>
      <c r="C4" s="87">
        <v>5</v>
      </c>
      <c r="D4" s="296">
        <f t="array" ref="D4">SUM(E4:AQ4)</f>
        <v>100.00000000000001</v>
      </c>
      <c r="E4" s="209">
        <v>3.4400948991696323</v>
      </c>
      <c r="F4" s="18">
        <v>2.9655990510083039</v>
      </c>
      <c r="G4" s="18">
        <v>5.9311981020166078</v>
      </c>
      <c r="H4" s="18">
        <v>4.0332147093712933</v>
      </c>
      <c r="I4" s="18">
        <v>4.0332147093712933</v>
      </c>
      <c r="J4" s="18">
        <v>4.7449584816132857</v>
      </c>
      <c r="K4" s="18">
        <v>7.1174377224199299</v>
      </c>
      <c r="L4" s="18">
        <v>6.1684460260972722</v>
      </c>
      <c r="M4" s="18">
        <v>7.1174377224199299</v>
      </c>
      <c r="N4" s="18">
        <v>8.6595492289442468</v>
      </c>
      <c r="O4" s="18">
        <v>7.71055753262159</v>
      </c>
      <c r="P4" s="18">
        <v>7.4733096085409247</v>
      </c>
      <c r="Q4" s="18">
        <v>6.8801897983392646</v>
      </c>
      <c r="R4" s="18">
        <v>5.2194543297746145</v>
      </c>
      <c r="S4" s="18">
        <v>3.7959667852906289</v>
      </c>
      <c r="T4" s="18">
        <v>3.2028469750889679</v>
      </c>
      <c r="U4" s="18">
        <v>2.2538552787663106</v>
      </c>
      <c r="V4" s="18">
        <v>2.2538552787663106</v>
      </c>
      <c r="W4" s="18">
        <v>1.4234875444839856</v>
      </c>
      <c r="X4" s="18">
        <v>1.3048635824436536</v>
      </c>
      <c r="Y4" s="18">
        <v>1.6607354685646498</v>
      </c>
      <c r="Z4" s="18">
        <v>0.71174377224199281</v>
      </c>
      <c r="AA4" s="18">
        <v>0.35587188612099641</v>
      </c>
      <c r="AB4" s="18">
        <v>0.35587188612099641</v>
      </c>
      <c r="AC4" s="18">
        <v>0.47449584816132861</v>
      </c>
      <c r="AD4" s="18">
        <v>0.59311981020166071</v>
      </c>
      <c r="AE4" s="18">
        <v>0.11862396204033215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210">
        <v>0</v>
      </c>
      <c r="AS4" s="1"/>
    </row>
    <row r="5" spans="1:45" ht="15.75" thickBot="1" x14ac:dyDescent="0.3">
      <c r="A5" s="10" t="s">
        <v>24</v>
      </c>
      <c r="B5" s="8" t="s">
        <v>121</v>
      </c>
      <c r="C5" s="87">
        <v>6</v>
      </c>
      <c r="D5" s="296">
        <v>0</v>
      </c>
      <c r="E5" s="209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210">
        <v>0</v>
      </c>
      <c r="AS5" s="1"/>
    </row>
    <row r="6" spans="1:45" ht="15.75" thickBot="1" x14ac:dyDescent="0.3">
      <c r="A6" s="10" t="s">
        <v>24</v>
      </c>
      <c r="B6" s="8" t="s">
        <v>121</v>
      </c>
      <c r="C6" s="87">
        <v>7</v>
      </c>
      <c r="D6" s="296">
        <v>0</v>
      </c>
      <c r="E6" s="209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210">
        <v>0</v>
      </c>
      <c r="AS6" s="1"/>
    </row>
    <row r="7" spans="1:45" ht="15.75" thickBot="1" x14ac:dyDescent="0.3">
      <c r="A7" s="10" t="s">
        <v>24</v>
      </c>
      <c r="B7" s="8" t="s">
        <v>121</v>
      </c>
      <c r="C7" s="87">
        <v>8</v>
      </c>
      <c r="D7" s="296">
        <f>SUM(E7:AQ7)</f>
        <v>100</v>
      </c>
      <c r="E7" s="209">
        <v>4.5226130653266337</v>
      </c>
      <c r="F7" s="18">
        <v>4.0201005025125625</v>
      </c>
      <c r="G7" s="18">
        <v>2.512562814070352</v>
      </c>
      <c r="H7" s="18">
        <v>3.5175879396984926</v>
      </c>
      <c r="I7" s="18">
        <v>0.50251256281407031</v>
      </c>
      <c r="J7" s="18">
        <v>0.50251256281407031</v>
      </c>
      <c r="K7" s="18">
        <v>1.5075376884422109</v>
      </c>
      <c r="L7" s="18">
        <v>5.025125628140704</v>
      </c>
      <c r="M7" s="18">
        <v>8.0402010050251249</v>
      </c>
      <c r="N7" s="18">
        <v>6.0301507537688437</v>
      </c>
      <c r="O7" s="18">
        <v>12.562814070351758</v>
      </c>
      <c r="P7" s="18">
        <v>16.08040201005025</v>
      </c>
      <c r="Q7" s="18">
        <v>12.060301507537687</v>
      </c>
      <c r="R7" s="18">
        <v>4.0201005025125625</v>
      </c>
      <c r="S7" s="18">
        <v>4.5226130653266337</v>
      </c>
      <c r="T7" s="18">
        <v>2.512562814070352</v>
      </c>
      <c r="U7" s="18">
        <v>4.5226130653266337</v>
      </c>
      <c r="V7" s="18">
        <v>5.025125628140704</v>
      </c>
      <c r="W7" s="18">
        <v>0.50251256281407031</v>
      </c>
      <c r="X7" s="18">
        <v>2.0100502512562812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210">
        <v>0</v>
      </c>
      <c r="AS7" s="1"/>
    </row>
    <row r="8" spans="1:45" ht="15.75" thickBot="1" x14ac:dyDescent="0.3">
      <c r="A8" s="10" t="s">
        <v>24</v>
      </c>
      <c r="B8" s="8" t="s">
        <v>121</v>
      </c>
      <c r="C8" s="87">
        <v>9</v>
      </c>
      <c r="D8" s="296">
        <v>0</v>
      </c>
      <c r="E8" s="209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210">
        <v>0</v>
      </c>
      <c r="AS8" s="1"/>
    </row>
    <row r="9" spans="1:45" ht="15.75" thickBot="1" x14ac:dyDescent="0.3">
      <c r="A9" s="10" t="s">
        <v>24</v>
      </c>
      <c r="B9" s="8" t="s">
        <v>121</v>
      </c>
      <c r="C9" s="87">
        <v>10</v>
      </c>
      <c r="D9" s="296">
        <v>0</v>
      </c>
      <c r="E9" s="209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210">
        <v>0</v>
      </c>
      <c r="AS9" s="1"/>
    </row>
    <row r="10" spans="1:45" ht="15.75" thickBot="1" x14ac:dyDescent="0.3">
      <c r="A10" s="10" t="s">
        <v>24</v>
      </c>
      <c r="B10" s="8" t="s">
        <v>121</v>
      </c>
      <c r="C10" s="87">
        <v>11</v>
      </c>
      <c r="D10" s="296">
        <f t="array" ref="D10">SUM(E10:AQ10)</f>
        <v>100</v>
      </c>
      <c r="E10" s="209">
        <v>0.61728395061728392</v>
      </c>
      <c r="F10" s="18">
        <v>0.30864197530864196</v>
      </c>
      <c r="G10" s="18">
        <v>0.77160493827160492</v>
      </c>
      <c r="H10" s="18">
        <v>1.8518518518518516</v>
      </c>
      <c r="I10" s="18">
        <v>3.5493827160493825</v>
      </c>
      <c r="J10" s="18">
        <v>4.7839506172839501</v>
      </c>
      <c r="K10" s="18">
        <v>5.4012345679012341</v>
      </c>
      <c r="L10" s="18">
        <v>7.2530864197530871</v>
      </c>
      <c r="M10" s="18">
        <v>5.8641975308641969</v>
      </c>
      <c r="N10" s="18">
        <v>10.956790123456789</v>
      </c>
      <c r="O10" s="18">
        <v>14.814814814814813</v>
      </c>
      <c r="P10" s="18">
        <v>13.888888888888889</v>
      </c>
      <c r="Q10" s="18">
        <v>8.0246913580246915</v>
      </c>
      <c r="R10" s="18">
        <v>5.0925925925925926</v>
      </c>
      <c r="S10" s="18">
        <v>4.4753086419753085</v>
      </c>
      <c r="T10" s="18">
        <v>3.8580246913580245</v>
      </c>
      <c r="U10" s="18">
        <v>2.9320987654320985</v>
      </c>
      <c r="V10" s="18">
        <v>1.2345679012345678</v>
      </c>
      <c r="W10" s="18">
        <v>1.5432098765432098</v>
      </c>
      <c r="X10" s="18">
        <v>1.5432098765432098</v>
      </c>
      <c r="Y10" s="18">
        <v>0.46296296296296291</v>
      </c>
      <c r="Z10" s="18">
        <v>0.30864197530864196</v>
      </c>
      <c r="AA10" s="18">
        <v>0.15432098765432098</v>
      </c>
      <c r="AB10" s="18">
        <v>0.15432098765432098</v>
      </c>
      <c r="AC10" s="18">
        <v>0</v>
      </c>
      <c r="AD10" s="18">
        <v>0.15432098765432098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210">
        <v>0</v>
      </c>
      <c r="AS10" s="1"/>
    </row>
    <row r="11" spans="1:45" ht="15.75" thickBot="1" x14ac:dyDescent="0.3">
      <c r="A11" s="10" t="s">
        <v>24</v>
      </c>
      <c r="B11" s="8" t="s">
        <v>121</v>
      </c>
      <c r="C11" s="87">
        <v>12</v>
      </c>
      <c r="D11" s="296">
        <f>SUM(E11:AQ11)</f>
        <v>99.999999999999972</v>
      </c>
      <c r="E11" s="209">
        <v>0.6872852233676976</v>
      </c>
      <c r="F11" s="18">
        <v>0.6872852233676976</v>
      </c>
      <c r="G11" s="18">
        <v>1.0309278350515463</v>
      </c>
      <c r="H11" s="18">
        <v>3.4364261168384882</v>
      </c>
      <c r="I11" s="18">
        <v>3.0927835051546393</v>
      </c>
      <c r="J11" s="18">
        <v>7.216494845360824</v>
      </c>
      <c r="K11" s="18">
        <v>9.2783505154639183</v>
      </c>
      <c r="L11" s="18">
        <v>10.309278350515463</v>
      </c>
      <c r="M11" s="18">
        <v>10.309278350515463</v>
      </c>
      <c r="N11" s="18">
        <v>10.309278350515463</v>
      </c>
      <c r="O11" s="18">
        <v>9.2783505154639183</v>
      </c>
      <c r="P11" s="18">
        <v>8.2474226804123703</v>
      </c>
      <c r="Q11" s="18">
        <v>7.9037800687285218</v>
      </c>
      <c r="R11" s="18">
        <v>4.8109965635738838</v>
      </c>
      <c r="S11" s="18">
        <v>4.4673539518900345</v>
      </c>
      <c r="T11" s="18">
        <v>3.7800687285223367</v>
      </c>
      <c r="U11" s="18">
        <v>1.7182130584192441</v>
      </c>
      <c r="V11" s="18">
        <v>1.7182130584192441</v>
      </c>
      <c r="W11" s="18">
        <v>0</v>
      </c>
      <c r="X11" s="18">
        <v>1.3745704467353952</v>
      </c>
      <c r="Y11" s="18">
        <v>0.3436426116838488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210">
        <v>0</v>
      </c>
      <c r="AS11" s="1"/>
    </row>
    <row r="12" spans="1:45" ht="15.75" thickBot="1" x14ac:dyDescent="0.3">
      <c r="A12" s="10" t="s">
        <v>24</v>
      </c>
      <c r="B12" s="8" t="s">
        <v>121</v>
      </c>
      <c r="C12" s="87">
        <v>13</v>
      </c>
      <c r="D12" s="296">
        <f>SUM(E12:AQ12)</f>
        <v>99.999999999999957</v>
      </c>
      <c r="E12" s="214">
        <v>0</v>
      </c>
      <c r="F12" s="204">
        <v>0</v>
      </c>
      <c r="G12" s="204">
        <v>10.526315789473683</v>
      </c>
      <c r="H12" s="204">
        <v>0</v>
      </c>
      <c r="I12" s="204">
        <v>10.526315789473683</v>
      </c>
      <c r="J12" s="204">
        <v>10.526315789473683</v>
      </c>
      <c r="K12" s="204">
        <v>15.789473684210526</v>
      </c>
      <c r="L12" s="204">
        <v>10.526315789473683</v>
      </c>
      <c r="M12" s="204">
        <v>0</v>
      </c>
      <c r="N12" s="204">
        <v>0</v>
      </c>
      <c r="O12" s="204">
        <v>15.789473684210526</v>
      </c>
      <c r="P12" s="204">
        <v>0</v>
      </c>
      <c r="Q12" s="204">
        <v>5.2631578947368416</v>
      </c>
      <c r="R12" s="204">
        <v>0</v>
      </c>
      <c r="S12" s="204">
        <v>5.2631578947368416</v>
      </c>
      <c r="T12" s="204">
        <v>0</v>
      </c>
      <c r="U12" s="204">
        <v>5.2631578947368416</v>
      </c>
      <c r="V12" s="204">
        <v>5.2631578947368416</v>
      </c>
      <c r="W12" s="204">
        <v>0</v>
      </c>
      <c r="X12" s="204">
        <v>0</v>
      </c>
      <c r="Y12" s="204">
        <v>0</v>
      </c>
      <c r="Z12" s="204">
        <v>0</v>
      </c>
      <c r="AA12" s="204">
        <v>0</v>
      </c>
      <c r="AB12" s="204">
        <v>5.2631578947368416</v>
      </c>
      <c r="AC12" s="204">
        <v>0</v>
      </c>
      <c r="AD12" s="204">
        <v>0</v>
      </c>
      <c r="AE12" s="204">
        <v>0</v>
      </c>
      <c r="AF12" s="204">
        <v>0</v>
      </c>
      <c r="AG12" s="204">
        <v>0</v>
      </c>
      <c r="AH12" s="204">
        <v>0</v>
      </c>
      <c r="AI12" s="204">
        <v>0</v>
      </c>
      <c r="AJ12" s="204">
        <v>0</v>
      </c>
      <c r="AK12" s="204">
        <v>0</v>
      </c>
      <c r="AL12" s="204">
        <v>0</v>
      </c>
      <c r="AM12" s="204">
        <v>0</v>
      </c>
      <c r="AN12" s="204">
        <v>0</v>
      </c>
      <c r="AO12" s="204">
        <v>0</v>
      </c>
      <c r="AP12" s="204">
        <v>0</v>
      </c>
      <c r="AQ12" s="215">
        <v>0</v>
      </c>
      <c r="AS12" s="5"/>
    </row>
    <row r="13" spans="1:45" ht="15.75" thickTop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5" x14ac:dyDescent="0.25">
      <c r="A15" s="19" t="s">
        <v>26</v>
      </c>
      <c r="B15" s="6" t="s">
        <v>23</v>
      </c>
    </row>
    <row r="16" spans="1:45" ht="15.75" thickBot="1" x14ac:dyDescent="0.3">
      <c r="A16" s="10" t="s">
        <v>24</v>
      </c>
      <c r="B16" s="7" t="s">
        <v>0</v>
      </c>
      <c r="C16" s="3" t="s">
        <v>1</v>
      </c>
      <c r="D16" s="3" t="s">
        <v>2</v>
      </c>
      <c r="E16" s="3">
        <v>3000</v>
      </c>
      <c r="F16" s="3">
        <v>4000</v>
      </c>
      <c r="G16" s="3">
        <v>5000</v>
      </c>
      <c r="H16" s="3">
        <v>6000</v>
      </c>
      <c r="I16" s="3">
        <v>7000</v>
      </c>
      <c r="J16" s="3">
        <v>8000</v>
      </c>
      <c r="K16" s="3">
        <v>9000</v>
      </c>
      <c r="L16" s="3">
        <v>10000</v>
      </c>
      <c r="M16" s="3">
        <v>11000</v>
      </c>
      <c r="N16" s="3">
        <v>12000</v>
      </c>
      <c r="O16" s="3">
        <v>13000</v>
      </c>
      <c r="P16" s="3">
        <v>14000</v>
      </c>
      <c r="Q16" s="3">
        <v>15000</v>
      </c>
      <c r="R16" s="3">
        <v>16000</v>
      </c>
      <c r="S16" s="3">
        <v>17000</v>
      </c>
      <c r="T16" s="3">
        <v>18000</v>
      </c>
      <c r="U16" s="3">
        <v>19000</v>
      </c>
      <c r="V16" s="3">
        <v>20000</v>
      </c>
      <c r="W16" s="3">
        <v>21000</v>
      </c>
      <c r="X16" s="3">
        <v>22000</v>
      </c>
      <c r="Y16" s="3">
        <v>23000</v>
      </c>
      <c r="Z16" s="3">
        <v>24000</v>
      </c>
      <c r="AA16" s="3">
        <v>25000</v>
      </c>
      <c r="AB16" s="3">
        <v>26000</v>
      </c>
      <c r="AC16" s="3">
        <v>27000</v>
      </c>
      <c r="AD16" s="3">
        <v>28000</v>
      </c>
      <c r="AE16" s="3">
        <v>29000</v>
      </c>
      <c r="AF16" s="3">
        <v>30000</v>
      </c>
      <c r="AG16" s="3">
        <v>31000</v>
      </c>
      <c r="AH16" s="3">
        <v>32000</v>
      </c>
      <c r="AI16" s="3">
        <v>33000</v>
      </c>
      <c r="AJ16" s="3">
        <v>34000</v>
      </c>
      <c r="AK16" s="3">
        <v>35000</v>
      </c>
      <c r="AL16" s="3">
        <v>36000</v>
      </c>
      <c r="AM16" s="3">
        <v>37000</v>
      </c>
      <c r="AN16" s="3">
        <v>38000</v>
      </c>
      <c r="AO16" s="3">
        <v>39000</v>
      </c>
      <c r="AP16" s="3">
        <v>40000</v>
      </c>
      <c r="AQ16" s="3">
        <v>41000</v>
      </c>
    </row>
    <row r="17" spans="1:43" ht="16.5" thickTop="1" thickBot="1" x14ac:dyDescent="0.3">
      <c r="A17" s="10" t="s">
        <v>24</v>
      </c>
      <c r="B17" s="8" t="s">
        <v>121</v>
      </c>
      <c r="C17" s="86">
        <v>4</v>
      </c>
      <c r="D17" s="297">
        <f t="array" ref="D17">SUM(E17:AQ17)</f>
        <v>99.999999999999986</v>
      </c>
      <c r="E17" s="224">
        <v>1.4084507042253522</v>
      </c>
      <c r="F17" s="225">
        <v>1.4084507042253522</v>
      </c>
      <c r="G17" s="225">
        <v>8.4507042253521121</v>
      </c>
      <c r="H17" s="225">
        <v>5.6338028169014089</v>
      </c>
      <c r="I17" s="225">
        <v>1.4084507042253522</v>
      </c>
      <c r="J17" s="225">
        <v>2.8169014084507045</v>
      </c>
      <c r="K17" s="225">
        <v>15.492957746478872</v>
      </c>
      <c r="L17" s="225">
        <v>0</v>
      </c>
      <c r="M17" s="225">
        <v>1.4084507042253522</v>
      </c>
      <c r="N17" s="225">
        <v>2.8169014084507045</v>
      </c>
      <c r="O17" s="225">
        <v>5.6338028169014089</v>
      </c>
      <c r="P17" s="225">
        <v>5.6338028169014089</v>
      </c>
      <c r="Q17" s="225">
        <v>1.4084507042253522</v>
      </c>
      <c r="R17" s="225">
        <v>16.901408450704224</v>
      </c>
      <c r="S17" s="225">
        <v>21.12676056338028</v>
      </c>
      <c r="T17" s="225">
        <v>5.6338028169014089</v>
      </c>
      <c r="U17" s="225">
        <v>2.8169014084507045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>
        <v>0</v>
      </c>
      <c r="AE17" s="225">
        <v>0</v>
      </c>
      <c r="AF17" s="225">
        <v>0</v>
      </c>
      <c r="AG17" s="225">
        <v>0</v>
      </c>
      <c r="AH17" s="225">
        <v>0</v>
      </c>
      <c r="AI17" s="225">
        <v>0</v>
      </c>
      <c r="AJ17" s="225">
        <v>0</v>
      </c>
      <c r="AK17" s="225">
        <v>0</v>
      </c>
      <c r="AL17" s="225">
        <v>0</v>
      </c>
      <c r="AM17" s="225">
        <v>0</v>
      </c>
      <c r="AN17" s="225">
        <v>0</v>
      </c>
      <c r="AO17" s="225">
        <v>0</v>
      </c>
      <c r="AP17" s="225">
        <v>0</v>
      </c>
      <c r="AQ17" s="226">
        <v>0</v>
      </c>
    </row>
    <row r="18" spans="1:43" ht="15.75" thickBot="1" x14ac:dyDescent="0.3">
      <c r="A18" s="10" t="s">
        <v>24</v>
      </c>
      <c r="B18" s="8" t="s">
        <v>121</v>
      </c>
      <c r="C18" s="86">
        <v>5</v>
      </c>
      <c r="D18" s="297">
        <f t="array" ref="D18">SUM(E18:AQ18)</f>
        <v>100</v>
      </c>
      <c r="E18" s="227">
        <v>2.3156089193825045</v>
      </c>
      <c r="F18" s="23">
        <v>7.975986277873071</v>
      </c>
      <c r="G18" s="23">
        <v>14.065180102915953</v>
      </c>
      <c r="H18" s="23">
        <v>12.69296740994854</v>
      </c>
      <c r="I18" s="23">
        <v>11.663807890222985</v>
      </c>
      <c r="J18" s="23">
        <v>4.6312178387650089</v>
      </c>
      <c r="K18" s="23">
        <v>1.4579759862778732</v>
      </c>
      <c r="L18" s="23">
        <v>4.3739279588336188</v>
      </c>
      <c r="M18" s="23">
        <v>5.5746140651801026</v>
      </c>
      <c r="N18" s="23">
        <v>0.77186963979416812</v>
      </c>
      <c r="O18" s="23">
        <v>3.9451114922813035</v>
      </c>
      <c r="P18" s="23">
        <v>9.2624356775300178</v>
      </c>
      <c r="Q18" s="23">
        <v>6.6895368782161233</v>
      </c>
      <c r="R18" s="23">
        <v>4.8027444253859342</v>
      </c>
      <c r="S18" s="23">
        <v>3.2590051457975986</v>
      </c>
      <c r="T18" s="23">
        <v>4.8885077186963981</v>
      </c>
      <c r="U18" s="23">
        <v>1.3722126929674099</v>
      </c>
      <c r="V18" s="23">
        <v>0.17152658662092624</v>
      </c>
      <c r="W18" s="23">
        <v>8.5763293310463118E-2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28">
        <v>0</v>
      </c>
    </row>
    <row r="19" spans="1:43" ht="15.75" thickBot="1" x14ac:dyDescent="0.3">
      <c r="A19" s="10" t="s">
        <v>24</v>
      </c>
      <c r="B19" s="8" t="s">
        <v>121</v>
      </c>
      <c r="C19" s="86">
        <v>6</v>
      </c>
      <c r="D19" s="297">
        <v>0</v>
      </c>
      <c r="E19" s="227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28">
        <v>0</v>
      </c>
    </row>
    <row r="20" spans="1:43" ht="15.75" thickBot="1" x14ac:dyDescent="0.3">
      <c r="A20" s="10" t="s">
        <v>24</v>
      </c>
      <c r="B20" s="8" t="s">
        <v>121</v>
      </c>
      <c r="C20" s="86">
        <v>7</v>
      </c>
      <c r="D20" s="297">
        <v>0</v>
      </c>
      <c r="E20" s="227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28">
        <v>0</v>
      </c>
    </row>
    <row r="21" spans="1:43" ht="15.75" thickBot="1" x14ac:dyDescent="0.3">
      <c r="A21" s="10" t="s">
        <v>24</v>
      </c>
      <c r="B21" s="8" t="s">
        <v>121</v>
      </c>
      <c r="C21" s="86">
        <v>8</v>
      </c>
      <c r="D21" s="297">
        <f t="array" ref="D21">SUM(E21:AQ21)</f>
        <v>99.999999999999986</v>
      </c>
      <c r="E21" s="227">
        <v>3.6630036630036633</v>
      </c>
      <c r="F21" s="23">
        <v>3.296703296703297</v>
      </c>
      <c r="G21" s="23">
        <v>6.2271062271062272</v>
      </c>
      <c r="H21" s="23">
        <v>11.355311355311356</v>
      </c>
      <c r="I21" s="23">
        <v>9.8901098901098905</v>
      </c>
      <c r="J21" s="23">
        <v>5.1282051282051277</v>
      </c>
      <c r="K21" s="23">
        <v>1.8315018315018317</v>
      </c>
      <c r="L21" s="23">
        <v>6.7765567765567765</v>
      </c>
      <c r="M21" s="23">
        <v>6.2271062271062272</v>
      </c>
      <c r="N21" s="23">
        <v>2.0146520146520146</v>
      </c>
      <c r="O21" s="23">
        <v>5.1282051282051277</v>
      </c>
      <c r="P21" s="23">
        <v>8.4249084249084252</v>
      </c>
      <c r="Q21" s="23">
        <v>8.2417582417582409</v>
      </c>
      <c r="R21" s="23">
        <v>8.4249084249084252</v>
      </c>
      <c r="S21" s="23">
        <v>5.4945054945054945</v>
      </c>
      <c r="T21" s="23">
        <v>5.8608058608058604</v>
      </c>
      <c r="U21" s="23">
        <v>1.4652014652014651</v>
      </c>
      <c r="V21" s="23">
        <v>0.36630036630036628</v>
      </c>
      <c r="W21" s="23">
        <v>0</v>
      </c>
      <c r="X21" s="23">
        <v>0.18315018315018314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28">
        <v>0</v>
      </c>
    </row>
    <row r="22" spans="1:43" ht="15.75" thickBot="1" x14ac:dyDescent="0.3">
      <c r="A22" s="10" t="s">
        <v>24</v>
      </c>
      <c r="B22" s="8" t="s">
        <v>121</v>
      </c>
      <c r="C22" s="86">
        <v>9</v>
      </c>
      <c r="D22" s="297">
        <v>0</v>
      </c>
      <c r="E22" s="227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28">
        <v>0</v>
      </c>
    </row>
    <row r="23" spans="1:43" ht="15.75" thickBot="1" x14ac:dyDescent="0.3">
      <c r="A23" s="10" t="s">
        <v>24</v>
      </c>
      <c r="B23" s="8" t="s">
        <v>121</v>
      </c>
      <c r="C23" s="86">
        <v>10</v>
      </c>
      <c r="D23" s="297">
        <v>0</v>
      </c>
      <c r="E23" s="227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28">
        <v>0</v>
      </c>
    </row>
    <row r="24" spans="1:43" ht="15.75" thickBot="1" x14ac:dyDescent="0.3">
      <c r="A24" s="10" t="s">
        <v>24</v>
      </c>
      <c r="B24" s="8" t="s">
        <v>121</v>
      </c>
      <c r="C24" s="86">
        <v>11</v>
      </c>
      <c r="D24" s="297">
        <v>0</v>
      </c>
      <c r="E24" s="227">
        <v>0</v>
      </c>
      <c r="F24" s="23">
        <v>0</v>
      </c>
      <c r="G24" s="23">
        <v>0</v>
      </c>
      <c r="H24" s="23">
        <v>0</v>
      </c>
      <c r="I24" s="23">
        <v>3.4482758620689653</v>
      </c>
      <c r="J24" s="23">
        <v>0</v>
      </c>
      <c r="K24" s="23">
        <v>3.4482758620689653</v>
      </c>
      <c r="L24" s="23">
        <v>10.344827586206897</v>
      </c>
      <c r="M24" s="23">
        <v>3.4482758620689653</v>
      </c>
      <c r="N24" s="23">
        <v>0</v>
      </c>
      <c r="O24" s="23">
        <v>6.8965517241379306</v>
      </c>
      <c r="P24" s="23">
        <v>10.344827586206897</v>
      </c>
      <c r="Q24" s="23">
        <v>13.793103448275861</v>
      </c>
      <c r="R24" s="23">
        <v>13.793103448275861</v>
      </c>
      <c r="S24" s="23">
        <v>6.8965517241379306</v>
      </c>
      <c r="T24" s="23">
        <v>3.4482758620689653</v>
      </c>
      <c r="U24" s="23">
        <v>6.8965517241379306</v>
      </c>
      <c r="V24" s="23">
        <v>6.8965517241379306</v>
      </c>
      <c r="W24" s="23">
        <v>6.8965517241379306</v>
      </c>
      <c r="X24" s="23">
        <v>0</v>
      </c>
      <c r="Y24" s="23">
        <v>3.4482758620689653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28">
        <v>0</v>
      </c>
    </row>
    <row r="25" spans="1:43" ht="15.75" thickBot="1" x14ac:dyDescent="0.3">
      <c r="A25" s="10" t="s">
        <v>24</v>
      </c>
      <c r="B25" s="8" t="s">
        <v>121</v>
      </c>
      <c r="C25" s="86">
        <v>12</v>
      </c>
      <c r="D25" s="297">
        <f t="array" ref="D25">SUM(E25:AQ25)</f>
        <v>100</v>
      </c>
      <c r="E25" s="227">
        <v>11.693548387096774</v>
      </c>
      <c r="F25" s="23">
        <v>5.241935483870968</v>
      </c>
      <c r="G25" s="23">
        <v>3.225806451612903</v>
      </c>
      <c r="H25" s="23">
        <v>1.6129032258064515</v>
      </c>
      <c r="I25" s="23">
        <v>6.4516129032258061</v>
      </c>
      <c r="J25" s="23">
        <v>11.29032258064516</v>
      </c>
      <c r="K25" s="23">
        <v>9.67741935483871</v>
      </c>
      <c r="L25" s="23">
        <v>10.887096774193548</v>
      </c>
      <c r="M25" s="23">
        <v>3.6290322580645165</v>
      </c>
      <c r="N25" s="23">
        <v>2.0161290322580645</v>
      </c>
      <c r="O25" s="23">
        <v>4.435483870967742</v>
      </c>
      <c r="P25" s="23">
        <v>6.0483870967741939</v>
      </c>
      <c r="Q25" s="23">
        <v>6.4516129032258061</v>
      </c>
      <c r="R25" s="23">
        <v>5.6451612903225801</v>
      </c>
      <c r="S25" s="23">
        <v>5.6451612903225801</v>
      </c>
      <c r="T25" s="23">
        <v>4.838709677419355</v>
      </c>
      <c r="U25" s="23">
        <v>1.2096774193548387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28">
        <v>0</v>
      </c>
    </row>
    <row r="26" spans="1:43" ht="15.75" thickBot="1" x14ac:dyDescent="0.3">
      <c r="A26" s="10" t="s">
        <v>24</v>
      </c>
      <c r="B26" s="8" t="s">
        <v>121</v>
      </c>
      <c r="C26" s="86">
        <v>13</v>
      </c>
      <c r="D26" s="297">
        <f t="array" ref="D26">SUM(E26:AQ26)</f>
        <v>99.999999999999972</v>
      </c>
      <c r="E26" s="229">
        <v>19.512195121951219</v>
      </c>
      <c r="F26" s="230">
        <v>4.8780487804878048</v>
      </c>
      <c r="G26" s="230">
        <v>2.4390243902439024</v>
      </c>
      <c r="H26" s="230">
        <v>0</v>
      </c>
      <c r="I26" s="230">
        <v>7.3170731707317067</v>
      </c>
      <c r="J26" s="230">
        <v>9.7560975609756095</v>
      </c>
      <c r="K26" s="230">
        <v>17.073170731707318</v>
      </c>
      <c r="L26" s="230">
        <v>9.7560975609756095</v>
      </c>
      <c r="M26" s="230">
        <v>4.8780487804878048</v>
      </c>
      <c r="N26" s="230">
        <v>7.3170731707317067</v>
      </c>
      <c r="O26" s="230">
        <v>0</v>
      </c>
      <c r="P26" s="230">
        <v>7.3170731707317067</v>
      </c>
      <c r="Q26" s="230">
        <v>0</v>
      </c>
      <c r="R26" s="230">
        <v>4.8780487804878048</v>
      </c>
      <c r="S26" s="230">
        <v>4.8780487804878048</v>
      </c>
      <c r="T26" s="230">
        <v>0</v>
      </c>
      <c r="U26" s="230">
        <v>0</v>
      </c>
      <c r="V26" s="230">
        <v>0</v>
      </c>
      <c r="W26" s="230">
        <v>0</v>
      </c>
      <c r="X26" s="230">
        <v>0</v>
      </c>
      <c r="Y26" s="230">
        <v>0</v>
      </c>
      <c r="Z26" s="230">
        <v>0</v>
      </c>
      <c r="AA26" s="230">
        <v>0</v>
      </c>
      <c r="AB26" s="230">
        <v>0</v>
      </c>
      <c r="AC26" s="230">
        <v>0</v>
      </c>
      <c r="AD26" s="230">
        <v>0</v>
      </c>
      <c r="AE26" s="230">
        <v>0</v>
      </c>
      <c r="AF26" s="230">
        <v>0</v>
      </c>
      <c r="AG26" s="230">
        <v>0</v>
      </c>
      <c r="AH26" s="230">
        <v>0</v>
      </c>
      <c r="AI26" s="230">
        <v>0</v>
      </c>
      <c r="AJ26" s="230">
        <v>0</v>
      </c>
      <c r="AK26" s="230">
        <v>0</v>
      </c>
      <c r="AL26" s="230">
        <v>0</v>
      </c>
      <c r="AM26" s="230">
        <v>0</v>
      </c>
      <c r="AN26" s="230">
        <v>0</v>
      </c>
      <c r="AO26" s="230">
        <v>0</v>
      </c>
      <c r="AP26" s="230">
        <v>0</v>
      </c>
      <c r="AQ26" s="231">
        <v>0</v>
      </c>
    </row>
    <row r="27" spans="1:43" ht="15.75" thickTop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25">
      <c r="A29" s="19" t="s">
        <v>27</v>
      </c>
      <c r="B29" s="6" t="s">
        <v>23</v>
      </c>
    </row>
    <row r="30" spans="1:43" ht="15.75" thickBot="1" x14ac:dyDescent="0.3">
      <c r="A30" s="10" t="s">
        <v>24</v>
      </c>
      <c r="B30" s="7" t="s">
        <v>0</v>
      </c>
      <c r="C30" s="3" t="s">
        <v>1</v>
      </c>
      <c r="D30" s="3" t="s">
        <v>2</v>
      </c>
      <c r="E30" s="3">
        <v>3000</v>
      </c>
      <c r="F30" s="3">
        <v>4000</v>
      </c>
      <c r="G30" s="3">
        <v>5000</v>
      </c>
      <c r="H30" s="3">
        <v>6000</v>
      </c>
      <c r="I30" s="3">
        <v>7000</v>
      </c>
      <c r="J30" s="3">
        <v>8000</v>
      </c>
      <c r="K30" s="3">
        <v>9000</v>
      </c>
      <c r="L30" s="3">
        <v>10000</v>
      </c>
      <c r="M30" s="3">
        <v>11000</v>
      </c>
      <c r="N30" s="3">
        <v>12000</v>
      </c>
      <c r="O30" s="3">
        <v>13000</v>
      </c>
      <c r="P30" s="3">
        <v>14000</v>
      </c>
      <c r="Q30" s="3">
        <v>15000</v>
      </c>
      <c r="R30" s="3">
        <v>16000</v>
      </c>
      <c r="S30" s="3">
        <v>17000</v>
      </c>
      <c r="T30" s="3">
        <v>18000</v>
      </c>
      <c r="U30" s="3">
        <v>19000</v>
      </c>
      <c r="V30" s="3">
        <v>20000</v>
      </c>
      <c r="W30" s="3">
        <v>21000</v>
      </c>
      <c r="X30" s="3">
        <v>22000</v>
      </c>
      <c r="Y30" s="3">
        <v>23000</v>
      </c>
      <c r="Z30" s="3">
        <v>24000</v>
      </c>
      <c r="AA30" s="3">
        <v>25000</v>
      </c>
      <c r="AB30" s="3">
        <v>26000</v>
      </c>
      <c r="AC30" s="3">
        <v>27000</v>
      </c>
      <c r="AD30" s="3">
        <v>28000</v>
      </c>
      <c r="AE30" s="3">
        <v>29000</v>
      </c>
      <c r="AF30" s="3">
        <v>30000</v>
      </c>
      <c r="AG30" s="3">
        <v>31000</v>
      </c>
      <c r="AH30" s="3">
        <v>32000</v>
      </c>
      <c r="AI30" s="3">
        <v>33000</v>
      </c>
      <c r="AJ30" s="3">
        <v>34000</v>
      </c>
      <c r="AK30" s="3">
        <v>35000</v>
      </c>
      <c r="AL30" s="3">
        <v>36000</v>
      </c>
      <c r="AM30" s="3">
        <v>37000</v>
      </c>
      <c r="AN30" s="3">
        <v>38000</v>
      </c>
      <c r="AO30" s="3">
        <v>39000</v>
      </c>
      <c r="AP30" s="3">
        <v>40000</v>
      </c>
      <c r="AQ30" s="3">
        <v>41000</v>
      </c>
    </row>
    <row r="31" spans="1:43" ht="16.5" thickTop="1" thickBot="1" x14ac:dyDescent="0.3">
      <c r="A31" s="10" t="s">
        <v>24</v>
      </c>
      <c r="B31" s="8" t="s">
        <v>121</v>
      </c>
      <c r="C31" s="133">
        <v>4</v>
      </c>
      <c r="D31" s="28">
        <f t="array" ref="D31">SUM(E31:AQ31)</f>
        <v>100</v>
      </c>
      <c r="E31" s="232">
        <v>9.7402597402597415</v>
      </c>
      <c r="F31" s="233">
        <v>6.0606060606060606</v>
      </c>
      <c r="G31" s="233">
        <v>5.8441558441558437</v>
      </c>
      <c r="H31" s="233">
        <v>3.6796536796536801</v>
      </c>
      <c r="I31" s="233">
        <v>3.0303030303030303</v>
      </c>
      <c r="J31" s="233">
        <v>2.5974025974025974</v>
      </c>
      <c r="K31" s="233">
        <v>2.8138528138528138</v>
      </c>
      <c r="L31" s="233">
        <v>1.948051948051948</v>
      </c>
      <c r="M31" s="233">
        <v>3.0303030303030303</v>
      </c>
      <c r="N31" s="233">
        <v>3.6796536796536801</v>
      </c>
      <c r="O31" s="233">
        <v>3.8961038961038961</v>
      </c>
      <c r="P31" s="233">
        <v>5.1948051948051948</v>
      </c>
      <c r="Q31" s="233">
        <v>4.5454545454545459</v>
      </c>
      <c r="R31" s="233">
        <v>4.329004329004329</v>
      </c>
      <c r="S31" s="233">
        <v>3.4632034632034632</v>
      </c>
      <c r="T31" s="233">
        <v>3.2467532467532463</v>
      </c>
      <c r="U31" s="233">
        <v>3.6796536796536801</v>
      </c>
      <c r="V31" s="233">
        <v>4.7619047619047619</v>
      </c>
      <c r="W31" s="233">
        <v>3.6796536796536801</v>
      </c>
      <c r="X31" s="233">
        <v>5.1948051948051948</v>
      </c>
      <c r="Y31" s="233">
        <v>4.9783549783549788</v>
      </c>
      <c r="Z31" s="233">
        <v>4.112554112554113</v>
      </c>
      <c r="AA31" s="233">
        <v>3.2467532467532463</v>
      </c>
      <c r="AB31" s="233">
        <v>0.64935064935064934</v>
      </c>
      <c r="AC31" s="233">
        <v>1.5151515151515151</v>
      </c>
      <c r="AD31" s="233">
        <v>0.64935064935064934</v>
      </c>
      <c r="AE31" s="233">
        <v>0</v>
      </c>
      <c r="AF31" s="233">
        <v>0.21645021645021645</v>
      </c>
      <c r="AG31" s="233">
        <v>0</v>
      </c>
      <c r="AH31" s="233">
        <v>0</v>
      </c>
      <c r="AI31" s="233">
        <v>0.21645021645021645</v>
      </c>
      <c r="AJ31" s="233">
        <v>0</v>
      </c>
      <c r="AK31" s="233">
        <v>0</v>
      </c>
      <c r="AL31" s="233">
        <v>0</v>
      </c>
      <c r="AM31" s="233">
        <v>0</v>
      </c>
      <c r="AN31" s="233">
        <v>0</v>
      </c>
      <c r="AO31" s="233">
        <v>0</v>
      </c>
      <c r="AP31" s="233">
        <v>0</v>
      </c>
      <c r="AQ31" s="234">
        <v>0</v>
      </c>
    </row>
    <row r="32" spans="1:43" ht="15.75" thickBot="1" x14ac:dyDescent="0.3">
      <c r="A32" s="10" t="s">
        <v>24</v>
      </c>
      <c r="B32" s="8" t="s">
        <v>121</v>
      </c>
      <c r="C32" s="78">
        <v>5</v>
      </c>
      <c r="D32" s="28">
        <f t="array" ref="D32">SUM(E32:AQ32)</f>
        <v>100</v>
      </c>
      <c r="E32" s="235">
        <v>1.6573108794439988</v>
      </c>
      <c r="F32" s="26">
        <v>9.9438652766639937</v>
      </c>
      <c r="G32" s="26">
        <v>15.824645816626571</v>
      </c>
      <c r="H32" s="26">
        <v>12.082330927559475</v>
      </c>
      <c r="I32" s="26">
        <v>8.179631114675221</v>
      </c>
      <c r="J32" s="26">
        <v>6.4153969526864474</v>
      </c>
      <c r="K32" s="26">
        <v>6.2015503875968996</v>
      </c>
      <c r="L32" s="26">
        <v>4.9986634589681902</v>
      </c>
      <c r="M32" s="26">
        <v>4.6511627906976747</v>
      </c>
      <c r="N32" s="26">
        <v>3.2076984763432237</v>
      </c>
      <c r="O32" s="26">
        <v>2.7800053461641272</v>
      </c>
      <c r="P32" s="26">
        <v>2.9938519112536754</v>
      </c>
      <c r="Q32" s="26">
        <v>2.72654370489174</v>
      </c>
      <c r="R32" s="26">
        <v>1.7909649826249665</v>
      </c>
      <c r="S32" s="26">
        <v>1.710772520716386</v>
      </c>
      <c r="T32" s="26">
        <v>1.7909649826249665</v>
      </c>
      <c r="U32" s="26">
        <v>1.7375033413525796</v>
      </c>
      <c r="V32" s="26">
        <v>1.710772520716386</v>
      </c>
      <c r="W32" s="26">
        <v>2.1384656508954825</v>
      </c>
      <c r="X32" s="26">
        <v>1.9513499064421278</v>
      </c>
      <c r="Y32" s="26">
        <v>1.3900026730820636</v>
      </c>
      <c r="Z32" s="26">
        <v>1.3365410318096766</v>
      </c>
      <c r="AA32" s="26">
        <v>0.93557872226677352</v>
      </c>
      <c r="AB32" s="26">
        <v>0.80192461908580592</v>
      </c>
      <c r="AC32" s="26">
        <v>0.21384656508954825</v>
      </c>
      <c r="AD32" s="26">
        <v>0.3475006682705159</v>
      </c>
      <c r="AE32" s="26">
        <v>0.32076984763432237</v>
      </c>
      <c r="AF32" s="26">
        <v>8.0192461908580592E-2</v>
      </c>
      <c r="AG32" s="26">
        <v>2.6730820636193531E-2</v>
      </c>
      <c r="AH32" s="26">
        <v>0</v>
      </c>
      <c r="AI32" s="26">
        <v>2.6730820636193531E-2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2.6730820636193531E-2</v>
      </c>
      <c r="AP32" s="26">
        <v>0</v>
      </c>
      <c r="AQ32" s="236">
        <v>0</v>
      </c>
    </row>
    <row r="33" spans="1:43" ht="15.75" thickBot="1" x14ac:dyDescent="0.3">
      <c r="A33" s="10" t="s">
        <v>24</v>
      </c>
      <c r="B33" s="8" t="s">
        <v>121</v>
      </c>
      <c r="C33" s="78">
        <v>6</v>
      </c>
      <c r="D33" s="28">
        <f t="array" ref="D33">SUM(E33:AQ33)</f>
        <v>0</v>
      </c>
      <c r="E33" s="235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36">
        <v>0</v>
      </c>
    </row>
    <row r="34" spans="1:43" ht="15.75" thickBot="1" x14ac:dyDescent="0.3">
      <c r="A34" s="10" t="s">
        <v>24</v>
      </c>
      <c r="B34" s="8" t="s">
        <v>121</v>
      </c>
      <c r="C34" s="78">
        <v>7</v>
      </c>
      <c r="D34" s="298">
        <v>0</v>
      </c>
      <c r="E34" s="235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36">
        <v>0</v>
      </c>
    </row>
    <row r="35" spans="1:43" ht="15.75" thickBot="1" x14ac:dyDescent="0.3">
      <c r="A35" s="10" t="s">
        <v>24</v>
      </c>
      <c r="B35" s="8" t="s">
        <v>121</v>
      </c>
      <c r="C35" s="78">
        <v>8</v>
      </c>
      <c r="D35" s="28">
        <f t="array" ref="D35">SUM(E35:AQ35)</f>
        <v>100.00000000000001</v>
      </c>
      <c r="E35" s="235">
        <v>4.7064777327935223</v>
      </c>
      <c r="F35" s="26">
        <v>4.1497975708502031</v>
      </c>
      <c r="G35" s="26">
        <v>6.3259109311740893</v>
      </c>
      <c r="H35" s="26">
        <v>7.9453441295546563</v>
      </c>
      <c r="I35" s="26">
        <v>9.5141700404858298</v>
      </c>
      <c r="J35" s="26">
        <v>9.7165991902834001</v>
      </c>
      <c r="K35" s="26">
        <v>7.8947368421052628</v>
      </c>
      <c r="L35" s="26">
        <v>5.7692307692307692</v>
      </c>
      <c r="M35" s="26">
        <v>5.4149797570850202</v>
      </c>
      <c r="N35" s="26">
        <v>4.6558704453441297</v>
      </c>
      <c r="O35" s="26">
        <v>4.048582995951417</v>
      </c>
      <c r="P35" s="26">
        <v>4.9595141700404861</v>
      </c>
      <c r="Q35" s="26">
        <v>2.7327935222672064</v>
      </c>
      <c r="R35" s="26">
        <v>3.4412955465587043</v>
      </c>
      <c r="S35" s="26">
        <v>2.834008097165992</v>
      </c>
      <c r="T35" s="26">
        <v>1.9736842105263157</v>
      </c>
      <c r="U35" s="26">
        <v>2.1761133603238867</v>
      </c>
      <c r="V35" s="26">
        <v>2.3785425101214575</v>
      </c>
      <c r="W35" s="26">
        <v>2.5303643724696356</v>
      </c>
      <c r="X35" s="26">
        <v>1.3663967611336032</v>
      </c>
      <c r="Y35" s="26">
        <v>1.3157894736842104</v>
      </c>
      <c r="Z35" s="26">
        <v>1.214574898785425</v>
      </c>
      <c r="AA35" s="26">
        <v>0.86032388663967607</v>
      </c>
      <c r="AB35" s="26">
        <v>0.60728744939271251</v>
      </c>
      <c r="AC35" s="26">
        <v>0.6578947368421052</v>
      </c>
      <c r="AD35" s="26">
        <v>0.25303643724696356</v>
      </c>
      <c r="AE35" s="26">
        <v>0.20242914979757085</v>
      </c>
      <c r="AF35" s="26">
        <v>0.10121457489878542</v>
      </c>
      <c r="AG35" s="26">
        <v>0.10121457489878542</v>
      </c>
      <c r="AH35" s="26">
        <v>0.10121457489878542</v>
      </c>
      <c r="AI35" s="26">
        <v>0</v>
      </c>
      <c r="AJ35" s="26">
        <v>5.0607287449392711E-2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36">
        <v>0</v>
      </c>
    </row>
    <row r="36" spans="1:43" ht="15.75" thickBot="1" x14ac:dyDescent="0.3">
      <c r="A36" s="10" t="s">
        <v>24</v>
      </c>
      <c r="B36" s="8" t="s">
        <v>121</v>
      </c>
      <c r="C36" s="78">
        <v>9</v>
      </c>
      <c r="D36" s="298">
        <v>0</v>
      </c>
      <c r="E36" s="235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36">
        <v>0</v>
      </c>
    </row>
    <row r="37" spans="1:43" ht="15.75" thickBot="1" x14ac:dyDescent="0.3">
      <c r="A37" s="10" t="s">
        <v>24</v>
      </c>
      <c r="B37" s="8" t="s">
        <v>121</v>
      </c>
      <c r="C37" s="78">
        <v>10</v>
      </c>
      <c r="D37" s="298">
        <v>0</v>
      </c>
      <c r="E37" s="235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36">
        <v>0</v>
      </c>
    </row>
    <row r="38" spans="1:43" ht="15.75" thickBot="1" x14ac:dyDescent="0.3">
      <c r="A38" s="10" t="s">
        <v>24</v>
      </c>
      <c r="B38" s="8" t="s">
        <v>121</v>
      </c>
      <c r="C38" s="78">
        <v>11</v>
      </c>
      <c r="D38" s="28">
        <f t="array" ref="D38">SUM(E38:AQ38)</f>
        <v>99.999999999999986</v>
      </c>
      <c r="E38" s="235">
        <v>4.1666666666666661</v>
      </c>
      <c r="F38" s="26">
        <v>4.1666666666666661</v>
      </c>
      <c r="G38" s="26">
        <v>2.7777777777777777</v>
      </c>
      <c r="H38" s="26">
        <v>4.1666666666666661</v>
      </c>
      <c r="I38" s="26">
        <v>4.1666666666666661</v>
      </c>
      <c r="J38" s="26">
        <v>3.4722222222222223</v>
      </c>
      <c r="K38" s="26">
        <v>4.8611111111111116</v>
      </c>
      <c r="L38" s="26">
        <v>2.083333333333333</v>
      </c>
      <c r="M38" s="26">
        <v>2.7777777777777777</v>
      </c>
      <c r="N38" s="26">
        <v>7.6388888888888893</v>
      </c>
      <c r="O38" s="26">
        <v>6.25</v>
      </c>
      <c r="P38" s="26">
        <v>4.1666666666666661</v>
      </c>
      <c r="Q38" s="26">
        <v>4.8611111111111116</v>
      </c>
      <c r="R38" s="26">
        <v>3.4722222222222223</v>
      </c>
      <c r="S38" s="26">
        <v>2.083333333333333</v>
      </c>
      <c r="T38" s="26">
        <v>8.3333333333333321</v>
      </c>
      <c r="U38" s="26">
        <v>5.5555555555555554</v>
      </c>
      <c r="V38" s="26">
        <v>4.1666666666666661</v>
      </c>
      <c r="W38" s="26">
        <v>3.4722222222222223</v>
      </c>
      <c r="X38" s="26">
        <v>1.3888888888888888</v>
      </c>
      <c r="Y38" s="26">
        <v>2.083333333333333</v>
      </c>
      <c r="Z38" s="26">
        <v>2.7777777777777777</v>
      </c>
      <c r="AA38" s="26">
        <v>2.083333333333333</v>
      </c>
      <c r="AB38" s="26">
        <v>0.69444444444444442</v>
      </c>
      <c r="AC38" s="26">
        <v>4.1666666666666661</v>
      </c>
      <c r="AD38" s="26">
        <v>0.69444444444444442</v>
      </c>
      <c r="AE38" s="26">
        <v>2.7777777777777777</v>
      </c>
      <c r="AF38" s="26">
        <v>0.69444444444444442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36">
        <v>0</v>
      </c>
    </row>
    <row r="39" spans="1:43" ht="15.75" thickBot="1" x14ac:dyDescent="0.3">
      <c r="A39" s="10" t="s">
        <v>24</v>
      </c>
      <c r="B39" s="8" t="s">
        <v>121</v>
      </c>
      <c r="C39" s="78">
        <v>12</v>
      </c>
      <c r="D39" s="28">
        <f t="array" ref="D39">SUM(E39:AQ39)</f>
        <v>99.999999999999986</v>
      </c>
      <c r="E39" s="235">
        <v>0.90497737556561098</v>
      </c>
      <c r="F39" s="26">
        <v>0.90497737556561098</v>
      </c>
      <c r="G39" s="26">
        <v>1.5082956259426847</v>
      </c>
      <c r="H39" s="26">
        <v>2.1116138763197587</v>
      </c>
      <c r="I39" s="26">
        <v>2.5641025641025639</v>
      </c>
      <c r="J39" s="26">
        <v>2.5641025641025639</v>
      </c>
      <c r="K39" s="26">
        <v>3.3182503770739067</v>
      </c>
      <c r="L39" s="26">
        <v>6.0331825037707389</v>
      </c>
      <c r="M39" s="26">
        <v>3.9215686274509802</v>
      </c>
      <c r="N39" s="26">
        <v>7.0889894419306181</v>
      </c>
      <c r="O39" s="26">
        <v>8.4464555052790349</v>
      </c>
      <c r="P39" s="26">
        <v>10.256410256410255</v>
      </c>
      <c r="Q39" s="26">
        <v>8.5972850678733028</v>
      </c>
      <c r="R39" s="26">
        <v>6.0331825037707389</v>
      </c>
      <c r="S39" s="26">
        <v>3.9215686274509802</v>
      </c>
      <c r="T39" s="26">
        <v>3.1674208144796379</v>
      </c>
      <c r="U39" s="26">
        <v>2.5641025641025639</v>
      </c>
      <c r="V39" s="26">
        <v>3.1674208144796379</v>
      </c>
      <c r="W39" s="26">
        <v>5.8823529411764701</v>
      </c>
      <c r="X39" s="26">
        <v>3.6199095022624439</v>
      </c>
      <c r="Y39" s="26">
        <v>4.8265460030165919</v>
      </c>
      <c r="Z39" s="26">
        <v>1.9607843137254901</v>
      </c>
      <c r="AA39" s="26">
        <v>2.2624434389140271</v>
      </c>
      <c r="AB39" s="26">
        <v>1.9607843137254901</v>
      </c>
      <c r="AC39" s="26">
        <v>0.75414781297134237</v>
      </c>
      <c r="AD39" s="26">
        <v>0.60331825037707398</v>
      </c>
      <c r="AE39" s="26">
        <v>0.60331825037707398</v>
      </c>
      <c r="AF39" s="26">
        <v>0.45248868778280549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36">
        <v>0</v>
      </c>
    </row>
    <row r="40" spans="1:43" ht="15.75" thickBot="1" x14ac:dyDescent="0.3">
      <c r="A40" s="10" t="s">
        <v>24</v>
      </c>
      <c r="B40" s="8" t="s">
        <v>121</v>
      </c>
      <c r="C40" s="134">
        <v>13</v>
      </c>
      <c r="D40" s="28">
        <f t="array" ref="D40">SUM(E40:AQ40)</f>
        <v>100.00000000000001</v>
      </c>
      <c r="E40" s="237">
        <v>4.5662100456620998</v>
      </c>
      <c r="F40" s="238">
        <v>0.91324200913242004</v>
      </c>
      <c r="G40" s="238">
        <v>3.6529680365296802</v>
      </c>
      <c r="H40" s="238">
        <v>2.7397260273972601</v>
      </c>
      <c r="I40" s="238">
        <v>8.2191780821917799</v>
      </c>
      <c r="J40" s="238">
        <v>5.0228310502283104</v>
      </c>
      <c r="K40" s="238">
        <v>6.3926940639269407</v>
      </c>
      <c r="L40" s="238">
        <v>5.0228310502283104</v>
      </c>
      <c r="M40" s="238">
        <v>5.4794520547945202</v>
      </c>
      <c r="N40" s="238">
        <v>4.5662100456620998</v>
      </c>
      <c r="O40" s="238">
        <v>9.1324200913241995</v>
      </c>
      <c r="P40" s="238">
        <v>7.7625570776255701</v>
      </c>
      <c r="Q40" s="238">
        <v>7.3059360730593603</v>
      </c>
      <c r="R40" s="238">
        <v>4.10958904109589</v>
      </c>
      <c r="S40" s="238">
        <v>2.2831050228310499</v>
      </c>
      <c r="T40" s="238">
        <v>3.1963470319634704</v>
      </c>
      <c r="U40" s="238">
        <v>0.45662100456621002</v>
      </c>
      <c r="V40" s="238">
        <v>0.91324200913242004</v>
      </c>
      <c r="W40" s="238">
        <v>2.2831050228310499</v>
      </c>
      <c r="X40" s="238">
        <v>1.8264840182648401</v>
      </c>
      <c r="Y40" s="238">
        <v>3.6529680365296802</v>
      </c>
      <c r="Z40" s="238">
        <v>2.7397260273972601</v>
      </c>
      <c r="AA40" s="238">
        <v>2.2831050228310499</v>
      </c>
      <c r="AB40" s="238">
        <v>1.3698630136986301</v>
      </c>
      <c r="AC40" s="238">
        <v>1.3698630136986301</v>
      </c>
      <c r="AD40" s="238">
        <v>0.91324200913242004</v>
      </c>
      <c r="AE40" s="238">
        <v>1.3698630136986301</v>
      </c>
      <c r="AF40" s="238">
        <v>0</v>
      </c>
      <c r="AG40" s="238">
        <v>0</v>
      </c>
      <c r="AH40" s="238">
        <v>0</v>
      </c>
      <c r="AI40" s="238">
        <v>0.45662100456621002</v>
      </c>
      <c r="AJ40" s="238">
        <v>0</v>
      </c>
      <c r="AK40" s="238">
        <v>0</v>
      </c>
      <c r="AL40" s="238">
        <v>0</v>
      </c>
      <c r="AM40" s="238">
        <v>0</v>
      </c>
      <c r="AN40" s="238">
        <v>0</v>
      </c>
      <c r="AO40" s="238">
        <v>0</v>
      </c>
      <c r="AP40" s="238">
        <v>0</v>
      </c>
      <c r="AQ40" s="239">
        <v>0</v>
      </c>
    </row>
    <row r="41" spans="1:43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x14ac:dyDescent="0.25">
      <c r="A43" s="19" t="s">
        <v>57</v>
      </c>
      <c r="B43" s="6" t="s">
        <v>23</v>
      </c>
    </row>
    <row r="44" spans="1:43" ht="15.75" thickBot="1" x14ac:dyDescent="0.3">
      <c r="A44" s="10" t="s">
        <v>24</v>
      </c>
      <c r="B44" s="7" t="s">
        <v>0</v>
      </c>
      <c r="C44" s="3" t="s">
        <v>1</v>
      </c>
      <c r="D44" s="3" t="s">
        <v>2</v>
      </c>
      <c r="E44" s="3">
        <v>3000</v>
      </c>
      <c r="F44" s="3">
        <v>4000</v>
      </c>
      <c r="G44" s="3">
        <v>5000</v>
      </c>
      <c r="H44" s="3">
        <v>6000</v>
      </c>
      <c r="I44" s="3">
        <v>7000</v>
      </c>
      <c r="J44" s="3">
        <v>8000</v>
      </c>
      <c r="K44" s="3">
        <v>9000</v>
      </c>
      <c r="L44" s="3">
        <v>10000</v>
      </c>
      <c r="M44" s="3">
        <v>11000</v>
      </c>
      <c r="N44" s="3">
        <v>12000</v>
      </c>
      <c r="O44" s="3">
        <v>13000</v>
      </c>
      <c r="P44" s="3">
        <v>14000</v>
      </c>
      <c r="Q44" s="3">
        <v>15000</v>
      </c>
      <c r="R44" s="3">
        <v>16000</v>
      </c>
      <c r="S44" s="3">
        <v>17000</v>
      </c>
      <c r="T44" s="3">
        <v>18000</v>
      </c>
      <c r="U44" s="3">
        <v>19000</v>
      </c>
      <c r="V44" s="3">
        <v>20000</v>
      </c>
      <c r="W44" s="3">
        <v>21000</v>
      </c>
      <c r="X44" s="3">
        <v>22000</v>
      </c>
      <c r="Y44" s="3">
        <v>23000</v>
      </c>
      <c r="Z44" s="3">
        <v>24000</v>
      </c>
      <c r="AA44" s="3">
        <v>25000</v>
      </c>
      <c r="AB44" s="3">
        <v>26000</v>
      </c>
      <c r="AC44" s="3">
        <v>27000</v>
      </c>
      <c r="AD44" s="3">
        <v>28000</v>
      </c>
      <c r="AE44" s="3">
        <v>29000</v>
      </c>
      <c r="AF44" s="3">
        <v>30000</v>
      </c>
      <c r="AG44" s="3">
        <v>31000</v>
      </c>
      <c r="AH44" s="3">
        <v>32000</v>
      </c>
      <c r="AI44" s="3">
        <v>33000</v>
      </c>
      <c r="AJ44" s="3">
        <v>34000</v>
      </c>
      <c r="AK44" s="3">
        <v>35000</v>
      </c>
      <c r="AL44" s="3">
        <v>36000</v>
      </c>
      <c r="AM44" s="3">
        <v>37000</v>
      </c>
      <c r="AN44" s="3">
        <v>38000</v>
      </c>
      <c r="AO44" s="3">
        <v>39000</v>
      </c>
      <c r="AP44" s="3">
        <v>40000</v>
      </c>
      <c r="AQ44" s="3">
        <v>41000</v>
      </c>
    </row>
    <row r="45" spans="1:43" ht="16.5" thickTop="1" thickBot="1" x14ac:dyDescent="0.3">
      <c r="A45" s="10" t="s">
        <v>24</v>
      </c>
      <c r="B45" s="193" t="s">
        <v>121</v>
      </c>
      <c r="C45" s="194">
        <v>4</v>
      </c>
      <c r="D45" s="299">
        <f t="array" ref="D45">SUM(E45:AQ45)</f>
        <v>99.999999999999972</v>
      </c>
      <c r="E45" s="240">
        <v>6.4516129032258061</v>
      </c>
      <c r="F45" s="241">
        <v>4.838709677419355</v>
      </c>
      <c r="G45" s="241">
        <v>6.4516129032258061</v>
      </c>
      <c r="H45" s="241">
        <v>4.838709677419355</v>
      </c>
      <c r="I45" s="241">
        <v>6.4516129032258061</v>
      </c>
      <c r="J45" s="241">
        <v>3.225806451612903</v>
      </c>
      <c r="K45" s="241">
        <v>4.838709677419355</v>
      </c>
      <c r="L45" s="241">
        <v>1.6129032258064515</v>
      </c>
      <c r="M45" s="241">
        <v>4.838709677419355</v>
      </c>
      <c r="N45" s="241">
        <v>3.225806451612903</v>
      </c>
      <c r="O45" s="241">
        <v>3.225806451612903</v>
      </c>
      <c r="P45" s="241">
        <v>6.4516129032258061</v>
      </c>
      <c r="Q45" s="241">
        <v>11.29032258064516</v>
      </c>
      <c r="R45" s="241">
        <v>4.838709677419355</v>
      </c>
      <c r="S45" s="241">
        <v>9.67741935483871</v>
      </c>
      <c r="T45" s="241">
        <v>8.064516129032258</v>
      </c>
      <c r="U45" s="241">
        <v>3.225806451612903</v>
      </c>
      <c r="V45" s="241">
        <v>3.225806451612903</v>
      </c>
      <c r="W45" s="241">
        <v>0</v>
      </c>
      <c r="X45" s="241">
        <v>1.6129032258064515</v>
      </c>
      <c r="Y45" s="241">
        <v>0</v>
      </c>
      <c r="Z45" s="241">
        <v>0</v>
      </c>
      <c r="AA45" s="241">
        <v>1.6129032258064515</v>
      </c>
      <c r="AB45" s="241">
        <v>0</v>
      </c>
      <c r="AC45" s="241">
        <v>0</v>
      </c>
      <c r="AD45" s="241">
        <v>0</v>
      </c>
      <c r="AE45" s="241">
        <v>0</v>
      </c>
      <c r="AF45" s="241">
        <v>0</v>
      </c>
      <c r="AG45" s="241">
        <v>0</v>
      </c>
      <c r="AH45" s="241">
        <v>0</v>
      </c>
      <c r="AI45" s="241">
        <v>0</v>
      </c>
      <c r="AJ45" s="241">
        <v>0</v>
      </c>
      <c r="AK45" s="241">
        <v>0</v>
      </c>
      <c r="AL45" s="241">
        <v>0</v>
      </c>
      <c r="AM45" s="241">
        <v>0</v>
      </c>
      <c r="AN45" s="241">
        <v>0</v>
      </c>
      <c r="AO45" s="241">
        <v>0</v>
      </c>
      <c r="AP45" s="241">
        <v>0</v>
      </c>
      <c r="AQ45" s="242">
        <v>0</v>
      </c>
    </row>
    <row r="46" spans="1:43" ht="15.75" thickBot="1" x14ac:dyDescent="0.3">
      <c r="A46" s="10" t="s">
        <v>24</v>
      </c>
      <c r="B46" s="193" t="s">
        <v>121</v>
      </c>
      <c r="C46" s="195">
        <v>5</v>
      </c>
      <c r="D46" s="192">
        <f t="array" ref="D46">SUM(E46:AQ46)</f>
        <v>99.999999999999986</v>
      </c>
      <c r="E46" s="243">
        <v>3.694931312174325</v>
      </c>
      <c r="F46" s="75">
        <v>17.929891046897207</v>
      </c>
      <c r="G46" s="75">
        <v>21.198484130743722</v>
      </c>
      <c r="H46" s="75">
        <v>13.761250592136429</v>
      </c>
      <c r="I46" s="75">
        <v>8.5978209379441015</v>
      </c>
      <c r="J46" s="75">
        <v>6.1345333964945521</v>
      </c>
      <c r="K46" s="75">
        <v>7.0582662245381327</v>
      </c>
      <c r="L46" s="75">
        <v>5.8739933680720036</v>
      </c>
      <c r="M46" s="75">
        <v>3.5291331122690663</v>
      </c>
      <c r="N46" s="75">
        <v>2.4869729985788727</v>
      </c>
      <c r="O46" s="75">
        <v>1.7527238275698722</v>
      </c>
      <c r="P46" s="75">
        <v>1.8000947418285174</v>
      </c>
      <c r="Q46" s="75">
        <v>1.3027001421127429</v>
      </c>
      <c r="R46" s="75">
        <v>1.3737565135007106</v>
      </c>
      <c r="S46" s="75">
        <v>1.2316437707247749</v>
      </c>
      <c r="T46" s="75">
        <v>0.75793462813832313</v>
      </c>
      <c r="U46" s="75">
        <v>0.66319279962103272</v>
      </c>
      <c r="V46" s="75">
        <v>0.40265277119848408</v>
      </c>
      <c r="W46" s="75">
        <v>0.26054002842254853</v>
      </c>
      <c r="X46" s="75">
        <v>0.11842728564661299</v>
      </c>
      <c r="Y46" s="75">
        <v>2.3685457129322598E-2</v>
      </c>
      <c r="Z46" s="75">
        <v>2.3685457129322598E-2</v>
      </c>
      <c r="AA46" s="75">
        <v>0</v>
      </c>
      <c r="AB46" s="75">
        <v>0</v>
      </c>
      <c r="AC46" s="75">
        <v>2.3685457129322598E-2</v>
      </c>
      <c r="AD46" s="75">
        <v>0</v>
      </c>
      <c r="AE46" s="75">
        <v>0</v>
      </c>
      <c r="AF46" s="75">
        <v>0</v>
      </c>
      <c r="AG46" s="75">
        <v>0</v>
      </c>
      <c r="AH46" s="75">
        <v>0</v>
      </c>
      <c r="AI46" s="75">
        <v>0</v>
      </c>
      <c r="AJ46" s="75">
        <v>0</v>
      </c>
      <c r="AK46" s="75">
        <v>0</v>
      </c>
      <c r="AL46" s="75">
        <v>0</v>
      </c>
      <c r="AM46" s="75">
        <v>0</v>
      </c>
      <c r="AN46" s="75">
        <v>0</v>
      </c>
      <c r="AO46" s="75">
        <v>0</v>
      </c>
      <c r="AP46" s="75">
        <v>0</v>
      </c>
      <c r="AQ46" s="244">
        <v>0</v>
      </c>
    </row>
    <row r="47" spans="1:43" ht="15.75" thickBot="1" x14ac:dyDescent="0.3">
      <c r="A47" s="10" t="s">
        <v>24</v>
      </c>
      <c r="B47" s="193" t="s">
        <v>121</v>
      </c>
      <c r="C47" s="195">
        <v>6</v>
      </c>
      <c r="D47" s="192">
        <v>100.00000000000003</v>
      </c>
      <c r="E47" s="243">
        <f t="array" ref="E47">SUM(F47:AR47)</f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0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75">
        <v>0</v>
      </c>
      <c r="AJ47" s="75">
        <v>0</v>
      </c>
      <c r="AK47" s="75">
        <v>0</v>
      </c>
      <c r="AL47" s="75">
        <v>0</v>
      </c>
      <c r="AM47" s="75">
        <v>0</v>
      </c>
      <c r="AN47" s="75">
        <v>0</v>
      </c>
      <c r="AO47" s="75">
        <v>0</v>
      </c>
      <c r="AP47" s="75">
        <v>0</v>
      </c>
      <c r="AQ47" s="244">
        <v>0</v>
      </c>
    </row>
    <row r="48" spans="1:43" ht="15.75" thickBot="1" x14ac:dyDescent="0.3">
      <c r="A48" s="10" t="s">
        <v>24</v>
      </c>
      <c r="B48" s="193" t="s">
        <v>121</v>
      </c>
      <c r="C48" s="195">
        <v>7</v>
      </c>
      <c r="D48" s="192">
        <v>100.00000000000003</v>
      </c>
      <c r="E48" s="243">
        <f t="array" ref="E48">SUM(F48:AR48)</f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75">
        <v>0</v>
      </c>
      <c r="O48" s="75">
        <v>0</v>
      </c>
      <c r="P48" s="75">
        <v>0</v>
      </c>
      <c r="Q48" s="75">
        <v>0</v>
      </c>
      <c r="R48" s="75">
        <v>0</v>
      </c>
      <c r="S48" s="75">
        <v>0</v>
      </c>
      <c r="T48" s="75">
        <v>0</v>
      </c>
      <c r="U48" s="75">
        <v>0</v>
      </c>
      <c r="V48" s="75">
        <v>0</v>
      </c>
      <c r="W48" s="75">
        <v>0</v>
      </c>
      <c r="X48" s="75">
        <v>0</v>
      </c>
      <c r="Y48" s="75">
        <v>0</v>
      </c>
      <c r="Z48" s="75">
        <v>0</v>
      </c>
      <c r="AA48" s="75">
        <v>0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75">
        <v>0</v>
      </c>
      <c r="AJ48" s="75">
        <v>0</v>
      </c>
      <c r="AK48" s="75">
        <v>0</v>
      </c>
      <c r="AL48" s="75">
        <v>0</v>
      </c>
      <c r="AM48" s="75">
        <v>0</v>
      </c>
      <c r="AN48" s="75">
        <v>0</v>
      </c>
      <c r="AO48" s="75">
        <v>0</v>
      </c>
      <c r="AP48" s="75">
        <v>0</v>
      </c>
      <c r="AQ48" s="244">
        <v>0</v>
      </c>
    </row>
    <row r="49" spans="1:43" ht="15.75" thickBot="1" x14ac:dyDescent="0.3">
      <c r="A49" s="10" t="s">
        <v>24</v>
      </c>
      <c r="B49" s="193" t="s">
        <v>121</v>
      </c>
      <c r="C49" s="195">
        <v>8</v>
      </c>
      <c r="D49" s="192">
        <f t="array" ref="D49">SUM(E49:AQ49)</f>
        <v>99.999999999999972</v>
      </c>
      <c r="E49" s="243">
        <v>5.298013245033113</v>
      </c>
      <c r="F49" s="75">
        <v>7.3583517292126563</v>
      </c>
      <c r="G49" s="75">
        <v>9.0507726269315683</v>
      </c>
      <c r="H49" s="75">
        <v>11.184694628403239</v>
      </c>
      <c r="I49" s="75">
        <v>8.0206033848417952</v>
      </c>
      <c r="J49" s="75">
        <v>6.0338484179543777</v>
      </c>
      <c r="K49" s="75">
        <v>7.8734363502575428</v>
      </c>
      <c r="L49" s="75">
        <v>10.080941869021339</v>
      </c>
      <c r="M49" s="75">
        <v>7.5791022810890354</v>
      </c>
      <c r="N49" s="75">
        <v>4.4150110375275942</v>
      </c>
      <c r="O49" s="75">
        <v>3.7527593818984544</v>
      </c>
      <c r="P49" s="75">
        <v>3.0905077262693159</v>
      </c>
      <c r="Q49" s="75">
        <v>3.6055923473142015</v>
      </c>
      <c r="R49" s="75">
        <v>3.6791758646063282</v>
      </c>
      <c r="S49" s="75">
        <v>2.7225901398086827</v>
      </c>
      <c r="T49" s="75">
        <v>2.4282560706401766</v>
      </c>
      <c r="U49" s="75">
        <v>1.8395879323031641</v>
      </c>
      <c r="V49" s="75">
        <v>0.88300220750551872</v>
      </c>
      <c r="W49" s="75">
        <v>0.58866813833701248</v>
      </c>
      <c r="X49" s="75">
        <v>0.44150110375275936</v>
      </c>
      <c r="Y49" s="75">
        <v>7.358351729212656E-2</v>
      </c>
      <c r="Z49" s="75">
        <v>0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75">
        <v>0</v>
      </c>
      <c r="AJ49" s="75">
        <v>0</v>
      </c>
      <c r="AK49" s="75">
        <v>0</v>
      </c>
      <c r="AL49" s="75">
        <v>0</v>
      </c>
      <c r="AM49" s="75">
        <v>0</v>
      </c>
      <c r="AN49" s="75">
        <v>0</v>
      </c>
      <c r="AO49" s="75">
        <v>0</v>
      </c>
      <c r="AP49" s="75">
        <v>0</v>
      </c>
      <c r="AQ49" s="244">
        <v>0</v>
      </c>
    </row>
    <row r="50" spans="1:43" ht="15.75" thickBot="1" x14ac:dyDescent="0.3">
      <c r="A50" s="10" t="s">
        <v>24</v>
      </c>
      <c r="B50" s="193" t="s">
        <v>121</v>
      </c>
      <c r="C50" s="195">
        <v>9</v>
      </c>
      <c r="D50" s="192">
        <v>100.00000000000003</v>
      </c>
      <c r="E50" s="243">
        <f t="array" ref="E50">SUM(F50:AR50)</f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  <c r="AA50" s="75">
        <v>0</v>
      </c>
      <c r="AB50" s="75">
        <v>0</v>
      </c>
      <c r="AC50" s="75">
        <v>0</v>
      </c>
      <c r="AD50" s="75">
        <v>0</v>
      </c>
      <c r="AE50" s="75">
        <v>0</v>
      </c>
      <c r="AF50" s="75">
        <v>0</v>
      </c>
      <c r="AG50" s="75">
        <v>0</v>
      </c>
      <c r="AH50" s="75">
        <v>0</v>
      </c>
      <c r="AI50" s="75">
        <v>0</v>
      </c>
      <c r="AJ50" s="75">
        <v>0</v>
      </c>
      <c r="AK50" s="75">
        <v>0</v>
      </c>
      <c r="AL50" s="75">
        <v>0</v>
      </c>
      <c r="AM50" s="75">
        <v>0</v>
      </c>
      <c r="AN50" s="75">
        <v>0</v>
      </c>
      <c r="AO50" s="75">
        <v>0</v>
      </c>
      <c r="AP50" s="75">
        <v>0</v>
      </c>
      <c r="AQ50" s="244">
        <v>0</v>
      </c>
    </row>
    <row r="51" spans="1:43" ht="15.75" thickBot="1" x14ac:dyDescent="0.3">
      <c r="A51" s="10" t="s">
        <v>24</v>
      </c>
      <c r="B51" s="193" t="s">
        <v>121</v>
      </c>
      <c r="C51" s="195">
        <v>10</v>
      </c>
      <c r="D51" s="192">
        <v>100.00000000000003</v>
      </c>
      <c r="E51" s="243">
        <f t="array" ref="E51">SUM(F51:AR51)</f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75">
        <v>0</v>
      </c>
      <c r="AJ51" s="75">
        <v>0</v>
      </c>
      <c r="AK51" s="75">
        <v>0</v>
      </c>
      <c r="AL51" s="75">
        <v>0</v>
      </c>
      <c r="AM51" s="75">
        <v>0</v>
      </c>
      <c r="AN51" s="75">
        <v>0</v>
      </c>
      <c r="AO51" s="75">
        <v>0</v>
      </c>
      <c r="AP51" s="75">
        <v>0</v>
      </c>
      <c r="AQ51" s="244">
        <v>0</v>
      </c>
    </row>
    <row r="52" spans="1:43" ht="15.75" thickBot="1" x14ac:dyDescent="0.3">
      <c r="A52" s="10" t="s">
        <v>24</v>
      </c>
      <c r="B52" s="193" t="s">
        <v>121</v>
      </c>
      <c r="C52" s="195">
        <v>11</v>
      </c>
      <c r="D52" s="192">
        <f t="array" ref="D52">SUM(E52:AQ52)</f>
        <v>100</v>
      </c>
      <c r="E52" s="243">
        <v>17.142857142857142</v>
      </c>
      <c r="F52" s="75">
        <v>10</v>
      </c>
      <c r="G52" s="75">
        <v>1.4285714285714286</v>
      </c>
      <c r="H52" s="75">
        <v>4.2857142857142856</v>
      </c>
      <c r="I52" s="75">
        <v>7.1428571428571423</v>
      </c>
      <c r="J52" s="75">
        <v>2.8571428571428572</v>
      </c>
      <c r="K52" s="75">
        <v>5.7142857142857144</v>
      </c>
      <c r="L52" s="75">
        <v>5.7142857142857144</v>
      </c>
      <c r="M52" s="75">
        <v>5.7142857142857144</v>
      </c>
      <c r="N52" s="75">
        <v>7.1428571428571423</v>
      </c>
      <c r="O52" s="75">
        <v>2.8571428571428572</v>
      </c>
      <c r="P52" s="75">
        <v>0</v>
      </c>
      <c r="Q52" s="75">
        <v>5.7142857142857144</v>
      </c>
      <c r="R52" s="75">
        <v>8.5714285714285712</v>
      </c>
      <c r="S52" s="75">
        <v>2.8571428571428572</v>
      </c>
      <c r="T52" s="75">
        <v>5.7142857142857144</v>
      </c>
      <c r="U52" s="75">
        <v>4.2857142857142856</v>
      </c>
      <c r="V52" s="75">
        <v>1.4285714285714286</v>
      </c>
      <c r="W52" s="75">
        <v>0</v>
      </c>
      <c r="X52" s="75">
        <v>1.4285714285714286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75">
        <v>0</v>
      </c>
      <c r="AJ52" s="75">
        <v>0</v>
      </c>
      <c r="AK52" s="75">
        <v>0</v>
      </c>
      <c r="AL52" s="75">
        <v>0</v>
      </c>
      <c r="AM52" s="75">
        <v>0</v>
      </c>
      <c r="AN52" s="75">
        <v>0</v>
      </c>
      <c r="AO52" s="75">
        <v>0</v>
      </c>
      <c r="AP52" s="75">
        <v>0</v>
      </c>
      <c r="AQ52" s="244">
        <v>0</v>
      </c>
    </row>
    <row r="53" spans="1:43" ht="15.75" thickBot="1" x14ac:dyDescent="0.3">
      <c r="A53" s="10" t="s">
        <v>24</v>
      </c>
      <c r="B53" s="193" t="s">
        <v>121</v>
      </c>
      <c r="C53" s="195">
        <v>12</v>
      </c>
      <c r="D53" s="192">
        <f t="array" ref="D53">SUM(E53:AQ53)</f>
        <v>99.999999999999986</v>
      </c>
      <c r="E53" s="243">
        <v>8.2278481012658222</v>
      </c>
      <c r="F53" s="75">
        <v>0.63291139240506333</v>
      </c>
      <c r="G53" s="75">
        <v>2.5316455696202533</v>
      </c>
      <c r="H53" s="75">
        <v>3.1645569620253164</v>
      </c>
      <c r="I53" s="75">
        <v>2.5316455696202533</v>
      </c>
      <c r="J53" s="75">
        <v>3.79746835443038</v>
      </c>
      <c r="K53" s="75">
        <v>2.5316455696202533</v>
      </c>
      <c r="L53" s="75">
        <v>8.8607594936708853</v>
      </c>
      <c r="M53" s="75">
        <v>10.759493670886076</v>
      </c>
      <c r="N53" s="75">
        <v>7.59493670886076</v>
      </c>
      <c r="O53" s="75">
        <v>8.2278481012658222</v>
      </c>
      <c r="P53" s="75">
        <v>6.962025316455696</v>
      </c>
      <c r="Q53" s="75">
        <v>8.8607594936708853</v>
      </c>
      <c r="R53" s="75">
        <v>6.962025316455696</v>
      </c>
      <c r="S53" s="75">
        <v>7.59493670886076</v>
      </c>
      <c r="T53" s="75">
        <v>5.0632911392405067</v>
      </c>
      <c r="U53" s="75">
        <v>2.5316455696202533</v>
      </c>
      <c r="V53" s="75">
        <v>1.89873417721519</v>
      </c>
      <c r="W53" s="75">
        <v>0.63291139240506333</v>
      </c>
      <c r="X53" s="75">
        <v>0.63291139240506333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5">
        <v>0</v>
      </c>
      <c r="AE53" s="75">
        <v>0</v>
      </c>
      <c r="AF53" s="75">
        <v>0</v>
      </c>
      <c r="AG53" s="75">
        <v>0</v>
      </c>
      <c r="AH53" s="75">
        <v>0</v>
      </c>
      <c r="AI53" s="75">
        <v>0</v>
      </c>
      <c r="AJ53" s="75">
        <v>0</v>
      </c>
      <c r="AK53" s="75">
        <v>0</v>
      </c>
      <c r="AL53" s="75">
        <v>0</v>
      </c>
      <c r="AM53" s="75">
        <v>0</v>
      </c>
      <c r="AN53" s="75">
        <v>0</v>
      </c>
      <c r="AO53" s="75">
        <v>0</v>
      </c>
      <c r="AP53" s="75">
        <v>0</v>
      </c>
      <c r="AQ53" s="244">
        <v>0</v>
      </c>
    </row>
    <row r="54" spans="1:43" ht="15.75" thickBot="1" x14ac:dyDescent="0.3">
      <c r="A54" s="10" t="s">
        <v>24</v>
      </c>
      <c r="B54" s="193" t="s">
        <v>121</v>
      </c>
      <c r="C54" s="196">
        <v>13</v>
      </c>
      <c r="D54" s="300">
        <v>100.00000000000011</v>
      </c>
      <c r="E54" s="245">
        <v>8.6206896551724146</v>
      </c>
      <c r="F54" s="246">
        <v>1.1494252873563218</v>
      </c>
      <c r="G54" s="246">
        <v>6.8965517241379306</v>
      </c>
      <c r="H54" s="246">
        <v>4.5977011494252871</v>
      </c>
      <c r="I54" s="246">
        <v>1.7241379310344827</v>
      </c>
      <c r="J54" s="246">
        <v>4.5977011494252871</v>
      </c>
      <c r="K54" s="246">
        <v>3.4482758620689653</v>
      </c>
      <c r="L54" s="246">
        <v>1.7241379310344827</v>
      </c>
      <c r="M54" s="246">
        <v>2.8735632183908044</v>
      </c>
      <c r="N54" s="246">
        <v>35.632183908045981</v>
      </c>
      <c r="O54" s="246">
        <v>14.367816091954023</v>
      </c>
      <c r="P54" s="246">
        <v>5.1724137931034484</v>
      </c>
      <c r="Q54" s="246">
        <v>2.2988505747126435</v>
      </c>
      <c r="R54" s="246">
        <v>2.2988505747126435</v>
      </c>
      <c r="S54" s="246">
        <v>2.8735632183908044</v>
      </c>
      <c r="T54" s="246">
        <v>0</v>
      </c>
      <c r="U54" s="246">
        <v>0</v>
      </c>
      <c r="V54" s="246">
        <v>0</v>
      </c>
      <c r="W54" s="246">
        <v>0</v>
      </c>
      <c r="X54" s="246">
        <v>1.7241379310344827</v>
      </c>
      <c r="Y54" s="246">
        <v>0</v>
      </c>
      <c r="Z54" s="246">
        <v>0</v>
      </c>
      <c r="AA54" s="246">
        <v>0</v>
      </c>
      <c r="AB54" s="246">
        <v>0</v>
      </c>
      <c r="AC54" s="246">
        <v>0</v>
      </c>
      <c r="AD54" s="246">
        <v>0</v>
      </c>
      <c r="AE54" s="246">
        <v>0</v>
      </c>
      <c r="AF54" s="246">
        <v>0</v>
      </c>
      <c r="AG54" s="246">
        <v>0</v>
      </c>
      <c r="AH54" s="246">
        <v>0</v>
      </c>
      <c r="AI54" s="246">
        <v>0</v>
      </c>
      <c r="AJ54" s="246">
        <v>0</v>
      </c>
      <c r="AK54" s="246">
        <v>0</v>
      </c>
      <c r="AL54" s="246">
        <v>0</v>
      </c>
      <c r="AM54" s="246">
        <v>0</v>
      </c>
      <c r="AN54" s="246">
        <v>0</v>
      </c>
      <c r="AO54" s="246">
        <v>0</v>
      </c>
      <c r="AP54" s="246">
        <v>0</v>
      </c>
      <c r="AQ54" s="247">
        <v>0</v>
      </c>
    </row>
    <row r="55" spans="1:43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x14ac:dyDescent="0.25">
      <c r="A57" s="19" t="s">
        <v>63</v>
      </c>
      <c r="B57" s="6" t="s">
        <v>23</v>
      </c>
    </row>
    <row r="58" spans="1:43" ht="15.75" thickBot="1" x14ac:dyDescent="0.3">
      <c r="A58" s="10" t="s">
        <v>24</v>
      </c>
      <c r="B58" s="7" t="s">
        <v>0</v>
      </c>
      <c r="C58" s="3" t="s">
        <v>1</v>
      </c>
      <c r="D58" s="3" t="s">
        <v>2</v>
      </c>
      <c r="E58" s="3">
        <v>3000</v>
      </c>
      <c r="F58" s="3">
        <v>4000</v>
      </c>
      <c r="G58" s="3">
        <v>5000</v>
      </c>
      <c r="H58" s="3">
        <v>6000</v>
      </c>
      <c r="I58" s="3">
        <v>7000</v>
      </c>
      <c r="J58" s="3">
        <v>8000</v>
      </c>
      <c r="K58" s="3">
        <v>9000</v>
      </c>
      <c r="L58" s="3">
        <v>10000</v>
      </c>
      <c r="M58" s="3">
        <v>11000</v>
      </c>
      <c r="N58" s="3">
        <v>12000</v>
      </c>
      <c r="O58" s="3">
        <v>13000</v>
      </c>
      <c r="P58" s="3">
        <v>14000</v>
      </c>
      <c r="Q58" s="3">
        <v>15000</v>
      </c>
      <c r="R58" s="3">
        <v>16000</v>
      </c>
      <c r="S58" s="3">
        <v>17000</v>
      </c>
      <c r="T58" s="3">
        <v>18000</v>
      </c>
      <c r="U58" s="3">
        <v>19000</v>
      </c>
      <c r="V58" s="3">
        <v>20000</v>
      </c>
      <c r="W58" s="3">
        <v>21000</v>
      </c>
      <c r="X58" s="3">
        <v>22000</v>
      </c>
      <c r="Y58" s="3">
        <v>23000</v>
      </c>
      <c r="Z58" s="3">
        <v>24000</v>
      </c>
      <c r="AA58" s="3">
        <v>25000</v>
      </c>
      <c r="AB58" s="3">
        <v>26000</v>
      </c>
      <c r="AC58" s="3">
        <v>27000</v>
      </c>
      <c r="AD58" s="3">
        <v>28000</v>
      </c>
      <c r="AE58" s="3">
        <v>29000</v>
      </c>
      <c r="AF58" s="3">
        <v>30000</v>
      </c>
      <c r="AG58" s="3">
        <v>31000</v>
      </c>
      <c r="AH58" s="3">
        <v>32000</v>
      </c>
      <c r="AI58" s="3">
        <v>33000</v>
      </c>
      <c r="AJ58" s="3">
        <v>34000</v>
      </c>
      <c r="AK58" s="3">
        <v>35000</v>
      </c>
      <c r="AL58" s="3">
        <v>36000</v>
      </c>
      <c r="AM58" s="3">
        <v>37000</v>
      </c>
      <c r="AN58" s="3">
        <v>38000</v>
      </c>
      <c r="AO58" s="3">
        <v>39000</v>
      </c>
      <c r="AP58" s="3">
        <v>40000</v>
      </c>
      <c r="AQ58" s="3">
        <v>41000</v>
      </c>
    </row>
    <row r="59" spans="1:43" ht="16.5" thickTop="1" thickBot="1" x14ac:dyDescent="0.3">
      <c r="A59" s="10" t="s">
        <v>24</v>
      </c>
      <c r="B59" s="8" t="s">
        <v>121</v>
      </c>
      <c r="C59" s="65">
        <v>4</v>
      </c>
      <c r="D59" s="218">
        <f t="array" ref="D59">SUM(E59:AQ59)</f>
        <v>99.999999999999986</v>
      </c>
      <c r="E59" s="248">
        <v>9.5238095238095237</v>
      </c>
      <c r="F59" s="249">
        <v>7.9365079365079358</v>
      </c>
      <c r="G59" s="249">
        <v>4.7619047619047619</v>
      </c>
      <c r="H59" s="249">
        <v>3.1746031746031744</v>
      </c>
      <c r="I59" s="249">
        <v>0</v>
      </c>
      <c r="J59" s="249">
        <v>0</v>
      </c>
      <c r="K59" s="249">
        <v>3.1746031746031744</v>
      </c>
      <c r="L59" s="249">
        <v>0</v>
      </c>
      <c r="M59" s="249">
        <v>0</v>
      </c>
      <c r="N59" s="249">
        <v>1.5873015873015872</v>
      </c>
      <c r="O59" s="249">
        <v>14.285714285714285</v>
      </c>
      <c r="P59" s="249">
        <v>6.3492063492063489</v>
      </c>
      <c r="Q59" s="249">
        <v>1.5873015873015872</v>
      </c>
      <c r="R59" s="249">
        <v>6.3492063492063489</v>
      </c>
      <c r="S59" s="249">
        <v>14.285714285714285</v>
      </c>
      <c r="T59" s="249">
        <v>23.809523809523807</v>
      </c>
      <c r="U59" s="249">
        <v>1.5873015873015872</v>
      </c>
      <c r="V59" s="249">
        <v>0</v>
      </c>
      <c r="W59" s="249">
        <v>0</v>
      </c>
      <c r="X59" s="249">
        <v>1.5873015873015872</v>
      </c>
      <c r="Y59" s="249">
        <v>0</v>
      </c>
      <c r="Z59" s="249">
        <v>0</v>
      </c>
      <c r="AA59" s="249">
        <v>0</v>
      </c>
      <c r="AB59" s="249">
        <v>0</v>
      </c>
      <c r="AC59" s="249">
        <v>0</v>
      </c>
      <c r="AD59" s="249">
        <v>0</v>
      </c>
      <c r="AE59" s="249">
        <v>0</v>
      </c>
      <c r="AF59" s="249">
        <v>0</v>
      </c>
      <c r="AG59" s="249">
        <v>0</v>
      </c>
      <c r="AH59" s="249">
        <v>0</v>
      </c>
      <c r="AI59" s="249">
        <v>0</v>
      </c>
      <c r="AJ59" s="249">
        <v>0</v>
      </c>
      <c r="AK59" s="249">
        <v>0</v>
      </c>
      <c r="AL59" s="249">
        <v>0</v>
      </c>
      <c r="AM59" s="249">
        <v>0</v>
      </c>
      <c r="AN59" s="249">
        <v>0</v>
      </c>
      <c r="AO59" s="249">
        <v>0</v>
      </c>
      <c r="AP59" s="249">
        <v>0</v>
      </c>
      <c r="AQ59" s="250">
        <v>0</v>
      </c>
    </row>
    <row r="60" spans="1:43" ht="15.75" thickBot="1" x14ac:dyDescent="0.3">
      <c r="A60" s="10" t="s">
        <v>24</v>
      </c>
      <c r="B60" s="8" t="s">
        <v>121</v>
      </c>
      <c r="C60" s="65">
        <v>5</v>
      </c>
      <c r="D60" s="218">
        <f t="array" ref="D60">SUM(E60:AQ60)</f>
        <v>100.00000000000001</v>
      </c>
      <c r="E60" s="251">
        <v>0.42881646655231564</v>
      </c>
      <c r="F60" s="66">
        <v>2.7444253859348198</v>
      </c>
      <c r="G60" s="66">
        <v>7.1183533447684395</v>
      </c>
      <c r="H60" s="66">
        <v>7.6329331046312179</v>
      </c>
      <c r="I60" s="66">
        <v>8.8336192109777016</v>
      </c>
      <c r="J60" s="66">
        <v>3.1732418524871351</v>
      </c>
      <c r="K60" s="66">
        <v>0.60034305317324177</v>
      </c>
      <c r="L60" s="66">
        <v>4.3739279588336188</v>
      </c>
      <c r="M60" s="66">
        <v>3.9451114922813035</v>
      </c>
      <c r="N60" s="66">
        <v>1.1149228130360207</v>
      </c>
      <c r="O60" s="66">
        <v>5.7461406518010296</v>
      </c>
      <c r="P60" s="66">
        <v>9.34819897084048</v>
      </c>
      <c r="Q60" s="66">
        <v>9.6912521440823323</v>
      </c>
      <c r="R60" s="66">
        <v>7.8902229845626071</v>
      </c>
      <c r="S60" s="66">
        <v>7.4614065180102909</v>
      </c>
      <c r="T60" s="66">
        <v>16.123499142367066</v>
      </c>
      <c r="U60" s="66">
        <v>2.9159519725557463</v>
      </c>
      <c r="V60" s="66">
        <v>0.42881646655231564</v>
      </c>
      <c r="W60" s="66">
        <v>0.34305317324185247</v>
      </c>
      <c r="X60" s="66">
        <v>8.5763293310463118E-2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252">
        <v>0</v>
      </c>
    </row>
    <row r="61" spans="1:43" ht="15.75" thickBot="1" x14ac:dyDescent="0.3">
      <c r="A61" s="10" t="s">
        <v>24</v>
      </c>
      <c r="B61" s="8" t="s">
        <v>121</v>
      </c>
      <c r="C61" s="65">
        <v>6</v>
      </c>
      <c r="D61" s="218">
        <v>100.00000000000003</v>
      </c>
      <c r="E61" s="251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252">
        <v>0</v>
      </c>
    </row>
    <row r="62" spans="1:43" ht="15.75" thickBot="1" x14ac:dyDescent="0.3">
      <c r="A62" s="10" t="s">
        <v>24</v>
      </c>
      <c r="B62" s="8" t="s">
        <v>121</v>
      </c>
      <c r="C62" s="65">
        <v>7</v>
      </c>
      <c r="D62" s="218">
        <v>100.00000000000003</v>
      </c>
      <c r="E62" s="251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252">
        <v>0</v>
      </c>
    </row>
    <row r="63" spans="1:43" ht="15.75" thickBot="1" x14ac:dyDescent="0.3">
      <c r="A63" s="10" t="s">
        <v>24</v>
      </c>
      <c r="B63" s="8" t="s">
        <v>121</v>
      </c>
      <c r="C63" s="65">
        <v>8</v>
      </c>
      <c r="D63" s="218">
        <f t="array" ref="D63">SUM(E63:AQ63)</f>
        <v>100</v>
      </c>
      <c r="E63" s="251">
        <v>15.013901760889715</v>
      </c>
      <c r="F63" s="66">
        <v>10.287303058387396</v>
      </c>
      <c r="G63" s="66">
        <v>10.750695088044486</v>
      </c>
      <c r="H63" s="66">
        <v>10.101946246524559</v>
      </c>
      <c r="I63" s="66">
        <v>5.6533827618164967</v>
      </c>
      <c r="J63" s="66">
        <v>1.1121408711770158</v>
      </c>
      <c r="K63" s="66">
        <v>3.1510658016682109</v>
      </c>
      <c r="L63" s="66">
        <v>3.5217794253938832</v>
      </c>
      <c r="M63" s="66">
        <v>0.83410565338276188</v>
      </c>
      <c r="N63" s="66">
        <v>3.7998146431881374</v>
      </c>
      <c r="O63" s="66">
        <v>7.2289156626506017</v>
      </c>
      <c r="P63" s="66">
        <v>6.1167747914735866</v>
      </c>
      <c r="Q63" s="66">
        <v>5.1899907321594068</v>
      </c>
      <c r="R63" s="66">
        <v>6.487488415199258</v>
      </c>
      <c r="S63" s="66">
        <v>7.3215940685820202</v>
      </c>
      <c r="T63" s="66">
        <v>2.7803521779425395</v>
      </c>
      <c r="U63" s="66">
        <v>0.46339202965708987</v>
      </c>
      <c r="V63" s="66">
        <v>9.2678405931417976E-2</v>
      </c>
      <c r="W63" s="66">
        <v>9.2678405931417976E-2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252">
        <v>0</v>
      </c>
    </row>
    <row r="64" spans="1:43" ht="15.75" thickBot="1" x14ac:dyDescent="0.3">
      <c r="A64" s="10" t="s">
        <v>24</v>
      </c>
      <c r="B64" s="8" t="s">
        <v>121</v>
      </c>
      <c r="C64" s="65">
        <v>9</v>
      </c>
      <c r="D64" s="218">
        <v>100.00000000000003</v>
      </c>
      <c r="E64" s="251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252">
        <v>0</v>
      </c>
    </row>
    <row r="65" spans="1:43" ht="15.75" thickBot="1" x14ac:dyDescent="0.3">
      <c r="A65" s="10" t="s">
        <v>24</v>
      </c>
      <c r="B65" s="8" t="s">
        <v>121</v>
      </c>
      <c r="C65" s="65">
        <v>10</v>
      </c>
      <c r="D65" s="218">
        <v>100.00000000000003</v>
      </c>
      <c r="E65" s="251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252">
        <v>0</v>
      </c>
    </row>
    <row r="66" spans="1:43" ht="15.75" thickBot="1" x14ac:dyDescent="0.3">
      <c r="A66" s="10" t="s">
        <v>24</v>
      </c>
      <c r="B66" s="8" t="s">
        <v>121</v>
      </c>
      <c r="C66" s="65">
        <v>11</v>
      </c>
      <c r="D66" s="218">
        <f t="array" ref="D66">SUM(E66:AQ66)</f>
        <v>99.999999999999986</v>
      </c>
      <c r="E66" s="251">
        <v>2.2727272727272729</v>
      </c>
      <c r="F66" s="66">
        <v>0</v>
      </c>
      <c r="G66" s="66">
        <v>0</v>
      </c>
      <c r="H66" s="66">
        <v>0</v>
      </c>
      <c r="I66" s="66">
        <v>4.5454545454545459</v>
      </c>
      <c r="J66" s="66">
        <v>0</v>
      </c>
      <c r="K66" s="66">
        <v>2.2727272727272729</v>
      </c>
      <c r="L66" s="66">
        <v>9.0909090909090917</v>
      </c>
      <c r="M66" s="66">
        <v>0</v>
      </c>
      <c r="N66" s="66">
        <v>9.0909090909090917</v>
      </c>
      <c r="O66" s="66">
        <v>34.090909090909086</v>
      </c>
      <c r="P66" s="66">
        <v>13.636363636363635</v>
      </c>
      <c r="Q66" s="66">
        <v>4.5454545454545459</v>
      </c>
      <c r="R66" s="66">
        <v>6.8181818181818175</v>
      </c>
      <c r="S66" s="66">
        <v>2.2727272727272729</v>
      </c>
      <c r="T66" s="66">
        <v>11.363636363636363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252">
        <v>0</v>
      </c>
    </row>
    <row r="67" spans="1:43" ht="15.75" thickBot="1" x14ac:dyDescent="0.3">
      <c r="A67" s="10" t="s">
        <v>24</v>
      </c>
      <c r="B67" s="8" t="s">
        <v>121</v>
      </c>
      <c r="C67" s="65">
        <v>12</v>
      </c>
      <c r="D67" s="218">
        <f t="array" ref="D67">SUM(E67:AQ67)</f>
        <v>99.999999999999986</v>
      </c>
      <c r="E67" s="251">
        <v>0</v>
      </c>
      <c r="F67" s="66">
        <v>14.285714285714285</v>
      </c>
      <c r="G67" s="66">
        <v>14.285714285714285</v>
      </c>
      <c r="H67" s="66">
        <v>0</v>
      </c>
      <c r="I67" s="66">
        <v>0</v>
      </c>
      <c r="J67" s="66">
        <v>0</v>
      </c>
      <c r="K67" s="66">
        <v>0</v>
      </c>
      <c r="L67" s="66">
        <v>4.7619047619047619</v>
      </c>
      <c r="M67" s="66">
        <v>0</v>
      </c>
      <c r="N67" s="66">
        <v>14.285714285714285</v>
      </c>
      <c r="O67" s="66">
        <v>9.5238095238095237</v>
      </c>
      <c r="P67" s="66">
        <v>0</v>
      </c>
      <c r="Q67" s="66">
        <v>4.7619047619047619</v>
      </c>
      <c r="R67" s="66">
        <v>9.5238095238095237</v>
      </c>
      <c r="S67" s="66">
        <v>28.571428571428569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252">
        <v>0</v>
      </c>
    </row>
    <row r="68" spans="1:43" ht="15.75" thickBot="1" x14ac:dyDescent="0.3">
      <c r="A68" s="10" t="s">
        <v>24</v>
      </c>
      <c r="B68" s="8" t="s">
        <v>121</v>
      </c>
      <c r="C68" s="65">
        <v>13</v>
      </c>
      <c r="D68" s="218">
        <v>100.00000000000011</v>
      </c>
      <c r="E68" s="253">
        <v>0</v>
      </c>
      <c r="F68" s="254">
        <v>0</v>
      </c>
      <c r="G68" s="254">
        <v>0</v>
      </c>
      <c r="H68" s="254">
        <v>4.1666666666666661</v>
      </c>
      <c r="I68" s="254">
        <v>0</v>
      </c>
      <c r="J68" s="254">
        <v>0</v>
      </c>
      <c r="K68" s="254">
        <v>8.3333333333333321</v>
      </c>
      <c r="L68" s="254">
        <v>0</v>
      </c>
      <c r="M68" s="254">
        <v>0</v>
      </c>
      <c r="N68" s="254">
        <v>12.5</v>
      </c>
      <c r="O68" s="254">
        <v>0</v>
      </c>
      <c r="P68" s="254">
        <v>8.3333333333333321</v>
      </c>
      <c r="Q68" s="254">
        <v>16.666666666666664</v>
      </c>
      <c r="R68" s="254">
        <v>16.666666666666664</v>
      </c>
      <c r="S68" s="254">
        <v>29.166666666666668</v>
      </c>
      <c r="T68" s="254">
        <v>4.1666666666666661</v>
      </c>
      <c r="U68" s="254">
        <v>0</v>
      </c>
      <c r="V68" s="254">
        <v>0</v>
      </c>
      <c r="W68" s="254">
        <v>0</v>
      </c>
      <c r="X68" s="254">
        <v>0</v>
      </c>
      <c r="Y68" s="254">
        <v>0</v>
      </c>
      <c r="Z68" s="254">
        <v>0</v>
      </c>
      <c r="AA68" s="254">
        <v>0</v>
      </c>
      <c r="AB68" s="254">
        <v>0</v>
      </c>
      <c r="AC68" s="254">
        <v>0</v>
      </c>
      <c r="AD68" s="254">
        <v>0</v>
      </c>
      <c r="AE68" s="254">
        <v>0</v>
      </c>
      <c r="AF68" s="254">
        <v>0</v>
      </c>
      <c r="AG68" s="254">
        <v>0</v>
      </c>
      <c r="AH68" s="254">
        <v>0</v>
      </c>
      <c r="AI68" s="254">
        <v>0</v>
      </c>
      <c r="AJ68" s="254">
        <v>0</v>
      </c>
      <c r="AK68" s="254">
        <v>0</v>
      </c>
      <c r="AL68" s="254">
        <v>0</v>
      </c>
      <c r="AM68" s="254">
        <v>0</v>
      </c>
      <c r="AN68" s="254">
        <v>0</v>
      </c>
      <c r="AO68" s="254">
        <v>0</v>
      </c>
      <c r="AP68" s="254">
        <v>0</v>
      </c>
      <c r="AQ68" s="255">
        <v>0</v>
      </c>
    </row>
    <row r="69" spans="1:43" ht="15.75" thickTop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x14ac:dyDescent="0.25">
      <c r="A71" s="19" t="s">
        <v>58</v>
      </c>
      <c r="B71" s="6" t="s">
        <v>23</v>
      </c>
    </row>
    <row r="72" spans="1:43" ht="15.75" thickBot="1" x14ac:dyDescent="0.3">
      <c r="A72" s="10" t="s">
        <v>24</v>
      </c>
      <c r="B72" s="7" t="s">
        <v>0</v>
      </c>
      <c r="C72" s="3" t="s">
        <v>1</v>
      </c>
      <c r="D72" s="3" t="s">
        <v>2</v>
      </c>
      <c r="E72" s="3">
        <v>3000</v>
      </c>
      <c r="F72" s="3">
        <v>4000</v>
      </c>
      <c r="G72" s="3">
        <v>5000</v>
      </c>
      <c r="H72" s="3">
        <v>6000</v>
      </c>
      <c r="I72" s="3">
        <v>7000</v>
      </c>
      <c r="J72" s="3">
        <v>8000</v>
      </c>
      <c r="K72" s="3">
        <v>9000</v>
      </c>
      <c r="L72" s="3">
        <v>10000</v>
      </c>
      <c r="M72" s="3">
        <v>11000</v>
      </c>
      <c r="N72" s="3">
        <v>12000</v>
      </c>
      <c r="O72" s="3">
        <v>13000</v>
      </c>
      <c r="P72" s="3">
        <v>14000</v>
      </c>
      <c r="Q72" s="3">
        <v>15000</v>
      </c>
      <c r="R72" s="3">
        <v>16000</v>
      </c>
      <c r="S72" s="3">
        <v>17000</v>
      </c>
      <c r="T72" s="3">
        <v>18000</v>
      </c>
      <c r="U72" s="3">
        <v>19000</v>
      </c>
      <c r="V72" s="3">
        <v>20000</v>
      </c>
      <c r="W72" s="3">
        <v>21000</v>
      </c>
      <c r="X72" s="3">
        <v>22000</v>
      </c>
      <c r="Y72" s="3">
        <v>23000</v>
      </c>
      <c r="Z72" s="3">
        <v>24000</v>
      </c>
      <c r="AA72" s="3">
        <v>25000</v>
      </c>
      <c r="AB72" s="3">
        <v>26000</v>
      </c>
      <c r="AC72" s="3">
        <v>27000</v>
      </c>
      <c r="AD72" s="3">
        <v>28000</v>
      </c>
      <c r="AE72" s="3">
        <v>29000</v>
      </c>
      <c r="AF72" s="3">
        <v>30000</v>
      </c>
      <c r="AG72" s="3">
        <v>31000</v>
      </c>
      <c r="AH72" s="3">
        <v>32000</v>
      </c>
      <c r="AI72" s="3">
        <v>33000</v>
      </c>
      <c r="AJ72" s="3">
        <v>34000</v>
      </c>
      <c r="AK72" s="3">
        <v>35000</v>
      </c>
      <c r="AL72" s="3">
        <v>36000</v>
      </c>
      <c r="AM72" s="3">
        <v>37000</v>
      </c>
      <c r="AN72" s="3">
        <v>38000</v>
      </c>
      <c r="AO72" s="3">
        <v>39000</v>
      </c>
      <c r="AP72" s="3">
        <v>40000</v>
      </c>
      <c r="AQ72" s="3">
        <v>41000</v>
      </c>
    </row>
    <row r="73" spans="1:43" ht="16.5" thickTop="1" thickBot="1" x14ac:dyDescent="0.3">
      <c r="A73" s="10" t="s">
        <v>24</v>
      </c>
      <c r="B73" s="8" t="s">
        <v>121</v>
      </c>
      <c r="C73" s="72">
        <v>4</v>
      </c>
      <c r="D73" s="219">
        <f t="array" ref="D73">SUM(E73:AQ73)</f>
        <v>99.999999999999972</v>
      </c>
      <c r="E73" s="256">
        <v>11.76470588235294</v>
      </c>
      <c r="F73" s="257">
        <v>5.8823529411764701</v>
      </c>
      <c r="G73" s="257">
        <v>3.9215686274509802</v>
      </c>
      <c r="H73" s="257">
        <v>7.8431372549019605</v>
      </c>
      <c r="I73" s="257">
        <v>5.8823529411764701</v>
      </c>
      <c r="J73" s="257">
        <v>5.8823529411764701</v>
      </c>
      <c r="K73" s="257">
        <v>5.8823529411764701</v>
      </c>
      <c r="L73" s="257">
        <v>1.9607843137254901</v>
      </c>
      <c r="M73" s="257">
        <v>9.8039215686274517</v>
      </c>
      <c r="N73" s="257">
        <v>9.8039215686274517</v>
      </c>
      <c r="O73" s="257">
        <v>3.9215686274509802</v>
      </c>
      <c r="P73" s="257">
        <v>11.76470588235294</v>
      </c>
      <c r="Q73" s="257">
        <v>3.9215686274509802</v>
      </c>
      <c r="R73" s="257">
        <v>0</v>
      </c>
      <c r="S73" s="257">
        <v>5.8823529411764701</v>
      </c>
      <c r="T73" s="257">
        <v>0</v>
      </c>
      <c r="U73" s="257">
        <v>1.9607843137254901</v>
      </c>
      <c r="V73" s="257">
        <v>1.9607843137254901</v>
      </c>
      <c r="W73" s="257">
        <v>0</v>
      </c>
      <c r="X73" s="257">
        <v>0</v>
      </c>
      <c r="Y73" s="257">
        <v>0</v>
      </c>
      <c r="Z73" s="257">
        <v>0</v>
      </c>
      <c r="AA73" s="257">
        <v>1.9607843137254901</v>
      </c>
      <c r="AB73" s="257">
        <v>0</v>
      </c>
      <c r="AC73" s="257">
        <v>0</v>
      </c>
      <c r="AD73" s="257">
        <v>0</v>
      </c>
      <c r="AE73" s="257">
        <v>0</v>
      </c>
      <c r="AF73" s="257">
        <v>0</v>
      </c>
      <c r="AG73" s="257">
        <v>0</v>
      </c>
      <c r="AH73" s="257">
        <v>0</v>
      </c>
      <c r="AI73" s="257">
        <v>0</v>
      </c>
      <c r="AJ73" s="257">
        <v>0</v>
      </c>
      <c r="AK73" s="257">
        <v>0</v>
      </c>
      <c r="AL73" s="257">
        <v>0</v>
      </c>
      <c r="AM73" s="257">
        <v>0</v>
      </c>
      <c r="AN73" s="257">
        <v>0</v>
      </c>
      <c r="AO73" s="257">
        <v>0</v>
      </c>
      <c r="AP73" s="257">
        <v>0</v>
      </c>
      <c r="AQ73" s="258">
        <v>0</v>
      </c>
    </row>
    <row r="74" spans="1:43" ht="15.75" thickBot="1" x14ac:dyDescent="0.3">
      <c r="A74" s="10" t="s">
        <v>24</v>
      </c>
      <c r="B74" s="8" t="s">
        <v>121</v>
      </c>
      <c r="C74" s="72">
        <v>5</v>
      </c>
      <c r="D74" s="219">
        <f t="array" ref="D74">SUM(E74:AQ74)</f>
        <v>100</v>
      </c>
      <c r="E74" s="259">
        <v>5.2238805970149249</v>
      </c>
      <c r="F74" s="73">
        <v>6.3432835820895521</v>
      </c>
      <c r="G74" s="73">
        <v>13.059701492537313</v>
      </c>
      <c r="H74" s="73">
        <v>5.9701492537313428</v>
      </c>
      <c r="I74" s="73">
        <v>8.9552238805970141</v>
      </c>
      <c r="J74" s="73">
        <v>10.44776119402985</v>
      </c>
      <c r="K74" s="73">
        <v>10.074626865671641</v>
      </c>
      <c r="L74" s="73">
        <v>5.5970149253731343</v>
      </c>
      <c r="M74" s="73">
        <v>5.2238805970149249</v>
      </c>
      <c r="N74" s="73">
        <v>1.8656716417910446</v>
      </c>
      <c r="O74" s="73">
        <v>4.4776119402985071</v>
      </c>
      <c r="P74" s="73">
        <v>7.08955223880597</v>
      </c>
      <c r="Q74" s="73">
        <v>4.8507462686567164</v>
      </c>
      <c r="R74" s="73">
        <v>6.3432835820895521</v>
      </c>
      <c r="S74" s="73">
        <v>2.6119402985074625</v>
      </c>
      <c r="T74" s="73">
        <v>0.74626865671641784</v>
      </c>
      <c r="U74" s="73">
        <v>1.1194029850746268</v>
      </c>
      <c r="V74" s="73">
        <v>0</v>
      </c>
      <c r="W74" s="73">
        <v>0</v>
      </c>
      <c r="X74" s="73">
        <v>0</v>
      </c>
      <c r="Y74" s="73">
        <v>0</v>
      </c>
      <c r="Z74" s="73">
        <v>0</v>
      </c>
      <c r="AA74" s="73">
        <v>0</v>
      </c>
      <c r="AB74" s="73">
        <v>0</v>
      </c>
      <c r="AC74" s="73">
        <v>0</v>
      </c>
      <c r="AD74" s="73">
        <v>0</v>
      </c>
      <c r="AE74" s="73">
        <v>0</v>
      </c>
      <c r="AF74" s="73">
        <v>0</v>
      </c>
      <c r="AG74" s="73">
        <v>0</v>
      </c>
      <c r="AH74" s="73">
        <v>0</v>
      </c>
      <c r="AI74" s="73">
        <v>0</v>
      </c>
      <c r="AJ74" s="73">
        <v>0</v>
      </c>
      <c r="AK74" s="73">
        <v>0</v>
      </c>
      <c r="AL74" s="73">
        <v>0</v>
      </c>
      <c r="AM74" s="73">
        <v>0</v>
      </c>
      <c r="AN74" s="73">
        <v>0</v>
      </c>
      <c r="AO74" s="73">
        <v>0</v>
      </c>
      <c r="AP74" s="73">
        <v>0</v>
      </c>
      <c r="AQ74" s="260">
        <v>0</v>
      </c>
    </row>
    <row r="75" spans="1:43" ht="15.75" thickBot="1" x14ac:dyDescent="0.3">
      <c r="A75" s="10" t="s">
        <v>24</v>
      </c>
      <c r="B75" s="8" t="s">
        <v>121</v>
      </c>
      <c r="C75" s="72">
        <v>6</v>
      </c>
      <c r="D75" s="219">
        <v>100</v>
      </c>
      <c r="E75" s="259">
        <v>0</v>
      </c>
      <c r="F75" s="73">
        <v>0</v>
      </c>
      <c r="G75" s="73">
        <v>0</v>
      </c>
      <c r="H75" s="73">
        <v>0</v>
      </c>
      <c r="I75" s="73">
        <v>0</v>
      </c>
      <c r="J75" s="73">
        <v>0</v>
      </c>
      <c r="K75" s="73">
        <v>0</v>
      </c>
      <c r="L75" s="73">
        <v>0</v>
      </c>
      <c r="M75" s="73">
        <v>0</v>
      </c>
      <c r="N75" s="73">
        <v>0</v>
      </c>
      <c r="O75" s="73">
        <v>0</v>
      </c>
      <c r="P75" s="73">
        <v>0</v>
      </c>
      <c r="Q75" s="73">
        <v>0</v>
      </c>
      <c r="R75" s="73">
        <v>0</v>
      </c>
      <c r="S75" s="73">
        <v>0</v>
      </c>
      <c r="T75" s="73">
        <v>0</v>
      </c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73">
        <v>0</v>
      </c>
      <c r="AJ75" s="73">
        <v>0</v>
      </c>
      <c r="AK75" s="73">
        <v>0</v>
      </c>
      <c r="AL75" s="73">
        <v>0</v>
      </c>
      <c r="AM75" s="73">
        <v>0</v>
      </c>
      <c r="AN75" s="73">
        <v>0</v>
      </c>
      <c r="AO75" s="73">
        <v>0</v>
      </c>
      <c r="AP75" s="73">
        <v>0</v>
      </c>
      <c r="AQ75" s="260">
        <v>0</v>
      </c>
    </row>
    <row r="76" spans="1:43" ht="15.75" thickBot="1" x14ac:dyDescent="0.3">
      <c r="A76" s="10" t="s">
        <v>24</v>
      </c>
      <c r="B76" s="8" t="s">
        <v>121</v>
      </c>
      <c r="C76" s="72">
        <v>7</v>
      </c>
      <c r="D76" s="219">
        <v>100</v>
      </c>
      <c r="E76" s="259">
        <v>0</v>
      </c>
      <c r="F76" s="73">
        <v>0</v>
      </c>
      <c r="G76" s="73">
        <v>0</v>
      </c>
      <c r="H76" s="73">
        <v>0</v>
      </c>
      <c r="I76" s="73">
        <v>0</v>
      </c>
      <c r="J76" s="73">
        <v>0</v>
      </c>
      <c r="K76" s="73">
        <v>0</v>
      </c>
      <c r="L76" s="73">
        <v>0</v>
      </c>
      <c r="M76" s="73">
        <v>0</v>
      </c>
      <c r="N76" s="73">
        <v>0</v>
      </c>
      <c r="O76" s="73">
        <v>0</v>
      </c>
      <c r="P76" s="73">
        <v>0</v>
      </c>
      <c r="Q76" s="73">
        <v>0</v>
      </c>
      <c r="R76" s="73">
        <v>0</v>
      </c>
      <c r="S76" s="73">
        <v>0</v>
      </c>
      <c r="T76" s="73">
        <v>0</v>
      </c>
      <c r="U76" s="73">
        <v>0</v>
      </c>
      <c r="V76" s="73">
        <v>0</v>
      </c>
      <c r="W76" s="73">
        <v>0</v>
      </c>
      <c r="X76" s="73">
        <v>0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0</v>
      </c>
      <c r="AE76" s="73">
        <v>0</v>
      </c>
      <c r="AF76" s="73">
        <v>0</v>
      </c>
      <c r="AG76" s="73">
        <v>0</v>
      </c>
      <c r="AH76" s="73">
        <v>0</v>
      </c>
      <c r="AI76" s="73">
        <v>0</v>
      </c>
      <c r="AJ76" s="73">
        <v>0</v>
      </c>
      <c r="AK76" s="73">
        <v>0</v>
      </c>
      <c r="AL76" s="73">
        <v>0</v>
      </c>
      <c r="AM76" s="73">
        <v>0</v>
      </c>
      <c r="AN76" s="73">
        <v>0</v>
      </c>
      <c r="AO76" s="73">
        <v>0</v>
      </c>
      <c r="AP76" s="73">
        <v>0</v>
      </c>
      <c r="AQ76" s="260">
        <v>0</v>
      </c>
    </row>
    <row r="77" spans="1:43" ht="15.75" thickBot="1" x14ac:dyDescent="0.3">
      <c r="A77" s="10" t="s">
        <v>24</v>
      </c>
      <c r="B77" s="8" t="s">
        <v>121</v>
      </c>
      <c r="C77" s="72">
        <v>8</v>
      </c>
      <c r="D77" s="219">
        <f t="array" ref="D77">SUM(E77:AQ77)</f>
        <v>99.999999999999986</v>
      </c>
      <c r="E77" s="259">
        <v>9.8360655737704921</v>
      </c>
      <c r="F77" s="73">
        <v>11.147540983606557</v>
      </c>
      <c r="G77" s="73">
        <v>14.754098360655737</v>
      </c>
      <c r="H77" s="73">
        <v>10.491803278688524</v>
      </c>
      <c r="I77" s="73">
        <v>5.2459016393442619</v>
      </c>
      <c r="J77" s="73">
        <v>5.9016393442622954</v>
      </c>
      <c r="K77" s="73">
        <v>4.5901639344262293</v>
      </c>
      <c r="L77" s="73">
        <v>4.918032786885246</v>
      </c>
      <c r="M77" s="73">
        <v>5.2459016393442619</v>
      </c>
      <c r="N77" s="73">
        <v>5.5737704918032787</v>
      </c>
      <c r="O77" s="73">
        <v>1.639344262295082</v>
      </c>
      <c r="P77" s="73">
        <v>2.622950819672131</v>
      </c>
      <c r="Q77" s="73">
        <v>1.9672131147540985</v>
      </c>
      <c r="R77" s="73">
        <v>1.639344262295082</v>
      </c>
      <c r="S77" s="73">
        <v>2.9508196721311477</v>
      </c>
      <c r="T77" s="73">
        <v>2.622950819672131</v>
      </c>
      <c r="U77" s="73">
        <v>4.2622950819672125</v>
      </c>
      <c r="V77" s="73">
        <v>3.278688524590164</v>
      </c>
      <c r="W77" s="73">
        <v>1.3114754098360655</v>
      </c>
      <c r="X77" s="73">
        <v>0</v>
      </c>
      <c r="Y77" s="73">
        <v>0</v>
      </c>
      <c r="Z77" s="73">
        <v>0</v>
      </c>
      <c r="AA77" s="73">
        <v>0</v>
      </c>
      <c r="AB77" s="73">
        <v>0</v>
      </c>
      <c r="AC77" s="73">
        <v>0</v>
      </c>
      <c r="AD77" s="73">
        <v>0</v>
      </c>
      <c r="AE77" s="73">
        <v>0</v>
      </c>
      <c r="AF77" s="73">
        <v>0</v>
      </c>
      <c r="AG77" s="73">
        <v>0</v>
      </c>
      <c r="AH77" s="73">
        <v>0</v>
      </c>
      <c r="AI77" s="73">
        <v>0</v>
      </c>
      <c r="AJ77" s="73">
        <v>0</v>
      </c>
      <c r="AK77" s="73">
        <v>0</v>
      </c>
      <c r="AL77" s="73">
        <v>0</v>
      </c>
      <c r="AM77" s="73">
        <v>0</v>
      </c>
      <c r="AN77" s="73">
        <v>0</v>
      </c>
      <c r="AO77" s="73">
        <v>0</v>
      </c>
      <c r="AP77" s="73">
        <v>0</v>
      </c>
      <c r="AQ77" s="260">
        <v>0</v>
      </c>
    </row>
    <row r="78" spans="1:43" ht="15.75" thickBot="1" x14ac:dyDescent="0.3">
      <c r="A78" s="10" t="s">
        <v>24</v>
      </c>
      <c r="B78" s="8" t="s">
        <v>121</v>
      </c>
      <c r="C78" s="72">
        <v>9</v>
      </c>
      <c r="D78" s="219">
        <v>100</v>
      </c>
      <c r="E78" s="259">
        <v>0</v>
      </c>
      <c r="F78" s="73">
        <v>0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73">
        <v>0</v>
      </c>
      <c r="M78" s="73">
        <v>0</v>
      </c>
      <c r="N78" s="73">
        <v>0</v>
      </c>
      <c r="O78" s="73">
        <v>0</v>
      </c>
      <c r="P78" s="73">
        <v>0</v>
      </c>
      <c r="Q78" s="73">
        <v>0</v>
      </c>
      <c r="R78" s="73">
        <v>0</v>
      </c>
      <c r="S78" s="73">
        <v>0</v>
      </c>
      <c r="T78" s="73">
        <v>0</v>
      </c>
      <c r="U78" s="73">
        <v>0</v>
      </c>
      <c r="V78" s="73">
        <v>0</v>
      </c>
      <c r="W78" s="73">
        <v>0</v>
      </c>
      <c r="X78" s="73">
        <v>0</v>
      </c>
      <c r="Y78" s="73">
        <v>0</v>
      </c>
      <c r="Z78" s="73">
        <v>0</v>
      </c>
      <c r="AA78" s="73">
        <v>0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73">
        <v>0</v>
      </c>
      <c r="AJ78" s="73">
        <v>0</v>
      </c>
      <c r="AK78" s="73">
        <v>0</v>
      </c>
      <c r="AL78" s="73">
        <v>0</v>
      </c>
      <c r="AM78" s="73">
        <v>0</v>
      </c>
      <c r="AN78" s="73">
        <v>0</v>
      </c>
      <c r="AO78" s="73">
        <v>0</v>
      </c>
      <c r="AP78" s="73">
        <v>0</v>
      </c>
      <c r="AQ78" s="260">
        <v>0</v>
      </c>
    </row>
    <row r="79" spans="1:43" ht="15.75" thickBot="1" x14ac:dyDescent="0.3">
      <c r="A79" s="10" t="s">
        <v>24</v>
      </c>
      <c r="B79" s="8" t="s">
        <v>121</v>
      </c>
      <c r="C79" s="72">
        <v>10</v>
      </c>
      <c r="D79" s="219">
        <v>100</v>
      </c>
      <c r="E79" s="259">
        <v>0</v>
      </c>
      <c r="F79" s="73">
        <v>0</v>
      </c>
      <c r="G79" s="73">
        <v>0</v>
      </c>
      <c r="H79" s="73">
        <v>0</v>
      </c>
      <c r="I79" s="73">
        <v>0</v>
      </c>
      <c r="J79" s="73">
        <v>0</v>
      </c>
      <c r="K79" s="73">
        <v>0</v>
      </c>
      <c r="L79" s="73">
        <v>0</v>
      </c>
      <c r="M79" s="73">
        <v>0</v>
      </c>
      <c r="N79" s="73">
        <v>0</v>
      </c>
      <c r="O79" s="73">
        <v>0</v>
      </c>
      <c r="P79" s="73">
        <v>0</v>
      </c>
      <c r="Q79" s="73">
        <v>0</v>
      </c>
      <c r="R79" s="73">
        <v>0</v>
      </c>
      <c r="S79" s="73">
        <v>0</v>
      </c>
      <c r="T79" s="73">
        <v>0</v>
      </c>
      <c r="U79" s="73">
        <v>0</v>
      </c>
      <c r="V79" s="73">
        <v>0</v>
      </c>
      <c r="W79" s="73">
        <v>0</v>
      </c>
      <c r="X79" s="73">
        <v>0</v>
      </c>
      <c r="Y79" s="73">
        <v>0</v>
      </c>
      <c r="Z79" s="73">
        <v>0</v>
      </c>
      <c r="AA79" s="73">
        <v>0</v>
      </c>
      <c r="AB79" s="73">
        <v>0</v>
      </c>
      <c r="AC79" s="73">
        <v>0</v>
      </c>
      <c r="AD79" s="73">
        <v>0</v>
      </c>
      <c r="AE79" s="73">
        <v>0</v>
      </c>
      <c r="AF79" s="73">
        <v>0</v>
      </c>
      <c r="AG79" s="73">
        <v>0</v>
      </c>
      <c r="AH79" s="73">
        <v>0</v>
      </c>
      <c r="AI79" s="73">
        <v>0</v>
      </c>
      <c r="AJ79" s="73">
        <v>0</v>
      </c>
      <c r="AK79" s="73">
        <v>0</v>
      </c>
      <c r="AL79" s="73">
        <v>0</v>
      </c>
      <c r="AM79" s="73">
        <v>0</v>
      </c>
      <c r="AN79" s="73">
        <v>0</v>
      </c>
      <c r="AO79" s="73">
        <v>0</v>
      </c>
      <c r="AP79" s="73">
        <v>0</v>
      </c>
      <c r="AQ79" s="260">
        <v>0</v>
      </c>
    </row>
    <row r="80" spans="1:43" ht="15.75" thickBot="1" x14ac:dyDescent="0.3">
      <c r="A80" s="10" t="s">
        <v>24</v>
      </c>
      <c r="B80" s="8" t="s">
        <v>121</v>
      </c>
      <c r="C80" s="72">
        <v>11</v>
      </c>
      <c r="D80" s="219">
        <v>100</v>
      </c>
      <c r="E80" s="259">
        <v>0</v>
      </c>
      <c r="F80" s="73">
        <v>0</v>
      </c>
      <c r="G80" s="73">
        <v>0</v>
      </c>
      <c r="H80" s="73">
        <v>0</v>
      </c>
      <c r="I80" s="73">
        <v>0</v>
      </c>
      <c r="J80" s="73">
        <v>0</v>
      </c>
      <c r="K80" s="73">
        <v>0</v>
      </c>
      <c r="L80" s="73">
        <v>0</v>
      </c>
      <c r="M80" s="73">
        <v>0</v>
      </c>
      <c r="N80" s="73">
        <v>0</v>
      </c>
      <c r="O80" s="73">
        <v>0</v>
      </c>
      <c r="P80" s="73">
        <v>0</v>
      </c>
      <c r="Q80" s="73">
        <v>0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  <c r="X80" s="73">
        <v>0</v>
      </c>
      <c r="Y80" s="73">
        <v>0</v>
      </c>
      <c r="Z80" s="73">
        <v>0</v>
      </c>
      <c r="AA80" s="73">
        <v>0</v>
      </c>
      <c r="AB80" s="73">
        <v>0</v>
      </c>
      <c r="AC80" s="73">
        <v>0</v>
      </c>
      <c r="AD80" s="73">
        <v>0</v>
      </c>
      <c r="AE80" s="73">
        <v>0</v>
      </c>
      <c r="AF80" s="73">
        <v>0</v>
      </c>
      <c r="AG80" s="73">
        <v>0</v>
      </c>
      <c r="AH80" s="73">
        <v>0</v>
      </c>
      <c r="AI80" s="73">
        <v>0</v>
      </c>
      <c r="AJ80" s="73">
        <v>0</v>
      </c>
      <c r="AK80" s="73">
        <v>0</v>
      </c>
      <c r="AL80" s="73">
        <v>0</v>
      </c>
      <c r="AM80" s="73">
        <v>0</v>
      </c>
      <c r="AN80" s="73">
        <v>0</v>
      </c>
      <c r="AO80" s="73">
        <v>0</v>
      </c>
      <c r="AP80" s="73">
        <v>0</v>
      </c>
      <c r="AQ80" s="260">
        <v>0</v>
      </c>
    </row>
    <row r="81" spans="1:43" ht="15.75" thickBot="1" x14ac:dyDescent="0.3">
      <c r="A81" s="10" t="s">
        <v>24</v>
      </c>
      <c r="B81" s="8" t="s">
        <v>121</v>
      </c>
      <c r="C81" s="72">
        <v>12</v>
      </c>
      <c r="D81" s="219">
        <f t="array" ref="D81">SUM(E81:AQ81)</f>
        <v>99.999999999999986</v>
      </c>
      <c r="E81" s="259">
        <v>0.8</v>
      </c>
      <c r="F81" s="73">
        <v>0.8</v>
      </c>
      <c r="G81" s="73">
        <v>0</v>
      </c>
      <c r="H81" s="73">
        <v>1.6</v>
      </c>
      <c r="I81" s="73">
        <v>1.6</v>
      </c>
      <c r="J81" s="73">
        <v>2.4</v>
      </c>
      <c r="K81" s="73">
        <v>12</v>
      </c>
      <c r="L81" s="73">
        <v>15.2</v>
      </c>
      <c r="M81" s="73">
        <v>13.600000000000001</v>
      </c>
      <c r="N81" s="73">
        <v>8</v>
      </c>
      <c r="O81" s="73">
        <v>13.600000000000001</v>
      </c>
      <c r="P81" s="73">
        <v>9.6</v>
      </c>
      <c r="Q81" s="73">
        <v>0.8</v>
      </c>
      <c r="R81" s="73">
        <v>2.4</v>
      </c>
      <c r="S81" s="73">
        <v>1.6</v>
      </c>
      <c r="T81" s="73">
        <v>8.7999999999999989</v>
      </c>
      <c r="U81" s="73">
        <v>4.8</v>
      </c>
      <c r="V81" s="73">
        <v>0.8</v>
      </c>
      <c r="W81" s="73">
        <v>1.6</v>
      </c>
      <c r="X81" s="73">
        <v>0</v>
      </c>
      <c r="Y81" s="73">
        <v>0</v>
      </c>
      <c r="Z81" s="73">
        <v>0</v>
      </c>
      <c r="AA81" s="73">
        <v>0</v>
      </c>
      <c r="AB81" s="73">
        <v>0</v>
      </c>
      <c r="AC81" s="73">
        <v>0</v>
      </c>
      <c r="AD81" s="73">
        <v>0</v>
      </c>
      <c r="AE81" s="73">
        <v>0</v>
      </c>
      <c r="AF81" s="73">
        <v>0</v>
      </c>
      <c r="AG81" s="73">
        <v>0</v>
      </c>
      <c r="AH81" s="73">
        <v>0</v>
      </c>
      <c r="AI81" s="73">
        <v>0</v>
      </c>
      <c r="AJ81" s="73">
        <v>0</v>
      </c>
      <c r="AK81" s="73">
        <v>0</v>
      </c>
      <c r="AL81" s="73">
        <v>0</v>
      </c>
      <c r="AM81" s="73">
        <v>0</v>
      </c>
      <c r="AN81" s="73">
        <v>0</v>
      </c>
      <c r="AO81" s="73">
        <v>0</v>
      </c>
      <c r="AP81" s="73">
        <v>0</v>
      </c>
      <c r="AQ81" s="260">
        <v>0</v>
      </c>
    </row>
    <row r="82" spans="1:43" ht="15.75" thickBot="1" x14ac:dyDescent="0.3">
      <c r="A82" s="10" t="s">
        <v>24</v>
      </c>
      <c r="B82" s="8" t="s">
        <v>121</v>
      </c>
      <c r="C82" s="72">
        <v>13</v>
      </c>
      <c r="D82" s="219">
        <v>100.00000000000011</v>
      </c>
      <c r="E82" s="261">
        <v>18.320610687022899</v>
      </c>
      <c r="F82" s="262">
        <v>0.76335877862595414</v>
      </c>
      <c r="G82" s="262">
        <v>6.8702290076335881</v>
      </c>
      <c r="H82" s="262">
        <v>1.5267175572519083</v>
      </c>
      <c r="I82" s="262">
        <v>3.0534351145038165</v>
      </c>
      <c r="J82" s="262">
        <v>3.8167938931297711</v>
      </c>
      <c r="K82" s="262">
        <v>5.343511450381679</v>
      </c>
      <c r="L82" s="262">
        <v>1.5267175572519083</v>
      </c>
      <c r="M82" s="262">
        <v>2.2900763358778624</v>
      </c>
      <c r="N82" s="262">
        <v>29.770992366412212</v>
      </c>
      <c r="O82" s="262">
        <v>12.977099236641221</v>
      </c>
      <c r="P82" s="262">
        <v>3.8167938931297711</v>
      </c>
      <c r="Q82" s="262">
        <v>3.8167938931297711</v>
      </c>
      <c r="R82" s="262">
        <v>1.5267175572519083</v>
      </c>
      <c r="S82" s="262">
        <v>3.0534351145038165</v>
      </c>
      <c r="T82" s="262">
        <v>0</v>
      </c>
      <c r="U82" s="262">
        <v>0</v>
      </c>
      <c r="V82" s="262">
        <v>0</v>
      </c>
      <c r="W82" s="262">
        <v>0</v>
      </c>
      <c r="X82" s="262">
        <v>1.5267175572519083</v>
      </c>
      <c r="Y82" s="262">
        <v>0</v>
      </c>
      <c r="Z82" s="262">
        <v>0</v>
      </c>
      <c r="AA82" s="262">
        <v>0</v>
      </c>
      <c r="AB82" s="262">
        <v>0</v>
      </c>
      <c r="AC82" s="262">
        <v>0</v>
      </c>
      <c r="AD82" s="262">
        <v>0</v>
      </c>
      <c r="AE82" s="262">
        <v>0</v>
      </c>
      <c r="AF82" s="262">
        <v>0</v>
      </c>
      <c r="AG82" s="262">
        <v>0</v>
      </c>
      <c r="AH82" s="262">
        <v>0</v>
      </c>
      <c r="AI82" s="262">
        <v>0</v>
      </c>
      <c r="AJ82" s="262">
        <v>0</v>
      </c>
      <c r="AK82" s="262">
        <v>0</v>
      </c>
      <c r="AL82" s="262">
        <v>0</v>
      </c>
      <c r="AM82" s="262">
        <v>0</v>
      </c>
      <c r="AN82" s="262">
        <v>0</v>
      </c>
      <c r="AO82" s="262">
        <v>0</v>
      </c>
      <c r="AP82" s="262">
        <v>0</v>
      </c>
      <c r="AQ82" s="263">
        <v>0</v>
      </c>
    </row>
    <row r="83" spans="1:43" ht="15.75" thickTop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1:43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1:43" x14ac:dyDescent="0.25">
      <c r="A85" s="19" t="s">
        <v>59</v>
      </c>
      <c r="B85" s="6" t="s">
        <v>23</v>
      </c>
    </row>
    <row r="86" spans="1:43" ht="15.75" thickBot="1" x14ac:dyDescent="0.3">
      <c r="A86" s="10" t="s">
        <v>24</v>
      </c>
      <c r="B86" s="7" t="s">
        <v>0</v>
      </c>
      <c r="C86" s="3" t="s">
        <v>1</v>
      </c>
      <c r="D86" s="3" t="s">
        <v>2</v>
      </c>
      <c r="E86" s="3">
        <v>3000</v>
      </c>
      <c r="F86" s="3">
        <v>4000</v>
      </c>
      <c r="G86" s="3">
        <v>5000</v>
      </c>
      <c r="H86" s="3">
        <v>6000</v>
      </c>
      <c r="I86" s="3">
        <v>7000</v>
      </c>
      <c r="J86" s="3">
        <v>8000</v>
      </c>
      <c r="K86" s="3">
        <v>9000</v>
      </c>
      <c r="L86" s="3">
        <v>10000</v>
      </c>
      <c r="M86" s="3">
        <v>11000</v>
      </c>
      <c r="N86" s="3">
        <v>12000</v>
      </c>
      <c r="O86" s="3">
        <v>13000</v>
      </c>
      <c r="P86" s="3">
        <v>14000</v>
      </c>
      <c r="Q86" s="3">
        <v>15000</v>
      </c>
      <c r="R86" s="3">
        <v>16000</v>
      </c>
      <c r="S86" s="3">
        <v>17000</v>
      </c>
      <c r="T86" s="3">
        <v>18000</v>
      </c>
      <c r="U86" s="3">
        <v>19000</v>
      </c>
      <c r="V86" s="3">
        <v>20000</v>
      </c>
      <c r="W86" s="3">
        <v>21000</v>
      </c>
      <c r="X86" s="3">
        <v>22000</v>
      </c>
      <c r="Y86" s="3">
        <v>23000</v>
      </c>
      <c r="Z86" s="3">
        <v>24000</v>
      </c>
      <c r="AA86" s="3">
        <v>25000</v>
      </c>
      <c r="AB86" s="3">
        <v>26000</v>
      </c>
      <c r="AC86" s="3">
        <v>27000</v>
      </c>
      <c r="AD86" s="3">
        <v>28000</v>
      </c>
      <c r="AE86" s="3">
        <v>29000</v>
      </c>
      <c r="AF86" s="3">
        <v>30000</v>
      </c>
      <c r="AG86" s="3">
        <v>31000</v>
      </c>
      <c r="AH86" s="3">
        <v>32000</v>
      </c>
      <c r="AI86" s="3">
        <v>33000</v>
      </c>
      <c r="AJ86" s="3">
        <v>34000</v>
      </c>
      <c r="AK86" s="3">
        <v>35000</v>
      </c>
      <c r="AL86" s="3">
        <v>36000</v>
      </c>
      <c r="AM86" s="3">
        <v>37000</v>
      </c>
      <c r="AN86" s="3">
        <v>38000</v>
      </c>
      <c r="AO86" s="3">
        <v>39000</v>
      </c>
      <c r="AP86" s="3">
        <v>40000</v>
      </c>
      <c r="AQ86" s="3">
        <v>41000</v>
      </c>
    </row>
    <row r="87" spans="1:43" ht="16.5" thickTop="1" thickBot="1" x14ac:dyDescent="0.3">
      <c r="A87" s="10" t="s">
        <v>24</v>
      </c>
      <c r="B87" s="8" t="s">
        <v>121</v>
      </c>
      <c r="C87" s="70">
        <v>4</v>
      </c>
      <c r="D87" s="220">
        <f t="array" ref="D87">SUM(E87:AQ87)</f>
        <v>100</v>
      </c>
      <c r="E87" s="264">
        <v>12.121212121212121</v>
      </c>
      <c r="F87" s="265">
        <v>0</v>
      </c>
      <c r="G87" s="265">
        <v>3.0303030303030303</v>
      </c>
      <c r="H87" s="265">
        <v>3.0303030303030303</v>
      </c>
      <c r="I87" s="265">
        <v>0</v>
      </c>
      <c r="J87" s="265">
        <v>3.0303030303030303</v>
      </c>
      <c r="K87" s="265">
        <v>0</v>
      </c>
      <c r="L87" s="265">
        <v>3.0303030303030303</v>
      </c>
      <c r="M87" s="265">
        <v>3.0303030303030303</v>
      </c>
      <c r="N87" s="265">
        <v>6.0606060606060606</v>
      </c>
      <c r="O87" s="265">
        <v>6.0606060606060606</v>
      </c>
      <c r="P87" s="265">
        <v>3.0303030303030303</v>
      </c>
      <c r="Q87" s="265">
        <v>0</v>
      </c>
      <c r="R87" s="265">
        <v>27.27272727272727</v>
      </c>
      <c r="S87" s="265">
        <v>21.212121212121211</v>
      </c>
      <c r="T87" s="265">
        <v>3.0303030303030303</v>
      </c>
      <c r="U87" s="265">
        <v>6.0606060606060606</v>
      </c>
      <c r="V87" s="265">
        <v>0</v>
      </c>
      <c r="W87" s="265">
        <v>0</v>
      </c>
      <c r="X87" s="265">
        <v>0</v>
      </c>
      <c r="Y87" s="265">
        <v>0</v>
      </c>
      <c r="Z87" s="265">
        <v>0</v>
      </c>
      <c r="AA87" s="265">
        <v>0</v>
      </c>
      <c r="AB87" s="265">
        <v>0</v>
      </c>
      <c r="AC87" s="265">
        <v>0</v>
      </c>
      <c r="AD87" s="265">
        <v>0</v>
      </c>
      <c r="AE87" s="265">
        <v>0</v>
      </c>
      <c r="AF87" s="265">
        <v>0</v>
      </c>
      <c r="AG87" s="265">
        <v>0</v>
      </c>
      <c r="AH87" s="265">
        <v>0</v>
      </c>
      <c r="AI87" s="265">
        <v>0</v>
      </c>
      <c r="AJ87" s="265">
        <v>0</v>
      </c>
      <c r="AK87" s="265">
        <v>0</v>
      </c>
      <c r="AL87" s="265">
        <v>0</v>
      </c>
      <c r="AM87" s="265">
        <v>0</v>
      </c>
      <c r="AN87" s="265">
        <v>0</v>
      </c>
      <c r="AO87" s="265">
        <v>0</v>
      </c>
      <c r="AP87" s="265">
        <v>0</v>
      </c>
      <c r="AQ87" s="266">
        <v>0</v>
      </c>
    </row>
    <row r="88" spans="1:43" ht="15.75" thickBot="1" x14ac:dyDescent="0.3">
      <c r="A88" s="10" t="s">
        <v>24</v>
      </c>
      <c r="B88" s="8" t="s">
        <v>121</v>
      </c>
      <c r="C88" s="70">
        <v>5</v>
      </c>
      <c r="D88" s="220">
        <f t="array" ref="D88">SUM(E88:AQ88)</f>
        <v>100</v>
      </c>
      <c r="E88" s="267">
        <v>0.43010752688172044</v>
      </c>
      <c r="F88" s="69">
        <v>6.129032258064516</v>
      </c>
      <c r="G88" s="69">
        <v>18.9247311827957</v>
      </c>
      <c r="H88" s="69">
        <v>16.7741935483871</v>
      </c>
      <c r="I88" s="69">
        <v>5.376344086021505</v>
      </c>
      <c r="J88" s="69">
        <v>7.096774193548387</v>
      </c>
      <c r="K88" s="69">
        <v>10.75268817204301</v>
      </c>
      <c r="L88" s="69">
        <v>2.1505376344086025</v>
      </c>
      <c r="M88" s="69">
        <v>5.698924731182796</v>
      </c>
      <c r="N88" s="69">
        <v>8.8172043010752681</v>
      </c>
      <c r="O88" s="69">
        <v>5.376344086021505</v>
      </c>
      <c r="P88" s="69">
        <v>4.946236559139785</v>
      </c>
      <c r="Q88" s="69">
        <v>2.5806451612903225</v>
      </c>
      <c r="R88" s="69">
        <v>3.5483870967741935</v>
      </c>
      <c r="S88" s="69">
        <v>1.3978494623655915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69">
        <v>0</v>
      </c>
      <c r="AK88" s="69">
        <v>0</v>
      </c>
      <c r="AL88" s="69">
        <v>0</v>
      </c>
      <c r="AM88" s="69">
        <v>0</v>
      </c>
      <c r="AN88" s="69">
        <v>0</v>
      </c>
      <c r="AO88" s="69">
        <v>0</v>
      </c>
      <c r="AP88" s="69">
        <v>0</v>
      </c>
      <c r="AQ88" s="268">
        <v>0</v>
      </c>
    </row>
    <row r="89" spans="1:43" ht="15.75" thickBot="1" x14ac:dyDescent="0.3">
      <c r="A89" s="10" t="s">
        <v>24</v>
      </c>
      <c r="B89" s="8" t="s">
        <v>121</v>
      </c>
      <c r="C89" s="70">
        <v>6</v>
      </c>
      <c r="D89" s="220">
        <v>100</v>
      </c>
      <c r="E89" s="267">
        <v>0</v>
      </c>
      <c r="F89" s="69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69">
        <v>0</v>
      </c>
      <c r="AK89" s="69">
        <v>0</v>
      </c>
      <c r="AL89" s="69">
        <v>0</v>
      </c>
      <c r="AM89" s="69">
        <v>0</v>
      </c>
      <c r="AN89" s="69">
        <v>0</v>
      </c>
      <c r="AO89" s="69">
        <v>0</v>
      </c>
      <c r="AP89" s="69">
        <v>0</v>
      </c>
      <c r="AQ89" s="268">
        <v>0</v>
      </c>
    </row>
    <row r="90" spans="1:43" ht="15.75" thickBot="1" x14ac:dyDescent="0.3">
      <c r="A90" s="10" t="s">
        <v>24</v>
      </c>
      <c r="B90" s="8" t="s">
        <v>121</v>
      </c>
      <c r="C90" s="70">
        <v>7</v>
      </c>
      <c r="D90" s="220">
        <v>100</v>
      </c>
      <c r="E90" s="267">
        <v>0</v>
      </c>
      <c r="F90" s="69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69">
        <v>0</v>
      </c>
      <c r="AK90" s="69">
        <v>0</v>
      </c>
      <c r="AL90" s="69">
        <v>0</v>
      </c>
      <c r="AM90" s="69">
        <v>0</v>
      </c>
      <c r="AN90" s="69">
        <v>0</v>
      </c>
      <c r="AO90" s="69">
        <v>0</v>
      </c>
      <c r="AP90" s="69">
        <v>0</v>
      </c>
      <c r="AQ90" s="268">
        <v>0</v>
      </c>
    </row>
    <row r="91" spans="1:43" ht="15.75" thickBot="1" x14ac:dyDescent="0.3">
      <c r="A91" s="10" t="s">
        <v>24</v>
      </c>
      <c r="B91" s="8" t="s">
        <v>121</v>
      </c>
      <c r="C91" s="70">
        <v>8</v>
      </c>
      <c r="D91" s="220">
        <f t="array" ref="D91">SUM(E91:AQ91)</f>
        <v>99.999999999999972</v>
      </c>
      <c r="E91" s="267">
        <v>11.650485436893204</v>
      </c>
      <c r="F91" s="69">
        <v>5.825242718446602</v>
      </c>
      <c r="G91" s="69">
        <v>4.8543689320388346</v>
      </c>
      <c r="H91" s="69">
        <v>14.563106796116504</v>
      </c>
      <c r="I91" s="69">
        <v>4.8543689320388346</v>
      </c>
      <c r="J91" s="69">
        <v>7.7669902912621351</v>
      </c>
      <c r="K91" s="69">
        <v>6.7961165048543686</v>
      </c>
      <c r="L91" s="69">
        <v>1.9417475728155338</v>
      </c>
      <c r="M91" s="69">
        <v>5.825242718446602</v>
      </c>
      <c r="N91" s="69">
        <v>13.592233009708737</v>
      </c>
      <c r="O91" s="69">
        <v>5.825242718446602</v>
      </c>
      <c r="P91" s="69">
        <v>1.9417475728155338</v>
      </c>
      <c r="Q91" s="69">
        <v>0.97087378640776689</v>
      </c>
      <c r="R91" s="69">
        <v>2.912621359223301</v>
      </c>
      <c r="S91" s="69">
        <v>1.9417475728155338</v>
      </c>
      <c r="T91" s="69">
        <v>0.97087378640776689</v>
      </c>
      <c r="U91" s="69">
        <v>0</v>
      </c>
      <c r="V91" s="69">
        <v>3.8834951456310676</v>
      </c>
      <c r="W91" s="69">
        <v>0.97087378640776689</v>
      </c>
      <c r="X91" s="69">
        <v>0</v>
      </c>
      <c r="Y91" s="69">
        <v>0</v>
      </c>
      <c r="Z91" s="69">
        <v>0</v>
      </c>
      <c r="AA91" s="69">
        <v>0</v>
      </c>
      <c r="AB91" s="69">
        <v>0.97087378640776689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0.97087378640776689</v>
      </c>
      <c r="AJ91" s="69">
        <v>0</v>
      </c>
      <c r="AK91" s="69">
        <v>0</v>
      </c>
      <c r="AL91" s="69">
        <v>0</v>
      </c>
      <c r="AM91" s="69">
        <v>0</v>
      </c>
      <c r="AN91" s="69">
        <v>0.97087378640776689</v>
      </c>
      <c r="AO91" s="69">
        <v>0</v>
      </c>
      <c r="AP91" s="69">
        <v>0</v>
      </c>
      <c r="AQ91" s="268">
        <v>0</v>
      </c>
    </row>
    <row r="92" spans="1:43" ht="15.75" thickBot="1" x14ac:dyDescent="0.3">
      <c r="A92" s="10" t="s">
        <v>24</v>
      </c>
      <c r="B92" s="8" t="s">
        <v>121</v>
      </c>
      <c r="C92" s="70">
        <v>9</v>
      </c>
      <c r="D92" s="220">
        <v>100</v>
      </c>
      <c r="E92" s="267">
        <v>0</v>
      </c>
      <c r="F92" s="69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69">
        <v>0</v>
      </c>
      <c r="AK92" s="69">
        <v>0</v>
      </c>
      <c r="AL92" s="69">
        <v>0</v>
      </c>
      <c r="AM92" s="69">
        <v>0</v>
      </c>
      <c r="AN92" s="69">
        <v>0</v>
      </c>
      <c r="AO92" s="69">
        <v>0</v>
      </c>
      <c r="AP92" s="69">
        <v>0</v>
      </c>
      <c r="AQ92" s="268">
        <v>0</v>
      </c>
    </row>
    <row r="93" spans="1:43" ht="15.75" thickBot="1" x14ac:dyDescent="0.3">
      <c r="A93" s="10" t="s">
        <v>24</v>
      </c>
      <c r="B93" s="8" t="s">
        <v>121</v>
      </c>
      <c r="C93" s="70">
        <v>10</v>
      </c>
      <c r="D93" s="220">
        <v>100</v>
      </c>
      <c r="E93" s="267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69">
        <v>0</v>
      </c>
      <c r="AK93" s="69">
        <v>0</v>
      </c>
      <c r="AL93" s="69">
        <v>0</v>
      </c>
      <c r="AM93" s="69">
        <v>0</v>
      </c>
      <c r="AN93" s="69">
        <v>0</v>
      </c>
      <c r="AO93" s="69">
        <v>0</v>
      </c>
      <c r="AP93" s="69">
        <v>0</v>
      </c>
      <c r="AQ93" s="268">
        <v>0</v>
      </c>
    </row>
    <row r="94" spans="1:43" ht="15.75" thickBot="1" x14ac:dyDescent="0.3">
      <c r="A94" s="10" t="s">
        <v>24</v>
      </c>
      <c r="B94" s="8" t="s">
        <v>121</v>
      </c>
      <c r="C94" s="70">
        <v>11</v>
      </c>
      <c r="D94" s="220">
        <v>100</v>
      </c>
      <c r="E94" s="267">
        <v>0</v>
      </c>
      <c r="F94" s="69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69">
        <v>0</v>
      </c>
      <c r="AK94" s="69">
        <v>0</v>
      </c>
      <c r="AL94" s="69">
        <v>0</v>
      </c>
      <c r="AM94" s="69">
        <v>0</v>
      </c>
      <c r="AN94" s="69">
        <v>0</v>
      </c>
      <c r="AO94" s="69">
        <v>0</v>
      </c>
      <c r="AP94" s="69">
        <v>0</v>
      </c>
      <c r="AQ94" s="268">
        <v>0</v>
      </c>
    </row>
    <row r="95" spans="1:43" ht="15.75" thickBot="1" x14ac:dyDescent="0.3">
      <c r="A95" s="10" t="s">
        <v>24</v>
      </c>
      <c r="B95" s="8" t="s">
        <v>121</v>
      </c>
      <c r="C95" s="70">
        <v>12</v>
      </c>
      <c r="D95" s="220">
        <f t="array" ref="D95">SUM(E95:AQ95)</f>
        <v>100</v>
      </c>
      <c r="E95" s="267">
        <v>7.6923076923076925</v>
      </c>
      <c r="F95" s="69">
        <v>0</v>
      </c>
      <c r="G95" s="69">
        <v>7.6923076923076925</v>
      </c>
      <c r="H95" s="69">
        <v>0</v>
      </c>
      <c r="I95" s="69">
        <v>7.6923076923076925</v>
      </c>
      <c r="J95" s="69">
        <v>0</v>
      </c>
      <c r="K95" s="69">
        <v>7.6923076923076925</v>
      </c>
      <c r="L95" s="69">
        <v>7.6923076923076925</v>
      </c>
      <c r="M95" s="69">
        <v>11.538461538461538</v>
      </c>
      <c r="N95" s="69">
        <v>3.8461538461538463</v>
      </c>
      <c r="O95" s="69">
        <v>3.8461538461538463</v>
      </c>
      <c r="P95" s="69">
        <v>0</v>
      </c>
      <c r="Q95" s="69">
        <v>0</v>
      </c>
      <c r="R95" s="69">
        <v>0</v>
      </c>
      <c r="S95" s="69">
        <v>7.6923076923076925</v>
      </c>
      <c r="T95" s="69">
        <v>3.8461538461538463</v>
      </c>
      <c r="U95" s="69">
        <v>23.076923076923077</v>
      </c>
      <c r="V95" s="69">
        <v>7.6923076923076925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69">
        <v>0</v>
      </c>
      <c r="AK95" s="69">
        <v>0</v>
      </c>
      <c r="AL95" s="69">
        <v>0</v>
      </c>
      <c r="AM95" s="69">
        <v>0</v>
      </c>
      <c r="AN95" s="69">
        <v>0</v>
      </c>
      <c r="AO95" s="69">
        <v>0</v>
      </c>
      <c r="AP95" s="69">
        <v>0</v>
      </c>
      <c r="AQ95" s="268">
        <v>0</v>
      </c>
    </row>
    <row r="96" spans="1:43" ht="15.75" thickBot="1" x14ac:dyDescent="0.3">
      <c r="A96" s="10" t="s">
        <v>24</v>
      </c>
      <c r="B96" s="8" t="s">
        <v>121</v>
      </c>
      <c r="C96" s="70">
        <v>13</v>
      </c>
      <c r="D96" s="220">
        <f t="array" ref="D96">SUM(E96:AQ96)</f>
        <v>99.999999999999972</v>
      </c>
      <c r="E96" s="269">
        <v>5.3191489361702127</v>
      </c>
      <c r="F96" s="270">
        <v>5.3191489361702127</v>
      </c>
      <c r="G96" s="270">
        <v>9.5744680851063837</v>
      </c>
      <c r="H96" s="270">
        <v>29.787234042553191</v>
      </c>
      <c r="I96" s="270">
        <v>13.829787234042554</v>
      </c>
      <c r="J96" s="270">
        <v>4.2553191489361701</v>
      </c>
      <c r="K96" s="270">
        <v>3.1914893617021276</v>
      </c>
      <c r="L96" s="270">
        <v>6.3829787234042552</v>
      </c>
      <c r="M96" s="270">
        <v>2.1276595744680851</v>
      </c>
      <c r="N96" s="270">
        <v>0</v>
      </c>
      <c r="O96" s="270">
        <v>5.3191489361702127</v>
      </c>
      <c r="P96" s="270">
        <v>6.3829787234042552</v>
      </c>
      <c r="Q96" s="270">
        <v>6.3829787234042552</v>
      </c>
      <c r="R96" s="270">
        <v>1.0638297872340425</v>
      </c>
      <c r="S96" s="270">
        <v>1.0638297872340425</v>
      </c>
      <c r="T96" s="270">
        <v>0</v>
      </c>
      <c r="U96" s="270">
        <v>0</v>
      </c>
      <c r="V96" s="270">
        <v>0</v>
      </c>
      <c r="W96" s="270">
        <v>0</v>
      </c>
      <c r="X96" s="270">
        <v>0</v>
      </c>
      <c r="Y96" s="270">
        <v>0</v>
      </c>
      <c r="Z96" s="270">
        <v>0</v>
      </c>
      <c r="AA96" s="270">
        <v>0</v>
      </c>
      <c r="AB96" s="270">
        <v>0</v>
      </c>
      <c r="AC96" s="270">
        <v>0</v>
      </c>
      <c r="AD96" s="270">
        <v>0</v>
      </c>
      <c r="AE96" s="270">
        <v>0</v>
      </c>
      <c r="AF96" s="270">
        <v>0</v>
      </c>
      <c r="AG96" s="270">
        <v>0</v>
      </c>
      <c r="AH96" s="270">
        <v>0</v>
      </c>
      <c r="AI96" s="270">
        <v>0</v>
      </c>
      <c r="AJ96" s="270">
        <v>0</v>
      </c>
      <c r="AK96" s="270">
        <v>0</v>
      </c>
      <c r="AL96" s="270">
        <v>0</v>
      </c>
      <c r="AM96" s="270">
        <v>0</v>
      </c>
      <c r="AN96" s="270">
        <v>0</v>
      </c>
      <c r="AO96" s="270">
        <v>0</v>
      </c>
      <c r="AP96" s="270">
        <v>0</v>
      </c>
      <c r="AQ96" s="271">
        <v>0</v>
      </c>
    </row>
    <row r="97" spans="1:43" ht="15.75" thickTop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x14ac:dyDescent="0.25">
      <c r="A99" s="19" t="s">
        <v>60</v>
      </c>
      <c r="B99" s="6" t="s">
        <v>23</v>
      </c>
    </row>
    <row r="100" spans="1:43" ht="15.75" thickBot="1" x14ac:dyDescent="0.3">
      <c r="A100" s="10" t="s">
        <v>24</v>
      </c>
      <c r="B100" s="7" t="s">
        <v>0</v>
      </c>
      <c r="C100" s="3" t="s">
        <v>1</v>
      </c>
      <c r="D100" s="3" t="s">
        <v>2</v>
      </c>
      <c r="E100" s="3">
        <v>3000</v>
      </c>
      <c r="F100" s="3">
        <v>4000</v>
      </c>
      <c r="G100" s="3">
        <v>5000</v>
      </c>
      <c r="H100" s="3">
        <v>6000</v>
      </c>
      <c r="I100" s="3">
        <v>7000</v>
      </c>
      <c r="J100" s="3">
        <v>8000</v>
      </c>
      <c r="K100" s="3">
        <v>9000</v>
      </c>
      <c r="L100" s="3">
        <v>10000</v>
      </c>
      <c r="M100" s="3">
        <v>11000</v>
      </c>
      <c r="N100" s="3">
        <v>12000</v>
      </c>
      <c r="O100" s="3">
        <v>13000</v>
      </c>
      <c r="P100" s="3">
        <v>14000</v>
      </c>
      <c r="Q100" s="3">
        <v>15000</v>
      </c>
      <c r="R100" s="3">
        <v>16000</v>
      </c>
      <c r="S100" s="3">
        <v>17000</v>
      </c>
      <c r="T100" s="3">
        <v>18000</v>
      </c>
      <c r="U100" s="3">
        <v>19000</v>
      </c>
      <c r="V100" s="3">
        <v>20000</v>
      </c>
      <c r="W100" s="3">
        <v>21000</v>
      </c>
      <c r="X100" s="3">
        <v>22000</v>
      </c>
      <c r="Y100" s="3">
        <v>23000</v>
      </c>
      <c r="Z100" s="3">
        <v>24000</v>
      </c>
      <c r="AA100" s="3">
        <v>25000</v>
      </c>
      <c r="AB100" s="3">
        <v>26000</v>
      </c>
      <c r="AC100" s="3">
        <v>27000</v>
      </c>
      <c r="AD100" s="3">
        <v>28000</v>
      </c>
      <c r="AE100" s="3">
        <v>29000</v>
      </c>
      <c r="AF100" s="3">
        <v>30000</v>
      </c>
      <c r="AG100" s="3">
        <v>31000</v>
      </c>
      <c r="AH100" s="3">
        <v>32000</v>
      </c>
      <c r="AI100" s="3">
        <v>33000</v>
      </c>
      <c r="AJ100" s="3">
        <v>34000</v>
      </c>
      <c r="AK100" s="3">
        <v>35000</v>
      </c>
      <c r="AL100" s="3">
        <v>36000</v>
      </c>
      <c r="AM100" s="3">
        <v>37000</v>
      </c>
      <c r="AN100" s="3">
        <v>38000</v>
      </c>
      <c r="AO100" s="3">
        <v>39000</v>
      </c>
      <c r="AP100" s="3">
        <v>40000</v>
      </c>
      <c r="AQ100" s="3">
        <v>41000</v>
      </c>
    </row>
    <row r="101" spans="1:43" ht="16.5" thickTop="1" thickBot="1" x14ac:dyDescent="0.3">
      <c r="A101" s="10" t="s">
        <v>24</v>
      </c>
      <c r="B101" s="8" t="s">
        <v>121</v>
      </c>
      <c r="C101" s="33">
        <v>4</v>
      </c>
      <c r="D101" s="221">
        <f t="array" ref="D101">SUM(E101:AQ101)</f>
        <v>100.00000000000001</v>
      </c>
      <c r="E101" s="272">
        <v>1.3793103448275863</v>
      </c>
      <c r="F101" s="273">
        <v>0.68965517241379315</v>
      </c>
      <c r="G101" s="273">
        <v>2.0689655172413794</v>
      </c>
      <c r="H101" s="273">
        <v>6.8965517241379306</v>
      </c>
      <c r="I101" s="273">
        <v>7.5862068965517242</v>
      </c>
      <c r="J101" s="273">
        <v>0.68965517241379315</v>
      </c>
      <c r="K101" s="273">
        <v>2.0689655172413794</v>
      </c>
      <c r="L101" s="273">
        <v>6.8965517241379306</v>
      </c>
      <c r="M101" s="273">
        <v>0.68965517241379315</v>
      </c>
      <c r="N101" s="273">
        <v>2.7586206896551726</v>
      </c>
      <c r="O101" s="273">
        <v>8.2758620689655178</v>
      </c>
      <c r="P101" s="273">
        <v>8.2758620689655178</v>
      </c>
      <c r="Q101" s="273">
        <v>21.379310344827587</v>
      </c>
      <c r="R101" s="273">
        <v>18.620689655172416</v>
      </c>
      <c r="S101" s="273">
        <v>7.5862068965517242</v>
      </c>
      <c r="T101" s="273">
        <v>2.7586206896551726</v>
      </c>
      <c r="U101" s="273">
        <v>0.68965517241379315</v>
      </c>
      <c r="V101" s="273">
        <v>0.68965517241379315</v>
      </c>
      <c r="W101" s="273">
        <v>0</v>
      </c>
      <c r="X101" s="273">
        <v>0</v>
      </c>
      <c r="Y101" s="273">
        <v>0</v>
      </c>
      <c r="Z101" s="273">
        <v>0</v>
      </c>
      <c r="AA101" s="273">
        <v>0</v>
      </c>
      <c r="AB101" s="273">
        <v>0</v>
      </c>
      <c r="AC101" s="273">
        <v>0</v>
      </c>
      <c r="AD101" s="273">
        <v>0</v>
      </c>
      <c r="AE101" s="273">
        <v>0</v>
      </c>
      <c r="AF101" s="273">
        <v>0</v>
      </c>
      <c r="AG101" s="273">
        <v>0</v>
      </c>
      <c r="AH101" s="273">
        <v>0</v>
      </c>
      <c r="AI101" s="273">
        <v>0</v>
      </c>
      <c r="AJ101" s="273">
        <v>0</v>
      </c>
      <c r="AK101" s="273">
        <v>0</v>
      </c>
      <c r="AL101" s="273">
        <v>0</v>
      </c>
      <c r="AM101" s="273">
        <v>0</v>
      </c>
      <c r="AN101" s="273">
        <v>0</v>
      </c>
      <c r="AO101" s="273">
        <v>0</v>
      </c>
      <c r="AP101" s="273">
        <v>0</v>
      </c>
      <c r="AQ101" s="274">
        <v>0</v>
      </c>
    </row>
    <row r="102" spans="1:43" ht="15.75" thickBot="1" x14ac:dyDescent="0.3">
      <c r="A102" s="10" t="s">
        <v>24</v>
      </c>
      <c r="B102" s="8" t="s">
        <v>121</v>
      </c>
      <c r="C102" s="33">
        <v>5</v>
      </c>
      <c r="D102" s="221">
        <f t="array" ref="D102">SUM(E102:AQ102)</f>
        <v>99.999999999999986</v>
      </c>
      <c r="E102" s="275">
        <v>0.32502708559046589</v>
      </c>
      <c r="F102" s="32">
        <v>0.8667388949079089</v>
      </c>
      <c r="G102" s="32">
        <v>2.8169014084507045</v>
      </c>
      <c r="H102" s="32">
        <v>4.3336944745395449</v>
      </c>
      <c r="I102" s="32">
        <v>4.225352112676056</v>
      </c>
      <c r="J102" s="32">
        <v>1.0834236186348862</v>
      </c>
      <c r="K102" s="32">
        <v>1.7334777898158178</v>
      </c>
      <c r="L102" s="32">
        <v>3.0335861321776814</v>
      </c>
      <c r="M102" s="32">
        <v>0.43336944745395445</v>
      </c>
      <c r="N102" s="32">
        <v>2.2751895991332609</v>
      </c>
      <c r="O102" s="32">
        <v>5.6338028169014089</v>
      </c>
      <c r="P102" s="32">
        <v>6.1755146262188516</v>
      </c>
      <c r="Q102" s="32">
        <v>7.9089924160346703</v>
      </c>
      <c r="R102" s="32">
        <v>11.159263271939327</v>
      </c>
      <c r="S102" s="32">
        <v>28.494041170097507</v>
      </c>
      <c r="T102" s="32">
        <v>17.768147345612135</v>
      </c>
      <c r="U102" s="32">
        <v>1.0834236186348862</v>
      </c>
      <c r="V102" s="32">
        <v>0.10834236186348861</v>
      </c>
      <c r="W102" s="32">
        <v>0.32502708559046589</v>
      </c>
      <c r="X102" s="32">
        <v>0.21668472372697722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276">
        <v>0</v>
      </c>
    </row>
    <row r="103" spans="1:43" ht="15.75" thickBot="1" x14ac:dyDescent="0.3">
      <c r="A103" s="10" t="s">
        <v>24</v>
      </c>
      <c r="B103" s="8" t="s">
        <v>121</v>
      </c>
      <c r="C103" s="33">
        <v>6</v>
      </c>
      <c r="D103" s="221">
        <v>100</v>
      </c>
      <c r="E103" s="275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276">
        <v>0</v>
      </c>
    </row>
    <row r="104" spans="1:43" ht="15.75" thickBot="1" x14ac:dyDescent="0.3">
      <c r="A104" s="10" t="s">
        <v>24</v>
      </c>
      <c r="B104" s="8" t="s">
        <v>121</v>
      </c>
      <c r="C104" s="33">
        <v>7</v>
      </c>
      <c r="D104" s="221">
        <v>100</v>
      </c>
      <c r="E104" s="275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276">
        <v>0</v>
      </c>
    </row>
    <row r="105" spans="1:43" ht="15.75" thickBot="1" x14ac:dyDescent="0.3">
      <c r="A105" s="10" t="s">
        <v>24</v>
      </c>
      <c r="B105" s="8" t="s">
        <v>121</v>
      </c>
      <c r="C105" s="33">
        <v>8</v>
      </c>
      <c r="D105" s="221">
        <f t="array" ref="D105">SUM(E105:AQ105)</f>
        <v>100</v>
      </c>
      <c r="E105" s="275">
        <v>7.0671378091872796</v>
      </c>
      <c r="F105" s="32">
        <v>7.7738515901060072</v>
      </c>
      <c r="G105" s="32">
        <v>9.7762073027090697</v>
      </c>
      <c r="H105" s="32">
        <v>8.9517078916372199</v>
      </c>
      <c r="I105" s="32">
        <v>5.7714958775029448</v>
      </c>
      <c r="J105" s="32">
        <v>1.2956419316843346</v>
      </c>
      <c r="K105" s="32">
        <v>6.1248527679623086</v>
      </c>
      <c r="L105" s="32">
        <v>2.0023557126030624</v>
      </c>
      <c r="M105" s="32">
        <v>3.4157832744405181</v>
      </c>
      <c r="N105" s="32">
        <v>6.0070671378091873</v>
      </c>
      <c r="O105" s="32">
        <v>7.4204946996466434</v>
      </c>
      <c r="P105" s="32">
        <v>8.4805653710247348</v>
      </c>
      <c r="Q105" s="32">
        <v>9.0694935217903421</v>
      </c>
      <c r="R105" s="32">
        <v>8.8339222614840995</v>
      </c>
      <c r="S105" s="32">
        <v>3.7691401648998819</v>
      </c>
      <c r="T105" s="32">
        <v>3.7691401648998819</v>
      </c>
      <c r="U105" s="32">
        <v>0.23557126030624262</v>
      </c>
      <c r="V105" s="32">
        <v>0.23557126030624262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276">
        <v>0</v>
      </c>
    </row>
    <row r="106" spans="1:43" ht="15.75" thickBot="1" x14ac:dyDescent="0.3">
      <c r="A106" s="10" t="s">
        <v>24</v>
      </c>
      <c r="B106" s="8" t="s">
        <v>121</v>
      </c>
      <c r="C106" s="33">
        <v>9</v>
      </c>
      <c r="D106" s="221">
        <v>100</v>
      </c>
      <c r="E106" s="275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276">
        <v>0</v>
      </c>
    </row>
    <row r="107" spans="1:43" ht="15.75" thickBot="1" x14ac:dyDescent="0.3">
      <c r="A107" s="10" t="s">
        <v>24</v>
      </c>
      <c r="B107" s="8" t="s">
        <v>121</v>
      </c>
      <c r="C107" s="33">
        <v>10</v>
      </c>
      <c r="D107" s="221">
        <v>100</v>
      </c>
      <c r="E107" s="275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276">
        <v>0</v>
      </c>
    </row>
    <row r="108" spans="1:43" ht="15.75" thickBot="1" x14ac:dyDescent="0.3">
      <c r="A108" s="10" t="s">
        <v>24</v>
      </c>
      <c r="B108" s="8" t="s">
        <v>121</v>
      </c>
      <c r="C108" s="33">
        <v>11</v>
      </c>
      <c r="D108" s="221">
        <f t="array" ref="D108">SUM(E108:AQ108)</f>
        <v>100</v>
      </c>
      <c r="E108" s="275">
        <v>5.8823529411764701</v>
      </c>
      <c r="F108" s="32">
        <v>8.8235294117647065</v>
      </c>
      <c r="G108" s="32">
        <v>2.9411764705882351</v>
      </c>
      <c r="H108" s="32">
        <v>5.8823529411764701</v>
      </c>
      <c r="I108" s="32">
        <v>2.9411764705882351</v>
      </c>
      <c r="J108" s="32">
        <v>2.9411764705882351</v>
      </c>
      <c r="K108" s="32">
        <v>2.9411764705882351</v>
      </c>
      <c r="L108" s="32">
        <v>0</v>
      </c>
      <c r="M108" s="32">
        <v>5.8823529411764701</v>
      </c>
      <c r="N108" s="32">
        <v>5.8823529411764701</v>
      </c>
      <c r="O108" s="32">
        <v>14.705882352941178</v>
      </c>
      <c r="P108" s="32">
        <v>35.294117647058826</v>
      </c>
      <c r="Q108" s="32">
        <v>5.8823529411764701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276">
        <v>0</v>
      </c>
    </row>
    <row r="109" spans="1:43" ht="15.75" thickBot="1" x14ac:dyDescent="0.3">
      <c r="A109" s="10" t="s">
        <v>24</v>
      </c>
      <c r="B109" s="8" t="s">
        <v>121</v>
      </c>
      <c r="C109" s="33">
        <v>12</v>
      </c>
      <c r="D109" s="221">
        <f t="array" ref="D109">SUM(E109:AQ109)</f>
        <v>99.999999999999972</v>
      </c>
      <c r="E109" s="275">
        <v>0.6872852233676976</v>
      </c>
      <c r="F109" s="32">
        <v>0.6872852233676976</v>
      </c>
      <c r="G109" s="32">
        <v>1.0309278350515463</v>
      </c>
      <c r="H109" s="32">
        <v>3.4364261168384882</v>
      </c>
      <c r="I109" s="32">
        <v>3.0927835051546393</v>
      </c>
      <c r="J109" s="32">
        <v>7.216494845360824</v>
      </c>
      <c r="K109" s="32">
        <v>9.2783505154639183</v>
      </c>
      <c r="L109" s="32">
        <v>10.309278350515463</v>
      </c>
      <c r="M109" s="32">
        <v>10.309278350515463</v>
      </c>
      <c r="N109" s="32">
        <v>10.309278350515463</v>
      </c>
      <c r="O109" s="32">
        <v>9.2783505154639183</v>
      </c>
      <c r="P109" s="32">
        <v>8.2474226804123703</v>
      </c>
      <c r="Q109" s="32">
        <v>7.9037800687285218</v>
      </c>
      <c r="R109" s="32">
        <v>4.8109965635738838</v>
      </c>
      <c r="S109" s="32">
        <v>4.4673539518900345</v>
      </c>
      <c r="T109" s="32">
        <v>3.7800687285223367</v>
      </c>
      <c r="U109" s="32">
        <v>1.7182130584192441</v>
      </c>
      <c r="V109" s="32">
        <v>1.7182130584192441</v>
      </c>
      <c r="W109" s="32">
        <v>0</v>
      </c>
      <c r="X109" s="32">
        <v>1.3745704467353952</v>
      </c>
      <c r="Y109" s="32">
        <v>0.3436426116838488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276">
        <v>0</v>
      </c>
    </row>
    <row r="110" spans="1:43" ht="15.75" thickBot="1" x14ac:dyDescent="0.3">
      <c r="A110" s="10" t="s">
        <v>24</v>
      </c>
      <c r="B110" s="8" t="s">
        <v>121</v>
      </c>
      <c r="C110" s="33">
        <v>13</v>
      </c>
      <c r="D110" s="221">
        <f t="array" ref="D110">SUM(E110:AQ110)</f>
        <v>100</v>
      </c>
      <c r="E110" s="277">
        <v>8.1081081081081088</v>
      </c>
      <c r="F110" s="278">
        <v>1.3513513513513513</v>
      </c>
      <c r="G110" s="278">
        <v>1.3513513513513513</v>
      </c>
      <c r="H110" s="278">
        <v>0.90090090090090091</v>
      </c>
      <c r="I110" s="278">
        <v>1.8018018018018018</v>
      </c>
      <c r="J110" s="278">
        <v>5.8558558558558556</v>
      </c>
      <c r="K110" s="278">
        <v>10.810810810810811</v>
      </c>
      <c r="L110" s="278">
        <v>2.7027027027027026</v>
      </c>
      <c r="M110" s="278">
        <v>1.8018018018018018</v>
      </c>
      <c r="N110" s="278">
        <v>31.531531531531531</v>
      </c>
      <c r="O110" s="278">
        <v>4.954954954954955</v>
      </c>
      <c r="P110" s="278">
        <v>8.1081081081081088</v>
      </c>
      <c r="Q110" s="278">
        <v>3.6036036036036037</v>
      </c>
      <c r="R110" s="278">
        <v>7.6576576576576567</v>
      </c>
      <c r="S110" s="278">
        <v>4.954954954954955</v>
      </c>
      <c r="T110" s="278">
        <v>2.2522522522522523</v>
      </c>
      <c r="U110" s="278">
        <v>0.90090090090090091</v>
      </c>
      <c r="V110" s="278">
        <v>0</v>
      </c>
      <c r="W110" s="278">
        <v>0.45045045045045046</v>
      </c>
      <c r="X110" s="278">
        <v>0</v>
      </c>
      <c r="Y110" s="278">
        <v>0</v>
      </c>
      <c r="Z110" s="278">
        <v>0</v>
      </c>
      <c r="AA110" s="278">
        <v>0</v>
      </c>
      <c r="AB110" s="278">
        <v>0.90090090090090091</v>
      </c>
      <c r="AC110" s="278">
        <v>0</v>
      </c>
      <c r="AD110" s="278">
        <v>0</v>
      </c>
      <c r="AE110" s="278">
        <v>0</v>
      </c>
      <c r="AF110" s="278">
        <v>0</v>
      </c>
      <c r="AG110" s="278">
        <v>0</v>
      </c>
      <c r="AH110" s="278">
        <v>0</v>
      </c>
      <c r="AI110" s="278">
        <v>0</v>
      </c>
      <c r="AJ110" s="278">
        <v>0</v>
      </c>
      <c r="AK110" s="278">
        <v>0</v>
      </c>
      <c r="AL110" s="278">
        <v>0</v>
      </c>
      <c r="AM110" s="278">
        <v>0</v>
      </c>
      <c r="AN110" s="278">
        <v>0</v>
      </c>
      <c r="AO110" s="278">
        <v>0</v>
      </c>
      <c r="AP110" s="278">
        <v>0</v>
      </c>
      <c r="AQ110" s="279">
        <v>0</v>
      </c>
    </row>
    <row r="111" spans="1:43" ht="15.75" thickTop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x14ac:dyDescent="0.25">
      <c r="A113" s="19" t="s">
        <v>61</v>
      </c>
      <c r="B113" s="6" t="s">
        <v>23</v>
      </c>
    </row>
    <row r="114" spans="1:43" ht="15.75" thickBot="1" x14ac:dyDescent="0.3">
      <c r="A114" s="10" t="s">
        <v>24</v>
      </c>
      <c r="B114" s="7" t="s">
        <v>0</v>
      </c>
      <c r="C114" s="3" t="s">
        <v>1</v>
      </c>
      <c r="D114" s="3" t="s">
        <v>2</v>
      </c>
      <c r="E114" s="3">
        <v>3000</v>
      </c>
      <c r="F114" s="3">
        <v>4000</v>
      </c>
      <c r="G114" s="3">
        <v>5000</v>
      </c>
      <c r="H114" s="3">
        <v>6000</v>
      </c>
      <c r="I114" s="3">
        <v>7000</v>
      </c>
      <c r="J114" s="3">
        <v>8000</v>
      </c>
      <c r="K114" s="3">
        <v>9000</v>
      </c>
      <c r="L114" s="3">
        <v>10000</v>
      </c>
      <c r="M114" s="3">
        <v>11000</v>
      </c>
      <c r="N114" s="3">
        <v>12000</v>
      </c>
      <c r="O114" s="3">
        <v>13000</v>
      </c>
      <c r="P114" s="3">
        <v>14000</v>
      </c>
      <c r="Q114" s="3">
        <v>15000</v>
      </c>
      <c r="R114" s="3">
        <v>16000</v>
      </c>
      <c r="S114" s="3">
        <v>17000</v>
      </c>
      <c r="T114" s="3">
        <v>18000</v>
      </c>
      <c r="U114" s="3">
        <v>19000</v>
      </c>
      <c r="V114" s="3">
        <v>20000</v>
      </c>
      <c r="W114" s="3">
        <v>21000</v>
      </c>
      <c r="X114" s="3">
        <v>22000</v>
      </c>
      <c r="Y114" s="3">
        <v>23000</v>
      </c>
      <c r="Z114" s="3">
        <v>24000</v>
      </c>
      <c r="AA114" s="3">
        <v>25000</v>
      </c>
      <c r="AB114" s="3">
        <v>26000</v>
      </c>
      <c r="AC114" s="3">
        <v>27000</v>
      </c>
      <c r="AD114" s="3">
        <v>28000</v>
      </c>
      <c r="AE114" s="3">
        <v>29000</v>
      </c>
      <c r="AF114" s="3">
        <v>30000</v>
      </c>
      <c r="AG114" s="3">
        <v>31000</v>
      </c>
      <c r="AH114" s="3">
        <v>32000</v>
      </c>
      <c r="AI114" s="3">
        <v>33000</v>
      </c>
      <c r="AJ114" s="3">
        <v>34000</v>
      </c>
      <c r="AK114" s="3">
        <v>35000</v>
      </c>
      <c r="AL114" s="3">
        <v>36000</v>
      </c>
      <c r="AM114" s="3">
        <v>37000</v>
      </c>
      <c r="AN114" s="3">
        <v>38000</v>
      </c>
      <c r="AO114" s="3">
        <v>39000</v>
      </c>
      <c r="AP114" s="3">
        <v>40000</v>
      </c>
      <c r="AQ114" s="3">
        <v>41000</v>
      </c>
    </row>
    <row r="115" spans="1:43" ht="16.5" thickTop="1" thickBot="1" x14ac:dyDescent="0.3">
      <c r="A115" s="10" t="s">
        <v>24</v>
      </c>
      <c r="B115" s="8" t="s">
        <v>121</v>
      </c>
      <c r="C115" s="35">
        <v>4</v>
      </c>
      <c r="D115" s="222">
        <f t="array" ref="D115">SUM(E115:AQ115)</f>
        <v>100</v>
      </c>
      <c r="E115" s="280">
        <v>0</v>
      </c>
      <c r="F115" s="281">
        <v>0</v>
      </c>
      <c r="G115" s="281">
        <v>4.1666666666666661</v>
      </c>
      <c r="H115" s="281">
        <v>8.3333333333333321</v>
      </c>
      <c r="I115" s="281">
        <v>0</v>
      </c>
      <c r="J115" s="281">
        <v>8.3333333333333321</v>
      </c>
      <c r="K115" s="281">
        <v>16.666666666666664</v>
      </c>
      <c r="L115" s="281">
        <v>8.3333333333333321</v>
      </c>
      <c r="M115" s="281">
        <v>8.3333333333333321</v>
      </c>
      <c r="N115" s="281">
        <v>8.3333333333333321</v>
      </c>
      <c r="O115" s="281">
        <v>12.5</v>
      </c>
      <c r="P115" s="281">
        <v>12.5</v>
      </c>
      <c r="Q115" s="281">
        <v>4.1666666666666661</v>
      </c>
      <c r="R115" s="281">
        <v>4.1666666666666661</v>
      </c>
      <c r="S115" s="281">
        <v>4.1666666666666661</v>
      </c>
      <c r="T115" s="281">
        <v>0</v>
      </c>
      <c r="U115" s="281">
        <v>0</v>
      </c>
      <c r="V115" s="281">
        <v>0</v>
      </c>
      <c r="W115" s="281">
        <v>0</v>
      </c>
      <c r="X115" s="281">
        <v>0</v>
      </c>
      <c r="Y115" s="281">
        <v>0</v>
      </c>
      <c r="Z115" s="281">
        <v>0</v>
      </c>
      <c r="AA115" s="281">
        <v>0</v>
      </c>
      <c r="AB115" s="281">
        <v>0</v>
      </c>
      <c r="AC115" s="281">
        <v>0</v>
      </c>
      <c r="AD115" s="281">
        <v>0</v>
      </c>
      <c r="AE115" s="281">
        <v>0</v>
      </c>
      <c r="AF115" s="281">
        <v>0</v>
      </c>
      <c r="AG115" s="281">
        <v>0</v>
      </c>
      <c r="AH115" s="281">
        <v>0</v>
      </c>
      <c r="AI115" s="281">
        <v>0</v>
      </c>
      <c r="AJ115" s="281">
        <v>0</v>
      </c>
      <c r="AK115" s="281">
        <v>0</v>
      </c>
      <c r="AL115" s="281">
        <v>0</v>
      </c>
      <c r="AM115" s="281">
        <v>0</v>
      </c>
      <c r="AN115" s="281">
        <v>0</v>
      </c>
      <c r="AO115" s="281">
        <v>0</v>
      </c>
      <c r="AP115" s="281">
        <v>0</v>
      </c>
      <c r="AQ115" s="282">
        <v>0</v>
      </c>
    </row>
    <row r="116" spans="1:43" ht="15.75" thickBot="1" x14ac:dyDescent="0.3">
      <c r="A116" s="10" t="s">
        <v>24</v>
      </c>
      <c r="B116" s="8" t="s">
        <v>121</v>
      </c>
      <c r="C116" s="35">
        <v>5</v>
      </c>
      <c r="D116" s="222">
        <f t="array" ref="D116">SUM(E116:AQ116)</f>
        <v>100.00000000000001</v>
      </c>
      <c r="E116" s="283">
        <v>9.0090090090090094</v>
      </c>
      <c r="F116" s="13">
        <v>15.970515970515969</v>
      </c>
      <c r="G116" s="13">
        <v>15.88861588861589</v>
      </c>
      <c r="H116" s="13">
        <v>10.483210483210485</v>
      </c>
      <c r="I116" s="13">
        <v>4.9140049140049138</v>
      </c>
      <c r="J116" s="13">
        <v>5.3235053235053238</v>
      </c>
      <c r="K116" s="13">
        <v>7.6167076167076173</v>
      </c>
      <c r="L116" s="13">
        <v>4.0131040131040132</v>
      </c>
      <c r="M116" s="13">
        <v>2.7027027027027026</v>
      </c>
      <c r="N116" s="13">
        <v>5.0778050778050776</v>
      </c>
      <c r="O116" s="13">
        <v>4.9959049959049953</v>
      </c>
      <c r="P116" s="13">
        <v>5.3235053235053238</v>
      </c>
      <c r="Q116" s="13">
        <v>5.4054054054054053</v>
      </c>
      <c r="R116" s="13">
        <v>3.276003276003276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284">
        <v>0</v>
      </c>
    </row>
    <row r="117" spans="1:43" ht="15.75" thickBot="1" x14ac:dyDescent="0.3">
      <c r="A117" s="10" t="s">
        <v>24</v>
      </c>
      <c r="B117" s="8" t="s">
        <v>121</v>
      </c>
      <c r="C117" s="35">
        <v>6</v>
      </c>
      <c r="D117" s="222">
        <v>100.00000000000003</v>
      </c>
      <c r="E117" s="28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284">
        <v>0</v>
      </c>
    </row>
    <row r="118" spans="1:43" ht="15.75" thickBot="1" x14ac:dyDescent="0.3">
      <c r="A118" s="10" t="s">
        <v>24</v>
      </c>
      <c r="B118" s="8" t="s">
        <v>121</v>
      </c>
      <c r="C118" s="35">
        <v>7</v>
      </c>
      <c r="D118" s="222">
        <v>100.00000000000003</v>
      </c>
      <c r="E118" s="28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284">
        <v>0</v>
      </c>
    </row>
    <row r="119" spans="1:43" ht="15.75" thickBot="1" x14ac:dyDescent="0.3">
      <c r="A119" s="10" t="s">
        <v>24</v>
      </c>
      <c r="B119" s="8" t="s">
        <v>121</v>
      </c>
      <c r="C119" s="35">
        <v>8</v>
      </c>
      <c r="D119" s="222">
        <f t="array" ref="D119">SUM(E119:AQ119)</f>
        <v>99.999999999999972</v>
      </c>
      <c r="E119" s="283">
        <v>21.371610845295056</v>
      </c>
      <c r="F119" s="13">
        <v>17.862838915470494</v>
      </c>
      <c r="G119" s="13">
        <v>9.7288676236044669</v>
      </c>
      <c r="H119" s="13">
        <v>13.397129186602871</v>
      </c>
      <c r="I119" s="13">
        <v>5.1036682615629987</v>
      </c>
      <c r="J119" s="13">
        <v>11.961722488038278</v>
      </c>
      <c r="K119" s="13">
        <v>8.6124401913875595</v>
      </c>
      <c r="L119" s="13">
        <v>6.3795853269537472</v>
      </c>
      <c r="M119" s="13">
        <v>1.9138755980861244</v>
      </c>
      <c r="N119" s="13">
        <v>0.31897926634768742</v>
      </c>
      <c r="O119" s="13">
        <v>0</v>
      </c>
      <c r="P119" s="13">
        <v>0.79744816586921841</v>
      </c>
      <c r="Q119" s="13">
        <v>0.79744816586921841</v>
      </c>
      <c r="R119" s="13">
        <v>0.4784688995215311</v>
      </c>
      <c r="S119" s="13">
        <v>0.31897926634768742</v>
      </c>
      <c r="T119" s="13">
        <v>0.79744816586921841</v>
      </c>
      <c r="U119" s="13">
        <v>0.15948963317384371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284">
        <v>0</v>
      </c>
    </row>
    <row r="120" spans="1:43" ht="15.75" thickBot="1" x14ac:dyDescent="0.3">
      <c r="A120" s="10" t="s">
        <v>24</v>
      </c>
      <c r="B120" s="8" t="s">
        <v>121</v>
      </c>
      <c r="C120" s="35">
        <v>9</v>
      </c>
      <c r="D120" s="222">
        <v>100.00000000000003</v>
      </c>
      <c r="E120" s="28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284">
        <v>0</v>
      </c>
    </row>
    <row r="121" spans="1:43" ht="15.75" thickBot="1" x14ac:dyDescent="0.3">
      <c r="A121" s="10" t="s">
        <v>24</v>
      </c>
      <c r="B121" s="8" t="s">
        <v>121</v>
      </c>
      <c r="C121" s="35">
        <v>10</v>
      </c>
      <c r="D121" s="222">
        <v>100.00000000000003</v>
      </c>
      <c r="E121" s="28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284">
        <v>0</v>
      </c>
    </row>
    <row r="122" spans="1:43" ht="15.75" thickBot="1" x14ac:dyDescent="0.3">
      <c r="A122" s="10" t="s">
        <v>24</v>
      </c>
      <c r="B122" s="8" t="s">
        <v>121</v>
      </c>
      <c r="C122" s="35">
        <v>11</v>
      </c>
      <c r="D122" s="222">
        <f t="array" ref="D122">SUM(E122:AQ122)</f>
        <v>100</v>
      </c>
      <c r="E122" s="283">
        <v>3.4482758620689653</v>
      </c>
      <c r="F122" s="13">
        <v>5.1724137931034484</v>
      </c>
      <c r="G122" s="13">
        <v>10.344827586206897</v>
      </c>
      <c r="H122" s="13">
        <v>1.7241379310344827</v>
      </c>
      <c r="I122" s="13">
        <v>3.4482758620689653</v>
      </c>
      <c r="J122" s="13">
        <v>5.1724137931034484</v>
      </c>
      <c r="K122" s="13">
        <v>3.4482758620689653</v>
      </c>
      <c r="L122" s="13">
        <v>1.7241379310344827</v>
      </c>
      <c r="M122" s="13">
        <v>3.4482758620689653</v>
      </c>
      <c r="N122" s="13">
        <v>8.6206896551724146</v>
      </c>
      <c r="O122" s="13">
        <v>1.7241379310344827</v>
      </c>
      <c r="P122" s="13">
        <v>8.6206896551724146</v>
      </c>
      <c r="Q122" s="13">
        <v>24.137931034482758</v>
      </c>
      <c r="R122" s="13">
        <v>12.068965517241379</v>
      </c>
      <c r="S122" s="13">
        <v>1.7241379310344827</v>
      </c>
      <c r="T122" s="13">
        <v>0</v>
      </c>
      <c r="U122" s="13">
        <v>5.1724137931034484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284">
        <v>0</v>
      </c>
    </row>
    <row r="123" spans="1:43" ht="15.75" thickBot="1" x14ac:dyDescent="0.3">
      <c r="A123" s="10" t="s">
        <v>24</v>
      </c>
      <c r="B123" s="8" t="s">
        <v>121</v>
      </c>
      <c r="C123" s="35">
        <v>12</v>
      </c>
      <c r="D123" s="222">
        <f t="array" ref="D123">SUM(E123:AQ123)</f>
        <v>99.999999999999972</v>
      </c>
      <c r="E123" s="283">
        <v>0</v>
      </c>
      <c r="F123" s="13">
        <v>0</v>
      </c>
      <c r="G123" s="13">
        <v>15.789473684210526</v>
      </c>
      <c r="H123" s="13">
        <v>0</v>
      </c>
      <c r="I123" s="13">
        <v>15.789473684210526</v>
      </c>
      <c r="J123" s="13">
        <v>10.526315789473683</v>
      </c>
      <c r="K123" s="13">
        <v>5.2631578947368416</v>
      </c>
      <c r="L123" s="13">
        <v>15.789473684210526</v>
      </c>
      <c r="M123" s="13">
        <v>21.052631578947366</v>
      </c>
      <c r="N123" s="13">
        <v>0</v>
      </c>
      <c r="O123" s="13">
        <v>0</v>
      </c>
      <c r="P123" s="13">
        <v>0</v>
      </c>
      <c r="Q123" s="13">
        <v>0</v>
      </c>
      <c r="R123" s="13">
        <v>5.2631578947368416</v>
      </c>
      <c r="S123" s="13">
        <v>5.2631578947368416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5.2631578947368416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284">
        <v>0</v>
      </c>
    </row>
    <row r="124" spans="1:43" ht="15.75" thickBot="1" x14ac:dyDescent="0.3">
      <c r="A124" s="10" t="s">
        <v>24</v>
      </c>
      <c r="B124" s="8" t="s">
        <v>121</v>
      </c>
      <c r="C124" s="35">
        <v>13</v>
      </c>
      <c r="D124" s="222">
        <f t="array" ref="D124">SUM(E124:AQ124)</f>
        <v>99.999999999999972</v>
      </c>
      <c r="E124" s="285">
        <v>11.111111111111111</v>
      </c>
      <c r="F124" s="286">
        <v>3.7037037037037033</v>
      </c>
      <c r="G124" s="286">
        <v>14.814814814814813</v>
      </c>
      <c r="H124" s="286">
        <v>11.111111111111111</v>
      </c>
      <c r="I124" s="286">
        <v>7.4074074074074066</v>
      </c>
      <c r="J124" s="286">
        <v>0</v>
      </c>
      <c r="K124" s="286">
        <v>3.7037037037037033</v>
      </c>
      <c r="L124" s="286">
        <v>11.111111111111111</v>
      </c>
      <c r="M124" s="286">
        <v>0</v>
      </c>
      <c r="N124" s="286">
        <v>0</v>
      </c>
      <c r="O124" s="286">
        <v>14.814814814814813</v>
      </c>
      <c r="P124" s="286">
        <v>7.4074074074074066</v>
      </c>
      <c r="Q124" s="286">
        <v>14.814814814814813</v>
      </c>
      <c r="R124" s="286">
        <v>0</v>
      </c>
      <c r="S124" s="286">
        <v>0</v>
      </c>
      <c r="T124" s="286">
        <v>0</v>
      </c>
      <c r="U124" s="286">
        <v>0</v>
      </c>
      <c r="V124" s="286">
        <v>0</v>
      </c>
      <c r="W124" s="286">
        <v>0</v>
      </c>
      <c r="X124" s="286">
        <v>0</v>
      </c>
      <c r="Y124" s="286">
        <v>0</v>
      </c>
      <c r="Z124" s="286">
        <v>0</v>
      </c>
      <c r="AA124" s="286">
        <v>0</v>
      </c>
      <c r="AB124" s="286">
        <v>0</v>
      </c>
      <c r="AC124" s="286">
        <v>0</v>
      </c>
      <c r="AD124" s="286">
        <v>0</v>
      </c>
      <c r="AE124" s="286">
        <v>0</v>
      </c>
      <c r="AF124" s="286">
        <v>0</v>
      </c>
      <c r="AG124" s="286">
        <v>0</v>
      </c>
      <c r="AH124" s="286">
        <v>0</v>
      </c>
      <c r="AI124" s="286">
        <v>0</v>
      </c>
      <c r="AJ124" s="286">
        <v>0</v>
      </c>
      <c r="AK124" s="286">
        <v>0</v>
      </c>
      <c r="AL124" s="286">
        <v>0</v>
      </c>
      <c r="AM124" s="286">
        <v>0</v>
      </c>
      <c r="AN124" s="286">
        <v>0</v>
      </c>
      <c r="AO124" s="286">
        <v>0</v>
      </c>
      <c r="AP124" s="286">
        <v>0</v>
      </c>
      <c r="AQ124" s="287">
        <v>0</v>
      </c>
    </row>
    <row r="125" spans="1:43" ht="15.75" thickTop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x14ac:dyDescent="0.25">
      <c r="A127" s="19" t="s">
        <v>62</v>
      </c>
      <c r="B127" s="6" t="s">
        <v>23</v>
      </c>
    </row>
    <row r="128" spans="1:43" ht="15.75" thickBot="1" x14ac:dyDescent="0.3">
      <c r="A128" s="10" t="s">
        <v>24</v>
      </c>
      <c r="B128" s="7" t="s">
        <v>0</v>
      </c>
      <c r="C128" s="3" t="s">
        <v>1</v>
      </c>
      <c r="D128" s="3" t="s">
        <v>2</v>
      </c>
      <c r="E128" s="3">
        <v>3000</v>
      </c>
      <c r="F128" s="3">
        <v>4000</v>
      </c>
      <c r="G128" s="3">
        <v>5000</v>
      </c>
      <c r="H128" s="3">
        <v>6000</v>
      </c>
      <c r="I128" s="3">
        <v>7000</v>
      </c>
      <c r="J128" s="3">
        <v>8000</v>
      </c>
      <c r="K128" s="3">
        <v>9000</v>
      </c>
      <c r="L128" s="3">
        <v>10000</v>
      </c>
      <c r="M128" s="3">
        <v>11000</v>
      </c>
      <c r="N128" s="3">
        <v>12000</v>
      </c>
      <c r="O128" s="3">
        <v>13000</v>
      </c>
      <c r="P128" s="3">
        <v>14000</v>
      </c>
      <c r="Q128" s="3">
        <v>15000</v>
      </c>
      <c r="R128" s="3">
        <v>16000</v>
      </c>
      <c r="S128" s="3">
        <v>17000</v>
      </c>
      <c r="T128" s="3">
        <v>18000</v>
      </c>
      <c r="U128" s="3">
        <v>19000</v>
      </c>
      <c r="V128" s="3">
        <v>20000</v>
      </c>
      <c r="W128" s="3">
        <v>21000</v>
      </c>
      <c r="X128" s="3">
        <v>22000</v>
      </c>
      <c r="Y128" s="3">
        <v>23000</v>
      </c>
      <c r="Z128" s="3">
        <v>24000</v>
      </c>
      <c r="AA128" s="3">
        <v>25000</v>
      </c>
      <c r="AB128" s="3">
        <v>26000</v>
      </c>
      <c r="AC128" s="3">
        <v>27000</v>
      </c>
      <c r="AD128" s="3">
        <v>28000</v>
      </c>
      <c r="AE128" s="3">
        <v>29000</v>
      </c>
      <c r="AF128" s="3">
        <v>30000</v>
      </c>
      <c r="AG128" s="3">
        <v>31000</v>
      </c>
      <c r="AH128" s="3">
        <v>32000</v>
      </c>
      <c r="AI128" s="3">
        <v>33000</v>
      </c>
      <c r="AJ128" s="3">
        <v>34000</v>
      </c>
      <c r="AK128" s="3">
        <v>35000</v>
      </c>
      <c r="AL128" s="3">
        <v>36000</v>
      </c>
      <c r="AM128" s="3">
        <v>37000</v>
      </c>
      <c r="AN128" s="3">
        <v>38000</v>
      </c>
      <c r="AO128" s="3">
        <v>39000</v>
      </c>
      <c r="AP128" s="3">
        <v>40000</v>
      </c>
      <c r="AQ128" s="3">
        <v>41000</v>
      </c>
    </row>
    <row r="129" spans="1:43" ht="16.5" thickTop="1" thickBot="1" x14ac:dyDescent="0.3">
      <c r="A129" s="10" t="s">
        <v>24</v>
      </c>
      <c r="B129" s="8" t="s">
        <v>121</v>
      </c>
      <c r="C129" s="61">
        <v>4</v>
      </c>
      <c r="D129" s="223">
        <f t="array" ref="D129">SUM(E129:AQ129)</f>
        <v>100.00000000000003</v>
      </c>
      <c r="E129" s="288">
        <v>28.987993138936535</v>
      </c>
      <c r="F129" s="289">
        <v>22.641509433962266</v>
      </c>
      <c r="G129" s="289">
        <v>5.3173241852487134</v>
      </c>
      <c r="H129" s="289">
        <v>7.7186963979416809</v>
      </c>
      <c r="I129" s="289">
        <v>7.8902229845626071</v>
      </c>
      <c r="J129" s="289">
        <v>4.4596912521440828</v>
      </c>
      <c r="K129" s="289">
        <v>6.5180102915951972</v>
      </c>
      <c r="L129" s="289">
        <v>2.0583190394511153</v>
      </c>
      <c r="M129" s="289">
        <v>3.0874785591766725</v>
      </c>
      <c r="N129" s="289">
        <v>2.2298456260720414</v>
      </c>
      <c r="O129" s="289">
        <v>1.3722126929674099</v>
      </c>
      <c r="P129" s="289">
        <v>3.6020583190394513</v>
      </c>
      <c r="Q129" s="289">
        <v>2.9159519725557463</v>
      </c>
      <c r="R129" s="289">
        <v>1.0291595197255576</v>
      </c>
      <c r="S129" s="289">
        <v>0.17152658662092624</v>
      </c>
      <c r="T129" s="289">
        <v>0</v>
      </c>
      <c r="U129" s="289">
        <v>0</v>
      </c>
      <c r="V129" s="289">
        <v>0</v>
      </c>
      <c r="W129" s="289">
        <v>0</v>
      </c>
      <c r="X129" s="289">
        <v>0</v>
      </c>
      <c r="Y129" s="289">
        <v>0</v>
      </c>
      <c r="Z129" s="289">
        <v>0</v>
      </c>
      <c r="AA129" s="289">
        <v>0</v>
      </c>
      <c r="AB129" s="289">
        <v>0</v>
      </c>
      <c r="AC129" s="289">
        <v>0</v>
      </c>
      <c r="AD129" s="289">
        <v>0</v>
      </c>
      <c r="AE129" s="289">
        <v>0</v>
      </c>
      <c r="AF129" s="289">
        <v>0</v>
      </c>
      <c r="AG129" s="289">
        <v>0</v>
      </c>
      <c r="AH129" s="289">
        <v>0</v>
      </c>
      <c r="AI129" s="289">
        <v>0</v>
      </c>
      <c r="AJ129" s="289">
        <v>0</v>
      </c>
      <c r="AK129" s="289">
        <v>0</v>
      </c>
      <c r="AL129" s="289">
        <v>0</v>
      </c>
      <c r="AM129" s="289">
        <v>0</v>
      </c>
      <c r="AN129" s="289">
        <v>0</v>
      </c>
      <c r="AO129" s="289">
        <v>0</v>
      </c>
      <c r="AP129" s="289">
        <v>0</v>
      </c>
      <c r="AQ129" s="290">
        <v>0</v>
      </c>
    </row>
    <row r="130" spans="1:43" ht="15.75" thickBot="1" x14ac:dyDescent="0.3">
      <c r="A130" s="10" t="s">
        <v>24</v>
      </c>
      <c r="B130" s="8" t="s">
        <v>121</v>
      </c>
      <c r="C130" s="61">
        <v>5</v>
      </c>
      <c r="D130" s="223">
        <f t="array" ref="D130">SUM(E130:AQ130)</f>
        <v>100</v>
      </c>
      <c r="E130" s="291">
        <v>1.6010673782521683</v>
      </c>
      <c r="F130" s="62">
        <v>7.671781187458306</v>
      </c>
      <c r="G130" s="62">
        <v>10.740493662441628</v>
      </c>
      <c r="H130" s="62">
        <v>12.408272181454302</v>
      </c>
      <c r="I130" s="62">
        <v>14.543028685790526</v>
      </c>
      <c r="J130" s="62">
        <v>8.8058705803869248</v>
      </c>
      <c r="K130" s="62">
        <v>8.8058705803869248</v>
      </c>
      <c r="L130" s="62">
        <v>1.0673782521681119</v>
      </c>
      <c r="M130" s="62">
        <v>4.7364909939959974</v>
      </c>
      <c r="N130" s="62">
        <v>4.6030687124749834</v>
      </c>
      <c r="O130" s="62">
        <v>4.9366244162775184</v>
      </c>
      <c r="P130" s="62">
        <v>5.8038692461641093</v>
      </c>
      <c r="Q130" s="62">
        <v>7.5383589059372911</v>
      </c>
      <c r="R130" s="62">
        <v>6.1374249499666442</v>
      </c>
      <c r="S130" s="62">
        <v>0.20013342228152103</v>
      </c>
      <c r="T130" s="62">
        <v>0.33355570380253502</v>
      </c>
      <c r="U130" s="62">
        <v>6.6711140760506993E-2</v>
      </c>
      <c r="V130" s="62">
        <v>0</v>
      </c>
      <c r="W130" s="62">
        <v>0</v>
      </c>
      <c r="X130" s="62">
        <v>0</v>
      </c>
      <c r="Y130" s="62">
        <v>0</v>
      </c>
      <c r="Z130" s="6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>
        <v>0</v>
      </c>
      <c r="AI130" s="62">
        <v>0</v>
      </c>
      <c r="AJ130" s="62">
        <v>0</v>
      </c>
      <c r="AK130" s="62">
        <v>0</v>
      </c>
      <c r="AL130" s="62">
        <v>0</v>
      </c>
      <c r="AM130" s="62">
        <v>0</v>
      </c>
      <c r="AN130" s="62">
        <v>0</v>
      </c>
      <c r="AO130" s="62">
        <v>0</v>
      </c>
      <c r="AP130" s="62">
        <v>0</v>
      </c>
      <c r="AQ130" s="292">
        <v>0</v>
      </c>
    </row>
    <row r="131" spans="1:43" ht="15.75" thickBot="1" x14ac:dyDescent="0.3">
      <c r="A131" s="10" t="s">
        <v>24</v>
      </c>
      <c r="B131" s="8" t="s">
        <v>121</v>
      </c>
      <c r="C131" s="61">
        <v>6</v>
      </c>
      <c r="D131" s="223">
        <v>100.00000000000003</v>
      </c>
      <c r="E131" s="291">
        <v>0</v>
      </c>
      <c r="F131" s="62">
        <v>0</v>
      </c>
      <c r="G131" s="62">
        <v>0</v>
      </c>
      <c r="H131" s="62">
        <v>0</v>
      </c>
      <c r="I131" s="62">
        <v>0</v>
      </c>
      <c r="J131" s="62">
        <v>0</v>
      </c>
      <c r="K131" s="62">
        <v>0</v>
      </c>
      <c r="L131" s="62">
        <v>0</v>
      </c>
      <c r="M131" s="62">
        <v>0</v>
      </c>
      <c r="N131" s="62">
        <v>0</v>
      </c>
      <c r="O131" s="62">
        <v>0</v>
      </c>
      <c r="P131" s="62">
        <v>0</v>
      </c>
      <c r="Q131" s="62">
        <v>0</v>
      </c>
      <c r="R131" s="62">
        <v>0</v>
      </c>
      <c r="S131" s="62">
        <v>0</v>
      </c>
      <c r="T131" s="62">
        <v>0</v>
      </c>
      <c r="U131" s="62">
        <v>0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>
        <v>0</v>
      </c>
      <c r="AI131" s="62">
        <v>0</v>
      </c>
      <c r="AJ131" s="62">
        <v>0</v>
      </c>
      <c r="AK131" s="62">
        <v>0</v>
      </c>
      <c r="AL131" s="62">
        <v>0</v>
      </c>
      <c r="AM131" s="62">
        <v>0</v>
      </c>
      <c r="AN131" s="62">
        <v>0</v>
      </c>
      <c r="AO131" s="62">
        <v>0</v>
      </c>
      <c r="AP131" s="62">
        <v>0</v>
      </c>
      <c r="AQ131" s="292">
        <v>0</v>
      </c>
    </row>
    <row r="132" spans="1:43" ht="15.75" thickBot="1" x14ac:dyDescent="0.3">
      <c r="A132" s="10" t="s">
        <v>24</v>
      </c>
      <c r="B132" s="8" t="s">
        <v>121</v>
      </c>
      <c r="C132" s="61">
        <v>7</v>
      </c>
      <c r="D132" s="223">
        <v>100.00000000000003</v>
      </c>
      <c r="E132" s="291">
        <v>0</v>
      </c>
      <c r="F132" s="62">
        <v>0</v>
      </c>
      <c r="G132" s="62">
        <v>0</v>
      </c>
      <c r="H132" s="62">
        <v>0</v>
      </c>
      <c r="I132" s="62">
        <v>0</v>
      </c>
      <c r="J132" s="62">
        <v>0</v>
      </c>
      <c r="K132" s="62">
        <v>0</v>
      </c>
      <c r="L132" s="62">
        <v>0</v>
      </c>
      <c r="M132" s="62">
        <v>0</v>
      </c>
      <c r="N132" s="62">
        <v>0</v>
      </c>
      <c r="O132" s="62">
        <v>0</v>
      </c>
      <c r="P132" s="62">
        <v>0</v>
      </c>
      <c r="Q132" s="62">
        <v>0</v>
      </c>
      <c r="R132" s="62">
        <v>0</v>
      </c>
      <c r="S132" s="62">
        <v>0</v>
      </c>
      <c r="T132" s="62">
        <v>0</v>
      </c>
      <c r="U132" s="62">
        <v>0</v>
      </c>
      <c r="V132" s="62">
        <v>0</v>
      </c>
      <c r="W132" s="62">
        <v>0</v>
      </c>
      <c r="X132" s="62">
        <v>0</v>
      </c>
      <c r="Y132" s="62">
        <v>0</v>
      </c>
      <c r="Z132" s="62">
        <v>0</v>
      </c>
      <c r="AA132" s="62">
        <v>0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62">
        <v>0</v>
      </c>
      <c r="AJ132" s="62">
        <v>0</v>
      </c>
      <c r="AK132" s="62">
        <v>0</v>
      </c>
      <c r="AL132" s="62">
        <v>0</v>
      </c>
      <c r="AM132" s="62">
        <v>0</v>
      </c>
      <c r="AN132" s="62">
        <v>0</v>
      </c>
      <c r="AO132" s="62">
        <v>0</v>
      </c>
      <c r="AP132" s="62">
        <v>0</v>
      </c>
      <c r="AQ132" s="292">
        <v>0</v>
      </c>
    </row>
    <row r="133" spans="1:43" ht="15.75" thickBot="1" x14ac:dyDescent="0.3">
      <c r="A133" s="10" t="s">
        <v>24</v>
      </c>
      <c r="B133" s="8" t="s">
        <v>121</v>
      </c>
      <c r="C133" s="61">
        <v>8</v>
      </c>
      <c r="D133" s="223">
        <f t="array" ref="D133">SUM(E133:AQ133)</f>
        <v>100</v>
      </c>
      <c r="E133" s="291">
        <v>13.12883435582822</v>
      </c>
      <c r="F133" s="62">
        <v>14.478527607361963</v>
      </c>
      <c r="G133" s="62">
        <v>4.1717791411042944</v>
      </c>
      <c r="H133" s="62">
        <v>5.5214723926380369</v>
      </c>
      <c r="I133" s="62">
        <v>3.8036809815950923</v>
      </c>
      <c r="J133" s="62">
        <v>11.411042944785276</v>
      </c>
      <c r="K133" s="62">
        <v>12.024539877300613</v>
      </c>
      <c r="L133" s="62">
        <v>7.8527607361963199</v>
      </c>
      <c r="M133" s="62">
        <v>6.3803680981595097</v>
      </c>
      <c r="N133" s="62">
        <v>7.1165644171779148</v>
      </c>
      <c r="O133" s="62">
        <v>6.3803680981595097</v>
      </c>
      <c r="P133" s="62">
        <v>2.2085889570552149</v>
      </c>
      <c r="Q133" s="62">
        <v>1.2269938650306749</v>
      </c>
      <c r="R133" s="62">
        <v>1.2269938650306749</v>
      </c>
      <c r="S133" s="62">
        <v>0.1226993865030675</v>
      </c>
      <c r="T133" s="62">
        <v>0.73619631901840488</v>
      </c>
      <c r="U133" s="62">
        <v>1.8404907975460123</v>
      </c>
      <c r="V133" s="62">
        <v>0.245398773006135</v>
      </c>
      <c r="W133" s="62">
        <v>0</v>
      </c>
      <c r="X133" s="62">
        <v>0.1226993865030675</v>
      </c>
      <c r="Y133" s="62">
        <v>0</v>
      </c>
      <c r="Z133" s="6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>
        <v>0</v>
      </c>
      <c r="AI133" s="62">
        <v>0</v>
      </c>
      <c r="AJ133" s="62">
        <v>0</v>
      </c>
      <c r="AK133" s="62">
        <v>0</v>
      </c>
      <c r="AL133" s="62">
        <v>0</v>
      </c>
      <c r="AM133" s="62">
        <v>0</v>
      </c>
      <c r="AN133" s="62">
        <v>0</v>
      </c>
      <c r="AO133" s="62">
        <v>0</v>
      </c>
      <c r="AP133" s="62">
        <v>0</v>
      </c>
      <c r="AQ133" s="292">
        <v>0</v>
      </c>
    </row>
    <row r="134" spans="1:43" ht="15.75" thickBot="1" x14ac:dyDescent="0.3">
      <c r="A134" s="10" t="s">
        <v>24</v>
      </c>
      <c r="B134" s="8" t="s">
        <v>121</v>
      </c>
      <c r="C134" s="61">
        <v>9</v>
      </c>
      <c r="D134" s="223">
        <v>100.00000000000003</v>
      </c>
      <c r="E134" s="291">
        <v>0</v>
      </c>
      <c r="F134" s="62">
        <v>0</v>
      </c>
      <c r="G134" s="62">
        <v>0</v>
      </c>
      <c r="H134" s="62">
        <v>0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  <c r="N134" s="62">
        <v>0</v>
      </c>
      <c r="O134" s="62">
        <v>0</v>
      </c>
      <c r="P134" s="62">
        <v>0</v>
      </c>
      <c r="Q134" s="62">
        <v>0</v>
      </c>
      <c r="R134" s="62">
        <v>0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62">
        <v>0</v>
      </c>
      <c r="AQ134" s="292">
        <v>0</v>
      </c>
    </row>
    <row r="135" spans="1:43" ht="15.75" thickBot="1" x14ac:dyDescent="0.3">
      <c r="A135" s="10" t="s">
        <v>24</v>
      </c>
      <c r="B135" s="8" t="s">
        <v>121</v>
      </c>
      <c r="C135" s="61">
        <v>10</v>
      </c>
      <c r="D135" s="223">
        <v>100.00000000000003</v>
      </c>
      <c r="E135" s="291">
        <v>0</v>
      </c>
      <c r="F135" s="62">
        <v>0</v>
      </c>
      <c r="G135" s="62">
        <v>0</v>
      </c>
      <c r="H135" s="62">
        <v>0</v>
      </c>
      <c r="I135" s="62">
        <v>0</v>
      </c>
      <c r="J135" s="62">
        <v>0</v>
      </c>
      <c r="K135" s="62">
        <v>0</v>
      </c>
      <c r="L135" s="62">
        <v>0</v>
      </c>
      <c r="M135" s="62">
        <v>0</v>
      </c>
      <c r="N135" s="62">
        <v>0</v>
      </c>
      <c r="O135" s="62">
        <v>0</v>
      </c>
      <c r="P135" s="62">
        <v>0</v>
      </c>
      <c r="Q135" s="62">
        <v>0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  <c r="AP135" s="62">
        <v>0</v>
      </c>
      <c r="AQ135" s="292">
        <v>0</v>
      </c>
    </row>
    <row r="136" spans="1:43" ht="15.75" thickBot="1" x14ac:dyDescent="0.3">
      <c r="A136" s="10" t="s">
        <v>24</v>
      </c>
      <c r="B136" s="8" t="s">
        <v>121</v>
      </c>
      <c r="C136" s="61">
        <v>11</v>
      </c>
      <c r="D136" s="223">
        <f t="array" ref="D136">SUM(E136:AQ136)</f>
        <v>99.999999999999986</v>
      </c>
      <c r="E136" s="291">
        <v>6.8965517241379306</v>
      </c>
      <c r="F136" s="62">
        <v>1.7241379310344827</v>
      </c>
      <c r="G136" s="62">
        <v>8.6206896551724146</v>
      </c>
      <c r="H136" s="62">
        <v>1.7241379310344827</v>
      </c>
      <c r="I136" s="62">
        <v>1.7241379310344827</v>
      </c>
      <c r="J136" s="62">
        <v>5.1724137931034484</v>
      </c>
      <c r="K136" s="62">
        <v>3.4482758620689653</v>
      </c>
      <c r="L136" s="62">
        <v>5.1724137931034484</v>
      </c>
      <c r="M136" s="62">
        <v>10.344827586206897</v>
      </c>
      <c r="N136" s="62">
        <v>6.8965517241379306</v>
      </c>
      <c r="O136" s="62">
        <v>6.8965517241379306</v>
      </c>
      <c r="P136" s="62">
        <v>6.8965517241379306</v>
      </c>
      <c r="Q136" s="62">
        <v>18.96551724137931</v>
      </c>
      <c r="R136" s="62">
        <v>6.8965517241379306</v>
      </c>
      <c r="S136" s="62">
        <v>1.7241379310344827</v>
      </c>
      <c r="T136" s="62">
        <v>5.1724137931034484</v>
      </c>
      <c r="U136" s="62">
        <v>0</v>
      </c>
      <c r="V136" s="62">
        <v>1.7241379310344827</v>
      </c>
      <c r="W136" s="62">
        <v>0</v>
      </c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0</v>
      </c>
      <c r="AE136" s="62">
        <v>0</v>
      </c>
      <c r="AF136" s="62">
        <v>0</v>
      </c>
      <c r="AG136" s="62">
        <v>0</v>
      </c>
      <c r="AH136" s="62">
        <v>0</v>
      </c>
      <c r="AI136" s="62">
        <v>0</v>
      </c>
      <c r="AJ136" s="62">
        <v>0</v>
      </c>
      <c r="AK136" s="62">
        <v>0</v>
      </c>
      <c r="AL136" s="62">
        <v>0</v>
      </c>
      <c r="AM136" s="62">
        <v>0</v>
      </c>
      <c r="AN136" s="62">
        <v>0</v>
      </c>
      <c r="AO136" s="62">
        <v>0</v>
      </c>
      <c r="AP136" s="62">
        <v>0</v>
      </c>
      <c r="AQ136" s="292">
        <v>0</v>
      </c>
    </row>
    <row r="137" spans="1:43" ht="15.75" thickBot="1" x14ac:dyDescent="0.3">
      <c r="A137" s="10" t="s">
        <v>24</v>
      </c>
      <c r="B137" s="8" t="s">
        <v>121</v>
      </c>
      <c r="C137" s="61">
        <v>12</v>
      </c>
      <c r="D137" s="223">
        <f t="array" ref="D137">SUM(E137:AQ137)</f>
        <v>99.999999999999986</v>
      </c>
      <c r="E137" s="291">
        <v>13.742690058479532</v>
      </c>
      <c r="F137" s="62">
        <v>7.3099415204678362</v>
      </c>
      <c r="G137" s="62">
        <v>15.497076023391813</v>
      </c>
      <c r="H137" s="62">
        <v>19.298245614035086</v>
      </c>
      <c r="I137" s="62">
        <v>6.140350877192982</v>
      </c>
      <c r="J137" s="62">
        <v>7.6023391812865491</v>
      </c>
      <c r="K137" s="62">
        <v>12.573099415204677</v>
      </c>
      <c r="L137" s="62">
        <v>10.818713450292398</v>
      </c>
      <c r="M137" s="62">
        <v>4.6783625730994149</v>
      </c>
      <c r="N137" s="62">
        <v>1.4619883040935671</v>
      </c>
      <c r="O137" s="62">
        <v>0.58479532163742687</v>
      </c>
      <c r="P137" s="62">
        <v>0.29239766081871343</v>
      </c>
      <c r="Q137" s="62">
        <v>0</v>
      </c>
      <c r="R137" s="62">
        <v>0</v>
      </c>
      <c r="S137" s="62">
        <v>0</v>
      </c>
      <c r="T137" s="62">
        <v>0</v>
      </c>
      <c r="U137" s="62">
        <v>0</v>
      </c>
      <c r="V137" s="62">
        <v>0</v>
      </c>
      <c r="W137" s="62">
        <v>0</v>
      </c>
      <c r="X137" s="62">
        <v>0</v>
      </c>
      <c r="Y137" s="62">
        <v>0</v>
      </c>
      <c r="Z137" s="62">
        <v>0</v>
      </c>
      <c r="AA137" s="62">
        <v>0</v>
      </c>
      <c r="AB137" s="62">
        <v>0</v>
      </c>
      <c r="AC137" s="62">
        <v>0</v>
      </c>
      <c r="AD137" s="62">
        <v>0</v>
      </c>
      <c r="AE137" s="62">
        <v>0</v>
      </c>
      <c r="AF137" s="62">
        <v>0</v>
      </c>
      <c r="AG137" s="62">
        <v>0</v>
      </c>
      <c r="AH137" s="62">
        <v>0</v>
      </c>
      <c r="AI137" s="62">
        <v>0</v>
      </c>
      <c r="AJ137" s="62">
        <v>0</v>
      </c>
      <c r="AK137" s="62">
        <v>0</v>
      </c>
      <c r="AL137" s="62">
        <v>0</v>
      </c>
      <c r="AM137" s="62">
        <v>0</v>
      </c>
      <c r="AN137" s="62">
        <v>0</v>
      </c>
      <c r="AO137" s="62">
        <v>0</v>
      </c>
      <c r="AP137" s="62">
        <v>0</v>
      </c>
      <c r="AQ137" s="292">
        <v>0</v>
      </c>
    </row>
    <row r="138" spans="1:43" ht="15.75" thickBot="1" x14ac:dyDescent="0.3">
      <c r="A138" s="10" t="s">
        <v>24</v>
      </c>
      <c r="B138" s="8" t="s">
        <v>121</v>
      </c>
      <c r="C138" s="61">
        <v>13</v>
      </c>
      <c r="D138" s="223">
        <v>100.00000000000011</v>
      </c>
      <c r="E138" s="293">
        <v>15.09433962264151</v>
      </c>
      <c r="F138" s="294">
        <v>0.47169811320754718</v>
      </c>
      <c r="G138" s="294">
        <v>18.39622641509434</v>
      </c>
      <c r="H138" s="294">
        <v>8.9622641509433958</v>
      </c>
      <c r="I138" s="294">
        <v>6.6037735849056602</v>
      </c>
      <c r="J138" s="294">
        <v>0</v>
      </c>
      <c r="K138" s="294">
        <v>1.4150943396226416</v>
      </c>
      <c r="L138" s="294">
        <v>2.358490566037736</v>
      </c>
      <c r="M138" s="294">
        <v>12.264150943396226</v>
      </c>
      <c r="N138" s="294">
        <v>8.9622641509433958</v>
      </c>
      <c r="O138" s="294">
        <v>8.4905660377358494</v>
      </c>
      <c r="P138" s="294">
        <v>1.4150943396226416</v>
      </c>
      <c r="Q138" s="294">
        <v>5.6603773584905666</v>
      </c>
      <c r="R138" s="294">
        <v>1.8867924528301887</v>
      </c>
      <c r="S138" s="294">
        <v>0.94339622641509435</v>
      </c>
      <c r="T138" s="294">
        <v>1.8867924528301887</v>
      </c>
      <c r="U138" s="294">
        <v>0.47169811320754718</v>
      </c>
      <c r="V138" s="294">
        <v>1.4150943396226416</v>
      </c>
      <c r="W138" s="294">
        <v>0</v>
      </c>
      <c r="X138" s="294">
        <v>0</v>
      </c>
      <c r="Y138" s="294">
        <v>0.94339622641509435</v>
      </c>
      <c r="Z138" s="294">
        <v>0</v>
      </c>
      <c r="AA138" s="294">
        <v>0.47169811320754718</v>
      </c>
      <c r="AB138" s="294">
        <v>0.47169811320754718</v>
      </c>
      <c r="AC138" s="294">
        <v>1.4150943396226416</v>
      </c>
      <c r="AD138" s="294">
        <v>0</v>
      </c>
      <c r="AE138" s="294">
        <v>0</v>
      </c>
      <c r="AF138" s="294">
        <v>0</v>
      </c>
      <c r="AG138" s="294">
        <v>0</v>
      </c>
      <c r="AH138" s="294">
        <v>0</v>
      </c>
      <c r="AI138" s="294">
        <v>0</v>
      </c>
      <c r="AJ138" s="294">
        <v>0</v>
      </c>
      <c r="AK138" s="294">
        <v>0</v>
      </c>
      <c r="AL138" s="294">
        <v>0</v>
      </c>
      <c r="AM138" s="294">
        <v>0</v>
      </c>
      <c r="AN138" s="294">
        <v>0</v>
      </c>
      <c r="AO138" s="294">
        <v>0</v>
      </c>
      <c r="AP138" s="294">
        <v>0</v>
      </c>
      <c r="AQ138" s="295">
        <v>0</v>
      </c>
    </row>
    <row r="139" spans="1:43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AQ143"/>
  <sheetViews>
    <sheetView topLeftCell="A73" zoomScale="60" zoomScaleNormal="60" workbookViewId="0">
      <selection activeCell="F98" sqref="F98"/>
    </sheetView>
  </sheetViews>
  <sheetFormatPr defaultRowHeight="15" x14ac:dyDescent="0.25"/>
  <cols>
    <col min="1" max="1" width="18.42578125" bestFit="1" customWidth="1"/>
    <col min="2" max="2" width="18.28515625" customWidth="1"/>
    <col min="3" max="3" width="14.85546875" bestFit="1" customWidth="1"/>
    <col min="4" max="4" width="8.28515625" customWidth="1"/>
    <col min="5" max="6" width="7.7109375" bestFit="1" customWidth="1"/>
    <col min="7" max="42" width="9.140625" bestFit="1" customWidth="1"/>
    <col min="43" max="43" width="9.140625" customWidth="1"/>
  </cols>
  <sheetData>
    <row r="1" spans="1:43" x14ac:dyDescent="0.25">
      <c r="A1" s="19" t="s">
        <v>25</v>
      </c>
      <c r="B1" s="6" t="s">
        <v>23</v>
      </c>
    </row>
    <row r="2" spans="1:43" ht="15.75" thickBot="1" x14ac:dyDescent="0.3">
      <c r="A2" s="20" t="s">
        <v>4</v>
      </c>
      <c r="B2" s="2" t="s">
        <v>0</v>
      </c>
      <c r="C2" s="2" t="s">
        <v>1</v>
      </c>
      <c r="D2" s="2" t="s">
        <v>2</v>
      </c>
      <c r="E2" s="3">
        <v>6000</v>
      </c>
      <c r="F2" s="3">
        <v>8000</v>
      </c>
      <c r="G2" s="3">
        <v>10000</v>
      </c>
      <c r="H2" s="3">
        <v>12000</v>
      </c>
      <c r="I2" s="3">
        <v>14000</v>
      </c>
      <c r="J2" s="3">
        <v>16000</v>
      </c>
      <c r="K2" s="3">
        <v>18000</v>
      </c>
      <c r="L2" s="3">
        <v>20000</v>
      </c>
      <c r="M2" s="3">
        <v>22000</v>
      </c>
      <c r="N2" s="3">
        <v>24000</v>
      </c>
      <c r="O2" s="3">
        <v>26000</v>
      </c>
      <c r="P2" s="3">
        <v>28000</v>
      </c>
      <c r="Q2" s="3">
        <v>30000</v>
      </c>
      <c r="R2" s="3">
        <v>32000</v>
      </c>
      <c r="S2" s="3">
        <v>34000</v>
      </c>
      <c r="T2" s="3">
        <v>36000</v>
      </c>
      <c r="U2" s="3">
        <v>38000</v>
      </c>
      <c r="V2" s="3">
        <v>40000</v>
      </c>
      <c r="W2" s="3">
        <v>42000</v>
      </c>
      <c r="X2" s="3">
        <v>44000</v>
      </c>
      <c r="Y2" s="3">
        <v>46000</v>
      </c>
      <c r="Z2" s="3">
        <v>48000</v>
      </c>
      <c r="AA2" s="3">
        <v>50000</v>
      </c>
      <c r="AB2" s="3">
        <v>52000</v>
      </c>
      <c r="AC2" s="3">
        <v>54000</v>
      </c>
      <c r="AD2" s="3">
        <v>56000</v>
      </c>
      <c r="AE2" s="3">
        <v>58000</v>
      </c>
      <c r="AF2" s="3">
        <v>60000</v>
      </c>
      <c r="AG2" s="3">
        <v>62000</v>
      </c>
      <c r="AH2" s="3">
        <v>64000</v>
      </c>
      <c r="AI2" s="3">
        <v>66000</v>
      </c>
      <c r="AJ2" s="3">
        <v>68000</v>
      </c>
      <c r="AK2" s="3">
        <v>70000</v>
      </c>
      <c r="AL2" s="3">
        <v>72000</v>
      </c>
      <c r="AM2" s="3">
        <v>74000</v>
      </c>
      <c r="AN2" s="3">
        <v>76000</v>
      </c>
      <c r="AO2" s="3">
        <v>78000</v>
      </c>
      <c r="AP2" s="3">
        <v>80000</v>
      </c>
      <c r="AQ2" s="3">
        <v>82000</v>
      </c>
    </row>
    <row r="3" spans="1:43" ht="15.75" thickTop="1" x14ac:dyDescent="0.25">
      <c r="A3" s="20" t="s">
        <v>4</v>
      </c>
      <c r="B3" s="2" t="s">
        <v>121</v>
      </c>
      <c r="C3" s="87">
        <v>4</v>
      </c>
      <c r="D3" s="296">
        <f t="array" ref="D3">SUM(E3:AQ3)</f>
        <v>100.00000000000001</v>
      </c>
      <c r="E3" s="206">
        <v>4.117647058823529</v>
      </c>
      <c r="F3" s="207">
        <v>7.0588235294117645</v>
      </c>
      <c r="G3" s="207">
        <v>7.6470588235294121</v>
      </c>
      <c r="H3" s="207">
        <v>5.8823529411764701</v>
      </c>
      <c r="I3" s="207">
        <v>3.5294117647058822</v>
      </c>
      <c r="J3" s="207">
        <v>1.7647058823529411</v>
      </c>
      <c r="K3" s="207">
        <v>1.1764705882352942</v>
      </c>
      <c r="L3" s="207">
        <v>4.7058823529411766</v>
      </c>
      <c r="M3" s="207">
        <v>5.2941176470588234</v>
      </c>
      <c r="N3" s="207">
        <v>9.4117647058823533</v>
      </c>
      <c r="O3" s="207">
        <v>10</v>
      </c>
      <c r="P3" s="207">
        <v>7.0588235294117645</v>
      </c>
      <c r="Q3" s="207">
        <v>12.941176470588237</v>
      </c>
      <c r="R3" s="207">
        <v>6.4705882352941186</v>
      </c>
      <c r="S3" s="207">
        <v>5.8823529411764701</v>
      </c>
      <c r="T3" s="207">
        <v>2.9411764705882351</v>
      </c>
      <c r="U3" s="207">
        <v>0.58823529411764708</v>
      </c>
      <c r="V3" s="207">
        <v>0.58823529411764708</v>
      </c>
      <c r="W3" s="207">
        <v>1.7647058823529411</v>
      </c>
      <c r="X3" s="207">
        <v>0.58823529411764708</v>
      </c>
      <c r="Y3" s="207">
        <v>0</v>
      </c>
      <c r="Z3" s="207">
        <v>0</v>
      </c>
      <c r="AA3" s="207">
        <v>0</v>
      </c>
      <c r="AB3" s="207">
        <v>0.58823529411764708</v>
      </c>
      <c r="AC3" s="207">
        <v>0</v>
      </c>
      <c r="AD3" s="207">
        <v>0</v>
      </c>
      <c r="AE3" s="207">
        <v>0</v>
      </c>
      <c r="AF3" s="207">
        <v>0</v>
      </c>
      <c r="AG3" s="207">
        <v>0</v>
      </c>
      <c r="AH3" s="207">
        <v>0</v>
      </c>
      <c r="AI3" s="207">
        <v>0</v>
      </c>
      <c r="AJ3" s="207">
        <v>0</v>
      </c>
      <c r="AK3" s="207">
        <v>0</v>
      </c>
      <c r="AL3" s="207">
        <v>0</v>
      </c>
      <c r="AM3" s="207">
        <v>0</v>
      </c>
      <c r="AN3" s="207">
        <v>0</v>
      </c>
      <c r="AO3" s="207">
        <v>0</v>
      </c>
      <c r="AP3" s="207">
        <v>0</v>
      </c>
      <c r="AQ3" s="208">
        <v>0</v>
      </c>
    </row>
    <row r="4" spans="1:43" x14ac:dyDescent="0.25">
      <c r="A4" s="20" t="s">
        <v>4</v>
      </c>
      <c r="B4" s="2" t="s">
        <v>121</v>
      </c>
      <c r="C4" s="87">
        <v>5</v>
      </c>
      <c r="D4" s="296">
        <v>100</v>
      </c>
      <c r="E4" s="209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210">
        <v>0</v>
      </c>
    </row>
    <row r="5" spans="1:43" x14ac:dyDescent="0.25">
      <c r="A5" s="20" t="s">
        <v>4</v>
      </c>
      <c r="B5" s="2" t="s">
        <v>121</v>
      </c>
      <c r="C5" s="87">
        <v>6</v>
      </c>
      <c r="D5" s="296">
        <f t="array" ref="D5">SUM(E5:AQ5)</f>
        <v>100.00000000000001</v>
      </c>
      <c r="E5" s="209">
        <v>0.91883614088820831</v>
      </c>
      <c r="F5" s="18">
        <v>3.6753445635528332</v>
      </c>
      <c r="G5" s="18">
        <v>8.8820826952526808</v>
      </c>
      <c r="H5" s="18">
        <v>7.1975497702909648</v>
      </c>
      <c r="I5" s="18">
        <v>11.179173047473201</v>
      </c>
      <c r="J5" s="18">
        <v>7.5038284839203673</v>
      </c>
      <c r="K5" s="18">
        <v>6.7381316998468606</v>
      </c>
      <c r="L5" s="18">
        <v>7.044410413476264</v>
      </c>
      <c r="M5" s="18">
        <v>7.1975497702909648</v>
      </c>
      <c r="N5" s="18">
        <v>5.9724349157733538</v>
      </c>
      <c r="O5" s="18">
        <v>5.9724349157733538</v>
      </c>
      <c r="P5" s="18">
        <v>8.1163859111791741</v>
      </c>
      <c r="Q5" s="18">
        <v>3.828483920367534</v>
      </c>
      <c r="R5" s="18">
        <v>4.5941807044410412</v>
      </c>
      <c r="S5" s="18">
        <v>2.2970903522205206</v>
      </c>
      <c r="T5" s="18">
        <v>2.1439509954058193</v>
      </c>
      <c r="U5" s="18">
        <v>1.9908116385911179</v>
      </c>
      <c r="V5" s="18">
        <v>1.3782542113323124</v>
      </c>
      <c r="W5" s="18">
        <v>0.76569678407350694</v>
      </c>
      <c r="X5" s="18">
        <v>0.76569678407350694</v>
      </c>
      <c r="Y5" s="18">
        <v>0.61255742725880558</v>
      </c>
      <c r="Z5" s="18">
        <v>0.30627871362940279</v>
      </c>
      <c r="AA5" s="18">
        <v>0</v>
      </c>
      <c r="AB5" s="18">
        <v>0.15313935681470139</v>
      </c>
      <c r="AC5" s="18">
        <v>0.15313935681470139</v>
      </c>
      <c r="AD5" s="18">
        <v>0.30627871362940279</v>
      </c>
      <c r="AE5" s="18">
        <v>0.15313935681470139</v>
      </c>
      <c r="AF5" s="18">
        <v>0.15313935681470139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210">
        <v>0</v>
      </c>
    </row>
    <row r="6" spans="1:43" x14ac:dyDescent="0.25">
      <c r="A6" s="20" t="s">
        <v>4</v>
      </c>
      <c r="B6" s="2" t="s">
        <v>121</v>
      </c>
      <c r="C6" s="87">
        <v>7</v>
      </c>
      <c r="D6" s="296">
        <v>100</v>
      </c>
      <c r="E6" s="209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210">
        <v>0</v>
      </c>
    </row>
    <row r="7" spans="1:43" x14ac:dyDescent="0.25">
      <c r="A7" s="20" t="s">
        <v>4</v>
      </c>
      <c r="B7" s="2" t="s">
        <v>121</v>
      </c>
      <c r="C7" s="87">
        <v>8</v>
      </c>
      <c r="D7" s="296">
        <f>SUM(E7:AQ7)</f>
        <v>100.00000000000006</v>
      </c>
      <c r="E7" s="209">
        <v>3.9639639639639639</v>
      </c>
      <c r="F7" s="18">
        <v>5.9459459459459465</v>
      </c>
      <c r="G7" s="18">
        <v>8.2882882882882889</v>
      </c>
      <c r="H7" s="18">
        <v>10.45045045045045</v>
      </c>
      <c r="I7" s="18">
        <v>9.5495495495495497</v>
      </c>
      <c r="J7" s="18">
        <v>7.9279279279279278</v>
      </c>
      <c r="K7" s="18">
        <v>6.4864864864864868</v>
      </c>
      <c r="L7" s="18">
        <v>9.1891891891891895</v>
      </c>
      <c r="M7" s="18">
        <v>9.0090090090090094</v>
      </c>
      <c r="N7" s="18">
        <v>4.6846846846846848</v>
      </c>
      <c r="O7" s="18">
        <v>5.5855855855855854</v>
      </c>
      <c r="P7" s="18">
        <v>4.6846846846846848</v>
      </c>
      <c r="Q7" s="18">
        <v>3.6036036036036037</v>
      </c>
      <c r="R7" s="18">
        <v>2.3423423423423424</v>
      </c>
      <c r="S7" s="18">
        <v>1.9819819819819819</v>
      </c>
      <c r="T7" s="18">
        <v>2.1621621621621623</v>
      </c>
      <c r="U7" s="18">
        <v>0.54054054054054057</v>
      </c>
      <c r="V7" s="18">
        <v>1.2612612612612613</v>
      </c>
      <c r="W7" s="18">
        <v>0.90090090090090091</v>
      </c>
      <c r="X7" s="18">
        <v>0.18018018018018017</v>
      </c>
      <c r="Y7" s="18">
        <v>0.54054054054054057</v>
      </c>
      <c r="Z7" s="18">
        <v>0.18018018018018017</v>
      </c>
      <c r="AA7" s="18">
        <v>0.18018018018018017</v>
      </c>
      <c r="AB7" s="18">
        <v>0.36036036036036034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210">
        <v>0</v>
      </c>
    </row>
    <row r="8" spans="1:43" x14ac:dyDescent="0.25">
      <c r="A8" s="20" t="s">
        <v>4</v>
      </c>
      <c r="B8" s="2" t="s">
        <v>121</v>
      </c>
      <c r="C8" s="87">
        <v>9</v>
      </c>
      <c r="D8" s="296">
        <f>SUM(E8:AQ8)</f>
        <v>100</v>
      </c>
      <c r="E8" s="209">
        <v>0.171990171990172</v>
      </c>
      <c r="F8" s="18">
        <v>0.90909090909090906</v>
      </c>
      <c r="G8" s="18">
        <v>2.6486486486486487</v>
      </c>
      <c r="H8" s="18">
        <v>4.2555282555282554</v>
      </c>
      <c r="I8" s="18">
        <v>4.9926289926289922</v>
      </c>
      <c r="J8" s="18">
        <v>5.7444717444717446</v>
      </c>
      <c r="K8" s="18">
        <v>5.7444717444717446</v>
      </c>
      <c r="L8" s="18">
        <v>6.0196560196560194</v>
      </c>
      <c r="M8" s="18">
        <v>6.2358722358722352</v>
      </c>
      <c r="N8" s="18">
        <v>7.4594594594594597</v>
      </c>
      <c r="O8" s="18">
        <v>8.8452088452088447</v>
      </c>
      <c r="P8" s="18">
        <v>9.1891891891891895</v>
      </c>
      <c r="Q8" s="18">
        <v>7.7051597051597049</v>
      </c>
      <c r="R8" s="18">
        <v>6.3685503685503688</v>
      </c>
      <c r="S8" s="18">
        <v>5.2874692874692872</v>
      </c>
      <c r="T8" s="18">
        <v>4.7125307125307128</v>
      </c>
      <c r="U8" s="18">
        <v>3.5233415233415237</v>
      </c>
      <c r="V8" s="18">
        <v>3.1597051597051595</v>
      </c>
      <c r="W8" s="18">
        <v>2.5061425061425062</v>
      </c>
      <c r="X8" s="18">
        <v>1.8427518427518428</v>
      </c>
      <c r="Y8" s="18">
        <v>1.2383292383292384</v>
      </c>
      <c r="Z8" s="18">
        <v>0.68796068796068799</v>
      </c>
      <c r="AA8" s="18">
        <v>0.33906633906633904</v>
      </c>
      <c r="AB8" s="18">
        <v>0.22113022113022116</v>
      </c>
      <c r="AC8" s="18">
        <v>0.12285012285012285</v>
      </c>
      <c r="AD8" s="18">
        <v>3.4398034398034398E-2</v>
      </c>
      <c r="AE8" s="18">
        <v>1.4742014742014743E-2</v>
      </c>
      <c r="AF8" s="18">
        <v>1.9656019656019656E-2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210">
        <v>0</v>
      </c>
    </row>
    <row r="9" spans="1:43" x14ac:dyDescent="0.25">
      <c r="A9" s="20" t="s">
        <v>4</v>
      </c>
      <c r="B9" s="2" t="s">
        <v>121</v>
      </c>
      <c r="C9" s="87">
        <v>10</v>
      </c>
      <c r="D9" s="296">
        <v>100</v>
      </c>
      <c r="E9" s="209">
        <v>0</v>
      </c>
      <c r="F9" s="18">
        <v>0</v>
      </c>
      <c r="G9" s="18">
        <v>0</v>
      </c>
      <c r="H9" s="18">
        <v>0</v>
      </c>
      <c r="I9" s="18">
        <v>2.2988505747126435</v>
      </c>
      <c r="J9" s="18">
        <v>1.1494252873563218</v>
      </c>
      <c r="K9" s="18">
        <v>5.7471264367816088</v>
      </c>
      <c r="L9" s="18">
        <v>4.5977011494252871</v>
      </c>
      <c r="M9" s="18">
        <v>4.5977011494252871</v>
      </c>
      <c r="N9" s="18">
        <v>8.0459770114942533</v>
      </c>
      <c r="O9" s="18">
        <v>14.942528735632186</v>
      </c>
      <c r="P9" s="18">
        <v>14.942528735632186</v>
      </c>
      <c r="Q9" s="18">
        <v>6.8965517241379306</v>
      </c>
      <c r="R9" s="18">
        <v>11.494252873563218</v>
      </c>
      <c r="S9" s="18">
        <v>9.1954022988505741</v>
      </c>
      <c r="T9" s="18">
        <v>2.2988505747126435</v>
      </c>
      <c r="U9" s="18">
        <v>1.1494252873563218</v>
      </c>
      <c r="V9" s="18">
        <v>3.4482758620689653</v>
      </c>
      <c r="W9" s="18">
        <v>2.2988505747126435</v>
      </c>
      <c r="X9" s="18">
        <v>4.5977011494252871</v>
      </c>
      <c r="Y9" s="18">
        <v>0</v>
      </c>
      <c r="Z9" s="18">
        <v>1.1494252873563218</v>
      </c>
      <c r="AA9" s="18">
        <v>1.1494252873563218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210">
        <v>0</v>
      </c>
    </row>
    <row r="10" spans="1:43" x14ac:dyDescent="0.25">
      <c r="A10" s="20" t="s">
        <v>4</v>
      </c>
      <c r="B10" s="2" t="s">
        <v>121</v>
      </c>
      <c r="C10" s="87">
        <v>11</v>
      </c>
      <c r="D10" s="296">
        <v>100</v>
      </c>
      <c r="E10" s="209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210">
        <v>0</v>
      </c>
    </row>
    <row r="11" spans="1:43" x14ac:dyDescent="0.25">
      <c r="A11" s="20" t="s">
        <v>4</v>
      </c>
      <c r="B11" s="2" t="s">
        <v>121</v>
      </c>
      <c r="C11" s="87">
        <v>12</v>
      </c>
      <c r="D11" s="296">
        <f>SUM(E11:AQ11)</f>
        <v>100</v>
      </c>
      <c r="E11" s="209">
        <v>0</v>
      </c>
      <c r="F11" s="18">
        <v>0</v>
      </c>
      <c r="G11" s="18">
        <v>0</v>
      </c>
      <c r="H11" s="18">
        <v>7.291666666666667</v>
      </c>
      <c r="I11" s="18">
        <v>8.3333333333333321</v>
      </c>
      <c r="J11" s="18">
        <v>7.291666666666667</v>
      </c>
      <c r="K11" s="18">
        <v>6.25</v>
      </c>
      <c r="L11" s="18">
        <v>17.708333333333336</v>
      </c>
      <c r="M11" s="18">
        <v>14.583333333333334</v>
      </c>
      <c r="N11" s="18">
        <v>10.416666666666668</v>
      </c>
      <c r="O11" s="18">
        <v>11.458333333333332</v>
      </c>
      <c r="P11" s="18">
        <v>9.375</v>
      </c>
      <c r="Q11" s="18">
        <v>2.083333333333333</v>
      </c>
      <c r="R11" s="18">
        <v>1.0416666666666665</v>
      </c>
      <c r="S11" s="18">
        <v>1.0416666666666665</v>
      </c>
      <c r="T11" s="18">
        <v>1.0416666666666665</v>
      </c>
      <c r="U11" s="18">
        <v>2.083333333333333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210">
        <v>0</v>
      </c>
    </row>
    <row r="12" spans="1:43" ht="15.75" thickBot="1" x14ac:dyDescent="0.3">
      <c r="A12" s="20" t="s">
        <v>4</v>
      </c>
      <c r="B12" s="2" t="s">
        <v>121</v>
      </c>
      <c r="C12" s="87">
        <v>13</v>
      </c>
      <c r="D12" s="296">
        <f>SUM(E12:AQ12)</f>
        <v>99.999999999999986</v>
      </c>
      <c r="E12" s="214">
        <v>0</v>
      </c>
      <c r="F12" s="204">
        <v>4.1666666666666661</v>
      </c>
      <c r="G12" s="204">
        <v>0</v>
      </c>
      <c r="H12" s="204">
        <v>12.5</v>
      </c>
      <c r="I12" s="204">
        <v>4.1666666666666661</v>
      </c>
      <c r="J12" s="204">
        <v>12.5</v>
      </c>
      <c r="K12" s="204">
        <v>4.1666666666666661</v>
      </c>
      <c r="L12" s="204">
        <v>8.3333333333333321</v>
      </c>
      <c r="M12" s="204">
        <v>0</v>
      </c>
      <c r="N12" s="204">
        <v>4.1666666666666661</v>
      </c>
      <c r="O12" s="204">
        <v>4.1666666666666661</v>
      </c>
      <c r="P12" s="204">
        <v>4.1666666666666661</v>
      </c>
      <c r="Q12" s="204">
        <v>4.1666666666666661</v>
      </c>
      <c r="R12" s="204">
        <v>0</v>
      </c>
      <c r="S12" s="204">
        <v>8.3333333333333321</v>
      </c>
      <c r="T12" s="204">
        <v>0</v>
      </c>
      <c r="U12" s="204">
        <v>4.1666666666666661</v>
      </c>
      <c r="V12" s="204">
        <v>8.3333333333333321</v>
      </c>
      <c r="W12" s="204">
        <v>8.3333333333333321</v>
      </c>
      <c r="X12" s="204">
        <v>4.1666666666666661</v>
      </c>
      <c r="Y12" s="204">
        <v>0</v>
      </c>
      <c r="Z12" s="204">
        <v>0</v>
      </c>
      <c r="AA12" s="204">
        <v>0</v>
      </c>
      <c r="AB12" s="204">
        <v>0</v>
      </c>
      <c r="AC12" s="204">
        <v>4.1666666666666661</v>
      </c>
      <c r="AD12" s="204">
        <v>0</v>
      </c>
      <c r="AE12" s="204">
        <v>0</v>
      </c>
      <c r="AF12" s="204">
        <v>0</v>
      </c>
      <c r="AG12" s="204">
        <v>0</v>
      </c>
      <c r="AH12" s="204">
        <v>0</v>
      </c>
      <c r="AI12" s="204">
        <v>0</v>
      </c>
      <c r="AJ12" s="204">
        <v>0</v>
      </c>
      <c r="AK12" s="204">
        <v>0</v>
      </c>
      <c r="AL12" s="204">
        <v>0</v>
      </c>
      <c r="AM12" s="204">
        <v>0</v>
      </c>
      <c r="AN12" s="204">
        <v>0</v>
      </c>
      <c r="AO12" s="204">
        <v>0</v>
      </c>
      <c r="AP12" s="204">
        <v>0</v>
      </c>
      <c r="AQ12" s="215">
        <v>0</v>
      </c>
    </row>
    <row r="13" spans="1:43" ht="15.75" thickTop="1" x14ac:dyDescent="0.25">
      <c r="A13" s="14"/>
      <c r="B13" s="15"/>
      <c r="C13" s="15"/>
      <c r="D13" s="15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303"/>
      <c r="AJ13" s="303"/>
      <c r="AK13" s="303"/>
      <c r="AL13" s="303"/>
      <c r="AM13" s="303"/>
      <c r="AN13" s="303"/>
      <c r="AO13" s="303"/>
      <c r="AP13" s="303"/>
      <c r="AQ13" s="9"/>
    </row>
    <row r="14" spans="1:43" x14ac:dyDescent="0.25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9"/>
    </row>
    <row r="15" spans="1:43" x14ac:dyDescent="0.25">
      <c r="A15" s="19" t="s">
        <v>26</v>
      </c>
      <c r="B15" s="6" t="s">
        <v>23</v>
      </c>
    </row>
    <row r="16" spans="1:43" ht="15.75" thickBot="1" x14ac:dyDescent="0.3">
      <c r="A16" s="20" t="s">
        <v>4</v>
      </c>
      <c r="B16" s="2" t="s">
        <v>0</v>
      </c>
      <c r="C16" s="2" t="s">
        <v>1</v>
      </c>
      <c r="D16" s="2" t="s">
        <v>2</v>
      </c>
      <c r="E16" s="3">
        <v>6000</v>
      </c>
      <c r="F16" s="3">
        <v>8000</v>
      </c>
      <c r="G16" s="3">
        <v>10000</v>
      </c>
      <c r="H16" s="3">
        <v>12000</v>
      </c>
      <c r="I16" s="3">
        <v>14000</v>
      </c>
      <c r="J16" s="3">
        <v>16000</v>
      </c>
      <c r="K16" s="3">
        <v>18000</v>
      </c>
      <c r="L16" s="3">
        <v>20000</v>
      </c>
      <c r="M16" s="3">
        <v>22000</v>
      </c>
      <c r="N16" s="3">
        <v>24000</v>
      </c>
      <c r="O16" s="3">
        <v>26000</v>
      </c>
      <c r="P16" s="3">
        <v>28000</v>
      </c>
      <c r="Q16" s="3">
        <v>30000</v>
      </c>
      <c r="R16" s="3">
        <v>32000</v>
      </c>
      <c r="S16" s="3">
        <v>34000</v>
      </c>
      <c r="T16" s="3">
        <v>36000</v>
      </c>
      <c r="U16" s="3">
        <v>38000</v>
      </c>
      <c r="V16" s="3">
        <v>40000</v>
      </c>
      <c r="W16" s="3">
        <v>42000</v>
      </c>
      <c r="X16" s="3">
        <v>44000</v>
      </c>
      <c r="Y16" s="3">
        <v>46000</v>
      </c>
      <c r="Z16" s="3">
        <v>48000</v>
      </c>
      <c r="AA16" s="3">
        <v>50000</v>
      </c>
      <c r="AB16" s="3">
        <v>52000</v>
      </c>
      <c r="AC16" s="3">
        <v>54000</v>
      </c>
      <c r="AD16" s="3">
        <v>56000</v>
      </c>
      <c r="AE16" s="3">
        <v>58000</v>
      </c>
      <c r="AF16" s="3">
        <v>60000</v>
      </c>
      <c r="AG16" s="3">
        <v>62000</v>
      </c>
      <c r="AH16" s="3">
        <v>64000</v>
      </c>
      <c r="AI16" s="3">
        <v>66000</v>
      </c>
      <c r="AJ16" s="3">
        <v>68000</v>
      </c>
      <c r="AK16" s="3">
        <v>70000</v>
      </c>
      <c r="AL16" s="3">
        <v>72000</v>
      </c>
      <c r="AM16" s="3">
        <v>74000</v>
      </c>
      <c r="AN16" s="3">
        <v>76000</v>
      </c>
      <c r="AO16" s="3">
        <v>78000</v>
      </c>
      <c r="AP16" s="3">
        <v>80000</v>
      </c>
      <c r="AQ16" s="3">
        <v>82000</v>
      </c>
    </row>
    <row r="17" spans="1:43" ht="15.75" thickTop="1" x14ac:dyDescent="0.25">
      <c r="A17" s="20" t="s">
        <v>4</v>
      </c>
      <c r="B17" s="2" t="s">
        <v>121</v>
      </c>
      <c r="C17" s="1">
        <v>4</v>
      </c>
      <c r="D17" s="76">
        <f t="array" ref="D17">SUM(E17:AQ17)</f>
        <v>100</v>
      </c>
      <c r="E17" s="224">
        <v>10.638297872340425</v>
      </c>
      <c r="F17" s="225">
        <v>2.1276595744680851</v>
      </c>
      <c r="G17" s="225">
        <v>0</v>
      </c>
      <c r="H17" s="225">
        <v>0</v>
      </c>
      <c r="I17" s="225">
        <v>0</v>
      </c>
      <c r="J17" s="225">
        <v>2.1276595744680851</v>
      </c>
      <c r="K17" s="225">
        <v>0</v>
      </c>
      <c r="L17" s="225">
        <v>0</v>
      </c>
      <c r="M17" s="225">
        <v>2.1276595744680851</v>
      </c>
      <c r="N17" s="225">
        <v>14.893617021276595</v>
      </c>
      <c r="O17" s="225">
        <v>21.276595744680851</v>
      </c>
      <c r="P17" s="225">
        <v>0</v>
      </c>
      <c r="Q17" s="225">
        <v>0</v>
      </c>
      <c r="R17" s="225">
        <v>8.5106382978723403</v>
      </c>
      <c r="S17" s="225">
        <v>31.914893617021278</v>
      </c>
      <c r="T17" s="225">
        <v>6.3829787234042552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>
        <v>0</v>
      </c>
      <c r="AE17" s="225">
        <v>0</v>
      </c>
      <c r="AF17" s="225">
        <v>0</v>
      </c>
      <c r="AG17" s="225">
        <v>0</v>
      </c>
      <c r="AH17" s="225">
        <v>0</v>
      </c>
      <c r="AI17" s="225">
        <v>0</v>
      </c>
      <c r="AJ17" s="225">
        <v>0</v>
      </c>
      <c r="AK17" s="225">
        <v>0</v>
      </c>
      <c r="AL17" s="225">
        <v>0</v>
      </c>
      <c r="AM17" s="225">
        <v>0</v>
      </c>
      <c r="AN17" s="225">
        <v>0</v>
      </c>
      <c r="AO17" s="225">
        <v>0</v>
      </c>
      <c r="AP17" s="225">
        <v>0</v>
      </c>
      <c r="AQ17" s="226">
        <v>0</v>
      </c>
    </row>
    <row r="18" spans="1:43" x14ac:dyDescent="0.25">
      <c r="A18" s="20" t="s">
        <v>4</v>
      </c>
      <c r="B18" s="2" t="s">
        <v>121</v>
      </c>
      <c r="C18" s="1">
        <v>5</v>
      </c>
      <c r="D18" s="297">
        <v>100</v>
      </c>
      <c r="E18" s="227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28">
        <v>0</v>
      </c>
    </row>
    <row r="19" spans="1:43" x14ac:dyDescent="0.25">
      <c r="A19" s="20" t="s">
        <v>4</v>
      </c>
      <c r="B19" s="2" t="s">
        <v>121</v>
      </c>
      <c r="C19" s="1">
        <v>6</v>
      </c>
      <c r="D19" s="76">
        <f t="array" ref="D19">SUM(E19:AQ19)</f>
        <v>100</v>
      </c>
      <c r="E19" s="227">
        <v>0.18248175182481752</v>
      </c>
      <c r="F19" s="23">
        <v>0.91240875912408748</v>
      </c>
      <c r="G19" s="23">
        <v>0.91240875912408748</v>
      </c>
      <c r="H19" s="23">
        <v>0.72992700729927007</v>
      </c>
      <c r="I19" s="23">
        <v>1.0948905109489051</v>
      </c>
      <c r="J19" s="23">
        <v>0.91240875912408748</v>
      </c>
      <c r="K19" s="23">
        <v>1.6423357664233578</v>
      </c>
      <c r="L19" s="23">
        <v>1.6423357664233578</v>
      </c>
      <c r="M19" s="23">
        <v>2.1897810218978102</v>
      </c>
      <c r="N19" s="23">
        <v>2.0072992700729926</v>
      </c>
      <c r="O19" s="23">
        <v>2.0072992700729926</v>
      </c>
      <c r="P19" s="23">
        <v>3.1021897810218979</v>
      </c>
      <c r="Q19" s="23">
        <v>3.2846715328467155</v>
      </c>
      <c r="R19" s="23">
        <v>6.7518248175182478</v>
      </c>
      <c r="S19" s="23">
        <v>25.18248175182482</v>
      </c>
      <c r="T19" s="23">
        <v>41.605839416058394</v>
      </c>
      <c r="U19" s="23">
        <v>4.1970802919708028</v>
      </c>
      <c r="V19" s="23">
        <v>0.54744525547445255</v>
      </c>
      <c r="W19" s="23">
        <v>1.0948905109489051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28">
        <v>0</v>
      </c>
    </row>
    <row r="20" spans="1:43" x14ac:dyDescent="0.25">
      <c r="A20" s="20" t="s">
        <v>4</v>
      </c>
      <c r="B20" s="2" t="s">
        <v>121</v>
      </c>
      <c r="C20" s="1">
        <v>7</v>
      </c>
      <c r="D20" s="297">
        <v>100</v>
      </c>
      <c r="E20" s="227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28">
        <v>0</v>
      </c>
    </row>
    <row r="21" spans="1:43" x14ac:dyDescent="0.25">
      <c r="A21" s="20" t="s">
        <v>4</v>
      </c>
      <c r="B21" s="2" t="s">
        <v>121</v>
      </c>
      <c r="C21" s="1">
        <v>8</v>
      </c>
      <c r="D21" s="76">
        <f t="array" ref="D21">SUM(E21:AQ21)</f>
        <v>100</v>
      </c>
      <c r="E21" s="227">
        <v>10.515463917525773</v>
      </c>
      <c r="F21" s="23">
        <v>10.309278350515463</v>
      </c>
      <c r="G21" s="23">
        <v>9.2783505154639183</v>
      </c>
      <c r="H21" s="23">
        <v>8.0412371134020617</v>
      </c>
      <c r="I21" s="23">
        <v>4.536082474226804</v>
      </c>
      <c r="J21" s="23">
        <v>4.3298969072164946</v>
      </c>
      <c r="K21" s="23">
        <v>3.5051546391752577</v>
      </c>
      <c r="L21" s="23">
        <v>3.5051546391752577</v>
      </c>
      <c r="M21" s="23">
        <v>5.3608247422680408</v>
      </c>
      <c r="N21" s="23">
        <v>4.7422680412371134</v>
      </c>
      <c r="O21" s="23">
        <v>5.5670103092783512</v>
      </c>
      <c r="P21" s="23">
        <v>8.4536082474226806</v>
      </c>
      <c r="Q21" s="23">
        <v>7.0103092783505154</v>
      </c>
      <c r="R21" s="23">
        <v>6.5979381443298974</v>
      </c>
      <c r="S21" s="23">
        <v>5.3608247422680408</v>
      </c>
      <c r="T21" s="23">
        <v>2.268041237113402</v>
      </c>
      <c r="U21" s="23">
        <v>0.41237113402061859</v>
      </c>
      <c r="V21" s="23">
        <v>0</v>
      </c>
      <c r="W21" s="23">
        <v>0.2061855670103093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28">
        <v>0</v>
      </c>
    </row>
    <row r="22" spans="1:43" x14ac:dyDescent="0.25">
      <c r="A22" s="20" t="s">
        <v>4</v>
      </c>
      <c r="B22" s="2" t="s">
        <v>121</v>
      </c>
      <c r="C22" s="1">
        <v>9</v>
      </c>
      <c r="D22" s="76">
        <f t="array" ref="D22">SUM(E22:AQ22)</f>
        <v>100</v>
      </c>
      <c r="E22" s="227">
        <v>1.2482782369146006</v>
      </c>
      <c r="F22" s="23">
        <v>2.5482093663911844</v>
      </c>
      <c r="G22" s="23">
        <v>4.3732782369145999</v>
      </c>
      <c r="H22" s="23">
        <v>4.3474517906336088</v>
      </c>
      <c r="I22" s="23">
        <v>4.1322314049586781</v>
      </c>
      <c r="J22" s="23">
        <v>4.8295454545454541</v>
      </c>
      <c r="K22" s="23">
        <v>5.4838154269972454</v>
      </c>
      <c r="L22" s="23">
        <v>5.3719008264462813</v>
      </c>
      <c r="M22" s="23">
        <v>6.6287878787878789</v>
      </c>
      <c r="N22" s="23">
        <v>7.1453168044077131</v>
      </c>
      <c r="O22" s="23">
        <v>7.3863636363636367</v>
      </c>
      <c r="P22" s="23">
        <v>8.5571625344352622</v>
      </c>
      <c r="Q22" s="23">
        <v>9.9690082644628095</v>
      </c>
      <c r="R22" s="23">
        <v>11.21728650137741</v>
      </c>
      <c r="S22" s="23">
        <v>9.2028236914600541</v>
      </c>
      <c r="T22" s="23">
        <v>6.1983471074380168</v>
      </c>
      <c r="U22" s="23">
        <v>0.99001377410468316</v>
      </c>
      <c r="V22" s="23">
        <v>0.21522038567493113</v>
      </c>
      <c r="W22" s="23">
        <v>0.13774104683195593</v>
      </c>
      <c r="X22" s="23">
        <v>1.7217630853994491E-2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28">
        <v>0</v>
      </c>
    </row>
    <row r="23" spans="1:43" x14ac:dyDescent="0.25">
      <c r="A23" s="20" t="s">
        <v>4</v>
      </c>
      <c r="B23" s="2" t="s">
        <v>121</v>
      </c>
      <c r="C23" s="1">
        <v>10</v>
      </c>
      <c r="D23" s="297">
        <v>100</v>
      </c>
      <c r="E23" s="227">
        <v>1.1428571428571428</v>
      </c>
      <c r="F23" s="23">
        <v>0.85714285714285721</v>
      </c>
      <c r="G23" s="23">
        <v>1.1428571428571428</v>
      </c>
      <c r="H23" s="23">
        <v>2.2857142857142856</v>
      </c>
      <c r="I23" s="23">
        <v>0.5714285714285714</v>
      </c>
      <c r="J23" s="23">
        <v>0.5714285714285714</v>
      </c>
      <c r="K23" s="23">
        <v>2.8571428571428572</v>
      </c>
      <c r="L23" s="23">
        <v>3.4285714285714288</v>
      </c>
      <c r="M23" s="23">
        <v>4</v>
      </c>
      <c r="N23" s="23">
        <v>4.8571428571428568</v>
      </c>
      <c r="O23" s="23">
        <v>6.8571428571428577</v>
      </c>
      <c r="P23" s="23">
        <v>10.285714285714285</v>
      </c>
      <c r="Q23" s="23">
        <v>12</v>
      </c>
      <c r="R23" s="23">
        <v>14.285714285714285</v>
      </c>
      <c r="S23" s="23">
        <v>14.571428571428571</v>
      </c>
      <c r="T23" s="23">
        <v>15.714285714285714</v>
      </c>
      <c r="U23" s="23">
        <v>1.7142857142857144</v>
      </c>
      <c r="V23" s="23">
        <v>2.2857142857142856</v>
      </c>
      <c r="W23" s="23">
        <v>0.5714285714285714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28">
        <v>0</v>
      </c>
    </row>
    <row r="24" spans="1:43" x14ac:dyDescent="0.25">
      <c r="A24" s="20" t="s">
        <v>4</v>
      </c>
      <c r="B24" s="2" t="s">
        <v>121</v>
      </c>
      <c r="C24" s="1">
        <v>11</v>
      </c>
      <c r="D24" s="297">
        <v>100</v>
      </c>
      <c r="E24" s="227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28">
        <v>0</v>
      </c>
    </row>
    <row r="25" spans="1:43" x14ac:dyDescent="0.25">
      <c r="A25" s="20" t="s">
        <v>4</v>
      </c>
      <c r="B25" s="2" t="s">
        <v>121</v>
      </c>
      <c r="C25" s="1">
        <v>12</v>
      </c>
      <c r="D25" s="76">
        <f t="array" ref="D25">SUM(E25:AQ25)</f>
        <v>100</v>
      </c>
      <c r="E25" s="227">
        <v>0</v>
      </c>
      <c r="F25" s="23">
        <v>0</v>
      </c>
      <c r="G25" s="23">
        <v>0</v>
      </c>
      <c r="H25" s="23">
        <v>0</v>
      </c>
      <c r="I25" s="23">
        <v>12.5</v>
      </c>
      <c r="J25" s="23">
        <v>0</v>
      </c>
      <c r="K25" s="23">
        <v>12.5</v>
      </c>
      <c r="L25" s="23">
        <v>12.5</v>
      </c>
      <c r="M25" s="23">
        <v>6.25</v>
      </c>
      <c r="N25" s="23">
        <v>12.5</v>
      </c>
      <c r="O25" s="23">
        <v>6.25</v>
      </c>
      <c r="P25" s="23">
        <v>0</v>
      </c>
      <c r="Q25" s="23">
        <v>6.25</v>
      </c>
      <c r="R25" s="23">
        <v>25</v>
      </c>
      <c r="S25" s="23">
        <v>0</v>
      </c>
      <c r="T25" s="23">
        <v>6.25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28">
        <v>0</v>
      </c>
    </row>
    <row r="26" spans="1:43" ht="15.75" thickBot="1" x14ac:dyDescent="0.3">
      <c r="A26" s="20" t="s">
        <v>4</v>
      </c>
      <c r="B26" s="2" t="s">
        <v>121</v>
      </c>
      <c r="C26" s="1">
        <v>13</v>
      </c>
      <c r="D26" s="76">
        <f t="array" ref="D26">SUM(E26:AQ26)</f>
        <v>100</v>
      </c>
      <c r="E26" s="229">
        <v>10.344827586206897</v>
      </c>
      <c r="F26" s="230">
        <v>1.7241379310344827</v>
      </c>
      <c r="G26" s="230">
        <v>3.4482758620689653</v>
      </c>
      <c r="H26" s="230">
        <v>2.5862068965517242</v>
      </c>
      <c r="I26" s="230">
        <v>3.4482758620689653</v>
      </c>
      <c r="J26" s="230">
        <v>4.3103448275862073</v>
      </c>
      <c r="K26" s="230">
        <v>8.6206896551724146</v>
      </c>
      <c r="L26" s="230">
        <v>12.068965517241379</v>
      </c>
      <c r="M26" s="230">
        <v>10.344827586206897</v>
      </c>
      <c r="N26" s="230">
        <v>9.4827586206896548</v>
      </c>
      <c r="O26" s="230">
        <v>6.0344827586206895</v>
      </c>
      <c r="P26" s="230">
        <v>8.6206896551724146</v>
      </c>
      <c r="Q26" s="230">
        <v>5.1724137931034484</v>
      </c>
      <c r="R26" s="230">
        <v>7.7586206896551726</v>
      </c>
      <c r="S26" s="230">
        <v>3.4482758620689653</v>
      </c>
      <c r="T26" s="230">
        <v>2.5862068965517242</v>
      </c>
      <c r="U26" s="230">
        <v>0</v>
      </c>
      <c r="V26" s="230">
        <v>0</v>
      </c>
      <c r="W26" s="230">
        <v>0</v>
      </c>
      <c r="X26" s="230">
        <v>0</v>
      </c>
      <c r="Y26" s="230">
        <v>0</v>
      </c>
      <c r="Z26" s="230">
        <v>0</v>
      </c>
      <c r="AA26" s="230">
        <v>0</v>
      </c>
      <c r="AB26" s="230">
        <v>0</v>
      </c>
      <c r="AC26" s="230">
        <v>0</v>
      </c>
      <c r="AD26" s="230">
        <v>0</v>
      </c>
      <c r="AE26" s="230">
        <v>0</v>
      </c>
      <c r="AF26" s="230">
        <v>0</v>
      </c>
      <c r="AG26" s="230">
        <v>0</v>
      </c>
      <c r="AH26" s="230">
        <v>0</v>
      </c>
      <c r="AI26" s="230">
        <v>0</v>
      </c>
      <c r="AJ26" s="230">
        <v>0</v>
      </c>
      <c r="AK26" s="230">
        <v>0</v>
      </c>
      <c r="AL26" s="230">
        <v>0</v>
      </c>
      <c r="AM26" s="230">
        <v>0</v>
      </c>
      <c r="AN26" s="230">
        <v>0</v>
      </c>
      <c r="AO26" s="230">
        <v>0</v>
      </c>
      <c r="AP26" s="230">
        <v>0</v>
      </c>
      <c r="AQ26" s="231">
        <v>0</v>
      </c>
    </row>
    <row r="27" spans="1:43" ht="15.75" thickTop="1" x14ac:dyDescent="0.25">
      <c r="A27" s="1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9"/>
    </row>
    <row r="28" spans="1:43" x14ac:dyDescent="0.25">
      <c r="A28" s="1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9"/>
    </row>
    <row r="29" spans="1:43" x14ac:dyDescent="0.25">
      <c r="A29" s="19" t="s">
        <v>27</v>
      </c>
      <c r="B29" s="6" t="s">
        <v>23</v>
      </c>
    </row>
    <row r="30" spans="1:43" ht="15.75" thickBot="1" x14ac:dyDescent="0.3">
      <c r="A30" s="20" t="s">
        <v>4</v>
      </c>
      <c r="B30" s="2" t="s">
        <v>0</v>
      </c>
      <c r="C30" s="2" t="s">
        <v>1</v>
      </c>
      <c r="D30" s="2" t="s">
        <v>2</v>
      </c>
      <c r="E30" s="3">
        <v>6000</v>
      </c>
      <c r="F30" s="3">
        <v>8000</v>
      </c>
      <c r="G30" s="3">
        <v>10000</v>
      </c>
      <c r="H30" s="3">
        <v>12000</v>
      </c>
      <c r="I30" s="3">
        <v>14000</v>
      </c>
      <c r="J30" s="3">
        <v>16000</v>
      </c>
      <c r="K30" s="3">
        <v>18000</v>
      </c>
      <c r="L30" s="3">
        <v>20000</v>
      </c>
      <c r="M30" s="3">
        <v>22000</v>
      </c>
      <c r="N30" s="3">
        <v>24000</v>
      </c>
      <c r="O30" s="3">
        <v>26000</v>
      </c>
      <c r="P30" s="3">
        <v>28000</v>
      </c>
      <c r="Q30" s="3">
        <v>30000</v>
      </c>
      <c r="R30" s="3">
        <v>32000</v>
      </c>
      <c r="S30" s="3">
        <v>34000</v>
      </c>
      <c r="T30" s="3">
        <v>36000</v>
      </c>
      <c r="U30" s="3">
        <v>38000</v>
      </c>
      <c r="V30" s="3">
        <v>40000</v>
      </c>
      <c r="W30" s="3">
        <v>42000</v>
      </c>
      <c r="X30" s="3">
        <v>44000</v>
      </c>
      <c r="Y30" s="3">
        <v>46000</v>
      </c>
      <c r="Z30" s="3">
        <v>48000</v>
      </c>
      <c r="AA30" s="3">
        <v>50000</v>
      </c>
      <c r="AB30" s="3">
        <v>52000</v>
      </c>
      <c r="AC30" s="3">
        <v>54000</v>
      </c>
      <c r="AD30" s="3">
        <v>56000</v>
      </c>
      <c r="AE30" s="3">
        <v>58000</v>
      </c>
      <c r="AF30" s="3">
        <v>60000</v>
      </c>
      <c r="AG30" s="3">
        <v>62000</v>
      </c>
      <c r="AH30" s="3">
        <v>64000</v>
      </c>
      <c r="AI30" s="3">
        <v>66000</v>
      </c>
      <c r="AJ30" s="3">
        <v>68000</v>
      </c>
      <c r="AK30" s="3">
        <v>70000</v>
      </c>
      <c r="AL30" s="3">
        <v>72000</v>
      </c>
      <c r="AM30" s="3">
        <v>74000</v>
      </c>
      <c r="AN30" s="3">
        <v>76000</v>
      </c>
      <c r="AO30" s="3">
        <v>78000</v>
      </c>
      <c r="AP30" s="3">
        <v>80000</v>
      </c>
      <c r="AQ30" s="3">
        <v>82000</v>
      </c>
    </row>
    <row r="31" spans="1:43" ht="15.75" thickTop="1" x14ac:dyDescent="0.25">
      <c r="A31" s="20" t="s">
        <v>4</v>
      </c>
      <c r="B31" s="2" t="s">
        <v>121</v>
      </c>
      <c r="C31" s="25">
        <v>4</v>
      </c>
      <c r="D31" s="28">
        <f t="array" ref="D31">SUM(E31:AQ31)</f>
        <v>100.00000000000004</v>
      </c>
      <c r="E31" s="232">
        <v>9.67741935483871</v>
      </c>
      <c r="F31" s="233">
        <v>5.376344086021505</v>
      </c>
      <c r="G31" s="233">
        <v>5.376344086021505</v>
      </c>
      <c r="H31" s="233">
        <v>0</v>
      </c>
      <c r="I31" s="233">
        <v>0</v>
      </c>
      <c r="J31" s="233">
        <v>2.1505376344086025</v>
      </c>
      <c r="K31" s="233">
        <v>0</v>
      </c>
      <c r="L31" s="233">
        <v>1.0752688172043012</v>
      </c>
      <c r="M31" s="233">
        <v>0</v>
      </c>
      <c r="N31" s="233">
        <v>3.225806451612903</v>
      </c>
      <c r="O31" s="233">
        <v>4.3010752688172049</v>
      </c>
      <c r="P31" s="233">
        <v>2.1505376344086025</v>
      </c>
      <c r="Q31" s="233">
        <v>6.4516129032258061</v>
      </c>
      <c r="R31" s="233">
        <v>6.4516129032258061</v>
      </c>
      <c r="S31" s="233">
        <v>3.225806451612903</v>
      </c>
      <c r="T31" s="233">
        <v>4.3010752688172049</v>
      </c>
      <c r="U31" s="233">
        <v>4.3010752688172049</v>
      </c>
      <c r="V31" s="233">
        <v>6.4516129032258061</v>
      </c>
      <c r="W31" s="233">
        <v>10.75268817204301</v>
      </c>
      <c r="X31" s="233">
        <v>8.6021505376344098</v>
      </c>
      <c r="Y31" s="233">
        <v>2.1505376344086025</v>
      </c>
      <c r="Z31" s="233">
        <v>8.6021505376344098</v>
      </c>
      <c r="AA31" s="233">
        <v>2.1505376344086025</v>
      </c>
      <c r="AB31" s="233">
        <v>1.0752688172043012</v>
      </c>
      <c r="AC31" s="233">
        <v>1.0752688172043012</v>
      </c>
      <c r="AD31" s="233">
        <v>0</v>
      </c>
      <c r="AE31" s="233">
        <v>1.0752688172043012</v>
      </c>
      <c r="AF31" s="233">
        <v>0</v>
      </c>
      <c r="AG31" s="233">
        <v>0</v>
      </c>
      <c r="AH31" s="233">
        <v>0</v>
      </c>
      <c r="AI31" s="233">
        <v>0</v>
      </c>
      <c r="AJ31" s="233">
        <v>0</v>
      </c>
      <c r="AK31" s="233">
        <v>0</v>
      </c>
      <c r="AL31" s="233">
        <v>0</v>
      </c>
      <c r="AM31" s="233">
        <v>0</v>
      </c>
      <c r="AN31" s="233">
        <v>0</v>
      </c>
      <c r="AO31" s="233">
        <v>0</v>
      </c>
      <c r="AP31" s="233">
        <v>0</v>
      </c>
      <c r="AQ31" s="234">
        <v>0</v>
      </c>
    </row>
    <row r="32" spans="1:43" x14ac:dyDescent="0.25">
      <c r="A32" s="20" t="s">
        <v>4</v>
      </c>
      <c r="B32" s="2" t="s">
        <v>121</v>
      </c>
      <c r="C32" s="25">
        <v>5</v>
      </c>
      <c r="D32" s="298">
        <v>100</v>
      </c>
      <c r="E32" s="235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36">
        <v>0</v>
      </c>
    </row>
    <row r="33" spans="1:43" x14ac:dyDescent="0.25">
      <c r="A33" s="20" t="s">
        <v>4</v>
      </c>
      <c r="B33" s="2" t="s">
        <v>121</v>
      </c>
      <c r="C33" s="25">
        <v>6</v>
      </c>
      <c r="D33" s="28">
        <f t="array" ref="D33">SUM(E33:AQ33)</f>
        <v>100</v>
      </c>
      <c r="E33" s="235">
        <v>0.31746031746031744</v>
      </c>
      <c r="F33" s="26">
        <v>0.15873015873015872</v>
      </c>
      <c r="G33" s="26">
        <v>0.3968253968253968</v>
      </c>
      <c r="H33" s="26">
        <v>1.1904761904761905</v>
      </c>
      <c r="I33" s="26">
        <v>2.1428571428571428</v>
      </c>
      <c r="J33" s="26">
        <v>4.6031746031746037</v>
      </c>
      <c r="K33" s="26">
        <v>7.6984126984126986</v>
      </c>
      <c r="L33" s="26">
        <v>7.0634920634920633</v>
      </c>
      <c r="M33" s="26">
        <v>6.4285714285714279</v>
      </c>
      <c r="N33" s="26">
        <v>6.4285714285714279</v>
      </c>
      <c r="O33" s="26">
        <v>6.5873015873015879</v>
      </c>
      <c r="P33" s="26">
        <v>7.3809523809523814</v>
      </c>
      <c r="Q33" s="26">
        <v>5.0793650793650791</v>
      </c>
      <c r="R33" s="26">
        <v>5.0793650793650791</v>
      </c>
      <c r="S33" s="26">
        <v>4.9206349206349209</v>
      </c>
      <c r="T33" s="26">
        <v>5</v>
      </c>
      <c r="U33" s="26">
        <v>4.2063492063492065</v>
      </c>
      <c r="V33" s="26">
        <v>4.4444444444444446</v>
      </c>
      <c r="W33" s="26">
        <v>4.3650793650793647</v>
      </c>
      <c r="X33" s="26">
        <v>3.7301587301587302</v>
      </c>
      <c r="Y33" s="26">
        <v>4.0476190476190474</v>
      </c>
      <c r="Z33" s="26">
        <v>3.3333333333333335</v>
      </c>
      <c r="AA33" s="26">
        <v>2.0634920634920633</v>
      </c>
      <c r="AB33" s="26">
        <v>1.746031746031746</v>
      </c>
      <c r="AC33" s="26">
        <v>0.7142857142857143</v>
      </c>
      <c r="AD33" s="26">
        <v>0.31746031746031744</v>
      </c>
      <c r="AE33" s="26">
        <v>0.31746031746031744</v>
      </c>
      <c r="AF33" s="26">
        <v>7.9365079365079361E-2</v>
      </c>
      <c r="AG33" s="26">
        <v>0</v>
      </c>
      <c r="AH33" s="26">
        <v>0.15873015873015872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36">
        <v>0</v>
      </c>
    </row>
    <row r="34" spans="1:43" x14ac:dyDescent="0.25">
      <c r="A34" s="20" t="s">
        <v>4</v>
      </c>
      <c r="B34" s="2" t="s">
        <v>121</v>
      </c>
      <c r="C34" s="25">
        <v>7</v>
      </c>
      <c r="D34" s="298">
        <v>100</v>
      </c>
      <c r="E34" s="235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36">
        <v>0</v>
      </c>
    </row>
    <row r="35" spans="1:43" x14ac:dyDescent="0.25">
      <c r="A35" s="20" t="s">
        <v>4</v>
      </c>
      <c r="B35" s="2" t="s">
        <v>121</v>
      </c>
      <c r="C35" s="25">
        <v>8</v>
      </c>
      <c r="D35" s="28">
        <f t="array" ref="D35">SUM(E35:AQ35)</f>
        <v>99.999999999999972</v>
      </c>
      <c r="E35" s="235">
        <v>7.0876288659793811</v>
      </c>
      <c r="F35" s="26">
        <v>6.25</v>
      </c>
      <c r="G35" s="26">
        <v>9.9871134020618566</v>
      </c>
      <c r="H35" s="26">
        <v>8.6984536082474229</v>
      </c>
      <c r="I35" s="26">
        <v>9.213917525773196</v>
      </c>
      <c r="J35" s="26">
        <v>8.6984536082474229</v>
      </c>
      <c r="K35" s="26">
        <v>7.731958762886598</v>
      </c>
      <c r="L35" s="26">
        <v>5.0257731958762886</v>
      </c>
      <c r="M35" s="26">
        <v>4.3170103092783503</v>
      </c>
      <c r="N35" s="26">
        <v>3.4793814432989691</v>
      </c>
      <c r="O35" s="26">
        <v>3.2216494845360821</v>
      </c>
      <c r="P35" s="26">
        <v>2.5773195876288657</v>
      </c>
      <c r="Q35" s="26">
        <v>2.9639175257731956</v>
      </c>
      <c r="R35" s="26">
        <v>2.7061855670103094</v>
      </c>
      <c r="S35" s="26">
        <v>2.5773195876288657</v>
      </c>
      <c r="T35" s="26">
        <v>1.7396907216494846</v>
      </c>
      <c r="U35" s="26">
        <v>2.4484536082474229</v>
      </c>
      <c r="V35" s="26">
        <v>1.8685567010309279</v>
      </c>
      <c r="W35" s="26">
        <v>2.2551546391752577</v>
      </c>
      <c r="X35" s="26">
        <v>2.1907216494845358</v>
      </c>
      <c r="Y35" s="26">
        <v>1.6108247422680411</v>
      </c>
      <c r="Z35" s="26">
        <v>1.4819587628865978</v>
      </c>
      <c r="AA35" s="26">
        <v>0.83762886597938147</v>
      </c>
      <c r="AB35" s="26">
        <v>0.32216494845360821</v>
      </c>
      <c r="AC35" s="26">
        <v>0.25773195876288657</v>
      </c>
      <c r="AD35" s="26">
        <v>0.25773195876288657</v>
      </c>
      <c r="AE35" s="26">
        <v>0.12886597938144329</v>
      </c>
      <c r="AF35" s="26">
        <v>6.4432989690721643E-2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36">
        <v>0</v>
      </c>
    </row>
    <row r="36" spans="1:43" x14ac:dyDescent="0.25">
      <c r="A36" s="20" t="s">
        <v>4</v>
      </c>
      <c r="B36" s="2" t="s">
        <v>121</v>
      </c>
      <c r="C36" s="25">
        <v>9</v>
      </c>
      <c r="D36" s="28">
        <f t="array" ref="D36">SUM(E36:AQ36)</f>
        <v>99.999999999999986</v>
      </c>
      <c r="E36" s="235">
        <v>0.18435920309247694</v>
      </c>
      <c r="F36" s="26">
        <v>9.8126672613737739E-2</v>
      </c>
      <c r="G36" s="26">
        <v>0.31816830211121022</v>
      </c>
      <c r="H36" s="26">
        <v>1.4064823074635742</v>
      </c>
      <c r="I36" s="26">
        <v>3.0657151352958665</v>
      </c>
      <c r="J36" s="26">
        <v>5.153137079988106</v>
      </c>
      <c r="K36" s="26">
        <v>6.1641391614629795</v>
      </c>
      <c r="L36" s="26">
        <v>6.7380315194766576</v>
      </c>
      <c r="M36" s="26">
        <v>5.8073148974130238</v>
      </c>
      <c r="N36" s="26">
        <v>5.1769253642581035</v>
      </c>
      <c r="O36" s="26">
        <v>5.5575379125780557</v>
      </c>
      <c r="P36" s="26">
        <v>5.8608385370205172</v>
      </c>
      <c r="Q36" s="26">
        <v>5.1680047576568544</v>
      </c>
      <c r="R36" s="26">
        <v>4.7279214986619094</v>
      </c>
      <c r="S36" s="26">
        <v>4.5614035087719298</v>
      </c>
      <c r="T36" s="26">
        <v>4.0796907523044901</v>
      </c>
      <c r="U36" s="26">
        <v>4.2194469223907225</v>
      </c>
      <c r="V36" s="26">
        <v>4.7546833184656556</v>
      </c>
      <c r="W36" s="26">
        <v>4.7665774606006543</v>
      </c>
      <c r="X36" s="26">
        <v>4.9420160570918821</v>
      </c>
      <c r="Y36" s="26">
        <v>4.9598572702943802</v>
      </c>
      <c r="Z36" s="26">
        <v>4.1361879274457332</v>
      </c>
      <c r="AA36" s="26">
        <v>2.9378531073446328</v>
      </c>
      <c r="AB36" s="26">
        <v>2.0606601248884924</v>
      </c>
      <c r="AC36" s="26">
        <v>1.3261968480523343</v>
      </c>
      <c r="AD36" s="26">
        <v>0.79096045197740106</v>
      </c>
      <c r="AE36" s="26">
        <v>0.47873922093369015</v>
      </c>
      <c r="AF36" s="26">
        <v>0.27059173357121613</v>
      </c>
      <c r="AG36" s="26">
        <v>0.13083556348498365</v>
      </c>
      <c r="AH36" s="26">
        <v>6.2444246208742192E-2</v>
      </c>
      <c r="AI36" s="26">
        <v>4.7576568539994056E-2</v>
      </c>
      <c r="AJ36" s="26">
        <v>1.4867677668748139E-2</v>
      </c>
      <c r="AK36" s="26">
        <v>8.9206066012488851E-3</v>
      </c>
      <c r="AL36" s="26">
        <v>2.9735355337496285E-3</v>
      </c>
      <c r="AM36" s="26">
        <v>2.9735355337496285E-3</v>
      </c>
      <c r="AN36" s="26">
        <v>5.947071067499257E-3</v>
      </c>
      <c r="AO36" s="26">
        <v>5.947071067499257E-3</v>
      </c>
      <c r="AP36" s="26">
        <v>0</v>
      </c>
      <c r="AQ36" s="236">
        <v>5.947071067499257E-3</v>
      </c>
    </row>
    <row r="37" spans="1:43" x14ac:dyDescent="0.25">
      <c r="A37" s="20" t="s">
        <v>4</v>
      </c>
      <c r="B37" s="2" t="s">
        <v>121</v>
      </c>
      <c r="C37" s="25">
        <v>10</v>
      </c>
      <c r="D37" s="298">
        <v>100</v>
      </c>
      <c r="E37" s="235">
        <v>0.1226241569589209</v>
      </c>
      <c r="F37" s="26">
        <v>6.131207847946045E-2</v>
      </c>
      <c r="G37" s="26">
        <v>6.131207847946045E-2</v>
      </c>
      <c r="H37" s="26">
        <v>0.2452483139178418</v>
      </c>
      <c r="I37" s="26">
        <v>0.36787247087676272</v>
      </c>
      <c r="J37" s="26">
        <v>0.55180870631514412</v>
      </c>
      <c r="K37" s="26">
        <v>1.1649294911097487</v>
      </c>
      <c r="L37" s="26">
        <v>1.5941140404659719</v>
      </c>
      <c r="M37" s="26">
        <v>3.0042918454935621</v>
      </c>
      <c r="N37" s="26">
        <v>3.3721643163703248</v>
      </c>
      <c r="O37" s="26">
        <v>4.0465971796443903</v>
      </c>
      <c r="P37" s="26">
        <v>7.2348252605763328</v>
      </c>
      <c r="Q37" s="26">
        <v>6.3151440833844257</v>
      </c>
      <c r="R37" s="26">
        <v>7.5413856529736352</v>
      </c>
      <c r="S37" s="26">
        <v>6.866952789699571</v>
      </c>
      <c r="T37" s="26">
        <v>6.4377682403433472</v>
      </c>
      <c r="U37" s="26">
        <v>7.7866339668914781</v>
      </c>
      <c r="V37" s="26">
        <v>8.0318822808093184</v>
      </c>
      <c r="W37" s="26">
        <v>7.6026977314530964</v>
      </c>
      <c r="X37" s="26">
        <v>7.6026977314530964</v>
      </c>
      <c r="Y37" s="26">
        <v>6.7443286327406495</v>
      </c>
      <c r="Z37" s="26">
        <v>4.5370938074800735</v>
      </c>
      <c r="AA37" s="26">
        <v>3.0656039239730228</v>
      </c>
      <c r="AB37" s="26">
        <v>2.3298589822194975</v>
      </c>
      <c r="AC37" s="26">
        <v>1.3488657265481299</v>
      </c>
      <c r="AD37" s="26">
        <v>0.91968117719190678</v>
      </c>
      <c r="AE37" s="26">
        <v>0.36787247087676272</v>
      </c>
      <c r="AF37" s="26">
        <v>0.42918454935622319</v>
      </c>
      <c r="AG37" s="26">
        <v>0</v>
      </c>
      <c r="AH37" s="26">
        <v>6.131207847946045E-2</v>
      </c>
      <c r="AI37" s="26">
        <v>0.18393623543838136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36">
        <v>0</v>
      </c>
    </row>
    <row r="38" spans="1:43" x14ac:dyDescent="0.25">
      <c r="A38" s="20" t="s">
        <v>4</v>
      </c>
      <c r="B38" s="2" t="s">
        <v>121</v>
      </c>
      <c r="C38" s="25">
        <v>11</v>
      </c>
      <c r="D38" s="298">
        <v>100</v>
      </c>
      <c r="E38" s="235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36">
        <v>0</v>
      </c>
    </row>
    <row r="39" spans="1:43" x14ac:dyDescent="0.25">
      <c r="A39" s="20" t="s">
        <v>4</v>
      </c>
      <c r="B39" s="2" t="s">
        <v>121</v>
      </c>
      <c r="C39" s="25">
        <v>12</v>
      </c>
      <c r="D39" s="28">
        <f t="array" ref="D39">SUM(E39:AQ39)</f>
        <v>99.999999999999986</v>
      </c>
      <c r="E39" s="235">
        <v>2.0746887966804977</v>
      </c>
      <c r="F39" s="26">
        <v>1.2448132780082988</v>
      </c>
      <c r="G39" s="26">
        <v>1.6597510373443984</v>
      </c>
      <c r="H39" s="26">
        <v>2.0746887966804977</v>
      </c>
      <c r="I39" s="26">
        <v>1.6597510373443984</v>
      </c>
      <c r="J39" s="26">
        <v>2.2821576763485476</v>
      </c>
      <c r="K39" s="26">
        <v>1.8672199170124482</v>
      </c>
      <c r="L39" s="26">
        <v>5.394190871369295</v>
      </c>
      <c r="M39" s="26">
        <v>5.186721991701245</v>
      </c>
      <c r="N39" s="26">
        <v>3.5269709543568464</v>
      </c>
      <c r="O39" s="26">
        <v>4.9792531120331951</v>
      </c>
      <c r="P39" s="26">
        <v>6.0165975103734439</v>
      </c>
      <c r="Q39" s="26">
        <v>3.5269709543568464</v>
      </c>
      <c r="R39" s="26">
        <v>4.1493775933609953</v>
      </c>
      <c r="S39" s="26">
        <v>4.5643153526970952</v>
      </c>
      <c r="T39" s="26">
        <v>3.7344398340248963</v>
      </c>
      <c r="U39" s="26">
        <v>5.809128630705394</v>
      </c>
      <c r="V39" s="26">
        <v>8.2987551867219906</v>
      </c>
      <c r="W39" s="26">
        <v>6.6390041493775938</v>
      </c>
      <c r="X39" s="26">
        <v>5.394190871369295</v>
      </c>
      <c r="Y39" s="26">
        <v>5.809128630705394</v>
      </c>
      <c r="Z39" s="26">
        <v>5.6016597510373449</v>
      </c>
      <c r="AA39" s="26">
        <v>3.5269709543568464</v>
      </c>
      <c r="AB39" s="26">
        <v>2.6970954356846475</v>
      </c>
      <c r="AC39" s="26">
        <v>0.82987551867219922</v>
      </c>
      <c r="AD39" s="26">
        <v>0.41493775933609961</v>
      </c>
      <c r="AE39" s="26">
        <v>0.82987551867219922</v>
      </c>
      <c r="AF39" s="26">
        <v>0</v>
      </c>
      <c r="AG39" s="26">
        <v>0</v>
      </c>
      <c r="AH39" s="26">
        <v>0.2074688796680498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36">
        <v>0</v>
      </c>
    </row>
    <row r="40" spans="1:43" ht="15.75" thickBot="1" x14ac:dyDescent="0.3">
      <c r="A40" s="20" t="s">
        <v>4</v>
      </c>
      <c r="B40" s="2" t="s">
        <v>121</v>
      </c>
      <c r="C40" s="25">
        <v>13</v>
      </c>
      <c r="D40" s="28">
        <f t="array" ref="D40">SUM(E40:AQ40)</f>
        <v>100.00000000000003</v>
      </c>
      <c r="E40" s="237">
        <v>1.3333333333333335</v>
      </c>
      <c r="F40" s="238">
        <v>0.66666666666666674</v>
      </c>
      <c r="G40" s="238">
        <v>1.3333333333333335</v>
      </c>
      <c r="H40" s="238">
        <v>0.66666666666666674</v>
      </c>
      <c r="I40" s="238">
        <v>3.3333333333333335</v>
      </c>
      <c r="J40" s="238">
        <v>2.666666666666667</v>
      </c>
      <c r="K40" s="238">
        <v>4.666666666666667</v>
      </c>
      <c r="L40" s="238">
        <v>4</v>
      </c>
      <c r="M40" s="238">
        <v>4</v>
      </c>
      <c r="N40" s="238">
        <v>4</v>
      </c>
      <c r="O40" s="238">
        <v>6.666666666666667</v>
      </c>
      <c r="P40" s="238">
        <v>7.333333333333333</v>
      </c>
      <c r="Q40" s="238">
        <v>2</v>
      </c>
      <c r="R40" s="238">
        <v>8.6666666666666679</v>
      </c>
      <c r="S40" s="238">
        <v>8.6666666666666679</v>
      </c>
      <c r="T40" s="238">
        <v>9.3333333333333339</v>
      </c>
      <c r="U40" s="238">
        <v>8.6666666666666679</v>
      </c>
      <c r="V40" s="238">
        <v>4.666666666666667</v>
      </c>
      <c r="W40" s="238">
        <v>6</v>
      </c>
      <c r="X40" s="238">
        <v>2</v>
      </c>
      <c r="Y40" s="238">
        <v>1.3333333333333335</v>
      </c>
      <c r="Z40" s="238">
        <v>3.3333333333333335</v>
      </c>
      <c r="AA40" s="238">
        <v>2.666666666666667</v>
      </c>
      <c r="AB40" s="238">
        <v>0.66666666666666674</v>
      </c>
      <c r="AC40" s="238">
        <v>0</v>
      </c>
      <c r="AD40" s="238">
        <v>0</v>
      </c>
      <c r="AE40" s="238">
        <v>0</v>
      </c>
      <c r="AF40" s="238">
        <v>0</v>
      </c>
      <c r="AG40" s="238">
        <v>0.66666666666666674</v>
      </c>
      <c r="AH40" s="238">
        <v>0</v>
      </c>
      <c r="AI40" s="238">
        <v>0</v>
      </c>
      <c r="AJ40" s="238">
        <v>0</v>
      </c>
      <c r="AK40" s="238">
        <v>0</v>
      </c>
      <c r="AL40" s="238">
        <v>0.66666666666666674</v>
      </c>
      <c r="AM40" s="238">
        <v>0</v>
      </c>
      <c r="AN40" s="238">
        <v>0</v>
      </c>
      <c r="AO40" s="238">
        <v>0</v>
      </c>
      <c r="AP40" s="238">
        <v>0</v>
      </c>
      <c r="AQ40" s="239">
        <v>0</v>
      </c>
    </row>
    <row r="41" spans="1:43" ht="15.75" thickTop="1" x14ac:dyDescent="0.25">
      <c r="A41" s="1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9"/>
    </row>
    <row r="42" spans="1:43" x14ac:dyDescent="0.25">
      <c r="A42" s="1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9"/>
    </row>
    <row r="43" spans="1:43" x14ac:dyDescent="0.25">
      <c r="A43" s="19" t="s">
        <v>57</v>
      </c>
      <c r="B43" s="6" t="s">
        <v>23</v>
      </c>
    </row>
    <row r="44" spans="1:43" ht="15.75" thickBot="1" x14ac:dyDescent="0.3">
      <c r="A44" s="20" t="s">
        <v>4</v>
      </c>
      <c r="B44" s="2" t="s">
        <v>0</v>
      </c>
      <c r="C44" s="2" t="s">
        <v>1</v>
      </c>
      <c r="D44" s="2" t="s">
        <v>2</v>
      </c>
      <c r="E44" s="3">
        <v>6000</v>
      </c>
      <c r="F44" s="3">
        <v>8000</v>
      </c>
      <c r="G44" s="3">
        <v>10000</v>
      </c>
      <c r="H44" s="3">
        <v>12000</v>
      </c>
      <c r="I44" s="3">
        <v>14000</v>
      </c>
      <c r="J44" s="3">
        <v>16000</v>
      </c>
      <c r="K44" s="3">
        <v>18000</v>
      </c>
      <c r="L44" s="3">
        <v>20000</v>
      </c>
      <c r="M44" s="3">
        <v>22000</v>
      </c>
      <c r="N44" s="3">
        <v>24000</v>
      </c>
      <c r="O44" s="3">
        <v>26000</v>
      </c>
      <c r="P44" s="3">
        <v>28000</v>
      </c>
      <c r="Q44" s="3">
        <v>30000</v>
      </c>
      <c r="R44" s="3">
        <v>32000</v>
      </c>
      <c r="S44" s="3">
        <v>34000</v>
      </c>
      <c r="T44" s="3">
        <v>36000</v>
      </c>
      <c r="U44" s="3">
        <v>38000</v>
      </c>
      <c r="V44" s="3">
        <v>40000</v>
      </c>
      <c r="W44" s="3">
        <v>42000</v>
      </c>
      <c r="X44" s="3">
        <v>44000</v>
      </c>
      <c r="Y44" s="3">
        <v>46000</v>
      </c>
      <c r="Z44" s="3">
        <v>48000</v>
      </c>
      <c r="AA44" s="3">
        <v>50000</v>
      </c>
      <c r="AB44" s="3">
        <v>52000</v>
      </c>
      <c r="AC44" s="3">
        <v>54000</v>
      </c>
      <c r="AD44" s="3">
        <v>56000</v>
      </c>
      <c r="AE44" s="3">
        <v>58000</v>
      </c>
      <c r="AF44" s="3">
        <v>60000</v>
      </c>
      <c r="AG44" s="3">
        <v>62000</v>
      </c>
      <c r="AH44" s="3">
        <v>64000</v>
      </c>
      <c r="AI44" s="3">
        <v>66000</v>
      </c>
      <c r="AJ44" s="3">
        <v>68000</v>
      </c>
      <c r="AK44" s="3">
        <v>70000</v>
      </c>
      <c r="AL44" s="3">
        <v>72000</v>
      </c>
      <c r="AM44" s="3">
        <v>74000</v>
      </c>
      <c r="AN44" s="3">
        <v>76000</v>
      </c>
      <c r="AO44" s="3">
        <v>78000</v>
      </c>
      <c r="AP44" s="3">
        <v>80000</v>
      </c>
      <c r="AQ44" s="3">
        <v>82000</v>
      </c>
    </row>
    <row r="45" spans="1:43" ht="15.75" thickTop="1" x14ac:dyDescent="0.25">
      <c r="A45" s="20" t="s">
        <v>4</v>
      </c>
      <c r="B45" s="2" t="s">
        <v>121</v>
      </c>
      <c r="C45" s="200">
        <v>4</v>
      </c>
      <c r="D45" s="77">
        <f t="array" ref="D45">SUM(E45:AQ45)</f>
        <v>100.00000000000001</v>
      </c>
      <c r="E45" s="240">
        <v>4.117647058823529</v>
      </c>
      <c r="F45" s="241">
        <v>7.0588235294117645</v>
      </c>
      <c r="G45" s="241">
        <v>7.6470588235294121</v>
      </c>
      <c r="H45" s="241">
        <v>5.8823529411764701</v>
      </c>
      <c r="I45" s="241">
        <v>3.5294117647058822</v>
      </c>
      <c r="J45" s="241">
        <v>1.7647058823529411</v>
      </c>
      <c r="K45" s="241">
        <v>1.1764705882352942</v>
      </c>
      <c r="L45" s="241">
        <v>4.7058823529411766</v>
      </c>
      <c r="M45" s="241">
        <v>5.2941176470588234</v>
      </c>
      <c r="N45" s="241">
        <v>9.4117647058823533</v>
      </c>
      <c r="O45" s="241">
        <v>10</v>
      </c>
      <c r="P45" s="241">
        <v>7.0588235294117645</v>
      </c>
      <c r="Q45" s="241">
        <v>12.941176470588237</v>
      </c>
      <c r="R45" s="241">
        <v>6.4705882352941186</v>
      </c>
      <c r="S45" s="241">
        <v>5.8823529411764701</v>
      </c>
      <c r="T45" s="241">
        <v>2.9411764705882351</v>
      </c>
      <c r="U45" s="241">
        <v>0.58823529411764708</v>
      </c>
      <c r="V45" s="241">
        <v>0.58823529411764708</v>
      </c>
      <c r="W45" s="241">
        <v>1.7647058823529411</v>
      </c>
      <c r="X45" s="241">
        <v>0.58823529411764708</v>
      </c>
      <c r="Y45" s="241">
        <v>0</v>
      </c>
      <c r="Z45" s="241">
        <v>0</v>
      </c>
      <c r="AA45" s="241">
        <v>0</v>
      </c>
      <c r="AB45" s="241">
        <v>0.58823529411764708</v>
      </c>
      <c r="AC45" s="241">
        <v>0</v>
      </c>
      <c r="AD45" s="241">
        <v>0</v>
      </c>
      <c r="AE45" s="241">
        <v>0</v>
      </c>
      <c r="AF45" s="241">
        <v>0</v>
      </c>
      <c r="AG45" s="241">
        <v>0</v>
      </c>
      <c r="AH45" s="241">
        <v>0</v>
      </c>
      <c r="AI45" s="241">
        <v>0</v>
      </c>
      <c r="AJ45" s="241">
        <v>0</v>
      </c>
      <c r="AK45" s="241">
        <v>0</v>
      </c>
      <c r="AL45" s="241">
        <v>0</v>
      </c>
      <c r="AM45" s="241">
        <v>0</v>
      </c>
      <c r="AN45" s="241">
        <v>0</v>
      </c>
      <c r="AO45" s="241">
        <v>0</v>
      </c>
      <c r="AP45" s="241">
        <v>0</v>
      </c>
      <c r="AQ45" s="242">
        <v>0</v>
      </c>
    </row>
    <row r="46" spans="1:43" x14ac:dyDescent="0.25">
      <c r="A46" s="20" t="s">
        <v>4</v>
      </c>
      <c r="B46" s="2" t="s">
        <v>121</v>
      </c>
      <c r="C46" s="200">
        <v>5</v>
      </c>
      <c r="D46" s="197">
        <v>100</v>
      </c>
      <c r="E46" s="243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  <c r="Z46" s="75">
        <v>0</v>
      </c>
      <c r="AA46" s="75">
        <v>0</v>
      </c>
      <c r="AB46" s="75">
        <v>0</v>
      </c>
      <c r="AC46" s="75">
        <v>0</v>
      </c>
      <c r="AD46" s="75">
        <v>0</v>
      </c>
      <c r="AE46" s="75">
        <v>0</v>
      </c>
      <c r="AF46" s="75">
        <v>0</v>
      </c>
      <c r="AG46" s="75">
        <v>0</v>
      </c>
      <c r="AH46" s="75">
        <v>0</v>
      </c>
      <c r="AI46" s="75">
        <v>0</v>
      </c>
      <c r="AJ46" s="75">
        <v>0</v>
      </c>
      <c r="AK46" s="75">
        <v>0</v>
      </c>
      <c r="AL46" s="75">
        <v>0</v>
      </c>
      <c r="AM46" s="75">
        <v>0</v>
      </c>
      <c r="AN46" s="75">
        <v>0</v>
      </c>
      <c r="AO46" s="75">
        <v>0</v>
      </c>
      <c r="AP46" s="75">
        <v>0</v>
      </c>
      <c r="AQ46" s="244">
        <v>0</v>
      </c>
    </row>
    <row r="47" spans="1:43" x14ac:dyDescent="0.25">
      <c r="A47" s="20" t="s">
        <v>4</v>
      </c>
      <c r="B47" s="2" t="s">
        <v>121</v>
      </c>
      <c r="C47" s="200">
        <v>6</v>
      </c>
      <c r="D47" s="77">
        <f t="array" ref="D47">SUM(E47:AQ47)</f>
        <v>100</v>
      </c>
      <c r="E47" s="243">
        <v>0.42253521126760557</v>
      </c>
      <c r="F47" s="75">
        <v>0.14084507042253522</v>
      </c>
      <c r="G47" s="75">
        <v>0.56338028169014087</v>
      </c>
      <c r="H47" s="75">
        <v>1.971830985915493</v>
      </c>
      <c r="I47" s="75">
        <v>4.3661971830985911</v>
      </c>
      <c r="J47" s="75">
        <v>5.774647887323944</v>
      </c>
      <c r="K47" s="75">
        <v>10.28169014084507</v>
      </c>
      <c r="L47" s="75">
        <v>13.380281690140844</v>
      </c>
      <c r="M47" s="75">
        <v>11.549295774647888</v>
      </c>
      <c r="N47" s="75">
        <v>10.704225352112676</v>
      </c>
      <c r="O47" s="75">
        <v>7.464788732394366</v>
      </c>
      <c r="P47" s="75">
        <v>6.7605633802816891</v>
      </c>
      <c r="Q47" s="75">
        <v>6.6197183098591541</v>
      </c>
      <c r="R47" s="75">
        <v>7.183098591549296</v>
      </c>
      <c r="S47" s="75">
        <v>4.507042253521127</v>
      </c>
      <c r="T47" s="75">
        <v>2.9577464788732395</v>
      </c>
      <c r="U47" s="75">
        <v>2.8169014084507045</v>
      </c>
      <c r="V47" s="75">
        <v>1.1267605633802817</v>
      </c>
      <c r="W47" s="75">
        <v>1.1267605633802817</v>
      </c>
      <c r="X47" s="75">
        <v>0</v>
      </c>
      <c r="Y47" s="75">
        <v>0.28169014084507044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75">
        <v>0</v>
      </c>
      <c r="AJ47" s="75">
        <v>0</v>
      </c>
      <c r="AK47" s="75">
        <v>0</v>
      </c>
      <c r="AL47" s="75">
        <v>0</v>
      </c>
      <c r="AM47" s="75">
        <v>0</v>
      </c>
      <c r="AN47" s="75">
        <v>0</v>
      </c>
      <c r="AO47" s="75">
        <v>0</v>
      </c>
      <c r="AP47" s="75">
        <v>0</v>
      </c>
      <c r="AQ47" s="244">
        <v>0</v>
      </c>
    </row>
    <row r="48" spans="1:43" x14ac:dyDescent="0.25">
      <c r="A48" s="20" t="s">
        <v>4</v>
      </c>
      <c r="B48" s="2" t="s">
        <v>121</v>
      </c>
      <c r="C48" s="200">
        <v>7</v>
      </c>
      <c r="D48" s="197">
        <v>100</v>
      </c>
      <c r="E48" s="243">
        <v>0</v>
      </c>
      <c r="F48" s="75">
        <v>0</v>
      </c>
      <c r="G48" s="75">
        <v>0</v>
      </c>
      <c r="H48" s="75">
        <v>0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75">
        <v>0</v>
      </c>
      <c r="O48" s="75">
        <v>0</v>
      </c>
      <c r="P48" s="75">
        <v>0</v>
      </c>
      <c r="Q48" s="75">
        <v>0</v>
      </c>
      <c r="R48" s="75">
        <v>0</v>
      </c>
      <c r="S48" s="75">
        <v>0</v>
      </c>
      <c r="T48" s="75">
        <v>0</v>
      </c>
      <c r="U48" s="75">
        <v>0</v>
      </c>
      <c r="V48" s="75">
        <v>0</v>
      </c>
      <c r="W48" s="75">
        <v>0</v>
      </c>
      <c r="X48" s="75">
        <v>0</v>
      </c>
      <c r="Y48" s="75">
        <v>0</v>
      </c>
      <c r="Z48" s="75">
        <v>0</v>
      </c>
      <c r="AA48" s="75">
        <v>0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75">
        <v>0</v>
      </c>
      <c r="AJ48" s="75">
        <v>0</v>
      </c>
      <c r="AK48" s="75">
        <v>0</v>
      </c>
      <c r="AL48" s="75">
        <v>0</v>
      </c>
      <c r="AM48" s="75">
        <v>0</v>
      </c>
      <c r="AN48" s="75">
        <v>0</v>
      </c>
      <c r="AO48" s="75">
        <v>0</v>
      </c>
      <c r="AP48" s="75">
        <v>0</v>
      </c>
      <c r="AQ48" s="244">
        <v>0</v>
      </c>
    </row>
    <row r="49" spans="1:43" x14ac:dyDescent="0.25">
      <c r="A49" s="20" t="s">
        <v>4</v>
      </c>
      <c r="B49" s="2" t="s">
        <v>121</v>
      </c>
      <c r="C49" s="200">
        <v>8</v>
      </c>
      <c r="D49" s="197">
        <f t="array" ref="D49">SUM(E49:AQ49)</f>
        <v>100</v>
      </c>
      <c r="E49" s="243">
        <v>22.758037225042301</v>
      </c>
      <c r="F49" s="75">
        <v>14.297800338409475</v>
      </c>
      <c r="G49" s="75">
        <v>12.859560067681894</v>
      </c>
      <c r="H49" s="75">
        <v>7.1912013536379025</v>
      </c>
      <c r="I49" s="75">
        <v>5.4991539763113373</v>
      </c>
      <c r="J49" s="75">
        <v>3.8917089678511001</v>
      </c>
      <c r="K49" s="75">
        <v>5.1607445008460235</v>
      </c>
      <c r="L49" s="75">
        <v>4.5685279187817258</v>
      </c>
      <c r="M49" s="75">
        <v>4.0609137055837561</v>
      </c>
      <c r="N49" s="75">
        <v>3.9763113367174281</v>
      </c>
      <c r="O49" s="75">
        <v>2.1150592216582065</v>
      </c>
      <c r="P49" s="75">
        <v>2.4534686971235193</v>
      </c>
      <c r="Q49" s="75">
        <v>1.7766497461928936</v>
      </c>
      <c r="R49" s="75">
        <v>2.3688663282571913</v>
      </c>
      <c r="S49" s="75">
        <v>2.4534686971235193</v>
      </c>
      <c r="T49" s="75">
        <v>1.94585448392555</v>
      </c>
      <c r="U49" s="75">
        <v>1.6920473773265652</v>
      </c>
      <c r="V49" s="75">
        <v>0.4230118443316413</v>
      </c>
      <c r="W49" s="75">
        <v>0.4230118443316413</v>
      </c>
      <c r="X49" s="75">
        <v>8.4602368866328256E-2</v>
      </c>
      <c r="Y49" s="75">
        <v>0</v>
      </c>
      <c r="Z49" s="75">
        <v>0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75">
        <v>0</v>
      </c>
      <c r="AJ49" s="75">
        <v>0</v>
      </c>
      <c r="AK49" s="75">
        <v>0</v>
      </c>
      <c r="AL49" s="75">
        <v>0</v>
      </c>
      <c r="AM49" s="75">
        <v>0</v>
      </c>
      <c r="AN49" s="75">
        <v>0</v>
      </c>
      <c r="AO49" s="75">
        <v>0</v>
      </c>
      <c r="AP49" s="75">
        <v>0</v>
      </c>
      <c r="AQ49" s="244">
        <v>0</v>
      </c>
    </row>
    <row r="50" spans="1:43" x14ac:dyDescent="0.25">
      <c r="A50" s="20" t="s">
        <v>4</v>
      </c>
      <c r="B50" s="2" t="s">
        <v>121</v>
      </c>
      <c r="C50" s="200">
        <v>9</v>
      </c>
      <c r="D50" s="197">
        <f t="array" ref="D50">SUM(E50:AQ50)</f>
        <v>100.00000000000004</v>
      </c>
      <c r="E50" s="243">
        <v>0.44430194210333457</v>
      </c>
      <c r="F50" s="75">
        <v>0.38475632099670209</v>
      </c>
      <c r="G50" s="75">
        <v>1.4840600952729937</v>
      </c>
      <c r="H50" s="75">
        <v>3.2979113228288752</v>
      </c>
      <c r="I50" s="75">
        <v>4.543788933675339</v>
      </c>
      <c r="J50" s="75">
        <v>5.8537925980212533</v>
      </c>
      <c r="K50" s="75">
        <v>7.750091608647856</v>
      </c>
      <c r="L50" s="75">
        <v>8.3180652253572731</v>
      </c>
      <c r="M50" s="75">
        <v>6.6782704287284727</v>
      </c>
      <c r="N50" s="75">
        <v>7.3561744228655188</v>
      </c>
      <c r="O50" s="75">
        <v>3.8613045071454746</v>
      </c>
      <c r="P50" s="75">
        <v>3.3757786735067787</v>
      </c>
      <c r="Q50" s="75">
        <v>4.0032979113228295</v>
      </c>
      <c r="R50" s="75">
        <v>6.9393550751190913</v>
      </c>
      <c r="S50" s="75">
        <v>9.7379992671308173</v>
      </c>
      <c r="T50" s="75">
        <v>9.4311102968120188</v>
      </c>
      <c r="U50" s="75">
        <v>6.9576768046903634</v>
      </c>
      <c r="V50" s="75">
        <v>4.717845364602419</v>
      </c>
      <c r="W50" s="75">
        <v>2.4413704653719313</v>
      </c>
      <c r="X50" s="75">
        <v>1.3558079882740932</v>
      </c>
      <c r="Y50" s="75">
        <v>0.66416269695859287</v>
      </c>
      <c r="Z50" s="75">
        <v>0.21986075485525836</v>
      </c>
      <c r="AA50" s="75">
        <v>0.12825210699890069</v>
      </c>
      <c r="AB50" s="75">
        <v>4.5804323928178819E-2</v>
      </c>
      <c r="AC50" s="75">
        <v>9.1608647856357642E-3</v>
      </c>
      <c r="AD50" s="75">
        <v>0</v>
      </c>
      <c r="AE50" s="75">
        <v>0</v>
      </c>
      <c r="AF50" s="75">
        <v>0</v>
      </c>
      <c r="AG50" s="75">
        <v>0</v>
      </c>
      <c r="AH50" s="75">
        <v>0</v>
      </c>
      <c r="AI50" s="75">
        <v>0</v>
      </c>
      <c r="AJ50" s="75">
        <v>0</v>
      </c>
      <c r="AK50" s="75">
        <v>0</v>
      </c>
      <c r="AL50" s="75">
        <v>0</v>
      </c>
      <c r="AM50" s="75">
        <v>0</v>
      </c>
      <c r="AN50" s="75">
        <v>0</v>
      </c>
      <c r="AO50" s="75">
        <v>0</v>
      </c>
      <c r="AP50" s="75">
        <v>0</v>
      </c>
      <c r="AQ50" s="244">
        <v>0</v>
      </c>
    </row>
    <row r="51" spans="1:43" x14ac:dyDescent="0.25">
      <c r="A51" s="20" t="s">
        <v>4</v>
      </c>
      <c r="B51" s="2" t="s">
        <v>121</v>
      </c>
      <c r="C51" s="200">
        <v>10</v>
      </c>
      <c r="D51" s="197">
        <f t="array" ref="D51">SUM(E51:AQ51)</f>
        <v>99.999999999999986</v>
      </c>
      <c r="E51" s="243">
        <v>0.40322580645161288</v>
      </c>
      <c r="F51" s="75">
        <v>0.40322580645161288</v>
      </c>
      <c r="G51" s="75">
        <v>0.80645161290322576</v>
      </c>
      <c r="H51" s="75">
        <v>0.40322580645161288</v>
      </c>
      <c r="I51" s="75">
        <v>1.6129032258064515</v>
      </c>
      <c r="J51" s="75">
        <v>1.2096774193548387</v>
      </c>
      <c r="K51" s="75">
        <v>5.6451612903225801</v>
      </c>
      <c r="L51" s="75">
        <v>7.2580645161290329</v>
      </c>
      <c r="M51" s="75">
        <v>8.870967741935484</v>
      </c>
      <c r="N51" s="75">
        <v>8.870967741935484</v>
      </c>
      <c r="O51" s="75">
        <v>9.2741935483870961</v>
      </c>
      <c r="P51" s="75">
        <v>6.0483870967741939</v>
      </c>
      <c r="Q51" s="75">
        <v>9.2741935483870961</v>
      </c>
      <c r="R51" s="75">
        <v>8.870967741935484</v>
      </c>
      <c r="S51" s="75">
        <v>9.67741935483871</v>
      </c>
      <c r="T51" s="75">
        <v>8.064516129032258</v>
      </c>
      <c r="U51" s="75">
        <v>8.064516129032258</v>
      </c>
      <c r="V51" s="75">
        <v>2.4193548387096775</v>
      </c>
      <c r="W51" s="75">
        <v>1.2096774193548387</v>
      </c>
      <c r="X51" s="75">
        <v>1.6129032258064515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75">
        <v>0</v>
      </c>
      <c r="AJ51" s="75">
        <v>0</v>
      </c>
      <c r="AK51" s="75">
        <v>0</v>
      </c>
      <c r="AL51" s="75">
        <v>0</v>
      </c>
      <c r="AM51" s="75">
        <v>0</v>
      </c>
      <c r="AN51" s="75">
        <v>0</v>
      </c>
      <c r="AO51" s="75">
        <v>0</v>
      </c>
      <c r="AP51" s="75">
        <v>0</v>
      </c>
      <c r="AQ51" s="244">
        <v>0</v>
      </c>
    </row>
    <row r="52" spans="1:43" x14ac:dyDescent="0.25">
      <c r="A52" s="20" t="s">
        <v>4</v>
      </c>
      <c r="B52" s="2" t="s">
        <v>121</v>
      </c>
      <c r="C52" s="200">
        <v>11</v>
      </c>
      <c r="D52" s="197">
        <v>100</v>
      </c>
      <c r="E52" s="243">
        <v>0</v>
      </c>
      <c r="F52" s="75"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75">
        <v>0</v>
      </c>
      <c r="AJ52" s="75">
        <v>0</v>
      </c>
      <c r="AK52" s="75">
        <v>0</v>
      </c>
      <c r="AL52" s="75">
        <v>0</v>
      </c>
      <c r="AM52" s="75">
        <v>0</v>
      </c>
      <c r="AN52" s="75">
        <v>0</v>
      </c>
      <c r="AO52" s="75">
        <v>0</v>
      </c>
      <c r="AP52" s="75">
        <v>0</v>
      </c>
      <c r="AQ52" s="244">
        <v>0</v>
      </c>
    </row>
    <row r="53" spans="1:43" x14ac:dyDescent="0.25">
      <c r="A53" s="20" t="s">
        <v>4</v>
      </c>
      <c r="B53" s="2" t="s">
        <v>121</v>
      </c>
      <c r="C53" s="200">
        <v>12</v>
      </c>
      <c r="D53" s="197">
        <f t="array" ref="D53">SUM(E53:AQ53)</f>
        <v>100.00000000000001</v>
      </c>
      <c r="E53" s="243">
        <v>0</v>
      </c>
      <c r="F53" s="75">
        <v>0</v>
      </c>
      <c r="G53" s="75">
        <v>2.0408163265306123</v>
      </c>
      <c r="H53" s="75">
        <v>2.0408163265306123</v>
      </c>
      <c r="I53" s="75">
        <v>2.0408163265306123</v>
      </c>
      <c r="J53" s="75">
        <v>4.0816326530612246</v>
      </c>
      <c r="K53" s="75">
        <v>2.0408163265306123</v>
      </c>
      <c r="L53" s="75">
        <v>10.204081632653061</v>
      </c>
      <c r="M53" s="75">
        <v>20.408163265306122</v>
      </c>
      <c r="N53" s="75">
        <v>4.0816326530612246</v>
      </c>
      <c r="O53" s="75">
        <v>14.285714285714285</v>
      </c>
      <c r="P53" s="75">
        <v>10.204081632653061</v>
      </c>
      <c r="Q53" s="75">
        <v>12.244897959183673</v>
      </c>
      <c r="R53" s="75">
        <v>10.204081632653061</v>
      </c>
      <c r="S53" s="75">
        <v>2.0408163265306123</v>
      </c>
      <c r="T53" s="75">
        <v>2.0408163265306123</v>
      </c>
      <c r="U53" s="75">
        <v>0</v>
      </c>
      <c r="V53" s="75">
        <v>0</v>
      </c>
      <c r="W53" s="75">
        <v>2.0408163265306123</v>
      </c>
      <c r="X53" s="75">
        <v>0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5">
        <v>0</v>
      </c>
      <c r="AE53" s="75">
        <v>0</v>
      </c>
      <c r="AF53" s="75">
        <v>0</v>
      </c>
      <c r="AG53" s="75">
        <v>0</v>
      </c>
      <c r="AH53" s="75">
        <v>0</v>
      </c>
      <c r="AI53" s="75">
        <v>0</v>
      </c>
      <c r="AJ53" s="75">
        <v>0</v>
      </c>
      <c r="AK53" s="75">
        <v>0</v>
      </c>
      <c r="AL53" s="75">
        <v>0</v>
      </c>
      <c r="AM53" s="75">
        <v>0</v>
      </c>
      <c r="AN53" s="75">
        <v>0</v>
      </c>
      <c r="AO53" s="75">
        <v>0</v>
      </c>
      <c r="AP53" s="75">
        <v>0</v>
      </c>
      <c r="AQ53" s="244">
        <v>0</v>
      </c>
    </row>
    <row r="54" spans="1:43" ht="15.75" thickBot="1" x14ac:dyDescent="0.3">
      <c r="A54" s="20" t="s">
        <v>4</v>
      </c>
      <c r="B54" s="2" t="s">
        <v>121</v>
      </c>
      <c r="C54" s="200">
        <v>13</v>
      </c>
      <c r="D54" s="197">
        <f t="array" ref="D54">SUM(E54:AQ54)</f>
        <v>99.999999999999986</v>
      </c>
      <c r="E54" s="245">
        <v>5.6074766355140184</v>
      </c>
      <c r="F54" s="246">
        <v>2.8037383177570092</v>
      </c>
      <c r="G54" s="246">
        <v>10.2803738317757</v>
      </c>
      <c r="H54" s="246">
        <v>3.7383177570093453</v>
      </c>
      <c r="I54" s="246">
        <v>19.626168224299064</v>
      </c>
      <c r="J54" s="246">
        <v>15.887850467289718</v>
      </c>
      <c r="K54" s="246">
        <v>12.149532710280374</v>
      </c>
      <c r="L54" s="246">
        <v>5.6074766355140184</v>
      </c>
      <c r="M54" s="246">
        <v>1.8691588785046727</v>
      </c>
      <c r="N54" s="246">
        <v>3.7383177570093453</v>
      </c>
      <c r="O54" s="246">
        <v>0.93457943925233633</v>
      </c>
      <c r="P54" s="246">
        <v>3.7383177570093453</v>
      </c>
      <c r="Q54" s="246">
        <v>3.7383177570093453</v>
      </c>
      <c r="R54" s="246">
        <v>4.6728971962616823</v>
      </c>
      <c r="S54" s="246">
        <v>0.93457943925233633</v>
      </c>
      <c r="T54" s="246">
        <v>2.8037383177570092</v>
      </c>
      <c r="U54" s="246">
        <v>0</v>
      </c>
      <c r="V54" s="246">
        <v>1.8691588785046727</v>
      </c>
      <c r="W54" s="246">
        <v>0</v>
      </c>
      <c r="X54" s="246">
        <v>0</v>
      </c>
      <c r="Y54" s="246">
        <v>0</v>
      </c>
      <c r="Z54" s="246">
        <v>0</v>
      </c>
      <c r="AA54" s="246">
        <v>0</v>
      </c>
      <c r="AB54" s="246">
        <v>0</v>
      </c>
      <c r="AC54" s="246">
        <v>0</v>
      </c>
      <c r="AD54" s="246">
        <v>0</v>
      </c>
      <c r="AE54" s="246">
        <v>0</v>
      </c>
      <c r="AF54" s="246">
        <v>0</v>
      </c>
      <c r="AG54" s="246">
        <v>0</v>
      </c>
      <c r="AH54" s="246">
        <v>0</v>
      </c>
      <c r="AI54" s="246">
        <v>0</v>
      </c>
      <c r="AJ54" s="246">
        <v>0</v>
      </c>
      <c r="AK54" s="246">
        <v>0</v>
      </c>
      <c r="AL54" s="246">
        <v>0</v>
      </c>
      <c r="AM54" s="246">
        <v>0</v>
      </c>
      <c r="AN54" s="246">
        <v>0</v>
      </c>
      <c r="AO54" s="246">
        <v>0</v>
      </c>
      <c r="AP54" s="246">
        <v>0</v>
      </c>
      <c r="AQ54" s="247">
        <v>0</v>
      </c>
    </row>
    <row r="55" spans="1:43" ht="15.75" thickTop="1" x14ac:dyDescent="0.25">
      <c r="A55" s="1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9"/>
    </row>
    <row r="56" spans="1:43" x14ac:dyDescent="0.25">
      <c r="A56" s="1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9"/>
    </row>
    <row r="57" spans="1:43" x14ac:dyDescent="0.25">
      <c r="A57" s="19" t="s">
        <v>63</v>
      </c>
      <c r="B57" s="6" t="s">
        <v>23</v>
      </c>
    </row>
    <row r="58" spans="1:43" ht="15.75" thickBot="1" x14ac:dyDescent="0.3">
      <c r="A58" s="20" t="s">
        <v>4</v>
      </c>
      <c r="B58" s="2" t="s">
        <v>0</v>
      </c>
      <c r="C58" s="2" t="s">
        <v>1</v>
      </c>
      <c r="D58" s="2" t="s">
        <v>2</v>
      </c>
      <c r="E58" s="3">
        <v>6000</v>
      </c>
      <c r="F58" s="3">
        <v>8000</v>
      </c>
      <c r="G58" s="3">
        <v>10000</v>
      </c>
      <c r="H58" s="3">
        <v>12000</v>
      </c>
      <c r="I58" s="3">
        <v>14000</v>
      </c>
      <c r="J58" s="3">
        <v>16000</v>
      </c>
      <c r="K58" s="3">
        <v>18000</v>
      </c>
      <c r="L58" s="3">
        <v>20000</v>
      </c>
      <c r="M58" s="3">
        <v>22000</v>
      </c>
      <c r="N58" s="3">
        <v>24000</v>
      </c>
      <c r="O58" s="3">
        <v>26000</v>
      </c>
      <c r="P58" s="3">
        <v>28000</v>
      </c>
      <c r="Q58" s="3">
        <v>30000</v>
      </c>
      <c r="R58" s="3">
        <v>32000</v>
      </c>
      <c r="S58" s="3">
        <v>34000</v>
      </c>
      <c r="T58" s="3">
        <v>36000</v>
      </c>
      <c r="U58" s="3">
        <v>38000</v>
      </c>
      <c r="V58" s="3">
        <v>40000</v>
      </c>
      <c r="W58" s="3">
        <v>42000</v>
      </c>
      <c r="X58" s="3">
        <v>44000</v>
      </c>
      <c r="Y58" s="3">
        <v>46000</v>
      </c>
      <c r="Z58" s="3">
        <v>48000</v>
      </c>
      <c r="AA58" s="3">
        <v>50000</v>
      </c>
      <c r="AB58" s="3">
        <v>52000</v>
      </c>
      <c r="AC58" s="3">
        <v>54000</v>
      </c>
      <c r="AD58" s="3">
        <v>56000</v>
      </c>
      <c r="AE58" s="3">
        <v>58000</v>
      </c>
      <c r="AF58" s="3">
        <v>60000</v>
      </c>
      <c r="AG58" s="3">
        <v>62000</v>
      </c>
      <c r="AH58" s="3">
        <v>64000</v>
      </c>
      <c r="AI58" s="3">
        <v>66000</v>
      </c>
      <c r="AJ58" s="3">
        <v>68000</v>
      </c>
      <c r="AK58" s="3">
        <v>70000</v>
      </c>
      <c r="AL58" s="3">
        <v>72000</v>
      </c>
      <c r="AM58" s="3">
        <v>74000</v>
      </c>
      <c r="AN58" s="3">
        <v>76000</v>
      </c>
      <c r="AO58" s="3">
        <v>78000</v>
      </c>
      <c r="AP58" s="3">
        <v>80000</v>
      </c>
      <c r="AQ58" s="3">
        <v>82000</v>
      </c>
    </row>
    <row r="59" spans="1:43" ht="15.75" thickTop="1" x14ac:dyDescent="0.25">
      <c r="A59" s="20" t="s">
        <v>4</v>
      </c>
      <c r="B59" s="2" t="s">
        <v>121</v>
      </c>
      <c r="C59" s="65">
        <v>4</v>
      </c>
      <c r="D59" s="67">
        <f t="array" ref="D59">SUM(E59:AQ59)</f>
        <v>100.00000000000001</v>
      </c>
      <c r="E59" s="248">
        <v>0</v>
      </c>
      <c r="F59" s="249">
        <v>0.54054054054054057</v>
      </c>
      <c r="G59" s="249">
        <v>1.0810810810810811</v>
      </c>
      <c r="H59" s="249">
        <v>1.6216216216216217</v>
      </c>
      <c r="I59" s="249">
        <v>0</v>
      </c>
      <c r="J59" s="249">
        <v>5.4054054054054053</v>
      </c>
      <c r="K59" s="249">
        <v>8.6486486486486491</v>
      </c>
      <c r="L59" s="249">
        <v>4.8648648648648649</v>
      </c>
      <c r="M59" s="249">
        <v>1.0810810810810811</v>
      </c>
      <c r="N59" s="249">
        <v>0.54054054054054057</v>
      </c>
      <c r="O59" s="249">
        <v>1.0810810810810811</v>
      </c>
      <c r="P59" s="249">
        <v>1.6216216216216217</v>
      </c>
      <c r="Q59" s="249">
        <v>4.3243243243243246</v>
      </c>
      <c r="R59" s="249">
        <v>15.675675675675677</v>
      </c>
      <c r="S59" s="249">
        <v>31.891891891891895</v>
      </c>
      <c r="T59" s="249">
        <v>20</v>
      </c>
      <c r="U59" s="249">
        <v>1.6216216216216217</v>
      </c>
      <c r="V59" s="249">
        <v>0</v>
      </c>
      <c r="W59" s="249">
        <v>0</v>
      </c>
      <c r="X59" s="249">
        <v>0</v>
      </c>
      <c r="Y59" s="249">
        <v>0</v>
      </c>
      <c r="Z59" s="249">
        <v>0</v>
      </c>
      <c r="AA59" s="249">
        <v>0</v>
      </c>
      <c r="AB59" s="249">
        <v>0</v>
      </c>
      <c r="AC59" s="249">
        <v>0</v>
      </c>
      <c r="AD59" s="249">
        <v>0</v>
      </c>
      <c r="AE59" s="249">
        <v>0</v>
      </c>
      <c r="AF59" s="249">
        <v>0</v>
      </c>
      <c r="AG59" s="249">
        <v>0</v>
      </c>
      <c r="AH59" s="249">
        <v>0</v>
      </c>
      <c r="AI59" s="249">
        <v>0</v>
      </c>
      <c r="AJ59" s="249">
        <v>0</v>
      </c>
      <c r="AK59" s="249">
        <v>0</v>
      </c>
      <c r="AL59" s="249">
        <v>0</v>
      </c>
      <c r="AM59" s="249">
        <v>0</v>
      </c>
      <c r="AN59" s="249">
        <v>0</v>
      </c>
      <c r="AO59" s="249">
        <v>0</v>
      </c>
      <c r="AP59" s="249">
        <v>0</v>
      </c>
      <c r="AQ59" s="250">
        <v>0</v>
      </c>
    </row>
    <row r="60" spans="1:43" x14ac:dyDescent="0.25">
      <c r="A60" s="20" t="s">
        <v>4</v>
      </c>
      <c r="B60" s="2" t="s">
        <v>121</v>
      </c>
      <c r="C60" s="65">
        <v>5</v>
      </c>
      <c r="D60" s="218">
        <v>100</v>
      </c>
      <c r="E60" s="251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252">
        <v>0</v>
      </c>
    </row>
    <row r="61" spans="1:43" x14ac:dyDescent="0.25">
      <c r="A61" s="20" t="s">
        <v>4</v>
      </c>
      <c r="B61" s="2" t="s">
        <v>121</v>
      </c>
      <c r="C61" s="65">
        <v>6</v>
      </c>
      <c r="D61" s="218">
        <f t="array" ref="D61">SUM(E61:AQ61)</f>
        <v>100</v>
      </c>
      <c r="E61" s="251">
        <v>0.1006036217303823</v>
      </c>
      <c r="F61" s="66">
        <v>0.4024144869215292</v>
      </c>
      <c r="G61" s="66">
        <v>0.60362173038229372</v>
      </c>
      <c r="H61" s="66">
        <v>4.4265593561368206</v>
      </c>
      <c r="I61" s="66">
        <v>4.8289738430583498</v>
      </c>
      <c r="J61" s="66">
        <v>4.1247484909456738</v>
      </c>
      <c r="K61" s="66">
        <v>4.1247484909456738</v>
      </c>
      <c r="L61" s="66">
        <v>7.1428571428571423</v>
      </c>
      <c r="M61" s="66">
        <v>8.0482897384305829</v>
      </c>
      <c r="N61" s="66">
        <v>7.8470824949698192</v>
      </c>
      <c r="O61" s="66">
        <v>13.179074446680081</v>
      </c>
      <c r="P61" s="66">
        <v>9.2555331991951704</v>
      </c>
      <c r="Q61" s="66">
        <v>8.3501006036217316</v>
      </c>
      <c r="R61" s="66">
        <v>7.1428571428571423</v>
      </c>
      <c r="S61" s="66">
        <v>11.267605633802818</v>
      </c>
      <c r="T61" s="66">
        <v>8.3501006036217316</v>
      </c>
      <c r="U61" s="66">
        <v>0.4024144869215292</v>
      </c>
      <c r="V61" s="66">
        <v>0.2012072434607646</v>
      </c>
      <c r="W61" s="66">
        <v>0.2012072434607646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252">
        <v>0</v>
      </c>
    </row>
    <row r="62" spans="1:43" x14ac:dyDescent="0.25">
      <c r="A62" s="20" t="s">
        <v>4</v>
      </c>
      <c r="B62" s="2" t="s">
        <v>121</v>
      </c>
      <c r="C62" s="65">
        <v>7</v>
      </c>
      <c r="D62" s="218">
        <v>100</v>
      </c>
      <c r="E62" s="251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252">
        <v>0</v>
      </c>
    </row>
    <row r="63" spans="1:43" x14ac:dyDescent="0.25">
      <c r="A63" s="20" t="s">
        <v>4</v>
      </c>
      <c r="B63" s="2" t="s">
        <v>121</v>
      </c>
      <c r="C63" s="65">
        <v>8</v>
      </c>
      <c r="D63" s="218">
        <f t="array" ref="D63">SUM(E63:AQ63)</f>
        <v>100</v>
      </c>
      <c r="E63" s="251">
        <v>13.02170283806344</v>
      </c>
      <c r="F63" s="66">
        <v>10.51752921535893</v>
      </c>
      <c r="G63" s="66">
        <v>10.51752921535893</v>
      </c>
      <c r="H63" s="66">
        <v>9.348914858096828</v>
      </c>
      <c r="I63" s="66">
        <v>4.5075125208681133</v>
      </c>
      <c r="J63" s="66">
        <v>4.3405676126878134</v>
      </c>
      <c r="K63" s="66">
        <v>3.1719532554257093</v>
      </c>
      <c r="L63" s="66">
        <v>2.8380634390651087</v>
      </c>
      <c r="M63" s="66">
        <v>1.8363939899833055</v>
      </c>
      <c r="N63" s="66">
        <v>2.337228714524207</v>
      </c>
      <c r="O63" s="66">
        <v>7.0116861435726205</v>
      </c>
      <c r="P63" s="66">
        <v>10.51752921535893</v>
      </c>
      <c r="Q63" s="66">
        <v>7.345575959933222</v>
      </c>
      <c r="R63" s="66">
        <v>3.8397328881469113</v>
      </c>
      <c r="S63" s="66">
        <v>5.1752921535893153</v>
      </c>
      <c r="T63" s="66">
        <v>3.33889816360601</v>
      </c>
      <c r="U63" s="66">
        <v>0</v>
      </c>
      <c r="V63" s="66">
        <v>0.333889816360601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252">
        <v>0</v>
      </c>
    </row>
    <row r="64" spans="1:43" x14ac:dyDescent="0.25">
      <c r="A64" s="20" t="s">
        <v>4</v>
      </c>
      <c r="B64" s="2" t="s">
        <v>121</v>
      </c>
      <c r="C64" s="65">
        <v>9</v>
      </c>
      <c r="D64" s="218">
        <f t="array" ref="D64">SUM(E64:AQ64)</f>
        <v>100.00000000000003</v>
      </c>
      <c r="E64" s="251">
        <v>2.4651359346386813E-2</v>
      </c>
      <c r="F64" s="66">
        <v>7.3954078039160445E-2</v>
      </c>
      <c r="G64" s="66">
        <v>0.18664600647978588</v>
      </c>
      <c r="H64" s="66">
        <v>0.66206507958867455</v>
      </c>
      <c r="I64" s="66">
        <v>0.82405972672207362</v>
      </c>
      <c r="J64" s="66">
        <v>1.1586138892801803</v>
      </c>
      <c r="K64" s="66">
        <v>1.6129032258064515</v>
      </c>
      <c r="L64" s="66">
        <v>1.8911114241442455</v>
      </c>
      <c r="M64" s="66">
        <v>2.8982955345823354</v>
      </c>
      <c r="N64" s="66">
        <v>3.9723904775320467</v>
      </c>
      <c r="O64" s="66">
        <v>7.0714185096492468</v>
      </c>
      <c r="P64" s="66">
        <v>8.4096351598816739</v>
      </c>
      <c r="Q64" s="66">
        <v>8.1032539794337239</v>
      </c>
      <c r="R64" s="66">
        <v>9.709113959712635</v>
      </c>
      <c r="S64" s="66">
        <v>31.708691364980986</v>
      </c>
      <c r="T64" s="66">
        <v>19.185800817016482</v>
      </c>
      <c r="U64" s="66">
        <v>1.0283138470207072</v>
      </c>
      <c r="V64" s="66">
        <v>1.0107057332018594</v>
      </c>
      <c r="W64" s="66">
        <v>0.44372446823496264</v>
      </c>
      <c r="X64" s="66">
        <v>2.112973658261727E-2</v>
      </c>
      <c r="Y64" s="66">
        <v>3.5216227637695453E-3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252">
        <v>0</v>
      </c>
    </row>
    <row r="65" spans="1:43" x14ac:dyDescent="0.25">
      <c r="A65" s="20" t="s">
        <v>4</v>
      </c>
      <c r="B65" s="2" t="s">
        <v>121</v>
      </c>
      <c r="C65" s="65">
        <v>10</v>
      </c>
      <c r="D65" s="218">
        <f t="array" ref="D65">SUM(E65:AQ65)</f>
        <v>100.00000000000001</v>
      </c>
      <c r="E65" s="251">
        <v>0.40160642570281119</v>
      </c>
      <c r="F65" s="66">
        <v>0.80321285140562237</v>
      </c>
      <c r="G65" s="66">
        <v>1.2048192771084338</v>
      </c>
      <c r="H65" s="66">
        <v>0.40160642570281119</v>
      </c>
      <c r="I65" s="66">
        <v>0</v>
      </c>
      <c r="J65" s="66">
        <v>0</v>
      </c>
      <c r="K65" s="66">
        <v>0.80321285140562237</v>
      </c>
      <c r="L65" s="66">
        <v>3.6144578313253009</v>
      </c>
      <c r="M65" s="66">
        <v>3.6144578313253009</v>
      </c>
      <c r="N65" s="66">
        <v>3.2128514056224895</v>
      </c>
      <c r="O65" s="66">
        <v>6.024096385542169</v>
      </c>
      <c r="P65" s="66">
        <v>11.646586345381527</v>
      </c>
      <c r="Q65" s="66">
        <v>12.048192771084338</v>
      </c>
      <c r="R65" s="66">
        <v>16.46586345381526</v>
      </c>
      <c r="S65" s="66">
        <v>16.46586345381526</v>
      </c>
      <c r="T65" s="66">
        <v>18.072289156626507</v>
      </c>
      <c r="U65" s="66">
        <v>2.4096385542168677</v>
      </c>
      <c r="V65" s="66">
        <v>2.0080321285140563</v>
      </c>
      <c r="W65" s="66">
        <v>0.80321285140562237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252">
        <v>0</v>
      </c>
    </row>
    <row r="66" spans="1:43" x14ac:dyDescent="0.25">
      <c r="A66" s="20" t="s">
        <v>4</v>
      </c>
      <c r="B66" s="2" t="s">
        <v>121</v>
      </c>
      <c r="C66" s="65">
        <v>11</v>
      </c>
      <c r="D66" s="218">
        <v>100</v>
      </c>
      <c r="E66" s="251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252">
        <v>0</v>
      </c>
    </row>
    <row r="67" spans="1:43" x14ac:dyDescent="0.25">
      <c r="A67" s="20" t="s">
        <v>4</v>
      </c>
      <c r="B67" s="2" t="s">
        <v>121</v>
      </c>
      <c r="C67" s="65">
        <v>12</v>
      </c>
      <c r="D67" s="218">
        <f t="array" ref="D67">SUM(E67:AQ67)</f>
        <v>100</v>
      </c>
      <c r="E67" s="251">
        <v>0</v>
      </c>
      <c r="F67" s="66">
        <v>6.25</v>
      </c>
      <c r="G67" s="66">
        <v>12.5</v>
      </c>
      <c r="H67" s="66">
        <v>0</v>
      </c>
      <c r="I67" s="66">
        <v>0</v>
      </c>
      <c r="J67" s="66">
        <v>0</v>
      </c>
      <c r="K67" s="66">
        <v>6.25</v>
      </c>
      <c r="L67" s="66">
        <v>0</v>
      </c>
      <c r="M67" s="66">
        <v>0</v>
      </c>
      <c r="N67" s="66">
        <v>18.75</v>
      </c>
      <c r="O67" s="66">
        <v>0</v>
      </c>
      <c r="P67" s="66">
        <v>0</v>
      </c>
      <c r="Q67" s="66">
        <v>6.25</v>
      </c>
      <c r="R67" s="66">
        <v>18.75</v>
      </c>
      <c r="S67" s="66">
        <v>25</v>
      </c>
      <c r="T67" s="66">
        <v>6.25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252">
        <v>0</v>
      </c>
    </row>
    <row r="68" spans="1:43" ht="15.75" thickBot="1" x14ac:dyDescent="0.3">
      <c r="A68" s="20" t="s">
        <v>4</v>
      </c>
      <c r="B68" s="2" t="s">
        <v>121</v>
      </c>
      <c r="C68" s="65">
        <v>13</v>
      </c>
      <c r="D68" s="218">
        <f t="array" ref="D68">SUM(E68:AQ68)</f>
        <v>100</v>
      </c>
      <c r="E68" s="253">
        <v>0</v>
      </c>
      <c r="F68" s="254">
        <v>0</v>
      </c>
      <c r="G68" s="254">
        <v>0</v>
      </c>
      <c r="H68" s="254">
        <v>1.7857142857142856</v>
      </c>
      <c r="I68" s="254">
        <v>1.7857142857142856</v>
      </c>
      <c r="J68" s="254">
        <v>0</v>
      </c>
      <c r="K68" s="254">
        <v>5.3571428571428568</v>
      </c>
      <c r="L68" s="254">
        <v>7.1428571428571423</v>
      </c>
      <c r="M68" s="254">
        <v>0</v>
      </c>
      <c r="N68" s="254">
        <v>7.1428571428571423</v>
      </c>
      <c r="O68" s="254">
        <v>3.5714285714285712</v>
      </c>
      <c r="P68" s="254">
        <v>8.9285714285714288</v>
      </c>
      <c r="Q68" s="254">
        <v>7.1428571428571423</v>
      </c>
      <c r="R68" s="254">
        <v>19.642857142857142</v>
      </c>
      <c r="S68" s="254">
        <v>23.214285714285715</v>
      </c>
      <c r="T68" s="254">
        <v>14.285714285714285</v>
      </c>
      <c r="U68" s="254">
        <v>0</v>
      </c>
      <c r="V68" s="254">
        <v>0</v>
      </c>
      <c r="W68" s="254">
        <v>0</v>
      </c>
      <c r="X68" s="254">
        <v>0</v>
      </c>
      <c r="Y68" s="254">
        <v>0</v>
      </c>
      <c r="Z68" s="254">
        <v>0</v>
      </c>
      <c r="AA68" s="254">
        <v>0</v>
      </c>
      <c r="AB68" s="254">
        <v>0</v>
      </c>
      <c r="AC68" s="254">
        <v>0</v>
      </c>
      <c r="AD68" s="254">
        <v>0</v>
      </c>
      <c r="AE68" s="254">
        <v>0</v>
      </c>
      <c r="AF68" s="254">
        <v>0</v>
      </c>
      <c r="AG68" s="254">
        <v>0</v>
      </c>
      <c r="AH68" s="254">
        <v>0</v>
      </c>
      <c r="AI68" s="254">
        <v>0</v>
      </c>
      <c r="AJ68" s="254">
        <v>0</v>
      </c>
      <c r="AK68" s="254">
        <v>0</v>
      </c>
      <c r="AL68" s="254">
        <v>0</v>
      </c>
      <c r="AM68" s="254">
        <v>0</v>
      </c>
      <c r="AN68" s="254">
        <v>0</v>
      </c>
      <c r="AO68" s="254">
        <v>0</v>
      </c>
      <c r="AP68" s="254">
        <v>0</v>
      </c>
      <c r="AQ68" s="255">
        <v>0</v>
      </c>
    </row>
    <row r="69" spans="1:43" ht="15.75" thickTop="1" x14ac:dyDescent="0.25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9"/>
    </row>
    <row r="70" spans="1:43" x14ac:dyDescent="0.25">
      <c r="A70" s="1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9"/>
    </row>
    <row r="71" spans="1:43" x14ac:dyDescent="0.25">
      <c r="A71" s="19" t="s">
        <v>58</v>
      </c>
      <c r="B71" s="6" t="s">
        <v>23</v>
      </c>
    </row>
    <row r="72" spans="1:43" ht="15.75" thickBot="1" x14ac:dyDescent="0.3">
      <c r="A72" s="20" t="s">
        <v>4</v>
      </c>
      <c r="B72" s="2" t="s">
        <v>0</v>
      </c>
      <c r="C72" s="2" t="s">
        <v>1</v>
      </c>
      <c r="D72" s="2" t="s">
        <v>2</v>
      </c>
      <c r="E72" s="3">
        <v>6000</v>
      </c>
      <c r="F72" s="3">
        <v>8000</v>
      </c>
      <c r="G72" s="3">
        <v>10000</v>
      </c>
      <c r="H72" s="3">
        <v>12000</v>
      </c>
      <c r="I72" s="3">
        <v>14000</v>
      </c>
      <c r="J72" s="3">
        <v>16000</v>
      </c>
      <c r="K72" s="3">
        <v>18000</v>
      </c>
      <c r="L72" s="3">
        <v>20000</v>
      </c>
      <c r="M72" s="3">
        <v>22000</v>
      </c>
      <c r="N72" s="3">
        <v>24000</v>
      </c>
      <c r="O72" s="3">
        <v>26000</v>
      </c>
      <c r="P72" s="3">
        <v>28000</v>
      </c>
      <c r="Q72" s="3">
        <v>30000</v>
      </c>
      <c r="R72" s="3">
        <v>32000</v>
      </c>
      <c r="S72" s="3">
        <v>34000</v>
      </c>
      <c r="T72" s="3">
        <v>36000</v>
      </c>
      <c r="U72" s="3">
        <v>38000</v>
      </c>
      <c r="V72" s="3">
        <v>40000</v>
      </c>
      <c r="W72" s="3">
        <v>42000</v>
      </c>
      <c r="X72" s="3">
        <v>44000</v>
      </c>
      <c r="Y72" s="3">
        <v>46000</v>
      </c>
      <c r="Z72" s="3">
        <v>48000</v>
      </c>
      <c r="AA72" s="3">
        <v>50000</v>
      </c>
      <c r="AB72" s="3">
        <v>52000</v>
      </c>
      <c r="AC72" s="3">
        <v>54000</v>
      </c>
      <c r="AD72" s="3">
        <v>56000</v>
      </c>
      <c r="AE72" s="3">
        <v>58000</v>
      </c>
      <c r="AF72" s="3">
        <v>60000</v>
      </c>
      <c r="AG72" s="3">
        <v>62000</v>
      </c>
      <c r="AH72" s="3">
        <v>64000</v>
      </c>
      <c r="AI72" s="3">
        <v>66000</v>
      </c>
      <c r="AJ72" s="3">
        <v>68000</v>
      </c>
      <c r="AK72" s="3">
        <v>70000</v>
      </c>
      <c r="AL72" s="3">
        <v>72000</v>
      </c>
      <c r="AM72" s="3">
        <v>74000</v>
      </c>
      <c r="AN72" s="3">
        <v>76000</v>
      </c>
      <c r="AO72" s="3">
        <v>78000</v>
      </c>
      <c r="AP72" s="3">
        <v>80000</v>
      </c>
      <c r="AQ72" s="3">
        <v>82000</v>
      </c>
    </row>
    <row r="73" spans="1:43" ht="15.75" thickTop="1" x14ac:dyDescent="0.25">
      <c r="A73" s="20" t="s">
        <v>4</v>
      </c>
      <c r="B73" s="2" t="s">
        <v>121</v>
      </c>
      <c r="C73" s="72">
        <v>4</v>
      </c>
      <c r="D73" s="301">
        <f t="array" ref="D73">SUM(E73:AQ73)</f>
        <v>100</v>
      </c>
      <c r="E73" s="256">
        <v>0</v>
      </c>
      <c r="F73" s="257">
        <v>2.9411764705882351</v>
      </c>
      <c r="G73" s="257">
        <v>0</v>
      </c>
      <c r="H73" s="257">
        <v>0</v>
      </c>
      <c r="I73" s="257">
        <v>0</v>
      </c>
      <c r="J73" s="257">
        <v>2.9411764705882351</v>
      </c>
      <c r="K73" s="257">
        <v>0</v>
      </c>
      <c r="L73" s="257">
        <v>0</v>
      </c>
      <c r="M73" s="257">
        <v>0</v>
      </c>
      <c r="N73" s="257">
        <v>8.8235294117647065</v>
      </c>
      <c r="O73" s="257">
        <v>2.9411764705882351</v>
      </c>
      <c r="P73" s="257">
        <v>11.76470588235294</v>
      </c>
      <c r="Q73" s="257">
        <v>11.76470588235294</v>
      </c>
      <c r="R73" s="257">
        <v>14.705882352941178</v>
      </c>
      <c r="S73" s="257">
        <v>14.705882352941178</v>
      </c>
      <c r="T73" s="257">
        <v>11.76470588235294</v>
      </c>
      <c r="U73" s="257">
        <v>8.8235294117647065</v>
      </c>
      <c r="V73" s="257">
        <v>2.9411764705882351</v>
      </c>
      <c r="W73" s="257">
        <v>2.9411764705882351</v>
      </c>
      <c r="X73" s="257">
        <v>2.9411764705882351</v>
      </c>
      <c r="Y73" s="257">
        <v>0</v>
      </c>
      <c r="Z73" s="257">
        <v>0</v>
      </c>
      <c r="AA73" s="257">
        <v>0</v>
      </c>
      <c r="AB73" s="257">
        <v>0</v>
      </c>
      <c r="AC73" s="257">
        <v>0</v>
      </c>
      <c r="AD73" s="257">
        <v>0</v>
      </c>
      <c r="AE73" s="257">
        <v>0</v>
      </c>
      <c r="AF73" s="257">
        <v>0</v>
      </c>
      <c r="AG73" s="257">
        <v>0</v>
      </c>
      <c r="AH73" s="257">
        <v>0</v>
      </c>
      <c r="AI73" s="257">
        <v>0</v>
      </c>
      <c r="AJ73" s="257">
        <v>0</v>
      </c>
      <c r="AK73" s="257">
        <v>0</v>
      </c>
      <c r="AL73" s="257">
        <v>0</v>
      </c>
      <c r="AM73" s="257">
        <v>0</v>
      </c>
      <c r="AN73" s="257">
        <v>0</v>
      </c>
      <c r="AO73" s="257">
        <v>0</v>
      </c>
      <c r="AP73" s="257">
        <v>0</v>
      </c>
      <c r="AQ73" s="258">
        <v>0</v>
      </c>
    </row>
    <row r="74" spans="1:43" x14ac:dyDescent="0.25">
      <c r="A74" s="20" t="s">
        <v>4</v>
      </c>
      <c r="B74" s="2" t="s">
        <v>121</v>
      </c>
      <c r="C74" s="72">
        <v>5</v>
      </c>
      <c r="D74" s="301">
        <v>100</v>
      </c>
      <c r="E74" s="259">
        <v>0</v>
      </c>
      <c r="F74" s="73">
        <v>0</v>
      </c>
      <c r="G74" s="73">
        <v>0</v>
      </c>
      <c r="H74" s="73">
        <v>0</v>
      </c>
      <c r="I74" s="73">
        <v>0</v>
      </c>
      <c r="J74" s="73">
        <v>0</v>
      </c>
      <c r="K74" s="73">
        <v>0</v>
      </c>
      <c r="L74" s="73">
        <v>0</v>
      </c>
      <c r="M74" s="73">
        <v>0</v>
      </c>
      <c r="N74" s="73">
        <v>0</v>
      </c>
      <c r="O74" s="73">
        <v>0</v>
      </c>
      <c r="P74" s="73">
        <v>0</v>
      </c>
      <c r="Q74" s="73">
        <v>0</v>
      </c>
      <c r="R74" s="73">
        <v>0</v>
      </c>
      <c r="S74" s="73">
        <v>0</v>
      </c>
      <c r="T74" s="73">
        <v>0</v>
      </c>
      <c r="U74" s="73">
        <v>0</v>
      </c>
      <c r="V74" s="73">
        <v>0</v>
      </c>
      <c r="W74" s="73">
        <v>0</v>
      </c>
      <c r="X74" s="73">
        <v>0</v>
      </c>
      <c r="Y74" s="73">
        <v>0</v>
      </c>
      <c r="Z74" s="73">
        <v>0</v>
      </c>
      <c r="AA74" s="73">
        <v>0</v>
      </c>
      <c r="AB74" s="73">
        <v>0</v>
      </c>
      <c r="AC74" s="73">
        <v>0</v>
      </c>
      <c r="AD74" s="73">
        <v>0</v>
      </c>
      <c r="AE74" s="73">
        <v>0</v>
      </c>
      <c r="AF74" s="73">
        <v>0</v>
      </c>
      <c r="AG74" s="73">
        <v>0</v>
      </c>
      <c r="AH74" s="73">
        <v>0</v>
      </c>
      <c r="AI74" s="73">
        <v>0</v>
      </c>
      <c r="AJ74" s="73">
        <v>0</v>
      </c>
      <c r="AK74" s="73">
        <v>0</v>
      </c>
      <c r="AL74" s="73">
        <v>0</v>
      </c>
      <c r="AM74" s="73">
        <v>0</v>
      </c>
      <c r="AN74" s="73">
        <v>0</v>
      </c>
      <c r="AO74" s="73">
        <v>0</v>
      </c>
      <c r="AP74" s="73">
        <v>0</v>
      </c>
      <c r="AQ74" s="260">
        <v>0</v>
      </c>
    </row>
    <row r="75" spans="1:43" x14ac:dyDescent="0.25">
      <c r="A75" s="20" t="s">
        <v>4</v>
      </c>
      <c r="B75" s="2" t="s">
        <v>121</v>
      </c>
      <c r="C75" s="72">
        <v>6</v>
      </c>
      <c r="D75" s="301">
        <f t="array" ref="D75">SUM(E75:AQ75)</f>
        <v>99.999999999999986</v>
      </c>
      <c r="E75" s="259">
        <v>0</v>
      </c>
      <c r="F75" s="73">
        <v>0</v>
      </c>
      <c r="G75" s="73">
        <v>0.74626865671641784</v>
      </c>
      <c r="H75" s="73">
        <v>0.74626865671641784</v>
      </c>
      <c r="I75" s="73">
        <v>2.2388059701492535</v>
      </c>
      <c r="J75" s="73">
        <v>3.7313432835820892</v>
      </c>
      <c r="K75" s="73">
        <v>5.9701492537313428</v>
      </c>
      <c r="L75" s="73">
        <v>8.9552238805970141</v>
      </c>
      <c r="M75" s="73">
        <v>3.7313432835820892</v>
      </c>
      <c r="N75" s="73">
        <v>9.7014925373134329</v>
      </c>
      <c r="O75" s="73">
        <v>4.4776119402985071</v>
      </c>
      <c r="P75" s="73">
        <v>5.9701492537313428</v>
      </c>
      <c r="Q75" s="73">
        <v>23.134328358208954</v>
      </c>
      <c r="R75" s="73">
        <v>21.641791044776117</v>
      </c>
      <c r="S75" s="73">
        <v>8.2089552238805972</v>
      </c>
      <c r="T75" s="73">
        <v>0.74626865671641784</v>
      </c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73">
        <v>0</v>
      </c>
      <c r="AJ75" s="73">
        <v>0</v>
      </c>
      <c r="AK75" s="73">
        <v>0</v>
      </c>
      <c r="AL75" s="73">
        <v>0</v>
      </c>
      <c r="AM75" s="73">
        <v>0</v>
      </c>
      <c r="AN75" s="73">
        <v>0</v>
      </c>
      <c r="AO75" s="73">
        <v>0</v>
      </c>
      <c r="AP75" s="73">
        <v>0</v>
      </c>
      <c r="AQ75" s="260">
        <v>0</v>
      </c>
    </row>
    <row r="76" spans="1:43" x14ac:dyDescent="0.25">
      <c r="A76" s="20" t="s">
        <v>4</v>
      </c>
      <c r="B76" s="2" t="s">
        <v>121</v>
      </c>
      <c r="C76" s="72">
        <v>7</v>
      </c>
      <c r="D76" s="301">
        <v>100</v>
      </c>
      <c r="E76" s="259">
        <v>0</v>
      </c>
      <c r="F76" s="73">
        <v>0</v>
      </c>
      <c r="G76" s="73">
        <v>0</v>
      </c>
      <c r="H76" s="73">
        <v>0</v>
      </c>
      <c r="I76" s="73">
        <v>0</v>
      </c>
      <c r="J76" s="73">
        <v>0</v>
      </c>
      <c r="K76" s="73">
        <v>0</v>
      </c>
      <c r="L76" s="73">
        <v>0</v>
      </c>
      <c r="M76" s="73">
        <v>0</v>
      </c>
      <c r="N76" s="73">
        <v>0</v>
      </c>
      <c r="O76" s="73">
        <v>0</v>
      </c>
      <c r="P76" s="73">
        <v>0</v>
      </c>
      <c r="Q76" s="73">
        <v>0</v>
      </c>
      <c r="R76" s="73">
        <v>0</v>
      </c>
      <c r="S76" s="73">
        <v>0</v>
      </c>
      <c r="T76" s="73">
        <v>0</v>
      </c>
      <c r="U76" s="73">
        <v>0</v>
      </c>
      <c r="V76" s="73">
        <v>0</v>
      </c>
      <c r="W76" s="73">
        <v>0</v>
      </c>
      <c r="X76" s="73">
        <v>0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0</v>
      </c>
      <c r="AE76" s="73">
        <v>0</v>
      </c>
      <c r="AF76" s="73">
        <v>0</v>
      </c>
      <c r="AG76" s="73">
        <v>0</v>
      </c>
      <c r="AH76" s="73">
        <v>0</v>
      </c>
      <c r="AI76" s="73">
        <v>0</v>
      </c>
      <c r="AJ76" s="73">
        <v>0</v>
      </c>
      <c r="AK76" s="73">
        <v>0</v>
      </c>
      <c r="AL76" s="73">
        <v>0</v>
      </c>
      <c r="AM76" s="73">
        <v>0</v>
      </c>
      <c r="AN76" s="73">
        <v>0</v>
      </c>
      <c r="AO76" s="73">
        <v>0</v>
      </c>
      <c r="AP76" s="73">
        <v>0</v>
      </c>
      <c r="AQ76" s="260">
        <v>0</v>
      </c>
    </row>
    <row r="77" spans="1:43" x14ac:dyDescent="0.25">
      <c r="A77" s="20" t="s">
        <v>4</v>
      </c>
      <c r="B77" s="2" t="s">
        <v>121</v>
      </c>
      <c r="C77" s="72">
        <v>8</v>
      </c>
      <c r="D77" s="301">
        <f t="array" ref="D77">SUM(E77:AQ77)</f>
        <v>100</v>
      </c>
      <c r="E77" s="259">
        <v>6.0869565217391308</v>
      </c>
      <c r="F77" s="73">
        <v>6.9565217391304346</v>
      </c>
      <c r="G77" s="73">
        <v>5.2173913043478262</v>
      </c>
      <c r="H77" s="73">
        <v>6.9565217391304346</v>
      </c>
      <c r="I77" s="73">
        <v>3.4782608695652173</v>
      </c>
      <c r="J77" s="73">
        <v>7.8260869565217401</v>
      </c>
      <c r="K77" s="73">
        <v>8.695652173913043</v>
      </c>
      <c r="L77" s="73">
        <v>5.2173913043478262</v>
      </c>
      <c r="M77" s="73">
        <v>1.7391304347826086</v>
      </c>
      <c r="N77" s="73">
        <v>4.3478260869565215</v>
      </c>
      <c r="O77" s="73">
        <v>2.6086956521739131</v>
      </c>
      <c r="P77" s="73">
        <v>1.7391304347826086</v>
      </c>
      <c r="Q77" s="73">
        <v>6.9565217391304346</v>
      </c>
      <c r="R77" s="73">
        <v>0</v>
      </c>
      <c r="S77" s="73">
        <v>4.3478260869565215</v>
      </c>
      <c r="T77" s="73">
        <v>6.0869565217391308</v>
      </c>
      <c r="U77" s="73">
        <v>12.173913043478262</v>
      </c>
      <c r="V77" s="73">
        <v>6.0869565217391308</v>
      </c>
      <c r="W77" s="73">
        <v>3.4782608695652173</v>
      </c>
      <c r="X77" s="73">
        <v>0</v>
      </c>
      <c r="Y77" s="73">
        <v>0</v>
      </c>
      <c r="Z77" s="73">
        <v>0</v>
      </c>
      <c r="AA77" s="73">
        <v>0</v>
      </c>
      <c r="AB77" s="73">
        <v>0</v>
      </c>
      <c r="AC77" s="73">
        <v>0</v>
      </c>
      <c r="AD77" s="73">
        <v>0</v>
      </c>
      <c r="AE77" s="73">
        <v>0</v>
      </c>
      <c r="AF77" s="73">
        <v>0</v>
      </c>
      <c r="AG77" s="73">
        <v>0</v>
      </c>
      <c r="AH77" s="73">
        <v>0</v>
      </c>
      <c r="AI77" s="73">
        <v>0</v>
      </c>
      <c r="AJ77" s="73">
        <v>0</v>
      </c>
      <c r="AK77" s="73">
        <v>0</v>
      </c>
      <c r="AL77" s="73">
        <v>0</v>
      </c>
      <c r="AM77" s="73">
        <v>0</v>
      </c>
      <c r="AN77" s="73">
        <v>0</v>
      </c>
      <c r="AO77" s="73">
        <v>0</v>
      </c>
      <c r="AP77" s="73">
        <v>0</v>
      </c>
      <c r="AQ77" s="260">
        <v>0</v>
      </c>
    </row>
    <row r="78" spans="1:43" x14ac:dyDescent="0.25">
      <c r="A78" s="20" t="s">
        <v>4</v>
      </c>
      <c r="B78" s="2" t="s">
        <v>121</v>
      </c>
      <c r="C78" s="72">
        <v>9</v>
      </c>
      <c r="D78" s="301">
        <f t="array" ref="D78">SUM(E78:AQ78)</f>
        <v>100.00000000000003</v>
      </c>
      <c r="E78" s="259">
        <v>0.15006002400960386</v>
      </c>
      <c r="F78" s="73">
        <v>6.0024009603841535E-2</v>
      </c>
      <c r="G78" s="73">
        <v>0.18007202881152462</v>
      </c>
      <c r="H78" s="73">
        <v>0.42016806722689076</v>
      </c>
      <c r="I78" s="73">
        <v>0.4501800720288115</v>
      </c>
      <c r="J78" s="73">
        <v>1.3805522208883554</v>
      </c>
      <c r="K78" s="73">
        <v>2.1908763505402162</v>
      </c>
      <c r="L78" s="73">
        <v>3.5114045618247296</v>
      </c>
      <c r="M78" s="73">
        <v>4.2016806722689077</v>
      </c>
      <c r="N78" s="73">
        <v>3.8115246098439375</v>
      </c>
      <c r="O78" s="73">
        <v>3.2713085234093637</v>
      </c>
      <c r="P78" s="73">
        <v>3.2112845138055222</v>
      </c>
      <c r="Q78" s="73">
        <v>4.3517406962785117</v>
      </c>
      <c r="R78" s="73">
        <v>4.6818727490996404</v>
      </c>
      <c r="S78" s="73">
        <v>11.884753901560623</v>
      </c>
      <c r="T78" s="73">
        <v>16.776710684273709</v>
      </c>
      <c r="U78" s="73">
        <v>16.626650660264104</v>
      </c>
      <c r="V78" s="73">
        <v>14.945978391356544</v>
      </c>
      <c r="W78" s="73">
        <v>6.5726290516206483</v>
      </c>
      <c r="X78" s="73">
        <v>0.90036014405762299</v>
      </c>
      <c r="Y78" s="73">
        <v>0.27010804321728693</v>
      </c>
      <c r="Z78" s="73">
        <v>9.003601440576231E-2</v>
      </c>
      <c r="AA78" s="73">
        <v>6.0024009603841535E-2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73">
        <v>0</v>
      </c>
      <c r="AJ78" s="73">
        <v>0</v>
      </c>
      <c r="AK78" s="73">
        <v>0</v>
      </c>
      <c r="AL78" s="73">
        <v>0</v>
      </c>
      <c r="AM78" s="73">
        <v>0</v>
      </c>
      <c r="AN78" s="73">
        <v>0</v>
      </c>
      <c r="AO78" s="73">
        <v>0</v>
      </c>
      <c r="AP78" s="73">
        <v>0</v>
      </c>
      <c r="AQ78" s="260">
        <v>0</v>
      </c>
    </row>
    <row r="79" spans="1:43" x14ac:dyDescent="0.25">
      <c r="A79" s="20" t="s">
        <v>4</v>
      </c>
      <c r="B79" s="2" t="s">
        <v>121</v>
      </c>
      <c r="C79" s="72">
        <v>10</v>
      </c>
      <c r="D79" s="301">
        <v>100</v>
      </c>
      <c r="E79" s="259">
        <v>1.7857142857142856</v>
      </c>
      <c r="F79" s="73">
        <v>0</v>
      </c>
      <c r="G79" s="73">
        <v>0.89285714285714279</v>
      </c>
      <c r="H79" s="73">
        <v>0</v>
      </c>
      <c r="I79" s="73">
        <v>0.89285714285714279</v>
      </c>
      <c r="J79" s="73">
        <v>1.7857142857142856</v>
      </c>
      <c r="K79" s="73">
        <v>0</v>
      </c>
      <c r="L79" s="73">
        <v>2.6785714285714284</v>
      </c>
      <c r="M79" s="73">
        <v>1.7857142857142856</v>
      </c>
      <c r="N79" s="73">
        <v>4.4642857142857144</v>
      </c>
      <c r="O79" s="73">
        <v>7.1428571428571423</v>
      </c>
      <c r="P79" s="73">
        <v>2.6785714285714284</v>
      </c>
      <c r="Q79" s="73">
        <v>9.8214285714285712</v>
      </c>
      <c r="R79" s="73">
        <v>3.5714285714285712</v>
      </c>
      <c r="S79" s="73">
        <v>7.1428571428571423</v>
      </c>
      <c r="T79" s="73">
        <v>19.642857142857142</v>
      </c>
      <c r="U79" s="73">
        <v>20.535714285714285</v>
      </c>
      <c r="V79" s="73">
        <v>10.714285714285714</v>
      </c>
      <c r="W79" s="73">
        <v>3.5714285714285712</v>
      </c>
      <c r="X79" s="73">
        <v>0</v>
      </c>
      <c r="Y79" s="73">
        <v>0.89285714285714279</v>
      </c>
      <c r="Z79" s="73">
        <v>0</v>
      </c>
      <c r="AA79" s="73">
        <v>0</v>
      </c>
      <c r="AB79" s="73">
        <v>0</v>
      </c>
      <c r="AC79" s="73">
        <v>0</v>
      </c>
      <c r="AD79" s="73">
        <v>0</v>
      </c>
      <c r="AE79" s="73">
        <v>0</v>
      </c>
      <c r="AF79" s="73">
        <v>0</v>
      </c>
      <c r="AG79" s="73">
        <v>0</v>
      </c>
      <c r="AH79" s="73">
        <v>0</v>
      </c>
      <c r="AI79" s="73">
        <v>0</v>
      </c>
      <c r="AJ79" s="73">
        <v>0</v>
      </c>
      <c r="AK79" s="73">
        <v>0</v>
      </c>
      <c r="AL79" s="73">
        <v>0</v>
      </c>
      <c r="AM79" s="73">
        <v>0</v>
      </c>
      <c r="AN79" s="73">
        <v>0</v>
      </c>
      <c r="AO79" s="73">
        <v>0</v>
      </c>
      <c r="AP79" s="73">
        <v>0</v>
      </c>
      <c r="AQ79" s="260">
        <v>0</v>
      </c>
    </row>
    <row r="80" spans="1:43" x14ac:dyDescent="0.25">
      <c r="A80" s="20" t="s">
        <v>4</v>
      </c>
      <c r="B80" s="2" t="s">
        <v>121</v>
      </c>
      <c r="C80" s="72">
        <v>11</v>
      </c>
      <c r="D80" s="301">
        <v>100</v>
      </c>
      <c r="E80" s="259">
        <v>0</v>
      </c>
      <c r="F80" s="73">
        <v>0</v>
      </c>
      <c r="G80" s="73">
        <v>0</v>
      </c>
      <c r="H80" s="73">
        <v>0</v>
      </c>
      <c r="I80" s="73">
        <v>0</v>
      </c>
      <c r="J80" s="73">
        <v>0</v>
      </c>
      <c r="K80" s="73">
        <v>0</v>
      </c>
      <c r="L80" s="73">
        <v>0</v>
      </c>
      <c r="M80" s="73">
        <v>0</v>
      </c>
      <c r="N80" s="73">
        <v>0</v>
      </c>
      <c r="O80" s="73">
        <v>0</v>
      </c>
      <c r="P80" s="73">
        <v>0</v>
      </c>
      <c r="Q80" s="73">
        <v>0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  <c r="X80" s="73">
        <v>0</v>
      </c>
      <c r="Y80" s="73">
        <v>0</v>
      </c>
      <c r="Z80" s="73">
        <v>0</v>
      </c>
      <c r="AA80" s="73">
        <v>0</v>
      </c>
      <c r="AB80" s="73">
        <v>0</v>
      </c>
      <c r="AC80" s="73">
        <v>0</v>
      </c>
      <c r="AD80" s="73">
        <v>0</v>
      </c>
      <c r="AE80" s="73">
        <v>0</v>
      </c>
      <c r="AF80" s="73">
        <v>0</v>
      </c>
      <c r="AG80" s="73">
        <v>0</v>
      </c>
      <c r="AH80" s="73">
        <v>0</v>
      </c>
      <c r="AI80" s="73">
        <v>0</v>
      </c>
      <c r="AJ80" s="73">
        <v>0</v>
      </c>
      <c r="AK80" s="73">
        <v>0</v>
      </c>
      <c r="AL80" s="73">
        <v>0</v>
      </c>
      <c r="AM80" s="73">
        <v>0</v>
      </c>
      <c r="AN80" s="73">
        <v>0</v>
      </c>
      <c r="AO80" s="73">
        <v>0</v>
      </c>
      <c r="AP80" s="73">
        <v>0</v>
      </c>
      <c r="AQ80" s="260">
        <v>0</v>
      </c>
    </row>
    <row r="81" spans="1:43" x14ac:dyDescent="0.25">
      <c r="A81" s="20" t="s">
        <v>4</v>
      </c>
      <c r="B81" s="2" t="s">
        <v>121</v>
      </c>
      <c r="C81" s="72">
        <v>12</v>
      </c>
      <c r="D81" s="301">
        <f t="array" ref="D81">SUM(E81:AQ81)</f>
        <v>100</v>
      </c>
      <c r="E81" s="259">
        <v>0</v>
      </c>
      <c r="F81" s="73">
        <v>0</v>
      </c>
      <c r="G81" s="73">
        <v>1.6949152542372881</v>
      </c>
      <c r="H81" s="73">
        <v>1.6949152542372881</v>
      </c>
      <c r="I81" s="73">
        <v>1.6949152542372881</v>
      </c>
      <c r="J81" s="73">
        <v>3.3898305084745761</v>
      </c>
      <c r="K81" s="73">
        <v>1.6949152542372881</v>
      </c>
      <c r="L81" s="73">
        <v>8.4745762711864394</v>
      </c>
      <c r="M81" s="73">
        <v>16.949152542372879</v>
      </c>
      <c r="N81" s="73">
        <v>3.3898305084745761</v>
      </c>
      <c r="O81" s="73">
        <v>11.864406779661017</v>
      </c>
      <c r="P81" s="73">
        <v>10.16949152542373</v>
      </c>
      <c r="Q81" s="73">
        <v>15.254237288135593</v>
      </c>
      <c r="R81" s="73">
        <v>13.559322033898304</v>
      </c>
      <c r="S81" s="73">
        <v>1.6949152542372881</v>
      </c>
      <c r="T81" s="73">
        <v>3.3898305084745761</v>
      </c>
      <c r="U81" s="73">
        <v>0</v>
      </c>
      <c r="V81" s="73">
        <v>1.6949152542372881</v>
      </c>
      <c r="W81" s="73">
        <v>3.3898305084745761</v>
      </c>
      <c r="X81" s="73">
        <v>0</v>
      </c>
      <c r="Y81" s="73">
        <v>0</v>
      </c>
      <c r="Z81" s="73">
        <v>0</v>
      </c>
      <c r="AA81" s="73">
        <v>0</v>
      </c>
      <c r="AB81" s="73">
        <v>0</v>
      </c>
      <c r="AC81" s="73">
        <v>0</v>
      </c>
      <c r="AD81" s="73">
        <v>0</v>
      </c>
      <c r="AE81" s="73">
        <v>0</v>
      </c>
      <c r="AF81" s="73">
        <v>0</v>
      </c>
      <c r="AG81" s="73">
        <v>0</v>
      </c>
      <c r="AH81" s="73">
        <v>0</v>
      </c>
      <c r="AI81" s="73">
        <v>0</v>
      </c>
      <c r="AJ81" s="73">
        <v>0</v>
      </c>
      <c r="AK81" s="73">
        <v>0</v>
      </c>
      <c r="AL81" s="73">
        <v>0</v>
      </c>
      <c r="AM81" s="73">
        <v>0</v>
      </c>
      <c r="AN81" s="73">
        <v>0</v>
      </c>
      <c r="AO81" s="73">
        <v>0</v>
      </c>
      <c r="AP81" s="73">
        <v>0</v>
      </c>
      <c r="AQ81" s="260">
        <v>0</v>
      </c>
    </row>
    <row r="82" spans="1:43" ht="15.75" thickBot="1" x14ac:dyDescent="0.3">
      <c r="A82" s="20" t="s">
        <v>4</v>
      </c>
      <c r="B82" s="2" t="s">
        <v>121</v>
      </c>
      <c r="C82" s="72">
        <v>13</v>
      </c>
      <c r="D82" s="301">
        <f t="array" ref="D82">SUM(E82:AQ82)</f>
        <v>100</v>
      </c>
      <c r="E82" s="261">
        <v>13.28125</v>
      </c>
      <c r="F82" s="262">
        <v>3.125</v>
      </c>
      <c r="G82" s="262">
        <v>7.03125</v>
      </c>
      <c r="H82" s="262">
        <v>1.5625</v>
      </c>
      <c r="I82" s="262">
        <v>13.28125</v>
      </c>
      <c r="J82" s="262">
        <v>7.8125</v>
      </c>
      <c r="K82" s="262">
        <v>15.625</v>
      </c>
      <c r="L82" s="262">
        <v>8.59375</v>
      </c>
      <c r="M82" s="262">
        <v>2.34375</v>
      </c>
      <c r="N82" s="262">
        <v>1.5625</v>
      </c>
      <c r="O82" s="262">
        <v>1.5625</v>
      </c>
      <c r="P82" s="262">
        <v>2.34375</v>
      </c>
      <c r="Q82" s="262">
        <v>3.125</v>
      </c>
      <c r="R82" s="262">
        <v>3.90625</v>
      </c>
      <c r="S82" s="262">
        <v>4.6875</v>
      </c>
      <c r="T82" s="262">
        <v>7.03125</v>
      </c>
      <c r="U82" s="262">
        <v>2.34375</v>
      </c>
      <c r="V82" s="262">
        <v>0.78125</v>
      </c>
      <c r="W82" s="262">
        <v>0</v>
      </c>
      <c r="X82" s="262">
        <v>0</v>
      </c>
      <c r="Y82" s="262">
        <v>0</v>
      </c>
      <c r="Z82" s="262">
        <v>0</v>
      </c>
      <c r="AA82" s="262">
        <v>0</v>
      </c>
      <c r="AB82" s="262">
        <v>0</v>
      </c>
      <c r="AC82" s="262">
        <v>0</v>
      </c>
      <c r="AD82" s="262">
        <v>0</v>
      </c>
      <c r="AE82" s="262">
        <v>0</v>
      </c>
      <c r="AF82" s="262">
        <v>0</v>
      </c>
      <c r="AG82" s="262">
        <v>0</v>
      </c>
      <c r="AH82" s="262">
        <v>0</v>
      </c>
      <c r="AI82" s="262">
        <v>0</v>
      </c>
      <c r="AJ82" s="262">
        <v>0</v>
      </c>
      <c r="AK82" s="262">
        <v>0</v>
      </c>
      <c r="AL82" s="262">
        <v>0</v>
      </c>
      <c r="AM82" s="262">
        <v>0</v>
      </c>
      <c r="AN82" s="262">
        <v>0</v>
      </c>
      <c r="AO82" s="262">
        <v>0</v>
      </c>
      <c r="AP82" s="262">
        <v>0</v>
      </c>
      <c r="AQ82" s="263">
        <v>0</v>
      </c>
    </row>
    <row r="83" spans="1:43" ht="15.75" thickTop="1" x14ac:dyDescent="0.25">
      <c r="A83" s="1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9"/>
    </row>
    <row r="84" spans="1:43" x14ac:dyDescent="0.25">
      <c r="A84" s="1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9"/>
    </row>
    <row r="85" spans="1:43" x14ac:dyDescent="0.25">
      <c r="A85" s="19" t="s">
        <v>59</v>
      </c>
      <c r="B85" s="6" t="s">
        <v>23</v>
      </c>
    </row>
    <row r="86" spans="1:43" ht="15.75" thickBot="1" x14ac:dyDescent="0.3">
      <c r="A86" s="20" t="s">
        <v>4</v>
      </c>
      <c r="B86" s="2" t="s">
        <v>0</v>
      </c>
      <c r="C86" s="2" t="s">
        <v>1</v>
      </c>
      <c r="D86" s="2" t="s">
        <v>2</v>
      </c>
      <c r="E86" s="3">
        <v>6000</v>
      </c>
      <c r="F86" s="3">
        <v>8000</v>
      </c>
      <c r="G86" s="3">
        <v>10000</v>
      </c>
      <c r="H86" s="3">
        <v>12000</v>
      </c>
      <c r="I86" s="3">
        <v>14000</v>
      </c>
      <c r="J86" s="3">
        <v>16000</v>
      </c>
      <c r="K86" s="3">
        <v>18000</v>
      </c>
      <c r="L86" s="3">
        <v>20000</v>
      </c>
      <c r="M86" s="3">
        <v>22000</v>
      </c>
      <c r="N86" s="3">
        <v>24000</v>
      </c>
      <c r="O86" s="3">
        <v>26000</v>
      </c>
      <c r="P86" s="3">
        <v>28000</v>
      </c>
      <c r="Q86" s="3">
        <v>30000</v>
      </c>
      <c r="R86" s="3">
        <v>32000</v>
      </c>
      <c r="S86" s="3">
        <v>34000</v>
      </c>
      <c r="T86" s="3">
        <v>36000</v>
      </c>
      <c r="U86" s="3">
        <v>38000</v>
      </c>
      <c r="V86" s="3">
        <v>40000</v>
      </c>
      <c r="W86" s="3">
        <v>42000</v>
      </c>
      <c r="X86" s="3">
        <v>44000</v>
      </c>
      <c r="Y86" s="3">
        <v>46000</v>
      </c>
      <c r="Z86" s="3">
        <v>48000</v>
      </c>
      <c r="AA86" s="3">
        <v>50000</v>
      </c>
      <c r="AB86" s="3">
        <v>52000</v>
      </c>
      <c r="AC86" s="3">
        <v>54000</v>
      </c>
      <c r="AD86" s="3">
        <v>56000</v>
      </c>
      <c r="AE86" s="3">
        <v>58000</v>
      </c>
      <c r="AF86" s="3">
        <v>60000</v>
      </c>
      <c r="AG86" s="3">
        <v>62000</v>
      </c>
      <c r="AH86" s="3">
        <v>64000</v>
      </c>
      <c r="AI86" s="3">
        <v>66000</v>
      </c>
      <c r="AJ86" s="3">
        <v>68000</v>
      </c>
      <c r="AK86" s="3">
        <v>70000</v>
      </c>
      <c r="AL86" s="3">
        <v>72000</v>
      </c>
      <c r="AM86" s="3">
        <v>74000</v>
      </c>
      <c r="AN86" s="3">
        <v>76000</v>
      </c>
      <c r="AO86" s="3">
        <v>78000</v>
      </c>
      <c r="AP86" s="3">
        <v>80000</v>
      </c>
      <c r="AQ86" s="3">
        <v>82000</v>
      </c>
    </row>
    <row r="87" spans="1:43" ht="15.75" thickTop="1" x14ac:dyDescent="0.25">
      <c r="A87" s="20" t="s">
        <v>4</v>
      </c>
      <c r="B87" s="2" t="s">
        <v>121</v>
      </c>
      <c r="C87" s="69">
        <v>4</v>
      </c>
      <c r="D87" s="71">
        <f t="array" ref="D87">SUM(E87:AQ87)</f>
        <v>99.999999999999986</v>
      </c>
      <c r="E87" s="264">
        <v>0</v>
      </c>
      <c r="F87" s="265">
        <v>0</v>
      </c>
      <c r="G87" s="265">
        <v>3.8461538461538463</v>
      </c>
      <c r="H87" s="265">
        <v>3.8461538461538463</v>
      </c>
      <c r="I87" s="265">
        <v>3.8461538461538463</v>
      </c>
      <c r="J87" s="265">
        <v>0</v>
      </c>
      <c r="K87" s="265">
        <v>0</v>
      </c>
      <c r="L87" s="265">
        <v>0</v>
      </c>
      <c r="M87" s="265">
        <v>3.8461538461538463</v>
      </c>
      <c r="N87" s="265">
        <v>7.6923076923076925</v>
      </c>
      <c r="O87" s="265">
        <v>7.6923076923076925</v>
      </c>
      <c r="P87" s="265">
        <v>7.6923076923076925</v>
      </c>
      <c r="Q87" s="265">
        <v>15.384615384615385</v>
      </c>
      <c r="R87" s="265">
        <v>30.76923076923077</v>
      </c>
      <c r="S87" s="265">
        <v>7.6923076923076925</v>
      </c>
      <c r="T87" s="265">
        <v>3.8461538461538463</v>
      </c>
      <c r="U87" s="265">
        <v>3.8461538461538463</v>
      </c>
      <c r="V87" s="265">
        <v>0</v>
      </c>
      <c r="W87" s="265">
        <v>0</v>
      </c>
      <c r="X87" s="265">
        <v>0</v>
      </c>
      <c r="Y87" s="265">
        <v>0</v>
      </c>
      <c r="Z87" s="265">
        <v>0</v>
      </c>
      <c r="AA87" s="265">
        <v>0</v>
      </c>
      <c r="AB87" s="265">
        <v>0</v>
      </c>
      <c r="AC87" s="265">
        <v>0</v>
      </c>
      <c r="AD87" s="265">
        <v>0</v>
      </c>
      <c r="AE87" s="265">
        <v>0</v>
      </c>
      <c r="AF87" s="265">
        <v>0</v>
      </c>
      <c r="AG87" s="265">
        <v>0</v>
      </c>
      <c r="AH87" s="265">
        <v>0</v>
      </c>
      <c r="AI87" s="265">
        <v>0</v>
      </c>
      <c r="AJ87" s="265">
        <v>0</v>
      </c>
      <c r="AK87" s="265">
        <v>0</v>
      </c>
      <c r="AL87" s="265">
        <v>0</v>
      </c>
      <c r="AM87" s="265">
        <v>0</v>
      </c>
      <c r="AN87" s="265">
        <v>0</v>
      </c>
      <c r="AO87" s="265">
        <v>0</v>
      </c>
      <c r="AP87" s="265">
        <v>0</v>
      </c>
      <c r="AQ87" s="266">
        <v>0</v>
      </c>
    </row>
    <row r="88" spans="1:43" x14ac:dyDescent="0.25">
      <c r="A88" s="20" t="s">
        <v>4</v>
      </c>
      <c r="B88" s="2" t="s">
        <v>121</v>
      </c>
      <c r="C88" s="69">
        <v>5</v>
      </c>
      <c r="D88" s="302">
        <v>100</v>
      </c>
      <c r="E88" s="267">
        <v>0</v>
      </c>
      <c r="F88" s="69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69">
        <v>0</v>
      </c>
      <c r="AK88" s="69">
        <v>0</v>
      </c>
      <c r="AL88" s="69">
        <v>0</v>
      </c>
      <c r="AM88" s="69">
        <v>0</v>
      </c>
      <c r="AN88" s="69">
        <v>0</v>
      </c>
      <c r="AO88" s="69">
        <v>0</v>
      </c>
      <c r="AP88" s="69">
        <v>0</v>
      </c>
      <c r="AQ88" s="268">
        <v>0</v>
      </c>
    </row>
    <row r="89" spans="1:43" x14ac:dyDescent="0.25">
      <c r="A89" s="20" t="s">
        <v>4</v>
      </c>
      <c r="B89" s="2" t="s">
        <v>121</v>
      </c>
      <c r="C89" s="69">
        <v>6</v>
      </c>
      <c r="D89" s="302">
        <f t="array" ref="D89">SUM(E89:AQ89)</f>
        <v>100</v>
      </c>
      <c r="E89" s="267">
        <v>0</v>
      </c>
      <c r="F89" s="69">
        <v>0</v>
      </c>
      <c r="G89" s="69">
        <v>0.70921985815602839</v>
      </c>
      <c r="H89" s="69">
        <v>1.4184397163120568</v>
      </c>
      <c r="I89" s="69">
        <v>3.5460992907801421</v>
      </c>
      <c r="J89" s="69">
        <v>5.6737588652482271</v>
      </c>
      <c r="K89" s="69">
        <v>4.9645390070921991</v>
      </c>
      <c r="L89" s="69">
        <v>7.0921985815602842</v>
      </c>
      <c r="M89" s="69">
        <v>11.347517730496454</v>
      </c>
      <c r="N89" s="69">
        <v>8.5106382978723403</v>
      </c>
      <c r="O89" s="69">
        <v>9.2198581560283674</v>
      </c>
      <c r="P89" s="69">
        <v>7.0921985815602842</v>
      </c>
      <c r="Q89" s="69">
        <v>17.021276595744681</v>
      </c>
      <c r="R89" s="69">
        <v>17.021276595744681</v>
      </c>
      <c r="S89" s="69">
        <v>4.9645390070921991</v>
      </c>
      <c r="T89" s="69">
        <v>0.70921985815602839</v>
      </c>
      <c r="U89" s="69">
        <v>0.70921985815602839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69">
        <v>0</v>
      </c>
      <c r="AK89" s="69">
        <v>0</v>
      </c>
      <c r="AL89" s="69">
        <v>0</v>
      </c>
      <c r="AM89" s="69">
        <v>0</v>
      </c>
      <c r="AN89" s="69">
        <v>0</v>
      </c>
      <c r="AO89" s="69">
        <v>0</v>
      </c>
      <c r="AP89" s="69">
        <v>0</v>
      </c>
      <c r="AQ89" s="268">
        <v>0</v>
      </c>
    </row>
    <row r="90" spans="1:43" x14ac:dyDescent="0.25">
      <c r="A90" s="20" t="s">
        <v>4</v>
      </c>
      <c r="B90" s="2" t="s">
        <v>121</v>
      </c>
      <c r="C90" s="69">
        <v>7</v>
      </c>
      <c r="D90" s="302">
        <v>100</v>
      </c>
      <c r="E90" s="267">
        <v>0</v>
      </c>
      <c r="F90" s="69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69">
        <v>0</v>
      </c>
      <c r="AK90" s="69">
        <v>0</v>
      </c>
      <c r="AL90" s="69">
        <v>0</v>
      </c>
      <c r="AM90" s="69">
        <v>0</v>
      </c>
      <c r="AN90" s="69">
        <v>0</v>
      </c>
      <c r="AO90" s="69">
        <v>0</v>
      </c>
      <c r="AP90" s="69">
        <v>0</v>
      </c>
      <c r="AQ90" s="268">
        <v>0</v>
      </c>
    </row>
    <row r="91" spans="1:43" x14ac:dyDescent="0.25">
      <c r="A91" s="20" t="s">
        <v>4</v>
      </c>
      <c r="B91" s="2" t="s">
        <v>121</v>
      </c>
      <c r="C91" s="69">
        <v>8</v>
      </c>
      <c r="D91" s="302">
        <f t="array" ref="D91">SUM(E91:AQ91)</f>
        <v>99.999999999999986</v>
      </c>
      <c r="E91" s="267">
        <v>14.285714285714285</v>
      </c>
      <c r="F91" s="69">
        <v>16.149068322981368</v>
      </c>
      <c r="G91" s="69">
        <v>11.801242236024844</v>
      </c>
      <c r="H91" s="69">
        <v>8.0745341614906838</v>
      </c>
      <c r="I91" s="69">
        <v>4.3478260869565215</v>
      </c>
      <c r="J91" s="69">
        <v>4.3478260869565215</v>
      </c>
      <c r="K91" s="69">
        <v>6.8322981366459627</v>
      </c>
      <c r="L91" s="69">
        <v>8.0745341614906838</v>
      </c>
      <c r="M91" s="69">
        <v>7.7639751552795024</v>
      </c>
      <c r="N91" s="69">
        <v>3.7267080745341614</v>
      </c>
      <c r="O91" s="69">
        <v>3.7267080745341614</v>
      </c>
      <c r="P91" s="69">
        <v>3.7267080745341614</v>
      </c>
      <c r="Q91" s="69">
        <v>2.7950310559006213</v>
      </c>
      <c r="R91" s="69">
        <v>3.1055900621118013</v>
      </c>
      <c r="S91" s="69">
        <v>1.2422360248447204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69">
        <v>0</v>
      </c>
      <c r="AK91" s="69">
        <v>0</v>
      </c>
      <c r="AL91" s="69">
        <v>0</v>
      </c>
      <c r="AM91" s="69">
        <v>0</v>
      </c>
      <c r="AN91" s="69">
        <v>0</v>
      </c>
      <c r="AO91" s="69">
        <v>0</v>
      </c>
      <c r="AP91" s="69">
        <v>0</v>
      </c>
      <c r="AQ91" s="268">
        <v>0</v>
      </c>
    </row>
    <row r="92" spans="1:43" x14ac:dyDescent="0.25">
      <c r="A92" s="20" t="s">
        <v>4</v>
      </c>
      <c r="B92" s="2" t="s">
        <v>121</v>
      </c>
      <c r="C92" s="69">
        <v>9</v>
      </c>
      <c r="D92" s="302">
        <f t="array" ref="D92">SUM(E92:AQ92)</f>
        <v>100.00000000000001</v>
      </c>
      <c r="E92" s="267">
        <v>0.16202203499675957</v>
      </c>
      <c r="F92" s="69">
        <v>0.19442644199611148</v>
      </c>
      <c r="G92" s="69">
        <v>0.42125729099157483</v>
      </c>
      <c r="H92" s="69">
        <v>0.77770576798444591</v>
      </c>
      <c r="I92" s="69">
        <v>1.7498379779650033</v>
      </c>
      <c r="J92" s="69">
        <v>6.383668178872326</v>
      </c>
      <c r="K92" s="69">
        <v>8.0686973428386271</v>
      </c>
      <c r="L92" s="69">
        <v>9.6889176928062213</v>
      </c>
      <c r="M92" s="69">
        <v>26.409591704471808</v>
      </c>
      <c r="N92" s="69">
        <v>2.9163966299416719</v>
      </c>
      <c r="O92" s="69">
        <v>2.138690861957226</v>
      </c>
      <c r="P92" s="69">
        <v>1.7498379779650033</v>
      </c>
      <c r="Q92" s="69">
        <v>2.2034996759559298</v>
      </c>
      <c r="R92" s="69">
        <v>1.814646791963707</v>
      </c>
      <c r="S92" s="69">
        <v>1.5878159429682439</v>
      </c>
      <c r="T92" s="69">
        <v>1.6850291639662993</v>
      </c>
      <c r="U92" s="69">
        <v>2.2359040829552819</v>
      </c>
      <c r="V92" s="69">
        <v>4.6338302009073233</v>
      </c>
      <c r="W92" s="69">
        <v>10.207388204795851</v>
      </c>
      <c r="X92" s="69">
        <v>13.383020090732339</v>
      </c>
      <c r="Y92" s="69">
        <v>0.29163966299416721</v>
      </c>
      <c r="Z92" s="69">
        <v>0.51847051198963057</v>
      </c>
      <c r="AA92" s="69">
        <v>0.55087491898898244</v>
      </c>
      <c r="AB92" s="69">
        <v>0.22683084899546338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69">
        <v>0</v>
      </c>
      <c r="AK92" s="69">
        <v>0</v>
      </c>
      <c r="AL92" s="69">
        <v>0</v>
      </c>
      <c r="AM92" s="69">
        <v>0</v>
      </c>
      <c r="AN92" s="69">
        <v>0</v>
      </c>
      <c r="AO92" s="69">
        <v>0</v>
      </c>
      <c r="AP92" s="69">
        <v>0</v>
      </c>
      <c r="AQ92" s="268">
        <v>0</v>
      </c>
    </row>
    <row r="93" spans="1:43" x14ac:dyDescent="0.25">
      <c r="A93" s="20" t="s">
        <v>4</v>
      </c>
      <c r="B93" s="2" t="s">
        <v>121</v>
      </c>
      <c r="C93" s="69">
        <v>10</v>
      </c>
      <c r="D93" s="302">
        <v>100</v>
      </c>
      <c r="E93" s="267">
        <v>0</v>
      </c>
      <c r="F93" s="69">
        <v>0</v>
      </c>
      <c r="G93" s="69">
        <v>0</v>
      </c>
      <c r="H93" s="69">
        <v>0.58823529411764708</v>
      </c>
      <c r="I93" s="69">
        <v>0.58823529411764708</v>
      </c>
      <c r="J93" s="69">
        <v>2.9411764705882351</v>
      </c>
      <c r="K93" s="69">
        <v>14.117647058823529</v>
      </c>
      <c r="L93" s="69">
        <v>32.352941176470587</v>
      </c>
      <c r="M93" s="69">
        <v>49.411764705882355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69">
        <v>0</v>
      </c>
      <c r="AK93" s="69">
        <v>0</v>
      </c>
      <c r="AL93" s="69">
        <v>0</v>
      </c>
      <c r="AM93" s="69">
        <v>0</v>
      </c>
      <c r="AN93" s="69">
        <v>0</v>
      </c>
      <c r="AO93" s="69">
        <v>0</v>
      </c>
      <c r="AP93" s="69">
        <v>0</v>
      </c>
      <c r="AQ93" s="268">
        <v>0</v>
      </c>
    </row>
    <row r="94" spans="1:43" x14ac:dyDescent="0.25">
      <c r="A94" s="20" t="s">
        <v>4</v>
      </c>
      <c r="B94" s="2" t="s">
        <v>121</v>
      </c>
      <c r="C94" s="69">
        <v>11</v>
      </c>
      <c r="D94" s="302">
        <v>100</v>
      </c>
      <c r="E94" s="267">
        <v>0</v>
      </c>
      <c r="F94" s="69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69">
        <v>0</v>
      </c>
      <c r="AK94" s="69">
        <v>0</v>
      </c>
      <c r="AL94" s="69">
        <v>0</v>
      </c>
      <c r="AM94" s="69">
        <v>0</v>
      </c>
      <c r="AN94" s="69">
        <v>0</v>
      </c>
      <c r="AO94" s="69">
        <v>0</v>
      </c>
      <c r="AP94" s="69">
        <v>0</v>
      </c>
      <c r="AQ94" s="268">
        <v>0</v>
      </c>
    </row>
    <row r="95" spans="1:43" x14ac:dyDescent="0.25">
      <c r="A95" s="20" t="s">
        <v>4</v>
      </c>
      <c r="B95" s="2" t="s">
        <v>121</v>
      </c>
      <c r="C95" s="69">
        <v>12</v>
      </c>
      <c r="D95" s="302">
        <f t="array" ref="D95">SUM(E95:AQ95)</f>
        <v>100</v>
      </c>
      <c r="E95" s="267">
        <v>6.666666666666667</v>
      </c>
      <c r="F95" s="69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6.666666666666667</v>
      </c>
      <c r="M95" s="69">
        <v>6.666666666666667</v>
      </c>
      <c r="N95" s="69">
        <v>6.666666666666667</v>
      </c>
      <c r="O95" s="69">
        <v>0</v>
      </c>
      <c r="P95" s="69">
        <v>13.333333333333334</v>
      </c>
      <c r="Q95" s="69">
        <v>33.333333333333329</v>
      </c>
      <c r="R95" s="69">
        <v>0</v>
      </c>
      <c r="S95" s="69">
        <v>6.666666666666667</v>
      </c>
      <c r="T95" s="69">
        <v>6.666666666666667</v>
      </c>
      <c r="U95" s="69">
        <v>13.333333333333334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69">
        <v>0</v>
      </c>
      <c r="AK95" s="69">
        <v>0</v>
      </c>
      <c r="AL95" s="69">
        <v>0</v>
      </c>
      <c r="AM95" s="69">
        <v>0</v>
      </c>
      <c r="AN95" s="69">
        <v>0</v>
      </c>
      <c r="AO95" s="69">
        <v>0</v>
      </c>
      <c r="AP95" s="69">
        <v>0</v>
      </c>
      <c r="AQ95" s="268">
        <v>0</v>
      </c>
    </row>
    <row r="96" spans="1:43" ht="15.75" thickBot="1" x14ac:dyDescent="0.3">
      <c r="A96" s="20" t="s">
        <v>4</v>
      </c>
      <c r="B96" s="2" t="s">
        <v>121</v>
      </c>
      <c r="C96" s="69">
        <v>13</v>
      </c>
      <c r="D96" s="302">
        <f t="array" ref="D96">SUM(E96:AQ96)</f>
        <v>99.999999999999986</v>
      </c>
      <c r="E96" s="269">
        <v>8.8235294117647065</v>
      </c>
      <c r="F96" s="270">
        <v>0</v>
      </c>
      <c r="G96" s="270">
        <v>11.76470588235294</v>
      </c>
      <c r="H96" s="270">
        <v>5.8823529411764701</v>
      </c>
      <c r="I96" s="270">
        <v>2.9411764705882351</v>
      </c>
      <c r="J96" s="270">
        <v>5.8823529411764701</v>
      </c>
      <c r="K96" s="270">
        <v>11.76470588235294</v>
      </c>
      <c r="L96" s="270">
        <v>11.76470588235294</v>
      </c>
      <c r="M96" s="270">
        <v>20.588235294117645</v>
      </c>
      <c r="N96" s="270">
        <v>0</v>
      </c>
      <c r="O96" s="270">
        <v>0</v>
      </c>
      <c r="P96" s="270">
        <v>0</v>
      </c>
      <c r="Q96" s="270">
        <v>0</v>
      </c>
      <c r="R96" s="270">
        <v>0</v>
      </c>
      <c r="S96" s="270">
        <v>0</v>
      </c>
      <c r="T96" s="270">
        <v>2.9411764705882351</v>
      </c>
      <c r="U96" s="270">
        <v>2.9411764705882351</v>
      </c>
      <c r="V96" s="270">
        <v>0</v>
      </c>
      <c r="W96" s="270">
        <v>8.8235294117647065</v>
      </c>
      <c r="X96" s="270">
        <v>5.8823529411764701</v>
      </c>
      <c r="Y96" s="270">
        <v>0</v>
      </c>
      <c r="Z96" s="270">
        <v>0</v>
      </c>
      <c r="AA96" s="270">
        <v>0</v>
      </c>
      <c r="AB96" s="270">
        <v>0</v>
      </c>
      <c r="AC96" s="270">
        <v>0</v>
      </c>
      <c r="AD96" s="270">
        <v>0</v>
      </c>
      <c r="AE96" s="270">
        <v>0</v>
      </c>
      <c r="AF96" s="270">
        <v>0</v>
      </c>
      <c r="AG96" s="270">
        <v>0</v>
      </c>
      <c r="AH96" s="270">
        <v>0</v>
      </c>
      <c r="AI96" s="270">
        <v>0</v>
      </c>
      <c r="AJ96" s="270">
        <v>0</v>
      </c>
      <c r="AK96" s="270">
        <v>0</v>
      </c>
      <c r="AL96" s="270">
        <v>0</v>
      </c>
      <c r="AM96" s="270">
        <v>0</v>
      </c>
      <c r="AN96" s="270">
        <v>0</v>
      </c>
      <c r="AO96" s="270">
        <v>0</v>
      </c>
      <c r="AP96" s="270">
        <v>0</v>
      </c>
      <c r="AQ96" s="271">
        <v>0</v>
      </c>
    </row>
    <row r="97" spans="1:43" ht="15.75" thickTop="1" x14ac:dyDescent="0.25">
      <c r="A97" s="1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9"/>
    </row>
    <row r="98" spans="1:43" x14ac:dyDescent="0.25">
      <c r="A98" s="1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9"/>
    </row>
    <row r="99" spans="1:43" x14ac:dyDescent="0.25">
      <c r="A99" s="19" t="s">
        <v>60</v>
      </c>
      <c r="B99" s="6" t="s">
        <v>23</v>
      </c>
    </row>
    <row r="100" spans="1:43" ht="15.75" thickBot="1" x14ac:dyDescent="0.3">
      <c r="A100" s="20" t="s">
        <v>4</v>
      </c>
      <c r="B100" s="2" t="s">
        <v>0</v>
      </c>
      <c r="C100" s="2" t="s">
        <v>1</v>
      </c>
      <c r="D100" s="2" t="s">
        <v>2</v>
      </c>
      <c r="E100" s="3">
        <v>6000</v>
      </c>
      <c r="F100" s="3">
        <v>8000</v>
      </c>
      <c r="G100" s="3">
        <v>10000</v>
      </c>
      <c r="H100" s="3">
        <v>12000</v>
      </c>
      <c r="I100" s="3">
        <v>14000</v>
      </c>
      <c r="J100" s="3">
        <v>16000</v>
      </c>
      <c r="K100" s="3">
        <v>18000</v>
      </c>
      <c r="L100" s="3">
        <v>20000</v>
      </c>
      <c r="M100" s="3">
        <v>22000</v>
      </c>
      <c r="N100" s="3">
        <v>24000</v>
      </c>
      <c r="O100" s="3">
        <v>26000</v>
      </c>
      <c r="P100" s="3">
        <v>28000</v>
      </c>
      <c r="Q100" s="3">
        <v>30000</v>
      </c>
      <c r="R100" s="3">
        <v>32000</v>
      </c>
      <c r="S100" s="3">
        <v>34000</v>
      </c>
      <c r="T100" s="3">
        <v>36000</v>
      </c>
      <c r="U100" s="3">
        <v>38000</v>
      </c>
      <c r="V100" s="3">
        <v>40000</v>
      </c>
      <c r="W100" s="3">
        <v>42000</v>
      </c>
      <c r="X100" s="3">
        <v>44000</v>
      </c>
      <c r="Y100" s="3">
        <v>46000</v>
      </c>
      <c r="Z100" s="3">
        <v>48000</v>
      </c>
      <c r="AA100" s="3">
        <v>50000</v>
      </c>
      <c r="AB100" s="3">
        <v>52000</v>
      </c>
      <c r="AC100" s="3">
        <v>54000</v>
      </c>
      <c r="AD100" s="3">
        <v>56000</v>
      </c>
      <c r="AE100" s="3">
        <v>58000</v>
      </c>
      <c r="AF100" s="3">
        <v>60000</v>
      </c>
      <c r="AG100" s="3">
        <v>62000</v>
      </c>
      <c r="AH100" s="3">
        <v>64000</v>
      </c>
      <c r="AI100" s="3">
        <v>66000</v>
      </c>
      <c r="AJ100" s="3">
        <v>68000</v>
      </c>
      <c r="AK100" s="3">
        <v>70000</v>
      </c>
      <c r="AL100" s="3">
        <v>72000</v>
      </c>
      <c r="AM100" s="3">
        <v>74000</v>
      </c>
      <c r="AN100" s="3">
        <v>76000</v>
      </c>
      <c r="AO100" s="3">
        <v>78000</v>
      </c>
      <c r="AP100" s="3">
        <v>80000</v>
      </c>
      <c r="AQ100" s="3">
        <v>82000</v>
      </c>
    </row>
    <row r="101" spans="1:43" ht="15.75" thickTop="1" x14ac:dyDescent="0.25">
      <c r="A101" s="20" t="s">
        <v>4</v>
      </c>
      <c r="B101" s="2" t="s">
        <v>121</v>
      </c>
      <c r="C101" s="33">
        <v>4</v>
      </c>
      <c r="D101" s="34">
        <f t="array" ref="D101">SUM(E101:AQ101)</f>
        <v>99.999999999999986</v>
      </c>
      <c r="E101" s="272">
        <v>0</v>
      </c>
      <c r="F101" s="273">
        <v>1.9230769230769231</v>
      </c>
      <c r="G101" s="273">
        <v>0</v>
      </c>
      <c r="H101" s="273">
        <v>1.9230769230769231</v>
      </c>
      <c r="I101" s="273">
        <v>5.7692307692307692</v>
      </c>
      <c r="J101" s="273">
        <v>7.6923076923076925</v>
      </c>
      <c r="K101" s="273">
        <v>0</v>
      </c>
      <c r="L101" s="273">
        <v>1.9230769230769231</v>
      </c>
      <c r="M101" s="273">
        <v>3.8461538461538463</v>
      </c>
      <c r="N101" s="273">
        <v>11.538461538461538</v>
      </c>
      <c r="O101" s="273">
        <v>21.153846153846153</v>
      </c>
      <c r="P101" s="273">
        <v>0</v>
      </c>
      <c r="Q101" s="273">
        <v>1.9230769230769231</v>
      </c>
      <c r="R101" s="273">
        <v>7.6923076923076925</v>
      </c>
      <c r="S101" s="273">
        <v>28.846153846153843</v>
      </c>
      <c r="T101" s="273">
        <v>5.7692307692307692</v>
      </c>
      <c r="U101" s="273">
        <v>0</v>
      </c>
      <c r="V101" s="273">
        <v>0</v>
      </c>
      <c r="W101" s="273">
        <v>0</v>
      </c>
      <c r="X101" s="273">
        <v>0</v>
      </c>
      <c r="Y101" s="273">
        <v>0</v>
      </c>
      <c r="Z101" s="273">
        <v>0</v>
      </c>
      <c r="AA101" s="273">
        <v>0</v>
      </c>
      <c r="AB101" s="273">
        <v>0</v>
      </c>
      <c r="AC101" s="273">
        <v>0</v>
      </c>
      <c r="AD101" s="273">
        <v>0</v>
      </c>
      <c r="AE101" s="273">
        <v>0</v>
      </c>
      <c r="AF101" s="273">
        <v>0</v>
      </c>
      <c r="AG101" s="273">
        <v>0</v>
      </c>
      <c r="AH101" s="273">
        <v>0</v>
      </c>
      <c r="AI101" s="273">
        <v>0</v>
      </c>
      <c r="AJ101" s="273">
        <v>0</v>
      </c>
      <c r="AK101" s="273">
        <v>0</v>
      </c>
      <c r="AL101" s="273">
        <v>0</v>
      </c>
      <c r="AM101" s="273">
        <v>0</v>
      </c>
      <c r="AN101" s="273">
        <v>0</v>
      </c>
      <c r="AO101" s="273">
        <v>0</v>
      </c>
      <c r="AP101" s="273">
        <v>0</v>
      </c>
      <c r="AQ101" s="274">
        <v>0</v>
      </c>
    </row>
    <row r="102" spans="1:43" x14ac:dyDescent="0.25">
      <c r="A102" s="20" t="s">
        <v>4</v>
      </c>
      <c r="B102" s="2" t="s">
        <v>121</v>
      </c>
      <c r="C102" s="33">
        <v>5</v>
      </c>
      <c r="D102" s="221">
        <v>100</v>
      </c>
      <c r="E102" s="275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276">
        <v>0</v>
      </c>
    </row>
    <row r="103" spans="1:43" x14ac:dyDescent="0.25">
      <c r="A103" s="20" t="s">
        <v>4</v>
      </c>
      <c r="B103" s="2" t="s">
        <v>121</v>
      </c>
      <c r="C103" s="33">
        <v>6</v>
      </c>
      <c r="D103" s="221">
        <f t="array" ref="D103">SUM(E103:AQ103)</f>
        <v>100.00000000000001</v>
      </c>
      <c r="E103" s="275">
        <v>0.16722408026755853</v>
      </c>
      <c r="F103" s="32">
        <v>0</v>
      </c>
      <c r="G103" s="32">
        <v>0.16722408026755853</v>
      </c>
      <c r="H103" s="32">
        <v>0.50167224080267558</v>
      </c>
      <c r="I103" s="32">
        <v>0</v>
      </c>
      <c r="J103" s="32">
        <v>0.66889632107023411</v>
      </c>
      <c r="K103" s="32">
        <v>0.66889632107023411</v>
      </c>
      <c r="L103" s="32">
        <v>2.0066889632107023</v>
      </c>
      <c r="M103" s="32">
        <v>1.3377926421404682</v>
      </c>
      <c r="N103" s="32">
        <v>0.66889632107023411</v>
      </c>
      <c r="O103" s="32">
        <v>4.0133779264214047</v>
      </c>
      <c r="P103" s="32">
        <v>5.8528428093645486</v>
      </c>
      <c r="Q103" s="32">
        <v>6.1872909698996654</v>
      </c>
      <c r="R103" s="32">
        <v>13.879598662207357</v>
      </c>
      <c r="S103" s="32">
        <v>45.317725752508359</v>
      </c>
      <c r="T103" s="32">
        <v>17.056856187290968</v>
      </c>
      <c r="U103" s="32">
        <v>0.33444816053511706</v>
      </c>
      <c r="V103" s="32">
        <v>1.1705685618729096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276">
        <v>0</v>
      </c>
    </row>
    <row r="104" spans="1:43" x14ac:dyDescent="0.25">
      <c r="A104" s="20" t="s">
        <v>4</v>
      </c>
      <c r="B104" s="2" t="s">
        <v>121</v>
      </c>
      <c r="C104" s="33">
        <v>7</v>
      </c>
      <c r="D104" s="221">
        <v>100</v>
      </c>
      <c r="E104" s="275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276">
        <v>0</v>
      </c>
    </row>
    <row r="105" spans="1:43" x14ac:dyDescent="0.25">
      <c r="A105" s="20" t="s">
        <v>4</v>
      </c>
      <c r="B105" s="2" t="s">
        <v>121</v>
      </c>
      <c r="C105" s="33">
        <v>8</v>
      </c>
      <c r="D105" s="221">
        <f t="array" ref="D105">SUM(E105:AQ105)</f>
        <v>100</v>
      </c>
      <c r="E105" s="275">
        <v>3.5523978685612785</v>
      </c>
      <c r="F105" s="32">
        <v>7.2824156305506218</v>
      </c>
      <c r="G105" s="32">
        <v>9.5914742451154531</v>
      </c>
      <c r="H105" s="32">
        <v>6.9271758436944939</v>
      </c>
      <c r="I105" s="32">
        <v>4.4404973357015987</v>
      </c>
      <c r="J105" s="32">
        <v>5.1509769094138544</v>
      </c>
      <c r="K105" s="32">
        <v>3.197158081705151</v>
      </c>
      <c r="L105" s="32">
        <v>3.197158081705151</v>
      </c>
      <c r="M105" s="32">
        <v>4.4404973357015987</v>
      </c>
      <c r="N105" s="32">
        <v>4.0852575488454708</v>
      </c>
      <c r="O105" s="32">
        <v>8.5257548845470694</v>
      </c>
      <c r="P105" s="32">
        <v>8.7033747779751334</v>
      </c>
      <c r="Q105" s="32">
        <v>9.0586145648312613</v>
      </c>
      <c r="R105" s="32">
        <v>13.676731793960922</v>
      </c>
      <c r="S105" s="32">
        <v>6.74955595026643</v>
      </c>
      <c r="T105" s="32">
        <v>0.53285968028419184</v>
      </c>
      <c r="U105" s="32">
        <v>0.88809946714031962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276">
        <v>0</v>
      </c>
    </row>
    <row r="106" spans="1:43" x14ac:dyDescent="0.25">
      <c r="A106" s="20" t="s">
        <v>4</v>
      </c>
      <c r="B106" s="2" t="s">
        <v>121</v>
      </c>
      <c r="C106" s="33">
        <v>9</v>
      </c>
      <c r="D106" s="221">
        <f t="array" ref="D106">SUM(E106:AQ106)</f>
        <v>100</v>
      </c>
      <c r="E106" s="275">
        <v>0.10048415090892482</v>
      </c>
      <c r="F106" s="32">
        <v>3.6539691239609026E-2</v>
      </c>
      <c r="G106" s="32">
        <v>0.10505161231387594</v>
      </c>
      <c r="H106" s="32">
        <v>0.23294053165250753</v>
      </c>
      <c r="I106" s="32">
        <v>0.30601991413172558</v>
      </c>
      <c r="J106" s="32">
        <v>0.38823421942084591</v>
      </c>
      <c r="K106" s="32">
        <v>0.43390883347035719</v>
      </c>
      <c r="L106" s="32">
        <v>0.57093267561889094</v>
      </c>
      <c r="M106" s="32">
        <v>1.0231113547090527</v>
      </c>
      <c r="N106" s="32">
        <v>1.3017265004110716</v>
      </c>
      <c r="O106" s="32">
        <v>3.6219968941262448</v>
      </c>
      <c r="P106" s="32">
        <v>6.0884260527998535</v>
      </c>
      <c r="Q106" s="32">
        <v>9.134922809902255</v>
      </c>
      <c r="R106" s="32">
        <v>26.473006303096742</v>
      </c>
      <c r="S106" s="32">
        <v>38.923906092993512</v>
      </c>
      <c r="T106" s="32">
        <v>9.2445418836210838</v>
      </c>
      <c r="U106" s="32">
        <v>1.0642185073536128</v>
      </c>
      <c r="V106" s="32">
        <v>0.78560336165159406</v>
      </c>
      <c r="W106" s="32">
        <v>0.15529368776833835</v>
      </c>
      <c r="X106" s="32">
        <v>4.5674614049511283E-3</v>
      </c>
      <c r="Y106" s="32">
        <v>4.5674614049511283E-3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276">
        <v>0</v>
      </c>
    </row>
    <row r="107" spans="1:43" x14ac:dyDescent="0.25">
      <c r="A107" s="20" t="s">
        <v>4</v>
      </c>
      <c r="B107" s="2" t="s">
        <v>121</v>
      </c>
      <c r="C107" s="33">
        <v>10</v>
      </c>
      <c r="D107" s="221">
        <f t="array" ref="D107">SUM(E107:AQ107)</f>
        <v>100</v>
      </c>
      <c r="E107" s="275">
        <v>3.9408866995073892</v>
      </c>
      <c r="F107" s="32">
        <v>0.49261083743842365</v>
      </c>
      <c r="G107" s="32">
        <v>1.2315270935960592</v>
      </c>
      <c r="H107" s="32">
        <v>1.2315270935960592</v>
      </c>
      <c r="I107" s="32">
        <v>0.49261083743842365</v>
      </c>
      <c r="J107" s="32">
        <v>1.2315270935960592</v>
      </c>
      <c r="K107" s="32">
        <v>2.7093596059113301</v>
      </c>
      <c r="L107" s="32">
        <v>0.98522167487684731</v>
      </c>
      <c r="M107" s="32">
        <v>0.73891625615763545</v>
      </c>
      <c r="N107" s="32">
        <v>1.2315270935960592</v>
      </c>
      <c r="O107" s="32">
        <v>0.49261083743842365</v>
      </c>
      <c r="P107" s="32">
        <v>4.1871921182266005</v>
      </c>
      <c r="Q107" s="32">
        <v>12.068965517241379</v>
      </c>
      <c r="R107" s="32">
        <v>36.206896551724135</v>
      </c>
      <c r="S107" s="32">
        <v>29.802955665024633</v>
      </c>
      <c r="T107" s="32">
        <v>0.73891625615763545</v>
      </c>
      <c r="U107" s="32">
        <v>1.9704433497536946</v>
      </c>
      <c r="V107" s="32">
        <v>0.24630541871921183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276">
        <v>0</v>
      </c>
    </row>
    <row r="108" spans="1:43" x14ac:dyDescent="0.25">
      <c r="A108" s="20" t="s">
        <v>4</v>
      </c>
      <c r="B108" s="2" t="s">
        <v>121</v>
      </c>
      <c r="C108" s="33">
        <v>11</v>
      </c>
      <c r="D108" s="221">
        <v>100</v>
      </c>
      <c r="E108" s="275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276">
        <v>0</v>
      </c>
    </row>
    <row r="109" spans="1:43" x14ac:dyDescent="0.25">
      <c r="A109" s="20" t="s">
        <v>4</v>
      </c>
      <c r="B109" s="2" t="s">
        <v>121</v>
      </c>
      <c r="C109" s="33">
        <v>12</v>
      </c>
      <c r="D109" s="221">
        <f t="array" ref="D109">SUM(E109:AQ109)</f>
        <v>100</v>
      </c>
      <c r="E109" s="275">
        <v>5.7142857142857144</v>
      </c>
      <c r="F109" s="32">
        <v>2.8571428571428572</v>
      </c>
      <c r="G109" s="32">
        <v>5.7142857142857144</v>
      </c>
      <c r="H109" s="32">
        <v>5.7142857142857144</v>
      </c>
      <c r="I109" s="32">
        <v>0</v>
      </c>
      <c r="J109" s="32">
        <v>0</v>
      </c>
      <c r="K109" s="32">
        <v>2.8571428571428572</v>
      </c>
      <c r="L109" s="32">
        <v>2.8571428571428572</v>
      </c>
      <c r="M109" s="32">
        <v>0</v>
      </c>
      <c r="N109" s="32">
        <v>8.5714285714285712</v>
      </c>
      <c r="O109" s="32">
        <v>25.714285714285712</v>
      </c>
      <c r="P109" s="32">
        <v>20</v>
      </c>
      <c r="Q109" s="32">
        <v>2.8571428571428572</v>
      </c>
      <c r="R109" s="32">
        <v>8.5714285714285712</v>
      </c>
      <c r="S109" s="32">
        <v>5.7142857142857144</v>
      </c>
      <c r="T109" s="32">
        <v>2.8571428571428572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276">
        <v>0</v>
      </c>
    </row>
    <row r="110" spans="1:43" ht="15.75" thickBot="1" x14ac:dyDescent="0.3">
      <c r="A110" s="20" t="s">
        <v>4</v>
      </c>
      <c r="B110" s="2" t="s">
        <v>121</v>
      </c>
      <c r="C110" s="33">
        <v>13</v>
      </c>
      <c r="D110" s="221">
        <f t="array" ref="D110">SUM(E110:AQ110)</f>
        <v>99.999999999999986</v>
      </c>
      <c r="E110" s="277">
        <v>18.064516129032256</v>
      </c>
      <c r="F110" s="278">
        <v>0.64516129032258063</v>
      </c>
      <c r="G110" s="278">
        <v>5.806451612903226</v>
      </c>
      <c r="H110" s="278">
        <v>5.806451612903226</v>
      </c>
      <c r="I110" s="278">
        <v>1.2903225806451613</v>
      </c>
      <c r="J110" s="278">
        <v>4.5161290322580641</v>
      </c>
      <c r="K110" s="278">
        <v>27.741935483870968</v>
      </c>
      <c r="L110" s="278">
        <v>3.870967741935484</v>
      </c>
      <c r="M110" s="278">
        <v>0.64516129032258063</v>
      </c>
      <c r="N110" s="278">
        <v>0</v>
      </c>
      <c r="O110" s="278">
        <v>1.935483870967742</v>
      </c>
      <c r="P110" s="278">
        <v>1.935483870967742</v>
      </c>
      <c r="Q110" s="278">
        <v>3.225806451612903</v>
      </c>
      <c r="R110" s="278">
        <v>14.193548387096774</v>
      </c>
      <c r="S110" s="278">
        <v>5.806451612903226</v>
      </c>
      <c r="T110" s="278">
        <v>0.64516129032258063</v>
      </c>
      <c r="U110" s="278">
        <v>1.2903225806451613</v>
      </c>
      <c r="V110" s="278">
        <v>1.2903225806451613</v>
      </c>
      <c r="W110" s="278">
        <v>0</v>
      </c>
      <c r="X110" s="278">
        <v>0.64516129032258063</v>
      </c>
      <c r="Y110" s="278">
        <v>0.64516129032258063</v>
      </c>
      <c r="Z110" s="278">
        <v>0</v>
      </c>
      <c r="AA110" s="278">
        <v>0</v>
      </c>
      <c r="AB110" s="278">
        <v>0</v>
      </c>
      <c r="AC110" s="278">
        <v>0</v>
      </c>
      <c r="AD110" s="278">
        <v>0</v>
      </c>
      <c r="AE110" s="278">
        <v>0</v>
      </c>
      <c r="AF110" s="278">
        <v>0</v>
      </c>
      <c r="AG110" s="278">
        <v>0</v>
      </c>
      <c r="AH110" s="278">
        <v>0</v>
      </c>
      <c r="AI110" s="278">
        <v>0</v>
      </c>
      <c r="AJ110" s="278">
        <v>0</v>
      </c>
      <c r="AK110" s="278">
        <v>0</v>
      </c>
      <c r="AL110" s="278">
        <v>0</v>
      </c>
      <c r="AM110" s="278">
        <v>0</v>
      </c>
      <c r="AN110" s="278">
        <v>0</v>
      </c>
      <c r="AO110" s="278">
        <v>0</v>
      </c>
      <c r="AP110" s="278">
        <v>0</v>
      </c>
      <c r="AQ110" s="279">
        <v>0</v>
      </c>
    </row>
    <row r="111" spans="1:43" ht="15.75" thickTop="1" x14ac:dyDescent="0.25">
      <c r="A111" s="1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9"/>
    </row>
    <row r="112" spans="1:43" x14ac:dyDescent="0.25">
      <c r="A112" s="1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9"/>
    </row>
    <row r="113" spans="1:43" x14ac:dyDescent="0.25">
      <c r="A113" s="19" t="s">
        <v>61</v>
      </c>
      <c r="B113" s="6" t="s">
        <v>23</v>
      </c>
    </row>
    <row r="114" spans="1:43" ht="15.75" thickBot="1" x14ac:dyDescent="0.3">
      <c r="A114" s="20" t="s">
        <v>4</v>
      </c>
      <c r="B114" s="2" t="s">
        <v>0</v>
      </c>
      <c r="C114" s="2" t="s">
        <v>1</v>
      </c>
      <c r="D114" s="2" t="s">
        <v>2</v>
      </c>
      <c r="E114" s="3">
        <v>6000</v>
      </c>
      <c r="F114" s="3">
        <v>8000</v>
      </c>
      <c r="G114" s="3">
        <v>10000</v>
      </c>
      <c r="H114" s="3">
        <v>12000</v>
      </c>
      <c r="I114" s="3">
        <v>14000</v>
      </c>
      <c r="J114" s="3">
        <v>16000</v>
      </c>
      <c r="K114" s="3">
        <v>18000</v>
      </c>
      <c r="L114" s="3">
        <v>20000</v>
      </c>
      <c r="M114" s="3">
        <v>22000</v>
      </c>
      <c r="N114" s="3">
        <v>24000</v>
      </c>
      <c r="O114" s="3">
        <v>26000</v>
      </c>
      <c r="P114" s="3">
        <v>28000</v>
      </c>
      <c r="Q114" s="3">
        <v>30000</v>
      </c>
      <c r="R114" s="3">
        <v>32000</v>
      </c>
      <c r="S114" s="3">
        <v>34000</v>
      </c>
      <c r="T114" s="3">
        <v>36000</v>
      </c>
      <c r="U114" s="3">
        <v>38000</v>
      </c>
      <c r="V114" s="3">
        <v>40000</v>
      </c>
      <c r="W114" s="3">
        <v>42000</v>
      </c>
      <c r="X114" s="3">
        <v>44000</v>
      </c>
      <c r="Y114" s="3">
        <v>46000</v>
      </c>
      <c r="Z114" s="3">
        <v>48000</v>
      </c>
      <c r="AA114" s="3">
        <v>50000</v>
      </c>
      <c r="AB114" s="3">
        <v>52000</v>
      </c>
      <c r="AC114" s="3">
        <v>54000</v>
      </c>
      <c r="AD114" s="3">
        <v>56000</v>
      </c>
      <c r="AE114" s="3">
        <v>58000</v>
      </c>
      <c r="AF114" s="3">
        <v>60000</v>
      </c>
      <c r="AG114" s="3">
        <v>62000</v>
      </c>
      <c r="AH114" s="3">
        <v>64000</v>
      </c>
      <c r="AI114" s="3">
        <v>66000</v>
      </c>
      <c r="AJ114" s="3">
        <v>68000</v>
      </c>
      <c r="AK114" s="3">
        <v>70000</v>
      </c>
      <c r="AL114" s="3">
        <v>72000</v>
      </c>
      <c r="AM114" s="3">
        <v>74000</v>
      </c>
      <c r="AN114" s="3">
        <v>76000</v>
      </c>
      <c r="AO114" s="3">
        <v>78000</v>
      </c>
      <c r="AP114" s="3">
        <v>80000</v>
      </c>
      <c r="AQ114" s="3">
        <v>82000</v>
      </c>
    </row>
    <row r="115" spans="1:43" ht="15.75" thickTop="1" x14ac:dyDescent="0.25">
      <c r="A115" s="20" t="s">
        <v>4</v>
      </c>
      <c r="B115" s="2" t="s">
        <v>121</v>
      </c>
      <c r="C115" s="35">
        <v>4</v>
      </c>
      <c r="D115" s="222">
        <f t="array" ref="D115">SUM(E115:AQ115)</f>
        <v>100</v>
      </c>
      <c r="E115" s="280">
        <v>2.1276595744680851</v>
      </c>
      <c r="F115" s="281">
        <v>0</v>
      </c>
      <c r="G115" s="281">
        <v>2.1276595744680851</v>
      </c>
      <c r="H115" s="281">
        <v>2.1276595744680851</v>
      </c>
      <c r="I115" s="281">
        <v>0</v>
      </c>
      <c r="J115" s="281">
        <v>14.893617021276595</v>
      </c>
      <c r="K115" s="281">
        <v>0</v>
      </c>
      <c r="L115" s="281">
        <v>6.3829787234042552</v>
      </c>
      <c r="M115" s="281">
        <v>12.76595744680851</v>
      </c>
      <c r="N115" s="281">
        <v>12.76595744680851</v>
      </c>
      <c r="O115" s="281">
        <v>12.76595744680851</v>
      </c>
      <c r="P115" s="281">
        <v>14.893617021276595</v>
      </c>
      <c r="Q115" s="281">
        <v>12.76595744680851</v>
      </c>
      <c r="R115" s="281">
        <v>2.1276595744680851</v>
      </c>
      <c r="S115" s="281">
        <v>4.2553191489361701</v>
      </c>
      <c r="T115" s="281">
        <v>0</v>
      </c>
      <c r="U115" s="281">
        <v>0</v>
      </c>
      <c r="V115" s="281">
        <v>0</v>
      </c>
      <c r="W115" s="281">
        <v>0</v>
      </c>
      <c r="X115" s="281">
        <v>0</v>
      </c>
      <c r="Y115" s="281">
        <v>0</v>
      </c>
      <c r="Z115" s="281">
        <v>0</v>
      </c>
      <c r="AA115" s="281">
        <v>0</v>
      </c>
      <c r="AB115" s="281">
        <v>0</v>
      </c>
      <c r="AC115" s="281">
        <v>0</v>
      </c>
      <c r="AD115" s="281">
        <v>0</v>
      </c>
      <c r="AE115" s="281">
        <v>0</v>
      </c>
      <c r="AF115" s="281">
        <v>0</v>
      </c>
      <c r="AG115" s="281">
        <v>0</v>
      </c>
      <c r="AH115" s="281">
        <v>0</v>
      </c>
      <c r="AI115" s="281">
        <v>0</v>
      </c>
      <c r="AJ115" s="281">
        <v>0</v>
      </c>
      <c r="AK115" s="281">
        <v>0</v>
      </c>
      <c r="AL115" s="281">
        <v>0</v>
      </c>
      <c r="AM115" s="281">
        <v>0</v>
      </c>
      <c r="AN115" s="281">
        <v>0</v>
      </c>
      <c r="AO115" s="281">
        <v>0</v>
      </c>
      <c r="AP115" s="281">
        <v>0</v>
      </c>
      <c r="AQ115" s="282">
        <v>0</v>
      </c>
    </row>
    <row r="116" spans="1:43" x14ac:dyDescent="0.25">
      <c r="A116" s="20" t="s">
        <v>4</v>
      </c>
      <c r="B116" s="2" t="s">
        <v>121</v>
      </c>
      <c r="C116" s="35">
        <v>5</v>
      </c>
      <c r="D116" s="222">
        <v>100</v>
      </c>
      <c r="E116" s="28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284">
        <v>0</v>
      </c>
    </row>
    <row r="117" spans="1:43" x14ac:dyDescent="0.25">
      <c r="A117" s="20" t="s">
        <v>4</v>
      </c>
      <c r="B117" s="2" t="s">
        <v>121</v>
      </c>
      <c r="C117" s="35">
        <v>6</v>
      </c>
      <c r="D117" s="222">
        <f t="array" ref="D117">SUM(E117:AQ117)</f>
        <v>100</v>
      </c>
      <c r="E117" s="283">
        <v>0.3003003003003003</v>
      </c>
      <c r="F117" s="13">
        <v>1.2012012012012012</v>
      </c>
      <c r="G117" s="13">
        <v>1.3513513513513513</v>
      </c>
      <c r="H117" s="13">
        <v>1.6516516516516515</v>
      </c>
      <c r="I117" s="13">
        <v>3.7537537537537538</v>
      </c>
      <c r="J117" s="13">
        <v>6.1561561561561557</v>
      </c>
      <c r="K117" s="13">
        <v>5.4054054054054053</v>
      </c>
      <c r="L117" s="13">
        <v>9.1591591591591595</v>
      </c>
      <c r="M117" s="13">
        <v>11.261261261261261</v>
      </c>
      <c r="N117" s="13">
        <v>12.612612612612612</v>
      </c>
      <c r="O117" s="13">
        <v>11.111111111111111</v>
      </c>
      <c r="P117" s="13">
        <v>14.564564564564563</v>
      </c>
      <c r="Q117" s="13">
        <v>16.516516516516518</v>
      </c>
      <c r="R117" s="13">
        <v>4.0540540540540544</v>
      </c>
      <c r="S117" s="13">
        <v>0.3003003003003003</v>
      </c>
      <c r="T117" s="13">
        <v>0.60060060060060061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284">
        <v>0</v>
      </c>
    </row>
    <row r="118" spans="1:43" x14ac:dyDescent="0.25">
      <c r="A118" s="20" t="s">
        <v>4</v>
      </c>
      <c r="B118" s="2" t="s">
        <v>121</v>
      </c>
      <c r="C118" s="35">
        <v>7</v>
      </c>
      <c r="D118" s="222">
        <v>100</v>
      </c>
      <c r="E118" s="28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284">
        <v>0</v>
      </c>
    </row>
    <row r="119" spans="1:43" x14ac:dyDescent="0.25">
      <c r="A119" s="20" t="s">
        <v>4</v>
      </c>
      <c r="B119" s="2" t="s">
        <v>121</v>
      </c>
      <c r="C119" s="35">
        <v>8</v>
      </c>
      <c r="D119" s="222">
        <f t="array" ref="D119">SUM(E119:AQ119)</f>
        <v>100</v>
      </c>
      <c r="E119" s="283">
        <v>25.946969696969695</v>
      </c>
      <c r="F119" s="13">
        <v>16.666666666666664</v>
      </c>
      <c r="G119" s="13">
        <v>13.257575757575758</v>
      </c>
      <c r="H119" s="13">
        <v>10.227272727272728</v>
      </c>
      <c r="I119" s="13">
        <v>4.7348484848484844</v>
      </c>
      <c r="J119" s="13">
        <v>8.5227272727272716</v>
      </c>
      <c r="K119" s="13">
        <v>5.6818181818181817</v>
      </c>
      <c r="L119" s="13">
        <v>5.4924242424242422</v>
      </c>
      <c r="M119" s="13">
        <v>4.1666666666666661</v>
      </c>
      <c r="N119" s="13">
        <v>2.083333333333333</v>
      </c>
      <c r="O119" s="13">
        <v>3.0303030303030303</v>
      </c>
      <c r="P119" s="13">
        <v>0.18939393939393939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284">
        <v>0</v>
      </c>
    </row>
    <row r="120" spans="1:43" x14ac:dyDescent="0.25">
      <c r="A120" s="20" t="s">
        <v>4</v>
      </c>
      <c r="B120" s="2" t="s">
        <v>121</v>
      </c>
      <c r="C120" s="35">
        <v>9</v>
      </c>
      <c r="D120" s="222">
        <f t="array" ref="D120">SUM(E120:AQ120)</f>
        <v>99.999999999999986</v>
      </c>
      <c r="E120" s="283">
        <v>0.71138211382113814</v>
      </c>
      <c r="F120" s="13">
        <v>2.8201219512195124</v>
      </c>
      <c r="G120" s="13">
        <v>6.7496612466124661</v>
      </c>
      <c r="H120" s="13">
        <v>9.6290650406504064</v>
      </c>
      <c r="I120" s="13">
        <v>12.483062330623307</v>
      </c>
      <c r="J120" s="13">
        <v>14.015921409214091</v>
      </c>
      <c r="K120" s="13">
        <v>16.116192411924118</v>
      </c>
      <c r="L120" s="13">
        <v>8.3248644986449865</v>
      </c>
      <c r="M120" s="13">
        <v>3.5484417344173442</v>
      </c>
      <c r="N120" s="13">
        <v>2.6846205962059622</v>
      </c>
      <c r="O120" s="13">
        <v>3.8448509485094853</v>
      </c>
      <c r="P120" s="13">
        <v>3.1588753387533877</v>
      </c>
      <c r="Q120" s="13">
        <v>3.0995934959349594</v>
      </c>
      <c r="R120" s="13">
        <v>3.1758130081300817</v>
      </c>
      <c r="S120" s="13">
        <v>5.9281842818428192</v>
      </c>
      <c r="T120" s="13">
        <v>3.3113143631436319</v>
      </c>
      <c r="U120" s="13">
        <v>0.11856368563685636</v>
      </c>
      <c r="V120" s="13">
        <v>0.21172086720867206</v>
      </c>
      <c r="W120" s="13">
        <v>6.7750677506775062E-2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284">
        <v>0</v>
      </c>
    </row>
    <row r="121" spans="1:43" x14ac:dyDescent="0.25">
      <c r="A121" s="20" t="s">
        <v>4</v>
      </c>
      <c r="B121" s="2" t="s">
        <v>121</v>
      </c>
      <c r="C121" s="35">
        <v>10</v>
      </c>
      <c r="D121" s="222">
        <f t="array" ref="D121">SUM(E121:AQ121)</f>
        <v>100</v>
      </c>
      <c r="E121" s="283">
        <v>1.5822784810126582</v>
      </c>
      <c r="F121" s="13">
        <v>0.949367088607595</v>
      </c>
      <c r="G121" s="13">
        <v>2.8481012658227849</v>
      </c>
      <c r="H121" s="13">
        <v>15.50632911392405</v>
      </c>
      <c r="I121" s="13">
        <v>14.873417721518987</v>
      </c>
      <c r="J121" s="13">
        <v>25</v>
      </c>
      <c r="K121" s="13">
        <v>33.22784810126582</v>
      </c>
      <c r="L121" s="13">
        <v>5.6962025316455698</v>
      </c>
      <c r="M121" s="13">
        <v>0.31645569620253167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284">
        <v>0</v>
      </c>
    </row>
    <row r="122" spans="1:43" x14ac:dyDescent="0.25">
      <c r="A122" s="20" t="s">
        <v>4</v>
      </c>
      <c r="B122" s="2" t="s">
        <v>121</v>
      </c>
      <c r="C122" s="35">
        <v>11</v>
      </c>
      <c r="D122" s="222">
        <v>100</v>
      </c>
      <c r="E122" s="28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284">
        <v>0</v>
      </c>
    </row>
    <row r="123" spans="1:43" x14ac:dyDescent="0.25">
      <c r="A123" s="20" t="s">
        <v>4</v>
      </c>
      <c r="B123" s="2" t="s">
        <v>121</v>
      </c>
      <c r="C123" s="35">
        <v>12</v>
      </c>
      <c r="D123" s="222">
        <f t="array" ref="D123">SUM(E123:AQ123)</f>
        <v>100.00000000000001</v>
      </c>
      <c r="E123" s="283">
        <v>0</v>
      </c>
      <c r="F123" s="13">
        <v>6.666666666666667</v>
      </c>
      <c r="G123" s="13">
        <v>0</v>
      </c>
      <c r="H123" s="13">
        <v>13.333333333333334</v>
      </c>
      <c r="I123" s="13">
        <v>0</v>
      </c>
      <c r="J123" s="13">
        <v>0</v>
      </c>
      <c r="K123" s="13">
        <v>6.666666666666667</v>
      </c>
      <c r="L123" s="13">
        <v>6.666666666666667</v>
      </c>
      <c r="M123" s="13">
        <v>0</v>
      </c>
      <c r="N123" s="13">
        <v>6.666666666666667</v>
      </c>
      <c r="O123" s="13">
        <v>13.333333333333334</v>
      </c>
      <c r="P123" s="13">
        <v>13.333333333333334</v>
      </c>
      <c r="Q123" s="13">
        <v>26.666666666666668</v>
      </c>
      <c r="R123" s="13">
        <v>0</v>
      </c>
      <c r="S123" s="13">
        <v>0</v>
      </c>
      <c r="T123" s="13">
        <v>6.666666666666667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284">
        <v>0</v>
      </c>
    </row>
    <row r="124" spans="1:43" ht="15.75" thickBot="1" x14ac:dyDescent="0.3">
      <c r="A124" s="20" t="s">
        <v>4</v>
      </c>
      <c r="B124" s="2" t="s">
        <v>121</v>
      </c>
      <c r="C124" s="35">
        <v>13</v>
      </c>
      <c r="D124" s="222">
        <f t="array" ref="D124">SUM(E124:AQ124)</f>
        <v>100.00000000000001</v>
      </c>
      <c r="E124" s="285">
        <v>11.666666666666666</v>
      </c>
      <c r="F124" s="286">
        <v>1.6666666666666667</v>
      </c>
      <c r="G124" s="286">
        <v>3.3333333333333335</v>
      </c>
      <c r="H124" s="286">
        <v>15</v>
      </c>
      <c r="I124" s="286">
        <v>13.333333333333334</v>
      </c>
      <c r="J124" s="286">
        <v>5</v>
      </c>
      <c r="K124" s="286">
        <v>11.666666666666666</v>
      </c>
      <c r="L124" s="286">
        <v>8.3333333333333321</v>
      </c>
      <c r="M124" s="286">
        <v>10</v>
      </c>
      <c r="N124" s="286">
        <v>5</v>
      </c>
      <c r="O124" s="286">
        <v>0</v>
      </c>
      <c r="P124" s="286">
        <v>5</v>
      </c>
      <c r="Q124" s="286">
        <v>1.6666666666666667</v>
      </c>
      <c r="R124" s="286">
        <v>0</v>
      </c>
      <c r="S124" s="286">
        <v>0</v>
      </c>
      <c r="T124" s="286">
        <v>1.6666666666666667</v>
      </c>
      <c r="U124" s="286">
        <v>1.6666666666666667</v>
      </c>
      <c r="V124" s="286">
        <v>0</v>
      </c>
      <c r="W124" s="286">
        <v>5</v>
      </c>
      <c r="X124" s="286">
        <v>0</v>
      </c>
      <c r="Y124" s="286">
        <v>0</v>
      </c>
      <c r="Z124" s="286">
        <v>0</v>
      </c>
      <c r="AA124" s="286">
        <v>0</v>
      </c>
      <c r="AB124" s="286">
        <v>0</v>
      </c>
      <c r="AC124" s="286">
        <v>0</v>
      </c>
      <c r="AD124" s="286">
        <v>0</v>
      </c>
      <c r="AE124" s="286">
        <v>0</v>
      </c>
      <c r="AF124" s="286">
        <v>0</v>
      </c>
      <c r="AG124" s="286">
        <v>0</v>
      </c>
      <c r="AH124" s="286">
        <v>0</v>
      </c>
      <c r="AI124" s="286">
        <v>0</v>
      </c>
      <c r="AJ124" s="286">
        <v>0</v>
      </c>
      <c r="AK124" s="286">
        <v>0</v>
      </c>
      <c r="AL124" s="286">
        <v>0</v>
      </c>
      <c r="AM124" s="286">
        <v>0</v>
      </c>
      <c r="AN124" s="286">
        <v>0</v>
      </c>
      <c r="AO124" s="286">
        <v>0</v>
      </c>
      <c r="AP124" s="286">
        <v>0</v>
      </c>
      <c r="AQ124" s="287">
        <v>0</v>
      </c>
    </row>
    <row r="125" spans="1:43" ht="15.75" thickTop="1" x14ac:dyDescent="0.25"/>
    <row r="127" spans="1:43" x14ac:dyDescent="0.25">
      <c r="A127" s="19" t="s">
        <v>62</v>
      </c>
      <c r="B127" s="6" t="s">
        <v>23</v>
      </c>
    </row>
    <row r="128" spans="1:43" ht="15.75" thickBot="1" x14ac:dyDescent="0.3">
      <c r="A128" s="20" t="s">
        <v>4</v>
      </c>
      <c r="B128" s="2" t="s">
        <v>0</v>
      </c>
      <c r="C128" s="2" t="s">
        <v>1</v>
      </c>
      <c r="D128" s="2" t="s">
        <v>2</v>
      </c>
      <c r="E128" s="3">
        <v>6000</v>
      </c>
      <c r="F128" s="3">
        <v>8000</v>
      </c>
      <c r="G128" s="3">
        <v>10000</v>
      </c>
      <c r="H128" s="3">
        <v>12000</v>
      </c>
      <c r="I128" s="3">
        <v>14000</v>
      </c>
      <c r="J128" s="3">
        <v>16000</v>
      </c>
      <c r="K128" s="3">
        <v>18000</v>
      </c>
      <c r="L128" s="3">
        <v>20000</v>
      </c>
      <c r="M128" s="3">
        <v>22000</v>
      </c>
      <c r="N128" s="3">
        <v>24000</v>
      </c>
      <c r="O128" s="3">
        <v>26000</v>
      </c>
      <c r="P128" s="3">
        <v>28000</v>
      </c>
      <c r="Q128" s="3">
        <v>30000</v>
      </c>
      <c r="R128" s="3">
        <v>32000</v>
      </c>
      <c r="S128" s="3">
        <v>34000</v>
      </c>
      <c r="T128" s="3">
        <v>36000</v>
      </c>
      <c r="U128" s="3">
        <v>38000</v>
      </c>
      <c r="V128" s="3">
        <v>40000</v>
      </c>
      <c r="W128" s="3">
        <v>42000</v>
      </c>
      <c r="X128" s="3">
        <v>44000</v>
      </c>
      <c r="Y128" s="3">
        <v>46000</v>
      </c>
      <c r="Z128" s="3">
        <v>48000</v>
      </c>
      <c r="AA128" s="3">
        <v>50000</v>
      </c>
      <c r="AB128" s="3">
        <v>52000</v>
      </c>
      <c r="AC128" s="3">
        <v>54000</v>
      </c>
      <c r="AD128" s="3">
        <v>56000</v>
      </c>
      <c r="AE128" s="3">
        <v>58000</v>
      </c>
      <c r="AF128" s="3">
        <v>60000</v>
      </c>
      <c r="AG128" s="3">
        <v>62000</v>
      </c>
      <c r="AH128" s="3">
        <v>64000</v>
      </c>
      <c r="AI128" s="3">
        <v>66000</v>
      </c>
      <c r="AJ128" s="3">
        <v>68000</v>
      </c>
      <c r="AK128" s="3">
        <v>70000</v>
      </c>
      <c r="AL128" s="3">
        <v>72000</v>
      </c>
      <c r="AM128" s="3">
        <v>74000</v>
      </c>
      <c r="AN128" s="3">
        <v>76000</v>
      </c>
      <c r="AO128" s="3">
        <v>78000</v>
      </c>
      <c r="AP128" s="3">
        <v>80000</v>
      </c>
      <c r="AQ128" s="3">
        <v>82000</v>
      </c>
    </row>
    <row r="129" spans="1:43" ht="15.75" thickTop="1" x14ac:dyDescent="0.25">
      <c r="A129" s="20" t="s">
        <v>4</v>
      </c>
      <c r="B129" s="2" t="s">
        <v>121</v>
      </c>
      <c r="C129" s="61">
        <v>4</v>
      </c>
      <c r="D129" s="63">
        <f t="array" ref="D129">SUM(E129:AQ129)</f>
        <v>100</v>
      </c>
      <c r="E129" s="288">
        <v>0</v>
      </c>
      <c r="F129" s="289">
        <v>0</v>
      </c>
      <c r="G129" s="289">
        <v>2.5</v>
      </c>
      <c r="H129" s="289">
        <v>7.5</v>
      </c>
      <c r="I129" s="289">
        <v>45</v>
      </c>
      <c r="J129" s="289">
        <v>7.5</v>
      </c>
      <c r="K129" s="289">
        <v>7.5</v>
      </c>
      <c r="L129" s="289">
        <v>0</v>
      </c>
      <c r="M129" s="289">
        <v>2.5</v>
      </c>
      <c r="N129" s="289">
        <v>2.5</v>
      </c>
      <c r="O129" s="289">
        <v>2.5</v>
      </c>
      <c r="P129" s="289">
        <v>2.5</v>
      </c>
      <c r="Q129" s="289">
        <v>2.5</v>
      </c>
      <c r="R129" s="289">
        <v>12.5</v>
      </c>
      <c r="S129" s="289">
        <v>5</v>
      </c>
      <c r="T129" s="289">
        <v>0</v>
      </c>
      <c r="U129" s="289">
        <v>0</v>
      </c>
      <c r="V129" s="289">
        <v>0</v>
      </c>
      <c r="W129" s="289">
        <v>0</v>
      </c>
      <c r="X129" s="289">
        <v>0</v>
      </c>
      <c r="Y129" s="289">
        <v>0</v>
      </c>
      <c r="Z129" s="289">
        <v>0</v>
      </c>
      <c r="AA129" s="289">
        <v>0</v>
      </c>
      <c r="AB129" s="289">
        <v>0</v>
      </c>
      <c r="AC129" s="289">
        <v>0</v>
      </c>
      <c r="AD129" s="289">
        <v>0</v>
      </c>
      <c r="AE129" s="289">
        <v>0</v>
      </c>
      <c r="AF129" s="289">
        <v>0</v>
      </c>
      <c r="AG129" s="289">
        <v>0</v>
      </c>
      <c r="AH129" s="289">
        <v>0</v>
      </c>
      <c r="AI129" s="289">
        <v>0</v>
      </c>
      <c r="AJ129" s="289">
        <v>0</v>
      </c>
      <c r="AK129" s="289">
        <v>0</v>
      </c>
      <c r="AL129" s="289">
        <v>0</v>
      </c>
      <c r="AM129" s="289">
        <v>0</v>
      </c>
      <c r="AN129" s="289">
        <v>0</v>
      </c>
      <c r="AO129" s="289">
        <v>0</v>
      </c>
      <c r="AP129" s="289">
        <v>0</v>
      </c>
      <c r="AQ129" s="290">
        <v>0</v>
      </c>
    </row>
    <row r="130" spans="1:43" x14ac:dyDescent="0.25">
      <c r="A130" s="20" t="s">
        <v>4</v>
      </c>
      <c r="B130" s="2" t="s">
        <v>121</v>
      </c>
      <c r="C130" s="61">
        <v>5</v>
      </c>
      <c r="D130" s="223">
        <v>100</v>
      </c>
      <c r="E130" s="291">
        <v>0</v>
      </c>
      <c r="F130" s="62">
        <v>0</v>
      </c>
      <c r="G130" s="62">
        <v>0</v>
      </c>
      <c r="H130" s="62">
        <v>0</v>
      </c>
      <c r="I130" s="62">
        <v>0</v>
      </c>
      <c r="J130" s="62">
        <v>0</v>
      </c>
      <c r="K130" s="62">
        <v>0</v>
      </c>
      <c r="L130" s="62">
        <v>0</v>
      </c>
      <c r="M130" s="62">
        <v>0</v>
      </c>
      <c r="N130" s="62">
        <v>0</v>
      </c>
      <c r="O130" s="62">
        <v>0</v>
      </c>
      <c r="P130" s="62">
        <v>0</v>
      </c>
      <c r="Q130" s="62">
        <v>0</v>
      </c>
      <c r="R130" s="62">
        <v>0</v>
      </c>
      <c r="S130" s="62">
        <v>0</v>
      </c>
      <c r="T130" s="62">
        <v>0</v>
      </c>
      <c r="U130" s="62">
        <v>0</v>
      </c>
      <c r="V130" s="62">
        <v>0</v>
      </c>
      <c r="W130" s="62">
        <v>0</v>
      </c>
      <c r="X130" s="62">
        <v>0</v>
      </c>
      <c r="Y130" s="62">
        <v>0</v>
      </c>
      <c r="Z130" s="6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>
        <v>0</v>
      </c>
      <c r="AI130" s="62">
        <v>0</v>
      </c>
      <c r="AJ130" s="62">
        <v>0</v>
      </c>
      <c r="AK130" s="62">
        <v>0</v>
      </c>
      <c r="AL130" s="62">
        <v>0</v>
      </c>
      <c r="AM130" s="62">
        <v>0</v>
      </c>
      <c r="AN130" s="62">
        <v>0</v>
      </c>
      <c r="AO130" s="62">
        <v>0</v>
      </c>
      <c r="AP130" s="62">
        <v>0</v>
      </c>
      <c r="AQ130" s="292">
        <v>0</v>
      </c>
    </row>
    <row r="131" spans="1:43" x14ac:dyDescent="0.25">
      <c r="A131" s="20" t="s">
        <v>4</v>
      </c>
      <c r="B131" s="2" t="s">
        <v>121</v>
      </c>
      <c r="C131" s="61">
        <v>6</v>
      </c>
      <c r="D131" s="223">
        <f t="array" ref="D131">SUM(E131:AQ131)</f>
        <v>100</v>
      </c>
      <c r="E131" s="291">
        <v>0.78125</v>
      </c>
      <c r="F131" s="62">
        <v>0.390625</v>
      </c>
      <c r="G131" s="62">
        <v>0.390625</v>
      </c>
      <c r="H131" s="62">
        <v>0.78125</v>
      </c>
      <c r="I131" s="62">
        <v>1.5625</v>
      </c>
      <c r="J131" s="62">
        <v>5.078125</v>
      </c>
      <c r="K131" s="62">
        <v>4.6875</v>
      </c>
      <c r="L131" s="62">
        <v>4.296875</v>
      </c>
      <c r="M131" s="62">
        <v>3.515625</v>
      </c>
      <c r="N131" s="62">
        <v>7.03125</v>
      </c>
      <c r="O131" s="62">
        <v>14.84375</v>
      </c>
      <c r="P131" s="62">
        <v>14.84375</v>
      </c>
      <c r="Q131" s="62">
        <v>15.234375</v>
      </c>
      <c r="R131" s="62">
        <v>20.3125</v>
      </c>
      <c r="S131" s="62">
        <v>5.078125</v>
      </c>
      <c r="T131" s="62">
        <v>0.390625</v>
      </c>
      <c r="U131" s="62">
        <v>0.78125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>
        <v>0</v>
      </c>
      <c r="AI131" s="62">
        <v>0</v>
      </c>
      <c r="AJ131" s="62">
        <v>0</v>
      </c>
      <c r="AK131" s="62">
        <v>0</v>
      </c>
      <c r="AL131" s="62">
        <v>0</v>
      </c>
      <c r="AM131" s="62">
        <v>0</v>
      </c>
      <c r="AN131" s="62">
        <v>0</v>
      </c>
      <c r="AO131" s="62">
        <v>0</v>
      </c>
      <c r="AP131" s="62">
        <v>0</v>
      </c>
      <c r="AQ131" s="292">
        <v>0</v>
      </c>
    </row>
    <row r="132" spans="1:43" x14ac:dyDescent="0.25">
      <c r="A132" s="20" t="s">
        <v>4</v>
      </c>
      <c r="B132" s="2" t="s">
        <v>121</v>
      </c>
      <c r="C132" s="61">
        <v>7</v>
      </c>
      <c r="D132" s="223">
        <v>100</v>
      </c>
      <c r="E132" s="291">
        <v>0</v>
      </c>
      <c r="F132" s="62">
        <v>0</v>
      </c>
      <c r="G132" s="62">
        <v>0</v>
      </c>
      <c r="H132" s="62">
        <v>0</v>
      </c>
      <c r="I132" s="62">
        <v>0</v>
      </c>
      <c r="J132" s="62">
        <v>0</v>
      </c>
      <c r="K132" s="62">
        <v>0</v>
      </c>
      <c r="L132" s="62">
        <v>0</v>
      </c>
      <c r="M132" s="62">
        <v>0</v>
      </c>
      <c r="N132" s="62">
        <v>0</v>
      </c>
      <c r="O132" s="62">
        <v>0</v>
      </c>
      <c r="P132" s="62">
        <v>0</v>
      </c>
      <c r="Q132" s="62">
        <v>0</v>
      </c>
      <c r="R132" s="62">
        <v>0</v>
      </c>
      <c r="S132" s="62">
        <v>0</v>
      </c>
      <c r="T132" s="62">
        <v>0</v>
      </c>
      <c r="U132" s="62">
        <v>0</v>
      </c>
      <c r="V132" s="62">
        <v>0</v>
      </c>
      <c r="W132" s="62">
        <v>0</v>
      </c>
      <c r="X132" s="62">
        <v>0</v>
      </c>
      <c r="Y132" s="62">
        <v>0</v>
      </c>
      <c r="Z132" s="62">
        <v>0</v>
      </c>
      <c r="AA132" s="62">
        <v>0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62">
        <v>0</v>
      </c>
      <c r="AJ132" s="62">
        <v>0</v>
      </c>
      <c r="AK132" s="62">
        <v>0</v>
      </c>
      <c r="AL132" s="62">
        <v>0</v>
      </c>
      <c r="AM132" s="62">
        <v>0</v>
      </c>
      <c r="AN132" s="62">
        <v>0</v>
      </c>
      <c r="AO132" s="62">
        <v>0</v>
      </c>
      <c r="AP132" s="62">
        <v>0</v>
      </c>
      <c r="AQ132" s="292">
        <v>0</v>
      </c>
    </row>
    <row r="133" spans="1:43" x14ac:dyDescent="0.25">
      <c r="A133" s="20" t="s">
        <v>4</v>
      </c>
      <c r="B133" s="2" t="s">
        <v>121</v>
      </c>
      <c r="C133" s="61">
        <v>8</v>
      </c>
      <c r="D133" s="223">
        <f t="array" ref="D133">SUM(E133:AQ133)</f>
        <v>99.999999999999986</v>
      </c>
      <c r="E133" s="291">
        <v>34.577603143418465</v>
      </c>
      <c r="F133" s="62">
        <v>20.43222003929273</v>
      </c>
      <c r="G133" s="62">
        <v>6.8762278978389002</v>
      </c>
      <c r="H133" s="62">
        <v>4.1257367387033401</v>
      </c>
      <c r="I133" s="62">
        <v>2.9469548133595285</v>
      </c>
      <c r="J133" s="62">
        <v>7.0726915520628681</v>
      </c>
      <c r="K133" s="62">
        <v>11.394891944990176</v>
      </c>
      <c r="L133" s="62">
        <v>7.8585461689587426</v>
      </c>
      <c r="M133" s="62">
        <v>4.1257367387033401</v>
      </c>
      <c r="N133" s="62">
        <v>0.58939096267190572</v>
      </c>
      <c r="O133" s="62">
        <v>0</v>
      </c>
      <c r="P133" s="62">
        <v>0</v>
      </c>
      <c r="Q133" s="62">
        <v>0</v>
      </c>
      <c r="R133" s="62">
        <v>0</v>
      </c>
      <c r="S133" s="62">
        <v>0</v>
      </c>
      <c r="T133" s="62">
        <v>0</v>
      </c>
      <c r="U133" s="62">
        <v>0</v>
      </c>
      <c r="V133" s="62">
        <v>0</v>
      </c>
      <c r="W133" s="62">
        <v>0</v>
      </c>
      <c r="X133" s="62">
        <v>0</v>
      </c>
      <c r="Y133" s="62">
        <v>0</v>
      </c>
      <c r="Z133" s="6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>
        <v>0</v>
      </c>
      <c r="AI133" s="62">
        <v>0</v>
      </c>
      <c r="AJ133" s="62">
        <v>0</v>
      </c>
      <c r="AK133" s="62">
        <v>0</v>
      </c>
      <c r="AL133" s="62">
        <v>0</v>
      </c>
      <c r="AM133" s="62">
        <v>0</v>
      </c>
      <c r="AN133" s="62">
        <v>0</v>
      </c>
      <c r="AO133" s="62">
        <v>0</v>
      </c>
      <c r="AP133" s="62">
        <v>0</v>
      </c>
      <c r="AQ133" s="292">
        <v>0</v>
      </c>
    </row>
    <row r="134" spans="1:43" x14ac:dyDescent="0.25">
      <c r="A134" s="20" t="s">
        <v>4</v>
      </c>
      <c r="B134" s="2" t="s">
        <v>121</v>
      </c>
      <c r="C134" s="61">
        <v>9</v>
      </c>
      <c r="D134" s="223">
        <f t="array" ref="D134">SUM(E134:AQ134)</f>
        <v>99.999999999999986</v>
      </c>
      <c r="E134" s="291">
        <v>0.6520071592942982</v>
      </c>
      <c r="F134" s="62">
        <v>0.71592942981334695</v>
      </c>
      <c r="G134" s="62">
        <v>3.183329071848632</v>
      </c>
      <c r="H134" s="62">
        <v>5.7657888008182052</v>
      </c>
      <c r="I134" s="62">
        <v>9.7289695729992332</v>
      </c>
      <c r="J134" s="62">
        <v>25.019176681155713</v>
      </c>
      <c r="K134" s="62">
        <v>17.732037841984148</v>
      </c>
      <c r="L134" s="62">
        <v>19.010483252365123</v>
      </c>
      <c r="M134" s="62">
        <v>6.085400153413449</v>
      </c>
      <c r="N134" s="62">
        <v>1.8537458450524162</v>
      </c>
      <c r="O134" s="62">
        <v>3.8864740475581696</v>
      </c>
      <c r="P134" s="62">
        <v>6.0086934287905907</v>
      </c>
      <c r="Q134" s="62">
        <v>0.2045512656609563</v>
      </c>
      <c r="R134" s="62">
        <v>0.1534134492457172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62">
        <v>0</v>
      </c>
      <c r="AQ134" s="292">
        <v>0</v>
      </c>
    </row>
    <row r="135" spans="1:43" x14ac:dyDescent="0.25">
      <c r="A135" s="20" t="s">
        <v>4</v>
      </c>
      <c r="B135" s="2" t="s">
        <v>121</v>
      </c>
      <c r="C135" s="61">
        <v>10</v>
      </c>
      <c r="D135" s="223">
        <f t="array" ref="D135">SUM(E135:AQ135)</f>
        <v>99.999999999999986</v>
      </c>
      <c r="E135" s="291">
        <v>0</v>
      </c>
      <c r="F135" s="62">
        <v>0</v>
      </c>
      <c r="G135" s="62">
        <v>1.4492753623188406</v>
      </c>
      <c r="H135" s="62">
        <v>31.884057971014489</v>
      </c>
      <c r="I135" s="62">
        <v>22.89855072463768</v>
      </c>
      <c r="J135" s="62">
        <v>20.289855072463769</v>
      </c>
      <c r="K135" s="62">
        <v>8.695652173913043</v>
      </c>
      <c r="L135" s="62">
        <v>13.043478260869565</v>
      </c>
      <c r="M135" s="62">
        <v>0.86956521739130432</v>
      </c>
      <c r="N135" s="62">
        <v>0.86956521739130432</v>
      </c>
      <c r="O135" s="62">
        <v>0</v>
      </c>
      <c r="P135" s="62">
        <v>0</v>
      </c>
      <c r="Q135" s="62">
        <v>0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  <c r="AP135" s="62">
        <v>0</v>
      </c>
      <c r="AQ135" s="292">
        <v>0</v>
      </c>
    </row>
    <row r="136" spans="1:43" x14ac:dyDescent="0.25">
      <c r="A136" s="20" t="s">
        <v>4</v>
      </c>
      <c r="B136" s="2" t="s">
        <v>121</v>
      </c>
      <c r="C136" s="61">
        <v>11</v>
      </c>
      <c r="D136" s="223">
        <v>100</v>
      </c>
      <c r="E136" s="291">
        <v>0</v>
      </c>
      <c r="F136" s="62">
        <v>0</v>
      </c>
      <c r="G136" s="62">
        <v>0</v>
      </c>
      <c r="H136" s="62">
        <v>0</v>
      </c>
      <c r="I136" s="62">
        <v>0</v>
      </c>
      <c r="J136" s="62">
        <v>0</v>
      </c>
      <c r="K136" s="62">
        <v>0</v>
      </c>
      <c r="L136" s="62">
        <v>0</v>
      </c>
      <c r="M136" s="62">
        <v>0</v>
      </c>
      <c r="N136" s="62">
        <v>0</v>
      </c>
      <c r="O136" s="62">
        <v>0</v>
      </c>
      <c r="P136" s="62">
        <v>0</v>
      </c>
      <c r="Q136" s="62">
        <v>0</v>
      </c>
      <c r="R136" s="62">
        <v>0</v>
      </c>
      <c r="S136" s="62">
        <v>0</v>
      </c>
      <c r="T136" s="62">
        <v>0</v>
      </c>
      <c r="U136" s="62">
        <v>0</v>
      </c>
      <c r="V136" s="62">
        <v>0</v>
      </c>
      <c r="W136" s="62">
        <v>0</v>
      </c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0</v>
      </c>
      <c r="AE136" s="62">
        <v>0</v>
      </c>
      <c r="AF136" s="62">
        <v>0</v>
      </c>
      <c r="AG136" s="62">
        <v>0</v>
      </c>
      <c r="AH136" s="62">
        <v>0</v>
      </c>
      <c r="AI136" s="62">
        <v>0</v>
      </c>
      <c r="AJ136" s="62">
        <v>0</v>
      </c>
      <c r="AK136" s="62">
        <v>0</v>
      </c>
      <c r="AL136" s="62">
        <v>0</v>
      </c>
      <c r="AM136" s="62">
        <v>0</v>
      </c>
      <c r="AN136" s="62">
        <v>0</v>
      </c>
      <c r="AO136" s="62">
        <v>0</v>
      </c>
      <c r="AP136" s="62">
        <v>0</v>
      </c>
      <c r="AQ136" s="292">
        <v>0</v>
      </c>
    </row>
    <row r="137" spans="1:43" x14ac:dyDescent="0.25">
      <c r="A137" s="20" t="s">
        <v>4</v>
      </c>
      <c r="B137" s="2" t="s">
        <v>121</v>
      </c>
      <c r="C137" s="61">
        <v>12</v>
      </c>
      <c r="D137" s="223">
        <f t="array" ref="D137">SUM(E137:AQ137)</f>
        <v>100</v>
      </c>
      <c r="E137" s="291">
        <v>0</v>
      </c>
      <c r="F137" s="62">
        <v>4.7619047619047619</v>
      </c>
      <c r="G137" s="62">
        <v>4.7619047619047619</v>
      </c>
      <c r="H137" s="62">
        <v>4.7619047619047619</v>
      </c>
      <c r="I137" s="62">
        <v>14.285714285714285</v>
      </c>
      <c r="J137" s="62">
        <v>23.809523809523807</v>
      </c>
      <c r="K137" s="62">
        <v>33.333333333333329</v>
      </c>
      <c r="L137" s="62">
        <v>14.285714285714285</v>
      </c>
      <c r="M137" s="62">
        <v>0</v>
      </c>
      <c r="N137" s="62">
        <v>0</v>
      </c>
      <c r="O137" s="62">
        <v>0</v>
      </c>
      <c r="P137" s="62">
        <v>0</v>
      </c>
      <c r="Q137" s="62">
        <v>0</v>
      </c>
      <c r="R137" s="62">
        <v>0</v>
      </c>
      <c r="S137" s="62">
        <v>0</v>
      </c>
      <c r="T137" s="62">
        <v>0</v>
      </c>
      <c r="U137" s="62">
        <v>0</v>
      </c>
      <c r="V137" s="62">
        <v>0</v>
      </c>
      <c r="W137" s="62">
        <v>0</v>
      </c>
      <c r="X137" s="62">
        <v>0</v>
      </c>
      <c r="Y137" s="62">
        <v>0</v>
      </c>
      <c r="Z137" s="62">
        <v>0</v>
      </c>
      <c r="AA137" s="62">
        <v>0</v>
      </c>
      <c r="AB137" s="62">
        <v>0</v>
      </c>
      <c r="AC137" s="62">
        <v>0</v>
      </c>
      <c r="AD137" s="62">
        <v>0</v>
      </c>
      <c r="AE137" s="62">
        <v>0</v>
      </c>
      <c r="AF137" s="62">
        <v>0</v>
      </c>
      <c r="AG137" s="62">
        <v>0</v>
      </c>
      <c r="AH137" s="62">
        <v>0</v>
      </c>
      <c r="AI137" s="62">
        <v>0</v>
      </c>
      <c r="AJ137" s="62">
        <v>0</v>
      </c>
      <c r="AK137" s="62">
        <v>0</v>
      </c>
      <c r="AL137" s="62">
        <v>0</v>
      </c>
      <c r="AM137" s="62">
        <v>0</v>
      </c>
      <c r="AN137" s="62">
        <v>0</v>
      </c>
      <c r="AO137" s="62">
        <v>0</v>
      </c>
      <c r="AP137" s="62">
        <v>0</v>
      </c>
      <c r="AQ137" s="292">
        <v>0</v>
      </c>
    </row>
    <row r="138" spans="1:43" ht="15.75" thickBot="1" x14ac:dyDescent="0.3">
      <c r="A138" s="20" t="s">
        <v>4</v>
      </c>
      <c r="B138" s="2" t="s">
        <v>121</v>
      </c>
      <c r="C138" s="61">
        <v>13</v>
      </c>
      <c r="D138" s="223">
        <f t="array" ref="D138">SUM(E138:AQ138)</f>
        <v>100</v>
      </c>
      <c r="E138" s="293">
        <v>4.7619047619047619</v>
      </c>
      <c r="F138" s="294">
        <v>2.6785714285714284</v>
      </c>
      <c r="G138" s="294">
        <v>13.988095238095239</v>
      </c>
      <c r="H138" s="294">
        <v>30.654761904761905</v>
      </c>
      <c r="I138" s="294">
        <v>6.8452380952380958</v>
      </c>
      <c r="J138" s="294">
        <v>17.559523809523807</v>
      </c>
      <c r="K138" s="294">
        <v>9.5238095238095237</v>
      </c>
      <c r="L138" s="294">
        <v>10.119047619047619</v>
      </c>
      <c r="M138" s="294">
        <v>2.083333333333333</v>
      </c>
      <c r="N138" s="294">
        <v>0.89285714285714279</v>
      </c>
      <c r="O138" s="294">
        <v>0.59523809523809523</v>
      </c>
      <c r="P138" s="294">
        <v>0.29761904761904762</v>
      </c>
      <c r="Q138" s="294">
        <v>0</v>
      </c>
      <c r="R138" s="294">
        <v>0</v>
      </c>
      <c r="S138" s="294">
        <v>0</v>
      </c>
      <c r="T138" s="294">
        <v>0</v>
      </c>
      <c r="U138" s="294">
        <v>0</v>
      </c>
      <c r="V138" s="294">
        <v>0</v>
      </c>
      <c r="W138" s="294">
        <v>0</v>
      </c>
      <c r="X138" s="294">
        <v>0</v>
      </c>
      <c r="Y138" s="294">
        <v>0</v>
      </c>
      <c r="Z138" s="294">
        <v>0</v>
      </c>
      <c r="AA138" s="294">
        <v>0</v>
      </c>
      <c r="AB138" s="294">
        <v>0</v>
      </c>
      <c r="AC138" s="294">
        <v>0</v>
      </c>
      <c r="AD138" s="294">
        <v>0</v>
      </c>
      <c r="AE138" s="294">
        <v>0</v>
      </c>
      <c r="AF138" s="294">
        <v>0</v>
      </c>
      <c r="AG138" s="294">
        <v>0</v>
      </c>
      <c r="AH138" s="294">
        <v>0</v>
      </c>
      <c r="AI138" s="294">
        <v>0</v>
      </c>
      <c r="AJ138" s="294">
        <v>0</v>
      </c>
      <c r="AK138" s="294">
        <v>0</v>
      </c>
      <c r="AL138" s="294">
        <v>0</v>
      </c>
      <c r="AM138" s="294">
        <v>0</v>
      </c>
      <c r="AN138" s="294">
        <v>0</v>
      </c>
      <c r="AO138" s="294">
        <v>0</v>
      </c>
      <c r="AP138" s="294">
        <v>0</v>
      </c>
      <c r="AQ138" s="295">
        <v>0</v>
      </c>
    </row>
    <row r="139" spans="1:43" ht="15.75" thickTop="1" x14ac:dyDescent="0.25"/>
    <row r="143" spans="1:43" x14ac:dyDescent="0.25">
      <c r="F143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AO139"/>
  <sheetViews>
    <sheetView topLeftCell="A67" zoomScale="70" zoomScaleNormal="70" workbookViewId="0">
      <selection activeCell="G98" sqref="G98"/>
    </sheetView>
  </sheetViews>
  <sheetFormatPr defaultRowHeight="15" x14ac:dyDescent="0.25"/>
  <cols>
    <col min="1" max="1" width="28" bestFit="1" customWidth="1"/>
    <col min="2" max="2" width="13.7109375" bestFit="1" customWidth="1"/>
    <col min="3" max="3" width="10" bestFit="1" customWidth="1"/>
    <col min="4" max="4" width="8.42578125" bestFit="1" customWidth="1"/>
    <col min="35" max="35" width="10.5703125" bestFit="1" customWidth="1"/>
  </cols>
  <sheetData>
    <row r="1" spans="1:35" x14ac:dyDescent="0.25">
      <c r="A1" s="19" t="s">
        <v>25</v>
      </c>
    </row>
    <row r="2" spans="1:35" ht="15.75" thickBot="1" x14ac:dyDescent="0.3">
      <c r="A2" s="11" t="s">
        <v>5</v>
      </c>
      <c r="B2" s="2" t="s">
        <v>0</v>
      </c>
      <c r="C2" s="2" t="s">
        <v>1</v>
      </c>
      <c r="D2" s="2" t="s">
        <v>2</v>
      </c>
      <c r="E2" s="3">
        <v>12000</v>
      </c>
      <c r="F2" s="3">
        <v>15000</v>
      </c>
      <c r="G2" s="3">
        <v>18000</v>
      </c>
      <c r="H2" s="3">
        <v>21000</v>
      </c>
      <c r="I2" s="3">
        <v>24000</v>
      </c>
      <c r="J2" s="3">
        <v>27000</v>
      </c>
      <c r="K2" s="3">
        <v>30000</v>
      </c>
      <c r="L2" s="3">
        <v>33000</v>
      </c>
      <c r="M2" s="3">
        <v>36000</v>
      </c>
      <c r="N2" s="3">
        <v>39000</v>
      </c>
      <c r="O2" s="3">
        <v>42000</v>
      </c>
      <c r="P2" s="3">
        <v>45000</v>
      </c>
      <c r="Q2" s="3">
        <v>48000</v>
      </c>
      <c r="R2" s="3">
        <v>51000</v>
      </c>
      <c r="S2" s="3">
        <v>54000</v>
      </c>
      <c r="T2" s="3">
        <v>57000</v>
      </c>
      <c r="U2" s="3">
        <v>60000</v>
      </c>
      <c r="V2" s="3">
        <v>63000</v>
      </c>
      <c r="W2" s="3">
        <v>66000</v>
      </c>
      <c r="X2" s="3">
        <v>69000</v>
      </c>
      <c r="Y2" s="3">
        <v>72000</v>
      </c>
      <c r="Z2" s="3">
        <v>75000</v>
      </c>
      <c r="AA2" s="3">
        <v>78000</v>
      </c>
      <c r="AB2" s="3">
        <v>81000</v>
      </c>
      <c r="AC2" s="3">
        <v>84000</v>
      </c>
      <c r="AD2" s="3">
        <v>87000</v>
      </c>
      <c r="AE2" s="3">
        <v>90000</v>
      </c>
      <c r="AF2" s="3">
        <v>93000</v>
      </c>
      <c r="AG2" s="3">
        <v>96000</v>
      </c>
      <c r="AH2" s="3">
        <v>99000</v>
      </c>
      <c r="AI2" s="3">
        <v>102000</v>
      </c>
    </row>
    <row r="3" spans="1:35" ht="15.75" thickTop="1" x14ac:dyDescent="0.25">
      <c r="A3" s="11" t="s">
        <v>5</v>
      </c>
      <c r="B3" s="2" t="s">
        <v>121</v>
      </c>
      <c r="C3" s="87">
        <v>4</v>
      </c>
      <c r="D3" s="296">
        <v>100</v>
      </c>
      <c r="E3" s="206">
        <v>0</v>
      </c>
      <c r="F3" s="207">
        <v>0</v>
      </c>
      <c r="G3" s="207">
        <v>0</v>
      </c>
      <c r="H3" s="207">
        <v>0</v>
      </c>
      <c r="I3" s="207">
        <v>0</v>
      </c>
      <c r="J3" s="207">
        <v>0</v>
      </c>
      <c r="K3" s="207">
        <v>0</v>
      </c>
      <c r="L3" s="207">
        <v>0</v>
      </c>
      <c r="M3" s="207">
        <v>0</v>
      </c>
      <c r="N3" s="207">
        <v>0</v>
      </c>
      <c r="O3" s="207">
        <v>0</v>
      </c>
      <c r="P3" s="207">
        <v>0</v>
      </c>
      <c r="Q3" s="207">
        <v>0</v>
      </c>
      <c r="R3" s="207">
        <v>0</v>
      </c>
      <c r="S3" s="207">
        <v>0</v>
      </c>
      <c r="T3" s="207">
        <v>0</v>
      </c>
      <c r="U3" s="207">
        <v>0</v>
      </c>
      <c r="V3" s="207">
        <v>0</v>
      </c>
      <c r="W3" s="207">
        <v>0</v>
      </c>
      <c r="X3" s="207">
        <v>0</v>
      </c>
      <c r="Y3" s="207">
        <v>0</v>
      </c>
      <c r="Z3" s="207">
        <v>0</v>
      </c>
      <c r="AA3" s="207">
        <v>0</v>
      </c>
      <c r="AB3" s="207">
        <v>0</v>
      </c>
      <c r="AC3" s="207">
        <v>0</v>
      </c>
      <c r="AD3" s="207">
        <v>0</v>
      </c>
      <c r="AE3" s="207">
        <v>0</v>
      </c>
      <c r="AF3" s="207">
        <v>0</v>
      </c>
      <c r="AG3" s="207">
        <v>0</v>
      </c>
      <c r="AH3" s="207">
        <v>0</v>
      </c>
      <c r="AI3" s="208">
        <v>0</v>
      </c>
    </row>
    <row r="4" spans="1:35" x14ac:dyDescent="0.25">
      <c r="A4" s="11" t="s">
        <v>5</v>
      </c>
      <c r="B4" s="2" t="s">
        <v>121</v>
      </c>
      <c r="C4" s="87">
        <v>5</v>
      </c>
      <c r="D4" s="296">
        <v>100</v>
      </c>
      <c r="E4" s="209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10">
        <v>0</v>
      </c>
    </row>
    <row r="5" spans="1:35" x14ac:dyDescent="0.25">
      <c r="A5" s="11" t="s">
        <v>5</v>
      </c>
      <c r="B5" s="2" t="s">
        <v>121</v>
      </c>
      <c r="C5" s="87">
        <v>6</v>
      </c>
      <c r="D5" s="296">
        <v>100</v>
      </c>
      <c r="E5" s="209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210">
        <v>0</v>
      </c>
    </row>
    <row r="6" spans="1:35" x14ac:dyDescent="0.25">
      <c r="A6" s="11" t="s">
        <v>5</v>
      </c>
      <c r="B6" s="2" t="s">
        <v>121</v>
      </c>
      <c r="C6" s="87">
        <v>7</v>
      </c>
      <c r="D6" s="296">
        <v>100</v>
      </c>
      <c r="E6" s="209">
        <v>6.4516129032258061</v>
      </c>
      <c r="F6" s="18">
        <v>6.4516129032258061</v>
      </c>
      <c r="G6" s="18">
        <v>6.4516129032258061</v>
      </c>
      <c r="H6" s="18">
        <v>16.129032258064516</v>
      </c>
      <c r="I6" s="18">
        <v>16.129032258064516</v>
      </c>
      <c r="J6" s="18">
        <v>9.67741935483871</v>
      </c>
      <c r="K6" s="18">
        <v>6.4516129032258061</v>
      </c>
      <c r="L6" s="18">
        <v>6.4516129032258061</v>
      </c>
      <c r="M6" s="18">
        <v>0</v>
      </c>
      <c r="N6" s="18">
        <v>6.4516129032258061</v>
      </c>
      <c r="O6" s="18">
        <v>3.225806451612903</v>
      </c>
      <c r="P6" s="18">
        <v>6.4516129032258061</v>
      </c>
      <c r="Q6" s="18">
        <v>9.67741935483871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210">
        <v>0</v>
      </c>
    </row>
    <row r="7" spans="1:35" x14ac:dyDescent="0.25">
      <c r="A7" s="11" t="s">
        <v>5</v>
      </c>
      <c r="B7" s="2" t="s">
        <v>121</v>
      </c>
      <c r="C7" s="87">
        <v>8</v>
      </c>
      <c r="D7" s="296">
        <v>100</v>
      </c>
      <c r="E7" s="20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210">
        <v>0</v>
      </c>
    </row>
    <row r="8" spans="1:35" x14ac:dyDescent="0.25">
      <c r="A8" s="11" t="s">
        <v>5</v>
      </c>
      <c r="B8" s="2" t="s">
        <v>121</v>
      </c>
      <c r="C8" s="87">
        <v>9</v>
      </c>
      <c r="D8" s="296">
        <v>100</v>
      </c>
      <c r="E8" s="209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210">
        <v>0</v>
      </c>
    </row>
    <row r="9" spans="1:35" x14ac:dyDescent="0.25">
      <c r="A9" s="11" t="s">
        <v>5</v>
      </c>
      <c r="B9" s="2" t="s">
        <v>121</v>
      </c>
      <c r="C9" s="87">
        <v>10</v>
      </c>
      <c r="D9" s="296">
        <f t="array" ref="D9">SUM(E9:AQ9)</f>
        <v>100</v>
      </c>
      <c r="E9" s="209">
        <v>6.7873303167420813</v>
      </c>
      <c r="F9" s="18">
        <v>6.3348416289592757</v>
      </c>
      <c r="G9" s="18">
        <v>5.8823529411764701</v>
      </c>
      <c r="H9" s="18">
        <v>11.76470588235294</v>
      </c>
      <c r="I9" s="18">
        <v>5.4298642533936654</v>
      </c>
      <c r="J9" s="18">
        <v>9.502262443438914</v>
      </c>
      <c r="K9" s="18">
        <v>4.5248868778280542</v>
      </c>
      <c r="L9" s="18">
        <v>10.859728506787331</v>
      </c>
      <c r="M9" s="18">
        <v>7.6923076923076925</v>
      </c>
      <c r="N9" s="18">
        <v>6.3348416289592757</v>
      </c>
      <c r="O9" s="18">
        <v>7.2398190045248878</v>
      </c>
      <c r="P9" s="18">
        <v>5.8823529411764701</v>
      </c>
      <c r="Q9" s="18">
        <v>9.502262443438914</v>
      </c>
      <c r="R9" s="18">
        <v>2.2624434389140271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210">
        <v>0</v>
      </c>
    </row>
    <row r="10" spans="1:35" x14ac:dyDescent="0.25">
      <c r="A10" s="11" t="s">
        <v>5</v>
      </c>
      <c r="B10" s="2" t="s">
        <v>121</v>
      </c>
      <c r="C10" s="87">
        <v>11</v>
      </c>
      <c r="D10" s="296">
        <v>100</v>
      </c>
      <c r="E10" s="209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210">
        <v>0</v>
      </c>
    </row>
    <row r="11" spans="1:35" x14ac:dyDescent="0.25">
      <c r="A11" s="11" t="s">
        <v>5</v>
      </c>
      <c r="B11" s="2" t="s">
        <v>121</v>
      </c>
      <c r="C11" s="87">
        <v>12</v>
      </c>
      <c r="D11" s="296">
        <v>100</v>
      </c>
      <c r="E11" s="209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210">
        <v>0</v>
      </c>
    </row>
    <row r="12" spans="1:35" ht="15.75" thickBot="1" x14ac:dyDescent="0.3">
      <c r="A12" s="11" t="s">
        <v>5</v>
      </c>
      <c r="B12" s="2" t="s">
        <v>121</v>
      </c>
      <c r="C12" s="87">
        <v>13</v>
      </c>
      <c r="D12" s="296">
        <v>100</v>
      </c>
      <c r="E12" s="214">
        <v>12</v>
      </c>
      <c r="F12" s="204">
        <v>8</v>
      </c>
      <c r="G12" s="204">
        <v>16</v>
      </c>
      <c r="H12" s="204">
        <v>8</v>
      </c>
      <c r="I12" s="204">
        <v>12</v>
      </c>
      <c r="J12" s="204">
        <v>4</v>
      </c>
      <c r="K12" s="204">
        <v>8</v>
      </c>
      <c r="L12" s="204">
        <v>4</v>
      </c>
      <c r="M12" s="204">
        <v>12</v>
      </c>
      <c r="N12" s="204">
        <v>0</v>
      </c>
      <c r="O12" s="204">
        <v>8</v>
      </c>
      <c r="P12" s="204">
        <v>4</v>
      </c>
      <c r="Q12" s="204">
        <v>4</v>
      </c>
      <c r="R12" s="204">
        <v>0</v>
      </c>
      <c r="S12" s="204">
        <v>0</v>
      </c>
      <c r="T12" s="204">
        <v>0</v>
      </c>
      <c r="U12" s="204">
        <v>0</v>
      </c>
      <c r="V12" s="204">
        <v>0</v>
      </c>
      <c r="W12" s="204">
        <v>0</v>
      </c>
      <c r="X12" s="204">
        <v>0</v>
      </c>
      <c r="Y12" s="204">
        <v>0</v>
      </c>
      <c r="Z12" s="204">
        <v>0</v>
      </c>
      <c r="AA12" s="204">
        <v>0</v>
      </c>
      <c r="AB12" s="204">
        <v>0</v>
      </c>
      <c r="AC12" s="204">
        <v>0</v>
      </c>
      <c r="AD12" s="204">
        <v>0</v>
      </c>
      <c r="AE12" s="204">
        <v>0</v>
      </c>
      <c r="AF12" s="204">
        <v>0</v>
      </c>
      <c r="AG12" s="204">
        <v>0</v>
      </c>
      <c r="AH12" s="204">
        <v>0</v>
      </c>
      <c r="AI12" s="215">
        <v>0</v>
      </c>
    </row>
    <row r="13" spans="1:35" ht="15.75" thickTop="1" x14ac:dyDescent="0.25">
      <c r="A13" s="14"/>
      <c r="B13" s="15"/>
      <c r="C13" s="15"/>
      <c r="D13" s="15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9"/>
    </row>
    <row r="14" spans="1:35" x14ac:dyDescent="0.25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</row>
    <row r="15" spans="1:35" x14ac:dyDescent="0.25">
      <c r="A15" s="19" t="s">
        <v>26</v>
      </c>
    </row>
    <row r="16" spans="1:35" ht="15.75" thickBot="1" x14ac:dyDescent="0.3">
      <c r="A16" s="11" t="s">
        <v>5</v>
      </c>
      <c r="B16" s="2" t="s">
        <v>0</v>
      </c>
      <c r="C16" s="2" t="s">
        <v>1</v>
      </c>
      <c r="D16" s="2" t="s">
        <v>2</v>
      </c>
      <c r="E16" s="3">
        <v>12000</v>
      </c>
      <c r="F16" s="3">
        <v>15000</v>
      </c>
      <c r="G16" s="3">
        <v>18000</v>
      </c>
      <c r="H16" s="3">
        <v>21000</v>
      </c>
      <c r="I16" s="3">
        <v>24000</v>
      </c>
      <c r="J16" s="3">
        <v>27000</v>
      </c>
      <c r="K16" s="3">
        <v>30000</v>
      </c>
      <c r="L16" s="3">
        <v>33000</v>
      </c>
      <c r="M16" s="3">
        <v>36000</v>
      </c>
      <c r="N16" s="3">
        <v>39000</v>
      </c>
      <c r="O16" s="3">
        <v>42000</v>
      </c>
      <c r="P16" s="3">
        <v>45000</v>
      </c>
      <c r="Q16" s="3">
        <v>48000</v>
      </c>
      <c r="R16" s="3">
        <v>51000</v>
      </c>
      <c r="S16" s="3">
        <v>54000</v>
      </c>
      <c r="T16" s="3">
        <v>57000</v>
      </c>
      <c r="U16" s="3">
        <v>60000</v>
      </c>
      <c r="V16" s="3">
        <v>63000</v>
      </c>
      <c r="W16" s="3">
        <v>66000</v>
      </c>
      <c r="X16" s="3">
        <v>69000</v>
      </c>
      <c r="Y16" s="3">
        <v>72000</v>
      </c>
      <c r="Z16" s="3">
        <v>75000</v>
      </c>
      <c r="AA16" s="3">
        <v>78000</v>
      </c>
      <c r="AB16" s="3">
        <v>81000</v>
      </c>
      <c r="AC16" s="3">
        <v>84000</v>
      </c>
      <c r="AD16" s="3">
        <v>87000</v>
      </c>
      <c r="AE16" s="3">
        <v>90000</v>
      </c>
      <c r="AF16" s="3">
        <v>93000</v>
      </c>
      <c r="AG16" s="3">
        <v>96000</v>
      </c>
      <c r="AH16" s="3">
        <v>99000</v>
      </c>
      <c r="AI16" s="3">
        <v>102000</v>
      </c>
    </row>
    <row r="17" spans="1:35" ht="15.75" thickTop="1" x14ac:dyDescent="0.25">
      <c r="A17" s="11" t="s">
        <v>5</v>
      </c>
      <c r="B17" s="2" t="s">
        <v>121</v>
      </c>
      <c r="C17" s="24">
        <v>4</v>
      </c>
      <c r="D17" s="304">
        <v>100</v>
      </c>
      <c r="E17" s="224">
        <v>0</v>
      </c>
      <c r="F17" s="225">
        <v>0</v>
      </c>
      <c r="G17" s="225">
        <v>0</v>
      </c>
      <c r="H17" s="225">
        <v>0</v>
      </c>
      <c r="I17" s="225">
        <v>0</v>
      </c>
      <c r="J17" s="225">
        <v>0</v>
      </c>
      <c r="K17" s="225">
        <v>0</v>
      </c>
      <c r="L17" s="225">
        <v>0</v>
      </c>
      <c r="M17" s="225">
        <v>0</v>
      </c>
      <c r="N17" s="225">
        <v>0</v>
      </c>
      <c r="O17" s="225">
        <v>0</v>
      </c>
      <c r="P17" s="225">
        <v>0</v>
      </c>
      <c r="Q17" s="225">
        <v>0</v>
      </c>
      <c r="R17" s="225">
        <v>0</v>
      </c>
      <c r="S17" s="225">
        <v>0</v>
      </c>
      <c r="T17" s="225">
        <v>0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>
        <v>0</v>
      </c>
      <c r="AE17" s="225">
        <v>0</v>
      </c>
      <c r="AF17" s="225">
        <v>0</v>
      </c>
      <c r="AG17" s="225">
        <v>0</v>
      </c>
      <c r="AH17" s="225">
        <v>0</v>
      </c>
      <c r="AI17" s="226">
        <v>0</v>
      </c>
    </row>
    <row r="18" spans="1:35" x14ac:dyDescent="0.25">
      <c r="A18" s="11" t="s">
        <v>5</v>
      </c>
      <c r="B18" s="2" t="s">
        <v>121</v>
      </c>
      <c r="C18" s="24">
        <v>5</v>
      </c>
      <c r="D18" s="304">
        <v>100</v>
      </c>
      <c r="E18" s="227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28">
        <v>0</v>
      </c>
    </row>
    <row r="19" spans="1:35" x14ac:dyDescent="0.25">
      <c r="A19" s="11" t="s">
        <v>5</v>
      </c>
      <c r="B19" s="2" t="s">
        <v>121</v>
      </c>
      <c r="C19" s="24">
        <v>6</v>
      </c>
      <c r="D19" s="304">
        <v>100</v>
      </c>
      <c r="E19" s="227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28">
        <v>0</v>
      </c>
    </row>
    <row r="20" spans="1:35" x14ac:dyDescent="0.25">
      <c r="A20" s="11" t="s">
        <v>5</v>
      </c>
      <c r="B20" s="2" t="s">
        <v>121</v>
      </c>
      <c r="C20" s="24">
        <v>7</v>
      </c>
      <c r="D20" s="22">
        <v>100</v>
      </c>
      <c r="E20" s="227">
        <v>5.8823529411764701</v>
      </c>
      <c r="F20" s="23">
        <v>0</v>
      </c>
      <c r="G20" s="23">
        <v>2.9411764705882351</v>
      </c>
      <c r="H20" s="23">
        <v>0</v>
      </c>
      <c r="I20" s="23">
        <v>2.9411764705882351</v>
      </c>
      <c r="J20" s="23">
        <v>5.8823529411764701</v>
      </c>
      <c r="K20" s="23">
        <v>0</v>
      </c>
      <c r="L20" s="23">
        <v>2.9411764705882351</v>
      </c>
      <c r="M20" s="23">
        <v>5.8823529411764701</v>
      </c>
      <c r="N20" s="23">
        <v>5.8823529411764701</v>
      </c>
      <c r="O20" s="23">
        <v>8.8235294117647065</v>
      </c>
      <c r="P20" s="23">
        <v>5.8823529411764701</v>
      </c>
      <c r="Q20" s="23">
        <v>17.647058823529413</v>
      </c>
      <c r="R20" s="23">
        <v>20.588235294117645</v>
      </c>
      <c r="S20" s="23">
        <v>14.705882352941178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28">
        <v>0</v>
      </c>
    </row>
    <row r="21" spans="1:35" x14ac:dyDescent="0.25">
      <c r="A21" s="11" t="s">
        <v>5</v>
      </c>
      <c r="B21" s="2" t="s">
        <v>121</v>
      </c>
      <c r="C21" s="24">
        <v>8</v>
      </c>
      <c r="D21" s="304">
        <v>100</v>
      </c>
      <c r="E21" s="227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28">
        <v>0</v>
      </c>
    </row>
    <row r="22" spans="1:35" x14ac:dyDescent="0.25">
      <c r="A22" s="11" t="s">
        <v>5</v>
      </c>
      <c r="B22" s="2" t="s">
        <v>121</v>
      </c>
      <c r="C22" s="24">
        <v>9</v>
      </c>
      <c r="D22" s="304">
        <v>100</v>
      </c>
      <c r="E22" s="227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28">
        <v>0</v>
      </c>
    </row>
    <row r="23" spans="1:35" x14ac:dyDescent="0.25">
      <c r="A23" s="11" t="s">
        <v>5</v>
      </c>
      <c r="B23" s="2" t="s">
        <v>121</v>
      </c>
      <c r="C23" s="24">
        <v>10</v>
      </c>
      <c r="D23" s="22">
        <v>100</v>
      </c>
      <c r="E23" s="227">
        <v>6.7873303167420813</v>
      </c>
      <c r="F23" s="23">
        <v>6.3348416289592757</v>
      </c>
      <c r="G23" s="23">
        <v>5.8823529411764701</v>
      </c>
      <c r="H23" s="23">
        <v>11.76470588235294</v>
      </c>
      <c r="I23" s="23">
        <v>5.4298642533936654</v>
      </c>
      <c r="J23" s="23">
        <v>9.502262443438914</v>
      </c>
      <c r="K23" s="23">
        <v>4.5248868778280542</v>
      </c>
      <c r="L23" s="23">
        <v>10.859728506787331</v>
      </c>
      <c r="M23" s="23">
        <v>7.6923076923076925</v>
      </c>
      <c r="N23" s="23">
        <v>6.3348416289592757</v>
      </c>
      <c r="O23" s="23">
        <v>7.2398190045248878</v>
      </c>
      <c r="P23" s="23">
        <v>5.8823529411764701</v>
      </c>
      <c r="Q23" s="23">
        <v>9.502262443438914</v>
      </c>
      <c r="R23" s="23">
        <v>2.2624434389140271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28">
        <v>0</v>
      </c>
    </row>
    <row r="24" spans="1:35" x14ac:dyDescent="0.25">
      <c r="A24" s="11" t="s">
        <v>5</v>
      </c>
      <c r="B24" s="2" t="s">
        <v>121</v>
      </c>
      <c r="C24" s="24">
        <v>11</v>
      </c>
      <c r="D24" s="304">
        <v>100</v>
      </c>
      <c r="E24" s="227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28">
        <v>0</v>
      </c>
    </row>
    <row r="25" spans="1:35" x14ac:dyDescent="0.25">
      <c r="A25" s="11" t="s">
        <v>5</v>
      </c>
      <c r="B25" s="2" t="s">
        <v>121</v>
      </c>
      <c r="C25" s="24">
        <v>12</v>
      </c>
      <c r="D25" s="304">
        <v>100</v>
      </c>
      <c r="E25" s="227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28">
        <v>0</v>
      </c>
    </row>
    <row r="26" spans="1:35" ht="15.75" thickBot="1" x14ac:dyDescent="0.3">
      <c r="A26" s="11" t="s">
        <v>5</v>
      </c>
      <c r="B26" s="2" t="s">
        <v>121</v>
      </c>
      <c r="C26" s="24">
        <v>13</v>
      </c>
      <c r="D26" s="304">
        <v>100</v>
      </c>
      <c r="E26" s="229">
        <v>16.666666666666664</v>
      </c>
      <c r="F26" s="230">
        <v>0</v>
      </c>
      <c r="G26" s="230">
        <v>11.111111111111111</v>
      </c>
      <c r="H26" s="230">
        <v>5.5555555555555554</v>
      </c>
      <c r="I26" s="230">
        <v>5.5555555555555554</v>
      </c>
      <c r="J26" s="230">
        <v>11.111111111111111</v>
      </c>
      <c r="K26" s="230">
        <v>11.111111111111111</v>
      </c>
      <c r="L26" s="230">
        <v>16.666666666666664</v>
      </c>
      <c r="M26" s="230">
        <v>5.5555555555555554</v>
      </c>
      <c r="N26" s="230">
        <v>0</v>
      </c>
      <c r="O26" s="230">
        <v>5.5555555555555554</v>
      </c>
      <c r="P26" s="230">
        <v>5.5555555555555554</v>
      </c>
      <c r="Q26" s="230">
        <v>5.5555555555555554</v>
      </c>
      <c r="R26" s="230">
        <v>0</v>
      </c>
      <c r="S26" s="230">
        <v>0</v>
      </c>
      <c r="T26" s="230">
        <v>0</v>
      </c>
      <c r="U26" s="230">
        <v>0</v>
      </c>
      <c r="V26" s="230">
        <v>0</v>
      </c>
      <c r="W26" s="230">
        <v>0</v>
      </c>
      <c r="X26" s="230">
        <v>0</v>
      </c>
      <c r="Y26" s="230">
        <v>0</v>
      </c>
      <c r="Z26" s="230">
        <v>0</v>
      </c>
      <c r="AA26" s="230">
        <v>0</v>
      </c>
      <c r="AB26" s="230">
        <v>0</v>
      </c>
      <c r="AC26" s="230">
        <v>0</v>
      </c>
      <c r="AD26" s="230">
        <v>0</v>
      </c>
      <c r="AE26" s="230">
        <v>0</v>
      </c>
      <c r="AF26" s="230">
        <v>0</v>
      </c>
      <c r="AG26" s="230">
        <v>0</v>
      </c>
      <c r="AH26" s="230">
        <v>0</v>
      </c>
      <c r="AI26" s="231">
        <v>0</v>
      </c>
    </row>
    <row r="27" spans="1:35" ht="15.75" thickTop="1" x14ac:dyDescent="0.25">
      <c r="A27" s="1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</row>
    <row r="28" spans="1:35" x14ac:dyDescent="0.25">
      <c r="A28" s="1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</row>
    <row r="29" spans="1:35" x14ac:dyDescent="0.25">
      <c r="A29" s="19" t="s">
        <v>27</v>
      </c>
    </row>
    <row r="30" spans="1:35" ht="15.75" thickBot="1" x14ac:dyDescent="0.3">
      <c r="A30" s="11" t="s">
        <v>5</v>
      </c>
      <c r="B30" s="2" t="s">
        <v>0</v>
      </c>
      <c r="C30" s="2" t="s">
        <v>1</v>
      </c>
      <c r="D30" s="2" t="s">
        <v>2</v>
      </c>
      <c r="E30" s="3">
        <v>12000</v>
      </c>
      <c r="F30" s="3">
        <v>15000</v>
      </c>
      <c r="G30" s="3">
        <v>18000</v>
      </c>
      <c r="H30" s="3">
        <v>21000</v>
      </c>
      <c r="I30" s="3">
        <v>24000</v>
      </c>
      <c r="J30" s="3">
        <v>27000</v>
      </c>
      <c r="K30" s="3">
        <v>30000</v>
      </c>
      <c r="L30" s="3">
        <v>33000</v>
      </c>
      <c r="M30" s="3">
        <v>36000</v>
      </c>
      <c r="N30" s="3">
        <v>39000</v>
      </c>
      <c r="O30" s="3">
        <v>42000</v>
      </c>
      <c r="P30" s="3">
        <v>45000</v>
      </c>
      <c r="Q30" s="3">
        <v>48000</v>
      </c>
      <c r="R30" s="3">
        <v>51000</v>
      </c>
      <c r="S30" s="3">
        <v>54000</v>
      </c>
      <c r="T30" s="3">
        <v>57000</v>
      </c>
      <c r="U30" s="3">
        <v>60000</v>
      </c>
      <c r="V30" s="3">
        <v>63000</v>
      </c>
      <c r="W30" s="3">
        <v>66000</v>
      </c>
      <c r="X30" s="3">
        <v>69000</v>
      </c>
      <c r="Y30" s="3">
        <v>72000</v>
      </c>
      <c r="Z30" s="3">
        <v>75000</v>
      </c>
      <c r="AA30" s="3">
        <v>78000</v>
      </c>
      <c r="AB30" s="3">
        <v>81000</v>
      </c>
      <c r="AC30" s="3">
        <v>84000</v>
      </c>
      <c r="AD30" s="3">
        <v>87000</v>
      </c>
      <c r="AE30" s="3">
        <v>90000</v>
      </c>
      <c r="AF30" s="3">
        <v>93000</v>
      </c>
      <c r="AG30" s="3">
        <v>96000</v>
      </c>
      <c r="AH30" s="3">
        <v>99000</v>
      </c>
      <c r="AI30" s="3">
        <v>102000</v>
      </c>
    </row>
    <row r="31" spans="1:35" ht="15.75" thickTop="1" x14ac:dyDescent="0.25">
      <c r="A31" s="11" t="s">
        <v>5</v>
      </c>
      <c r="B31" s="2" t="s">
        <v>121</v>
      </c>
      <c r="C31" s="25">
        <v>4</v>
      </c>
      <c r="D31" s="305">
        <v>100</v>
      </c>
      <c r="E31" s="232">
        <v>0</v>
      </c>
      <c r="F31" s="233">
        <v>0</v>
      </c>
      <c r="G31" s="233">
        <v>0</v>
      </c>
      <c r="H31" s="233">
        <v>0</v>
      </c>
      <c r="I31" s="233">
        <v>0</v>
      </c>
      <c r="J31" s="233">
        <v>0</v>
      </c>
      <c r="K31" s="233">
        <v>0</v>
      </c>
      <c r="L31" s="233">
        <v>0</v>
      </c>
      <c r="M31" s="233">
        <v>0</v>
      </c>
      <c r="N31" s="233">
        <v>0</v>
      </c>
      <c r="O31" s="233">
        <v>0</v>
      </c>
      <c r="P31" s="233">
        <v>0</v>
      </c>
      <c r="Q31" s="233">
        <v>0</v>
      </c>
      <c r="R31" s="233">
        <v>0</v>
      </c>
      <c r="S31" s="233">
        <v>0</v>
      </c>
      <c r="T31" s="233">
        <v>0</v>
      </c>
      <c r="U31" s="233">
        <v>0</v>
      </c>
      <c r="V31" s="233">
        <v>0</v>
      </c>
      <c r="W31" s="233">
        <v>0</v>
      </c>
      <c r="X31" s="233">
        <v>0</v>
      </c>
      <c r="Y31" s="233">
        <v>0</v>
      </c>
      <c r="Z31" s="233">
        <v>0</v>
      </c>
      <c r="AA31" s="233">
        <v>0</v>
      </c>
      <c r="AB31" s="233">
        <v>0</v>
      </c>
      <c r="AC31" s="233">
        <v>0</v>
      </c>
      <c r="AD31" s="233">
        <v>0</v>
      </c>
      <c r="AE31" s="233">
        <v>0</v>
      </c>
      <c r="AF31" s="233">
        <v>0</v>
      </c>
      <c r="AG31" s="233">
        <v>0</v>
      </c>
      <c r="AH31" s="233">
        <v>0</v>
      </c>
      <c r="AI31" s="234">
        <v>0</v>
      </c>
    </row>
    <row r="32" spans="1:35" x14ac:dyDescent="0.25">
      <c r="A32" s="11" t="s">
        <v>5</v>
      </c>
      <c r="B32" s="2" t="s">
        <v>121</v>
      </c>
      <c r="C32" s="25">
        <v>5</v>
      </c>
      <c r="D32" s="305">
        <v>100</v>
      </c>
      <c r="E32" s="235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36">
        <v>0</v>
      </c>
    </row>
    <row r="33" spans="1:35" x14ac:dyDescent="0.25">
      <c r="A33" s="11" t="s">
        <v>5</v>
      </c>
      <c r="B33" s="2" t="s">
        <v>121</v>
      </c>
      <c r="C33" s="25">
        <v>6</v>
      </c>
      <c r="D33" s="305">
        <v>100</v>
      </c>
      <c r="E33" s="235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36">
        <v>0</v>
      </c>
    </row>
    <row r="34" spans="1:35" x14ac:dyDescent="0.25">
      <c r="A34" s="11" t="s">
        <v>5</v>
      </c>
      <c r="B34" s="2" t="s">
        <v>121</v>
      </c>
      <c r="C34" s="25">
        <v>7</v>
      </c>
      <c r="D34" s="79">
        <v>100</v>
      </c>
      <c r="E34" s="235">
        <v>5</v>
      </c>
      <c r="F34" s="26">
        <v>0.7142857142857143</v>
      </c>
      <c r="G34" s="26">
        <v>0</v>
      </c>
      <c r="H34" s="26">
        <v>3.5714285714285712</v>
      </c>
      <c r="I34" s="26">
        <v>1.4285714285714286</v>
      </c>
      <c r="J34" s="26">
        <v>2.1428571428571428</v>
      </c>
      <c r="K34" s="26">
        <v>2.1428571428571428</v>
      </c>
      <c r="L34" s="26">
        <v>5</v>
      </c>
      <c r="M34" s="26">
        <v>3.5714285714285712</v>
      </c>
      <c r="N34" s="26">
        <v>5.7142857142857144</v>
      </c>
      <c r="O34" s="26">
        <v>11.428571428571429</v>
      </c>
      <c r="P34" s="26">
        <v>6.4285714285714279</v>
      </c>
      <c r="Q34" s="26">
        <v>6.4285714285714279</v>
      </c>
      <c r="R34" s="26">
        <v>6.4285714285714279</v>
      </c>
      <c r="S34" s="26">
        <v>9.2857142857142865</v>
      </c>
      <c r="T34" s="26">
        <v>5.7142857142857144</v>
      </c>
      <c r="U34" s="26">
        <v>5</v>
      </c>
      <c r="V34" s="26">
        <v>7.1428571428571423</v>
      </c>
      <c r="W34" s="26">
        <v>3.5714285714285712</v>
      </c>
      <c r="X34" s="26">
        <v>2.1428571428571428</v>
      </c>
      <c r="Y34" s="26">
        <v>5</v>
      </c>
      <c r="Z34" s="26">
        <v>0.7142857142857143</v>
      </c>
      <c r="AA34" s="26">
        <v>0</v>
      </c>
      <c r="AB34" s="26">
        <v>0.7142857142857143</v>
      </c>
      <c r="AC34" s="26">
        <v>0.7142857142857143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36">
        <v>0</v>
      </c>
    </row>
    <row r="35" spans="1:35" x14ac:dyDescent="0.25">
      <c r="A35" s="11" t="s">
        <v>5</v>
      </c>
      <c r="B35" s="2" t="s">
        <v>121</v>
      </c>
      <c r="C35" s="25">
        <v>8</v>
      </c>
      <c r="D35" s="305">
        <v>100</v>
      </c>
      <c r="E35" s="235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36">
        <v>0</v>
      </c>
    </row>
    <row r="36" spans="1:35" x14ac:dyDescent="0.25">
      <c r="A36" s="11" t="s">
        <v>5</v>
      </c>
      <c r="B36" s="2" t="s">
        <v>121</v>
      </c>
      <c r="C36" s="25">
        <v>9</v>
      </c>
      <c r="D36" s="305">
        <v>100</v>
      </c>
      <c r="E36" s="235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36">
        <v>0</v>
      </c>
    </row>
    <row r="37" spans="1:35" x14ac:dyDescent="0.25">
      <c r="A37" s="11" t="s">
        <v>5</v>
      </c>
      <c r="B37" s="2" t="s">
        <v>121</v>
      </c>
      <c r="C37" s="25">
        <v>10</v>
      </c>
      <c r="D37" s="79">
        <v>100</v>
      </c>
      <c r="E37" s="235">
        <v>6.7873303167420813</v>
      </c>
      <c r="F37" s="26">
        <v>6.3348416289592757</v>
      </c>
      <c r="G37" s="26">
        <v>5.8823529411764701</v>
      </c>
      <c r="H37" s="26">
        <v>11.76470588235294</v>
      </c>
      <c r="I37" s="26">
        <v>5.4298642533936654</v>
      </c>
      <c r="J37" s="26">
        <v>9.502262443438914</v>
      </c>
      <c r="K37" s="26">
        <v>4.5248868778280542</v>
      </c>
      <c r="L37" s="26">
        <v>10.859728506787331</v>
      </c>
      <c r="M37" s="26">
        <v>7.6923076923076925</v>
      </c>
      <c r="N37" s="26">
        <v>6.3348416289592757</v>
      </c>
      <c r="O37" s="26">
        <v>7.2398190045248878</v>
      </c>
      <c r="P37" s="26">
        <v>5.8823529411764701</v>
      </c>
      <c r="Q37" s="26">
        <v>9.502262443438914</v>
      </c>
      <c r="R37" s="26">
        <v>2.2624434389140271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36">
        <v>0</v>
      </c>
    </row>
    <row r="38" spans="1:35" x14ac:dyDescent="0.25">
      <c r="A38" s="11" t="s">
        <v>5</v>
      </c>
      <c r="B38" s="2" t="s">
        <v>121</v>
      </c>
      <c r="C38" s="25">
        <v>11</v>
      </c>
      <c r="D38" s="305">
        <v>100</v>
      </c>
      <c r="E38" s="235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36">
        <v>0</v>
      </c>
    </row>
    <row r="39" spans="1:35" x14ac:dyDescent="0.25">
      <c r="A39" s="11" t="s">
        <v>5</v>
      </c>
      <c r="B39" s="2" t="s">
        <v>121</v>
      </c>
      <c r="C39" s="25">
        <v>12</v>
      </c>
      <c r="D39" s="305">
        <v>100</v>
      </c>
      <c r="E39" s="235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36">
        <v>0</v>
      </c>
    </row>
    <row r="40" spans="1:35" ht="15.75" thickBot="1" x14ac:dyDescent="0.3">
      <c r="A40" s="11" t="s">
        <v>5</v>
      </c>
      <c r="B40" s="2" t="s">
        <v>121</v>
      </c>
      <c r="C40" s="25">
        <v>13</v>
      </c>
      <c r="D40" s="305">
        <v>100</v>
      </c>
      <c r="E40" s="237">
        <v>0</v>
      </c>
      <c r="F40" s="238">
        <v>0</v>
      </c>
      <c r="G40" s="238">
        <v>0</v>
      </c>
      <c r="H40" s="238">
        <v>0</v>
      </c>
      <c r="I40" s="238">
        <v>4</v>
      </c>
      <c r="J40" s="238">
        <v>4</v>
      </c>
      <c r="K40" s="238">
        <v>0</v>
      </c>
      <c r="L40" s="238">
        <v>0</v>
      </c>
      <c r="M40" s="238">
        <v>0</v>
      </c>
      <c r="N40" s="238">
        <v>0</v>
      </c>
      <c r="O40" s="238">
        <v>4</v>
      </c>
      <c r="P40" s="238">
        <v>0</v>
      </c>
      <c r="Q40" s="238">
        <v>4</v>
      </c>
      <c r="R40" s="238">
        <v>4</v>
      </c>
      <c r="S40" s="238">
        <v>8</v>
      </c>
      <c r="T40" s="238">
        <v>0</v>
      </c>
      <c r="U40" s="238">
        <v>32</v>
      </c>
      <c r="V40" s="238">
        <v>20</v>
      </c>
      <c r="W40" s="238">
        <v>4</v>
      </c>
      <c r="X40" s="238">
        <v>4</v>
      </c>
      <c r="Y40" s="238">
        <v>4</v>
      </c>
      <c r="Z40" s="238">
        <v>0</v>
      </c>
      <c r="AA40" s="238">
        <v>0</v>
      </c>
      <c r="AB40" s="238">
        <v>4</v>
      </c>
      <c r="AC40" s="238">
        <v>0</v>
      </c>
      <c r="AD40" s="238">
        <v>4</v>
      </c>
      <c r="AE40" s="238">
        <v>0</v>
      </c>
      <c r="AF40" s="238">
        <v>0</v>
      </c>
      <c r="AG40" s="238">
        <v>0</v>
      </c>
      <c r="AH40" s="238">
        <v>0</v>
      </c>
      <c r="AI40" s="239">
        <v>0</v>
      </c>
    </row>
    <row r="41" spans="1:35" ht="15.75" thickTop="1" x14ac:dyDescent="0.25">
      <c r="A41" s="1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9"/>
    </row>
    <row r="42" spans="1:35" x14ac:dyDescent="0.25">
      <c r="A42" s="1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</row>
    <row r="43" spans="1:35" x14ac:dyDescent="0.25">
      <c r="A43" s="19" t="s">
        <v>57</v>
      </c>
    </row>
    <row r="44" spans="1:35" ht="15.75" thickBot="1" x14ac:dyDescent="0.3">
      <c r="A44" s="11" t="s">
        <v>5</v>
      </c>
      <c r="B44" s="2" t="s">
        <v>0</v>
      </c>
      <c r="C44" s="2" t="s">
        <v>1</v>
      </c>
      <c r="D44" s="2" t="s">
        <v>2</v>
      </c>
      <c r="E44" s="3">
        <v>12000</v>
      </c>
      <c r="F44" s="3">
        <v>15000</v>
      </c>
      <c r="G44" s="3">
        <v>18000</v>
      </c>
      <c r="H44" s="3">
        <v>21000</v>
      </c>
      <c r="I44" s="3">
        <v>24000</v>
      </c>
      <c r="J44" s="3">
        <v>27000</v>
      </c>
      <c r="K44" s="3">
        <v>30000</v>
      </c>
      <c r="L44" s="3">
        <v>33000</v>
      </c>
      <c r="M44" s="3">
        <v>36000</v>
      </c>
      <c r="N44" s="3">
        <v>39000</v>
      </c>
      <c r="O44" s="3">
        <v>42000</v>
      </c>
      <c r="P44" s="3">
        <v>45000</v>
      </c>
      <c r="Q44" s="3">
        <v>48000</v>
      </c>
      <c r="R44" s="3">
        <v>51000</v>
      </c>
      <c r="S44" s="3">
        <v>54000</v>
      </c>
      <c r="T44" s="3">
        <v>57000</v>
      </c>
      <c r="U44" s="3">
        <v>60000</v>
      </c>
      <c r="V44" s="3">
        <v>63000</v>
      </c>
      <c r="W44" s="3">
        <v>66000</v>
      </c>
      <c r="X44" s="3">
        <v>69000</v>
      </c>
      <c r="Y44" s="3">
        <v>72000</v>
      </c>
      <c r="Z44" s="3">
        <v>75000</v>
      </c>
      <c r="AA44" s="3">
        <v>78000</v>
      </c>
      <c r="AB44" s="3">
        <v>81000</v>
      </c>
      <c r="AC44" s="3">
        <v>84000</v>
      </c>
      <c r="AD44" s="3">
        <v>87000</v>
      </c>
      <c r="AE44" s="3">
        <v>90000</v>
      </c>
      <c r="AF44" s="3">
        <v>93000</v>
      </c>
      <c r="AG44" s="3">
        <v>96000</v>
      </c>
      <c r="AH44" s="3">
        <v>99000</v>
      </c>
      <c r="AI44" s="3">
        <v>102000</v>
      </c>
    </row>
    <row r="45" spans="1:35" ht="15.75" thickTop="1" x14ac:dyDescent="0.25">
      <c r="A45" s="11" t="s">
        <v>5</v>
      </c>
      <c r="B45" s="2" t="s">
        <v>121</v>
      </c>
      <c r="C45" s="74">
        <v>4</v>
      </c>
      <c r="D45" s="192">
        <v>100</v>
      </c>
      <c r="E45" s="240">
        <v>0</v>
      </c>
      <c r="F45" s="241">
        <v>0</v>
      </c>
      <c r="G45" s="241">
        <v>0</v>
      </c>
      <c r="H45" s="241">
        <v>0</v>
      </c>
      <c r="I45" s="241">
        <v>0</v>
      </c>
      <c r="J45" s="241">
        <v>0</v>
      </c>
      <c r="K45" s="241">
        <v>0</v>
      </c>
      <c r="L45" s="241">
        <v>0</v>
      </c>
      <c r="M45" s="241">
        <v>0</v>
      </c>
      <c r="N45" s="241">
        <v>0</v>
      </c>
      <c r="O45" s="241">
        <v>0</v>
      </c>
      <c r="P45" s="241">
        <v>0</v>
      </c>
      <c r="Q45" s="241">
        <v>0</v>
      </c>
      <c r="R45" s="241">
        <v>0</v>
      </c>
      <c r="S45" s="241">
        <v>0</v>
      </c>
      <c r="T45" s="241">
        <v>0</v>
      </c>
      <c r="U45" s="241">
        <v>0</v>
      </c>
      <c r="V45" s="241">
        <v>0</v>
      </c>
      <c r="W45" s="241">
        <v>0</v>
      </c>
      <c r="X45" s="241">
        <v>0</v>
      </c>
      <c r="Y45" s="241">
        <v>0</v>
      </c>
      <c r="Z45" s="241">
        <v>0</v>
      </c>
      <c r="AA45" s="241">
        <v>0</v>
      </c>
      <c r="AB45" s="241">
        <v>0</v>
      </c>
      <c r="AC45" s="241">
        <v>0</v>
      </c>
      <c r="AD45" s="241">
        <v>0</v>
      </c>
      <c r="AE45" s="241">
        <v>0</v>
      </c>
      <c r="AF45" s="241">
        <v>0</v>
      </c>
      <c r="AG45" s="241">
        <v>0</v>
      </c>
      <c r="AH45" s="241">
        <v>0</v>
      </c>
      <c r="AI45" s="242">
        <v>0</v>
      </c>
    </row>
    <row r="46" spans="1:35" x14ac:dyDescent="0.25">
      <c r="A46" s="11" t="s">
        <v>5</v>
      </c>
      <c r="B46" s="2" t="s">
        <v>121</v>
      </c>
      <c r="C46" s="74">
        <v>5</v>
      </c>
      <c r="D46" s="192">
        <v>100</v>
      </c>
      <c r="E46" s="243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  <c r="Z46" s="75">
        <v>0</v>
      </c>
      <c r="AA46" s="75">
        <v>0</v>
      </c>
      <c r="AB46" s="75">
        <v>0</v>
      </c>
      <c r="AC46" s="75">
        <v>0</v>
      </c>
      <c r="AD46" s="75">
        <v>0</v>
      </c>
      <c r="AE46" s="75">
        <v>0</v>
      </c>
      <c r="AF46" s="75">
        <v>0</v>
      </c>
      <c r="AG46" s="75">
        <v>0</v>
      </c>
      <c r="AH46" s="75">
        <v>0</v>
      </c>
      <c r="AI46" s="244">
        <v>0</v>
      </c>
    </row>
    <row r="47" spans="1:35" x14ac:dyDescent="0.25">
      <c r="A47" s="11" t="s">
        <v>5</v>
      </c>
      <c r="B47" s="2" t="s">
        <v>121</v>
      </c>
      <c r="C47" s="74">
        <v>6</v>
      </c>
      <c r="D47" s="192">
        <v>100</v>
      </c>
      <c r="E47" s="243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0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244">
        <v>0</v>
      </c>
    </row>
    <row r="48" spans="1:35" x14ac:dyDescent="0.25">
      <c r="A48" s="11" t="s">
        <v>5</v>
      </c>
      <c r="B48" s="2" t="s">
        <v>121</v>
      </c>
      <c r="C48" s="74">
        <v>7</v>
      </c>
      <c r="D48" s="80">
        <v>100</v>
      </c>
      <c r="E48" s="243">
        <v>10.714285714285714</v>
      </c>
      <c r="F48" s="75">
        <v>5.3571428571428568</v>
      </c>
      <c r="G48" s="75">
        <v>5.3571428571428568</v>
      </c>
      <c r="H48" s="75">
        <v>1.7857142857142856</v>
      </c>
      <c r="I48" s="75">
        <v>0</v>
      </c>
      <c r="J48" s="75">
        <v>0</v>
      </c>
      <c r="K48" s="75">
        <v>5.3571428571428568</v>
      </c>
      <c r="L48" s="75">
        <v>5.3571428571428568</v>
      </c>
      <c r="M48" s="75">
        <v>5.3571428571428568</v>
      </c>
      <c r="N48" s="75">
        <v>12.5</v>
      </c>
      <c r="O48" s="75">
        <v>8.9285714285714288</v>
      </c>
      <c r="P48" s="75">
        <v>10.714285714285714</v>
      </c>
      <c r="Q48" s="75">
        <v>5.3571428571428568</v>
      </c>
      <c r="R48" s="75">
        <v>8.9285714285714288</v>
      </c>
      <c r="S48" s="75">
        <v>5.3571428571428568</v>
      </c>
      <c r="T48" s="75">
        <v>5.3571428571428568</v>
      </c>
      <c r="U48" s="75">
        <v>3.5714285714285712</v>
      </c>
      <c r="V48" s="75">
        <v>0</v>
      </c>
      <c r="W48" s="75">
        <v>0</v>
      </c>
      <c r="X48" s="75">
        <v>0</v>
      </c>
      <c r="Y48" s="75">
        <v>0</v>
      </c>
      <c r="Z48" s="75">
        <v>0</v>
      </c>
      <c r="AA48" s="75">
        <v>0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244">
        <v>0</v>
      </c>
    </row>
    <row r="49" spans="1:35" x14ac:dyDescent="0.25">
      <c r="A49" s="11" t="s">
        <v>5</v>
      </c>
      <c r="B49" s="2" t="s">
        <v>121</v>
      </c>
      <c r="C49" s="74">
        <v>8</v>
      </c>
      <c r="D49" s="192">
        <v>100</v>
      </c>
      <c r="E49" s="243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0</v>
      </c>
      <c r="X49" s="75">
        <v>0</v>
      </c>
      <c r="Y49" s="75">
        <v>0</v>
      </c>
      <c r="Z49" s="75">
        <v>0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244">
        <v>0</v>
      </c>
    </row>
    <row r="50" spans="1:35" x14ac:dyDescent="0.25">
      <c r="A50" s="11" t="s">
        <v>5</v>
      </c>
      <c r="B50" s="2" t="s">
        <v>121</v>
      </c>
      <c r="C50" s="74">
        <v>9</v>
      </c>
      <c r="D50" s="192">
        <v>100</v>
      </c>
      <c r="E50" s="243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  <c r="AA50" s="75">
        <v>0</v>
      </c>
      <c r="AB50" s="75">
        <v>0</v>
      </c>
      <c r="AC50" s="75">
        <v>0</v>
      </c>
      <c r="AD50" s="75">
        <v>0</v>
      </c>
      <c r="AE50" s="75">
        <v>0</v>
      </c>
      <c r="AF50" s="75">
        <v>0</v>
      </c>
      <c r="AG50" s="75">
        <v>0</v>
      </c>
      <c r="AH50" s="75">
        <v>0</v>
      </c>
      <c r="AI50" s="244">
        <v>0</v>
      </c>
    </row>
    <row r="51" spans="1:35" x14ac:dyDescent="0.25">
      <c r="A51" s="11" t="s">
        <v>5</v>
      </c>
      <c r="B51" s="2" t="s">
        <v>121</v>
      </c>
      <c r="C51" s="74">
        <v>10</v>
      </c>
      <c r="D51" s="80">
        <v>100</v>
      </c>
      <c r="E51" s="243">
        <v>3.6496350364963499</v>
      </c>
      <c r="F51" s="75">
        <v>4.3795620437956204</v>
      </c>
      <c r="G51" s="75">
        <v>10.218978102189782</v>
      </c>
      <c r="H51" s="75">
        <v>11.313868613138686</v>
      </c>
      <c r="I51" s="75">
        <v>8.3941605839416056</v>
      </c>
      <c r="J51" s="75">
        <v>12.043795620437956</v>
      </c>
      <c r="K51" s="75">
        <v>9.1240875912408761</v>
      </c>
      <c r="L51" s="75">
        <v>3.6496350364963499</v>
      </c>
      <c r="M51" s="75">
        <v>5.1094890510948909</v>
      </c>
      <c r="N51" s="75">
        <v>2.5547445255474455</v>
      </c>
      <c r="O51" s="75">
        <v>2.1897810218978102</v>
      </c>
      <c r="P51" s="75">
        <v>6.9343065693430654</v>
      </c>
      <c r="Q51" s="75">
        <v>5.4744525547445262</v>
      </c>
      <c r="R51" s="75">
        <v>5.8394160583941606</v>
      </c>
      <c r="S51" s="75">
        <v>2.9197080291970803</v>
      </c>
      <c r="T51" s="75">
        <v>2.9197080291970803</v>
      </c>
      <c r="U51" s="75">
        <v>1.4598540145985401</v>
      </c>
      <c r="V51" s="75">
        <v>1.0948905109489051</v>
      </c>
      <c r="W51" s="75">
        <v>0.36496350364963503</v>
      </c>
      <c r="X51" s="75">
        <v>0.36496350364963503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244">
        <v>0</v>
      </c>
    </row>
    <row r="52" spans="1:35" x14ac:dyDescent="0.25">
      <c r="A52" s="11" t="s">
        <v>5</v>
      </c>
      <c r="B52" s="2" t="s">
        <v>121</v>
      </c>
      <c r="C52" s="74">
        <v>11</v>
      </c>
      <c r="D52" s="192">
        <v>100</v>
      </c>
      <c r="E52" s="243">
        <v>0</v>
      </c>
      <c r="F52" s="75"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244">
        <v>0</v>
      </c>
    </row>
    <row r="53" spans="1:35" x14ac:dyDescent="0.25">
      <c r="A53" s="11" t="s">
        <v>5</v>
      </c>
      <c r="B53" s="2" t="s">
        <v>121</v>
      </c>
      <c r="C53" s="74">
        <v>12</v>
      </c>
      <c r="D53" s="192">
        <v>100</v>
      </c>
      <c r="E53" s="243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5">
        <v>0</v>
      </c>
      <c r="AE53" s="75">
        <v>0</v>
      </c>
      <c r="AF53" s="75">
        <v>0</v>
      </c>
      <c r="AG53" s="75">
        <v>0</v>
      </c>
      <c r="AH53" s="75">
        <v>0</v>
      </c>
      <c r="AI53" s="244">
        <v>0</v>
      </c>
    </row>
    <row r="54" spans="1:35" ht="15.75" thickBot="1" x14ac:dyDescent="0.3">
      <c r="A54" s="11" t="s">
        <v>5</v>
      </c>
      <c r="B54" s="2" t="s">
        <v>121</v>
      </c>
      <c r="C54" s="74">
        <v>13</v>
      </c>
      <c r="D54" s="192">
        <v>100</v>
      </c>
      <c r="E54" s="245">
        <v>0</v>
      </c>
      <c r="F54" s="246">
        <v>0</v>
      </c>
      <c r="G54" s="246">
        <v>3.4482758620689653</v>
      </c>
      <c r="H54" s="246">
        <v>6.8965517241379306</v>
      </c>
      <c r="I54" s="246">
        <v>0</v>
      </c>
      <c r="J54" s="246">
        <v>20.689655172413794</v>
      </c>
      <c r="K54" s="246">
        <v>13.793103448275861</v>
      </c>
      <c r="L54" s="246">
        <v>31.03448275862069</v>
      </c>
      <c r="M54" s="246">
        <v>10.344827586206897</v>
      </c>
      <c r="N54" s="246">
        <v>6.8965517241379306</v>
      </c>
      <c r="O54" s="246">
        <v>0</v>
      </c>
      <c r="P54" s="246">
        <v>0</v>
      </c>
      <c r="Q54" s="246">
        <v>3.4482758620689653</v>
      </c>
      <c r="R54" s="246">
        <v>0</v>
      </c>
      <c r="S54" s="246">
        <v>0</v>
      </c>
      <c r="T54" s="246">
        <v>3.4482758620689653</v>
      </c>
      <c r="U54" s="246">
        <v>0</v>
      </c>
      <c r="V54" s="246">
        <v>0</v>
      </c>
      <c r="W54" s="246">
        <v>0</v>
      </c>
      <c r="X54" s="246">
        <v>0</v>
      </c>
      <c r="Y54" s="246">
        <v>0</v>
      </c>
      <c r="Z54" s="246">
        <v>0</v>
      </c>
      <c r="AA54" s="246">
        <v>0</v>
      </c>
      <c r="AB54" s="246">
        <v>0</v>
      </c>
      <c r="AC54" s="246">
        <v>0</v>
      </c>
      <c r="AD54" s="246">
        <v>0</v>
      </c>
      <c r="AE54" s="246">
        <v>0</v>
      </c>
      <c r="AF54" s="246">
        <v>0</v>
      </c>
      <c r="AG54" s="246">
        <v>0</v>
      </c>
      <c r="AH54" s="246">
        <v>0</v>
      </c>
      <c r="AI54" s="247">
        <v>0</v>
      </c>
    </row>
    <row r="55" spans="1:35" ht="15.75" thickTop="1" x14ac:dyDescent="0.25">
      <c r="A55" s="1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9"/>
    </row>
    <row r="56" spans="1:35" x14ac:dyDescent="0.25">
      <c r="A56" s="1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9"/>
    </row>
    <row r="57" spans="1:35" x14ac:dyDescent="0.25">
      <c r="A57" s="19" t="s">
        <v>63</v>
      </c>
    </row>
    <row r="58" spans="1:35" ht="15.75" thickBot="1" x14ac:dyDescent="0.3">
      <c r="A58" s="11" t="s">
        <v>5</v>
      </c>
      <c r="B58" s="2" t="s">
        <v>0</v>
      </c>
      <c r="C58" s="2" t="s">
        <v>1</v>
      </c>
      <c r="D58" s="2" t="s">
        <v>2</v>
      </c>
      <c r="E58" s="3">
        <v>12000</v>
      </c>
      <c r="F58" s="3">
        <v>15000</v>
      </c>
      <c r="G58" s="3">
        <v>18000</v>
      </c>
      <c r="H58" s="3">
        <v>21000</v>
      </c>
      <c r="I58" s="3">
        <v>24000</v>
      </c>
      <c r="J58" s="3">
        <v>27000</v>
      </c>
      <c r="K58" s="3">
        <v>30000</v>
      </c>
      <c r="L58" s="3">
        <v>33000</v>
      </c>
      <c r="M58" s="3">
        <v>36000</v>
      </c>
      <c r="N58" s="3">
        <v>39000</v>
      </c>
      <c r="O58" s="3">
        <v>42000</v>
      </c>
      <c r="P58" s="3">
        <v>45000</v>
      </c>
      <c r="Q58" s="3">
        <v>48000</v>
      </c>
      <c r="R58" s="3">
        <v>51000</v>
      </c>
      <c r="S58" s="3">
        <v>54000</v>
      </c>
      <c r="T58" s="3">
        <v>57000</v>
      </c>
      <c r="U58" s="3">
        <v>60000</v>
      </c>
      <c r="V58" s="3">
        <v>63000</v>
      </c>
      <c r="W58" s="3">
        <v>66000</v>
      </c>
      <c r="X58" s="3">
        <v>69000</v>
      </c>
      <c r="Y58" s="3">
        <v>72000</v>
      </c>
      <c r="Z58" s="3">
        <v>75000</v>
      </c>
      <c r="AA58" s="3">
        <v>78000</v>
      </c>
      <c r="AB58" s="3">
        <v>81000</v>
      </c>
      <c r="AC58" s="3">
        <v>84000</v>
      </c>
      <c r="AD58" s="3">
        <v>87000</v>
      </c>
      <c r="AE58" s="3">
        <v>90000</v>
      </c>
      <c r="AF58" s="3">
        <v>93000</v>
      </c>
      <c r="AG58" s="3">
        <v>96000</v>
      </c>
      <c r="AH58" s="3">
        <v>99000</v>
      </c>
      <c r="AI58" s="3">
        <v>102000</v>
      </c>
    </row>
    <row r="59" spans="1:35" ht="15.75" thickTop="1" x14ac:dyDescent="0.25">
      <c r="A59" s="11" t="s">
        <v>5</v>
      </c>
      <c r="B59" s="2" t="s">
        <v>121</v>
      </c>
      <c r="C59" s="65">
        <v>4</v>
      </c>
      <c r="D59" s="218">
        <v>100</v>
      </c>
      <c r="E59" s="248">
        <v>0</v>
      </c>
      <c r="F59" s="249">
        <v>0</v>
      </c>
      <c r="G59" s="249">
        <v>0</v>
      </c>
      <c r="H59" s="249">
        <v>0</v>
      </c>
      <c r="I59" s="249">
        <v>0</v>
      </c>
      <c r="J59" s="249">
        <v>0</v>
      </c>
      <c r="K59" s="249">
        <v>0</v>
      </c>
      <c r="L59" s="249">
        <v>0</v>
      </c>
      <c r="M59" s="249">
        <v>0</v>
      </c>
      <c r="N59" s="249">
        <v>0</v>
      </c>
      <c r="O59" s="249">
        <v>0</v>
      </c>
      <c r="P59" s="249">
        <v>0</v>
      </c>
      <c r="Q59" s="249">
        <v>0</v>
      </c>
      <c r="R59" s="249">
        <v>0</v>
      </c>
      <c r="S59" s="249">
        <v>0</v>
      </c>
      <c r="T59" s="249">
        <v>0</v>
      </c>
      <c r="U59" s="249">
        <v>0</v>
      </c>
      <c r="V59" s="249">
        <v>0</v>
      </c>
      <c r="W59" s="249">
        <v>0</v>
      </c>
      <c r="X59" s="249">
        <v>0</v>
      </c>
      <c r="Y59" s="249">
        <v>0</v>
      </c>
      <c r="Z59" s="249">
        <v>0</v>
      </c>
      <c r="AA59" s="249">
        <v>0</v>
      </c>
      <c r="AB59" s="249">
        <v>0</v>
      </c>
      <c r="AC59" s="249">
        <v>0</v>
      </c>
      <c r="AD59" s="249">
        <v>0</v>
      </c>
      <c r="AE59" s="249">
        <v>0</v>
      </c>
      <c r="AF59" s="249">
        <v>0</v>
      </c>
      <c r="AG59" s="249">
        <v>0</v>
      </c>
      <c r="AH59" s="249">
        <v>0</v>
      </c>
      <c r="AI59" s="250">
        <v>0</v>
      </c>
    </row>
    <row r="60" spans="1:35" x14ac:dyDescent="0.25">
      <c r="A60" s="11" t="s">
        <v>5</v>
      </c>
      <c r="B60" s="2" t="s">
        <v>121</v>
      </c>
      <c r="C60" s="65">
        <v>5</v>
      </c>
      <c r="D60" s="218">
        <v>100</v>
      </c>
      <c r="E60" s="251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252">
        <v>0</v>
      </c>
    </row>
    <row r="61" spans="1:35" x14ac:dyDescent="0.25">
      <c r="A61" s="11" t="s">
        <v>5</v>
      </c>
      <c r="B61" s="2" t="s">
        <v>121</v>
      </c>
      <c r="C61" s="65">
        <v>6</v>
      </c>
      <c r="D61" s="218">
        <v>100</v>
      </c>
      <c r="E61" s="251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252">
        <v>0</v>
      </c>
    </row>
    <row r="62" spans="1:35" x14ac:dyDescent="0.25">
      <c r="A62" s="11" t="s">
        <v>5</v>
      </c>
      <c r="B62" s="2" t="s">
        <v>121</v>
      </c>
      <c r="C62" s="65">
        <v>7</v>
      </c>
      <c r="D62" s="218">
        <v>100</v>
      </c>
      <c r="E62" s="251">
        <v>0</v>
      </c>
      <c r="F62" s="66">
        <v>0</v>
      </c>
      <c r="G62" s="66">
        <v>0</v>
      </c>
      <c r="H62" s="66">
        <v>0</v>
      </c>
      <c r="I62" s="66">
        <v>0</v>
      </c>
      <c r="J62" s="66">
        <v>3.5714285714285712</v>
      </c>
      <c r="K62" s="66">
        <v>0</v>
      </c>
      <c r="L62" s="66">
        <v>0</v>
      </c>
      <c r="M62" s="66">
        <v>0</v>
      </c>
      <c r="N62" s="66">
        <v>3.5714285714285712</v>
      </c>
      <c r="O62" s="66">
        <v>10.714285714285714</v>
      </c>
      <c r="P62" s="66">
        <v>3.5714285714285712</v>
      </c>
      <c r="Q62" s="66">
        <v>35.714285714285715</v>
      </c>
      <c r="R62" s="66">
        <v>35.714285714285715</v>
      </c>
      <c r="S62" s="66">
        <v>7.1428571428571423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252">
        <v>0</v>
      </c>
    </row>
    <row r="63" spans="1:35" x14ac:dyDescent="0.25">
      <c r="A63" s="11" t="s">
        <v>5</v>
      </c>
      <c r="B63" s="2" t="s">
        <v>121</v>
      </c>
      <c r="C63" s="65">
        <v>8</v>
      </c>
      <c r="D63" s="218">
        <v>100</v>
      </c>
      <c r="E63" s="251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252">
        <v>0</v>
      </c>
    </row>
    <row r="64" spans="1:35" x14ac:dyDescent="0.25">
      <c r="A64" s="11" t="s">
        <v>5</v>
      </c>
      <c r="B64" s="2" t="s">
        <v>121</v>
      </c>
      <c r="C64" s="65">
        <v>9</v>
      </c>
      <c r="D64" s="218">
        <v>100</v>
      </c>
      <c r="E64" s="251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252">
        <v>0</v>
      </c>
    </row>
    <row r="65" spans="1:35" x14ac:dyDescent="0.25">
      <c r="A65" s="11" t="s">
        <v>5</v>
      </c>
      <c r="B65" s="2" t="s">
        <v>121</v>
      </c>
      <c r="C65" s="65">
        <v>10</v>
      </c>
      <c r="D65" s="218">
        <v>100</v>
      </c>
      <c r="E65" s="251">
        <v>6.7873303167420813</v>
      </c>
      <c r="F65" s="66">
        <v>6.3348416289592757</v>
      </c>
      <c r="G65" s="66">
        <v>5.8823529411764701</v>
      </c>
      <c r="H65" s="66">
        <v>11.76470588235294</v>
      </c>
      <c r="I65" s="66">
        <v>5.4298642533936654</v>
      </c>
      <c r="J65" s="66">
        <v>9.502262443438914</v>
      </c>
      <c r="K65" s="66">
        <v>4.5248868778280542</v>
      </c>
      <c r="L65" s="66">
        <v>10.859728506787331</v>
      </c>
      <c r="M65" s="66">
        <v>7.6923076923076925</v>
      </c>
      <c r="N65" s="66">
        <v>6.3348416289592757</v>
      </c>
      <c r="O65" s="66">
        <v>7.2398190045248878</v>
      </c>
      <c r="P65" s="66">
        <v>5.8823529411764701</v>
      </c>
      <c r="Q65" s="66">
        <v>9.502262443438914</v>
      </c>
      <c r="R65" s="66">
        <v>2.2624434389140271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252">
        <v>0</v>
      </c>
    </row>
    <row r="66" spans="1:35" x14ac:dyDescent="0.25">
      <c r="A66" s="11" t="s">
        <v>5</v>
      </c>
      <c r="B66" s="2" t="s">
        <v>121</v>
      </c>
      <c r="C66" s="65">
        <v>11</v>
      </c>
      <c r="D66" s="218">
        <v>100</v>
      </c>
      <c r="E66" s="251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252">
        <v>0</v>
      </c>
    </row>
    <row r="67" spans="1:35" x14ac:dyDescent="0.25">
      <c r="A67" s="11" t="s">
        <v>5</v>
      </c>
      <c r="B67" s="2" t="s">
        <v>121</v>
      </c>
      <c r="C67" s="65">
        <v>12</v>
      </c>
      <c r="D67" s="218">
        <v>100</v>
      </c>
      <c r="E67" s="251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252">
        <v>0</v>
      </c>
    </row>
    <row r="68" spans="1:35" ht="15.75" thickBot="1" x14ac:dyDescent="0.3">
      <c r="A68" s="11" t="s">
        <v>5</v>
      </c>
      <c r="B68" s="2" t="s">
        <v>121</v>
      </c>
      <c r="C68" s="65">
        <v>13</v>
      </c>
      <c r="D68" s="218">
        <v>100</v>
      </c>
      <c r="E68" s="253">
        <v>11.76470588235294</v>
      </c>
      <c r="F68" s="254">
        <v>5.8823529411764701</v>
      </c>
      <c r="G68" s="254">
        <v>5.8823529411764701</v>
      </c>
      <c r="H68" s="254">
        <v>5.8823529411764701</v>
      </c>
      <c r="I68" s="254">
        <v>5.8823529411764701</v>
      </c>
      <c r="J68" s="254">
        <v>11.76470588235294</v>
      </c>
      <c r="K68" s="254">
        <v>5.8823529411764701</v>
      </c>
      <c r="L68" s="254">
        <v>5.8823529411764701</v>
      </c>
      <c r="M68" s="254">
        <v>5.8823529411764701</v>
      </c>
      <c r="N68" s="254">
        <v>5.8823529411764701</v>
      </c>
      <c r="O68" s="254">
        <v>5.8823529411764701</v>
      </c>
      <c r="P68" s="254">
        <v>5.8823529411764701</v>
      </c>
      <c r="Q68" s="254">
        <v>5.8823529411764701</v>
      </c>
      <c r="R68" s="254">
        <v>11.76470588235294</v>
      </c>
      <c r="S68" s="254">
        <v>0</v>
      </c>
      <c r="T68" s="254">
        <v>0</v>
      </c>
      <c r="U68" s="254">
        <v>0</v>
      </c>
      <c r="V68" s="254">
        <v>0</v>
      </c>
      <c r="W68" s="254">
        <v>0</v>
      </c>
      <c r="X68" s="254">
        <v>0</v>
      </c>
      <c r="Y68" s="254">
        <v>0</v>
      </c>
      <c r="Z68" s="254">
        <v>0</v>
      </c>
      <c r="AA68" s="254">
        <v>0</v>
      </c>
      <c r="AB68" s="254">
        <v>0</v>
      </c>
      <c r="AC68" s="254">
        <v>0</v>
      </c>
      <c r="AD68" s="254">
        <v>0</v>
      </c>
      <c r="AE68" s="254">
        <v>0</v>
      </c>
      <c r="AF68" s="254">
        <v>0</v>
      </c>
      <c r="AG68" s="254">
        <v>0</v>
      </c>
      <c r="AH68" s="254">
        <v>0</v>
      </c>
      <c r="AI68" s="255">
        <v>0</v>
      </c>
    </row>
    <row r="69" spans="1:35" ht="15.75" thickTop="1" x14ac:dyDescent="0.25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9"/>
    </row>
    <row r="70" spans="1:35" x14ac:dyDescent="0.25">
      <c r="A70" s="1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9"/>
    </row>
    <row r="71" spans="1:35" x14ac:dyDescent="0.25">
      <c r="A71" s="19" t="s">
        <v>58</v>
      </c>
    </row>
    <row r="72" spans="1:35" ht="15.75" thickBot="1" x14ac:dyDescent="0.3">
      <c r="A72" s="11" t="s">
        <v>5</v>
      </c>
      <c r="B72" s="2" t="s">
        <v>0</v>
      </c>
      <c r="C72" s="2" t="s">
        <v>1</v>
      </c>
      <c r="D72" s="2" t="s">
        <v>2</v>
      </c>
      <c r="E72" s="3">
        <v>12000</v>
      </c>
      <c r="F72" s="3">
        <v>15000</v>
      </c>
      <c r="G72" s="3">
        <v>18000</v>
      </c>
      <c r="H72" s="3">
        <v>21000</v>
      </c>
      <c r="I72" s="3">
        <v>24000</v>
      </c>
      <c r="J72" s="3">
        <v>27000</v>
      </c>
      <c r="K72" s="3">
        <v>30000</v>
      </c>
      <c r="L72" s="3">
        <v>33000</v>
      </c>
      <c r="M72" s="3">
        <v>36000</v>
      </c>
      <c r="N72" s="3">
        <v>39000</v>
      </c>
      <c r="O72" s="3">
        <v>42000</v>
      </c>
      <c r="P72" s="3">
        <v>45000</v>
      </c>
      <c r="Q72" s="3">
        <v>48000</v>
      </c>
      <c r="R72" s="3">
        <v>51000</v>
      </c>
      <c r="S72" s="3">
        <v>54000</v>
      </c>
      <c r="T72" s="3">
        <v>57000</v>
      </c>
      <c r="U72" s="3">
        <v>60000</v>
      </c>
      <c r="V72" s="3">
        <v>63000</v>
      </c>
      <c r="W72" s="3">
        <v>66000</v>
      </c>
      <c r="X72" s="3">
        <v>69000</v>
      </c>
      <c r="Y72" s="3">
        <v>72000</v>
      </c>
      <c r="Z72" s="3">
        <v>75000</v>
      </c>
      <c r="AA72" s="3">
        <v>78000</v>
      </c>
      <c r="AB72" s="3">
        <v>81000</v>
      </c>
      <c r="AC72" s="3">
        <v>84000</v>
      </c>
      <c r="AD72" s="3">
        <v>87000</v>
      </c>
      <c r="AE72" s="3">
        <v>90000</v>
      </c>
      <c r="AF72" s="3">
        <v>93000</v>
      </c>
      <c r="AG72" s="3">
        <v>96000</v>
      </c>
      <c r="AH72" s="3">
        <v>99000</v>
      </c>
      <c r="AI72" s="3">
        <v>102000</v>
      </c>
    </row>
    <row r="73" spans="1:35" ht="15.75" thickTop="1" x14ac:dyDescent="0.25">
      <c r="A73" s="11" t="s">
        <v>5</v>
      </c>
      <c r="B73" s="2" t="s">
        <v>121</v>
      </c>
      <c r="C73" s="72">
        <v>4</v>
      </c>
      <c r="D73" s="306">
        <v>100</v>
      </c>
      <c r="E73" s="256">
        <v>0</v>
      </c>
      <c r="F73" s="257">
        <v>0</v>
      </c>
      <c r="G73" s="257">
        <v>0</v>
      </c>
      <c r="H73" s="257">
        <v>0</v>
      </c>
      <c r="I73" s="257">
        <v>0</v>
      </c>
      <c r="J73" s="257">
        <v>0</v>
      </c>
      <c r="K73" s="257">
        <v>0</v>
      </c>
      <c r="L73" s="257">
        <v>0</v>
      </c>
      <c r="M73" s="257">
        <v>0</v>
      </c>
      <c r="N73" s="257">
        <v>0</v>
      </c>
      <c r="O73" s="257">
        <v>0</v>
      </c>
      <c r="P73" s="257">
        <v>0</v>
      </c>
      <c r="Q73" s="257">
        <v>0</v>
      </c>
      <c r="R73" s="257">
        <v>0</v>
      </c>
      <c r="S73" s="257">
        <v>0</v>
      </c>
      <c r="T73" s="257">
        <v>0</v>
      </c>
      <c r="U73" s="257">
        <v>0</v>
      </c>
      <c r="V73" s="257">
        <v>0</v>
      </c>
      <c r="W73" s="257">
        <v>0</v>
      </c>
      <c r="X73" s="257">
        <v>0</v>
      </c>
      <c r="Y73" s="257">
        <v>0</v>
      </c>
      <c r="Z73" s="257">
        <v>0</v>
      </c>
      <c r="AA73" s="257">
        <v>0</v>
      </c>
      <c r="AB73" s="257">
        <v>0</v>
      </c>
      <c r="AC73" s="257">
        <v>0</v>
      </c>
      <c r="AD73" s="257">
        <v>0</v>
      </c>
      <c r="AE73" s="257">
        <v>0</v>
      </c>
      <c r="AF73" s="257">
        <v>0</v>
      </c>
      <c r="AG73" s="257">
        <v>0</v>
      </c>
      <c r="AH73" s="257">
        <v>0</v>
      </c>
      <c r="AI73" s="258">
        <v>0</v>
      </c>
    </row>
    <row r="74" spans="1:35" x14ac:dyDescent="0.25">
      <c r="A74" s="11" t="s">
        <v>5</v>
      </c>
      <c r="B74" s="2" t="s">
        <v>121</v>
      </c>
      <c r="C74" s="72">
        <v>5</v>
      </c>
      <c r="D74" s="306">
        <v>100</v>
      </c>
      <c r="E74" s="259">
        <v>0</v>
      </c>
      <c r="F74" s="73">
        <v>0</v>
      </c>
      <c r="G74" s="73">
        <v>0</v>
      </c>
      <c r="H74" s="73">
        <v>0</v>
      </c>
      <c r="I74" s="73">
        <v>0</v>
      </c>
      <c r="J74" s="73">
        <v>0</v>
      </c>
      <c r="K74" s="73">
        <v>0</v>
      </c>
      <c r="L74" s="73">
        <v>0</v>
      </c>
      <c r="M74" s="73">
        <v>0</v>
      </c>
      <c r="N74" s="73">
        <v>0</v>
      </c>
      <c r="O74" s="73">
        <v>0</v>
      </c>
      <c r="P74" s="73">
        <v>0</v>
      </c>
      <c r="Q74" s="73">
        <v>0</v>
      </c>
      <c r="R74" s="73">
        <v>0</v>
      </c>
      <c r="S74" s="73">
        <v>0</v>
      </c>
      <c r="T74" s="73">
        <v>0</v>
      </c>
      <c r="U74" s="73">
        <v>0</v>
      </c>
      <c r="V74" s="73">
        <v>0</v>
      </c>
      <c r="W74" s="73">
        <v>0</v>
      </c>
      <c r="X74" s="73">
        <v>0</v>
      </c>
      <c r="Y74" s="73">
        <v>0</v>
      </c>
      <c r="Z74" s="73">
        <v>0</v>
      </c>
      <c r="AA74" s="73">
        <v>0</v>
      </c>
      <c r="AB74" s="73">
        <v>0</v>
      </c>
      <c r="AC74" s="73">
        <v>0</v>
      </c>
      <c r="AD74" s="73">
        <v>0</v>
      </c>
      <c r="AE74" s="73">
        <v>0</v>
      </c>
      <c r="AF74" s="73">
        <v>0</v>
      </c>
      <c r="AG74" s="73">
        <v>0</v>
      </c>
      <c r="AH74" s="73">
        <v>0</v>
      </c>
      <c r="AI74" s="260">
        <v>0</v>
      </c>
    </row>
    <row r="75" spans="1:35" x14ac:dyDescent="0.25">
      <c r="A75" s="11" t="s">
        <v>5</v>
      </c>
      <c r="B75" s="2" t="s">
        <v>121</v>
      </c>
      <c r="C75" s="72">
        <v>6</v>
      </c>
      <c r="D75" s="306">
        <v>100</v>
      </c>
      <c r="E75" s="259">
        <v>0</v>
      </c>
      <c r="F75" s="73">
        <v>0</v>
      </c>
      <c r="G75" s="73">
        <v>0</v>
      </c>
      <c r="H75" s="73">
        <v>0</v>
      </c>
      <c r="I75" s="73">
        <v>0</v>
      </c>
      <c r="J75" s="73">
        <v>0</v>
      </c>
      <c r="K75" s="73">
        <v>0</v>
      </c>
      <c r="L75" s="73">
        <v>0</v>
      </c>
      <c r="M75" s="73">
        <v>0</v>
      </c>
      <c r="N75" s="73">
        <v>0</v>
      </c>
      <c r="O75" s="73">
        <v>0</v>
      </c>
      <c r="P75" s="73">
        <v>0</v>
      </c>
      <c r="Q75" s="73">
        <v>0</v>
      </c>
      <c r="R75" s="73">
        <v>0</v>
      </c>
      <c r="S75" s="73">
        <v>0</v>
      </c>
      <c r="T75" s="73">
        <v>0</v>
      </c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260">
        <v>0</v>
      </c>
    </row>
    <row r="76" spans="1:35" x14ac:dyDescent="0.25">
      <c r="A76" s="11" t="s">
        <v>5</v>
      </c>
      <c r="B76" s="2" t="s">
        <v>121</v>
      </c>
      <c r="C76" s="72">
        <v>7</v>
      </c>
      <c r="D76" s="81">
        <v>100</v>
      </c>
      <c r="E76" s="259">
        <v>5.2631578947368416</v>
      </c>
      <c r="F76" s="73">
        <v>0</v>
      </c>
      <c r="G76" s="73">
        <v>0</v>
      </c>
      <c r="H76" s="73">
        <v>0</v>
      </c>
      <c r="I76" s="73">
        <v>0</v>
      </c>
      <c r="J76" s="73">
        <v>0</v>
      </c>
      <c r="K76" s="73">
        <v>10.526315789473683</v>
      </c>
      <c r="L76" s="73">
        <v>0</v>
      </c>
      <c r="M76" s="73">
        <v>10.526315789473683</v>
      </c>
      <c r="N76" s="73">
        <v>10.526315789473683</v>
      </c>
      <c r="O76" s="73">
        <v>0</v>
      </c>
      <c r="P76" s="73">
        <v>15.789473684210526</v>
      </c>
      <c r="Q76" s="73">
        <v>21.052631578947366</v>
      </c>
      <c r="R76" s="73">
        <v>26.315789473684209</v>
      </c>
      <c r="S76" s="73">
        <v>0</v>
      </c>
      <c r="T76" s="73">
        <v>0</v>
      </c>
      <c r="U76" s="73">
        <v>0</v>
      </c>
      <c r="V76" s="73">
        <v>0</v>
      </c>
      <c r="W76" s="73">
        <v>0</v>
      </c>
      <c r="X76" s="73">
        <v>0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0</v>
      </c>
      <c r="AE76" s="73">
        <v>0</v>
      </c>
      <c r="AF76" s="73">
        <v>0</v>
      </c>
      <c r="AG76" s="73">
        <v>0</v>
      </c>
      <c r="AH76" s="73">
        <v>0</v>
      </c>
      <c r="AI76" s="260">
        <v>0</v>
      </c>
    </row>
    <row r="77" spans="1:35" x14ac:dyDescent="0.25">
      <c r="A77" s="11" t="s">
        <v>5</v>
      </c>
      <c r="B77" s="2" t="s">
        <v>121</v>
      </c>
      <c r="C77" s="72">
        <v>8</v>
      </c>
      <c r="D77" s="306">
        <v>100</v>
      </c>
      <c r="E77" s="259">
        <v>0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73">
        <v>0</v>
      </c>
      <c r="M77" s="73">
        <v>0</v>
      </c>
      <c r="N77" s="73">
        <v>0</v>
      </c>
      <c r="O77" s="73">
        <v>0</v>
      </c>
      <c r="P77" s="73">
        <v>0</v>
      </c>
      <c r="Q77" s="73">
        <v>0</v>
      </c>
      <c r="R77" s="73">
        <v>0</v>
      </c>
      <c r="S77" s="73">
        <v>0</v>
      </c>
      <c r="T77" s="73">
        <v>0</v>
      </c>
      <c r="U77" s="73">
        <v>0</v>
      </c>
      <c r="V77" s="73">
        <v>0</v>
      </c>
      <c r="W77" s="73">
        <v>0</v>
      </c>
      <c r="X77" s="73">
        <v>0</v>
      </c>
      <c r="Y77" s="73">
        <v>0</v>
      </c>
      <c r="Z77" s="73">
        <v>0</v>
      </c>
      <c r="AA77" s="73">
        <v>0</v>
      </c>
      <c r="AB77" s="73">
        <v>0</v>
      </c>
      <c r="AC77" s="73">
        <v>0</v>
      </c>
      <c r="AD77" s="73">
        <v>0</v>
      </c>
      <c r="AE77" s="73">
        <v>0</v>
      </c>
      <c r="AF77" s="73">
        <v>0</v>
      </c>
      <c r="AG77" s="73">
        <v>0</v>
      </c>
      <c r="AH77" s="73">
        <v>0</v>
      </c>
      <c r="AI77" s="260">
        <v>0</v>
      </c>
    </row>
    <row r="78" spans="1:35" x14ac:dyDescent="0.25">
      <c r="A78" s="11" t="s">
        <v>5</v>
      </c>
      <c r="B78" s="2" t="s">
        <v>121</v>
      </c>
      <c r="C78" s="72">
        <v>9</v>
      </c>
      <c r="D78" s="306">
        <v>100</v>
      </c>
      <c r="E78" s="259">
        <v>0</v>
      </c>
      <c r="F78" s="73">
        <v>0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73">
        <v>0</v>
      </c>
      <c r="M78" s="73">
        <v>0</v>
      </c>
      <c r="N78" s="73">
        <v>0</v>
      </c>
      <c r="O78" s="73">
        <v>0</v>
      </c>
      <c r="P78" s="73">
        <v>0</v>
      </c>
      <c r="Q78" s="73">
        <v>0</v>
      </c>
      <c r="R78" s="73">
        <v>0</v>
      </c>
      <c r="S78" s="73">
        <v>0</v>
      </c>
      <c r="T78" s="73">
        <v>0</v>
      </c>
      <c r="U78" s="73">
        <v>0</v>
      </c>
      <c r="V78" s="73">
        <v>0</v>
      </c>
      <c r="W78" s="73">
        <v>0</v>
      </c>
      <c r="X78" s="73">
        <v>0</v>
      </c>
      <c r="Y78" s="73">
        <v>0</v>
      </c>
      <c r="Z78" s="73">
        <v>0</v>
      </c>
      <c r="AA78" s="73">
        <v>0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260">
        <v>0</v>
      </c>
    </row>
    <row r="79" spans="1:35" x14ac:dyDescent="0.25">
      <c r="A79" s="11" t="s">
        <v>5</v>
      </c>
      <c r="B79" s="2" t="s">
        <v>121</v>
      </c>
      <c r="C79" s="72">
        <v>10</v>
      </c>
      <c r="D79" s="81">
        <v>100</v>
      </c>
      <c r="E79" s="259">
        <v>0</v>
      </c>
      <c r="F79" s="73">
        <v>0</v>
      </c>
      <c r="G79" s="73">
        <v>1.4084507042253522</v>
      </c>
      <c r="H79" s="73">
        <v>4.225352112676056</v>
      </c>
      <c r="I79" s="73">
        <v>4.225352112676056</v>
      </c>
      <c r="J79" s="73">
        <v>1.4084507042253522</v>
      </c>
      <c r="K79" s="73">
        <v>11.267605633802818</v>
      </c>
      <c r="L79" s="73">
        <v>18.30985915492958</v>
      </c>
      <c r="M79" s="73">
        <v>8.4507042253521121</v>
      </c>
      <c r="N79" s="73">
        <v>7.042253521126761</v>
      </c>
      <c r="O79" s="73">
        <v>4.225352112676056</v>
      </c>
      <c r="P79" s="73">
        <v>4.225352112676056</v>
      </c>
      <c r="Q79" s="73">
        <v>5.6338028169014089</v>
      </c>
      <c r="R79" s="73">
        <v>11.267605633802818</v>
      </c>
      <c r="S79" s="73">
        <v>9.8591549295774641</v>
      </c>
      <c r="T79" s="73">
        <v>8.4507042253521121</v>
      </c>
      <c r="U79" s="73">
        <v>0</v>
      </c>
      <c r="V79" s="73">
        <v>0</v>
      </c>
      <c r="W79" s="73">
        <v>0</v>
      </c>
      <c r="X79" s="73">
        <v>0</v>
      </c>
      <c r="Y79" s="73">
        <v>0</v>
      </c>
      <c r="Z79" s="73">
        <v>0</v>
      </c>
      <c r="AA79" s="73">
        <v>0</v>
      </c>
      <c r="AB79" s="73">
        <v>0</v>
      </c>
      <c r="AC79" s="73">
        <v>0</v>
      </c>
      <c r="AD79" s="73">
        <v>0</v>
      </c>
      <c r="AE79" s="73">
        <v>0</v>
      </c>
      <c r="AF79" s="73">
        <v>0</v>
      </c>
      <c r="AG79" s="73">
        <v>0</v>
      </c>
      <c r="AH79" s="73">
        <v>0</v>
      </c>
      <c r="AI79" s="260">
        <v>0</v>
      </c>
    </row>
    <row r="80" spans="1:35" x14ac:dyDescent="0.25">
      <c r="A80" s="11" t="s">
        <v>5</v>
      </c>
      <c r="B80" s="2" t="s">
        <v>121</v>
      </c>
      <c r="C80" s="72">
        <v>11</v>
      </c>
      <c r="D80" s="306">
        <v>100</v>
      </c>
      <c r="E80" s="259">
        <v>0</v>
      </c>
      <c r="F80" s="73">
        <v>0</v>
      </c>
      <c r="G80" s="73">
        <v>0</v>
      </c>
      <c r="H80" s="73">
        <v>0</v>
      </c>
      <c r="I80" s="73">
        <v>0</v>
      </c>
      <c r="J80" s="73">
        <v>0</v>
      </c>
      <c r="K80" s="73">
        <v>0</v>
      </c>
      <c r="L80" s="73">
        <v>0</v>
      </c>
      <c r="M80" s="73">
        <v>0</v>
      </c>
      <c r="N80" s="73">
        <v>0</v>
      </c>
      <c r="O80" s="73">
        <v>0</v>
      </c>
      <c r="P80" s="73">
        <v>0</v>
      </c>
      <c r="Q80" s="73">
        <v>0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  <c r="X80" s="73">
        <v>0</v>
      </c>
      <c r="Y80" s="73">
        <v>0</v>
      </c>
      <c r="Z80" s="73">
        <v>0</v>
      </c>
      <c r="AA80" s="73">
        <v>0</v>
      </c>
      <c r="AB80" s="73">
        <v>0</v>
      </c>
      <c r="AC80" s="73">
        <v>0</v>
      </c>
      <c r="AD80" s="73">
        <v>0</v>
      </c>
      <c r="AE80" s="73">
        <v>0</v>
      </c>
      <c r="AF80" s="73">
        <v>0</v>
      </c>
      <c r="AG80" s="73">
        <v>0</v>
      </c>
      <c r="AH80" s="73">
        <v>0</v>
      </c>
      <c r="AI80" s="260">
        <v>0</v>
      </c>
    </row>
    <row r="81" spans="1:35" x14ac:dyDescent="0.25">
      <c r="A81" s="11" t="s">
        <v>5</v>
      </c>
      <c r="B81" s="2" t="s">
        <v>121</v>
      </c>
      <c r="C81" s="72">
        <v>12</v>
      </c>
      <c r="D81" s="306">
        <v>100</v>
      </c>
      <c r="E81" s="259">
        <v>0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  <c r="N81" s="73">
        <v>0</v>
      </c>
      <c r="O81" s="73">
        <v>0</v>
      </c>
      <c r="P81" s="73">
        <v>0</v>
      </c>
      <c r="Q81" s="73">
        <v>0</v>
      </c>
      <c r="R81" s="73">
        <v>0</v>
      </c>
      <c r="S81" s="73">
        <v>0</v>
      </c>
      <c r="T81" s="73">
        <v>0</v>
      </c>
      <c r="U81" s="73">
        <v>0</v>
      </c>
      <c r="V81" s="73">
        <v>0</v>
      </c>
      <c r="W81" s="73">
        <v>0</v>
      </c>
      <c r="X81" s="73">
        <v>0</v>
      </c>
      <c r="Y81" s="73">
        <v>0</v>
      </c>
      <c r="Z81" s="73">
        <v>0</v>
      </c>
      <c r="AA81" s="73">
        <v>0</v>
      </c>
      <c r="AB81" s="73">
        <v>0</v>
      </c>
      <c r="AC81" s="73">
        <v>0</v>
      </c>
      <c r="AD81" s="73">
        <v>0</v>
      </c>
      <c r="AE81" s="73">
        <v>0</v>
      </c>
      <c r="AF81" s="73">
        <v>0</v>
      </c>
      <c r="AG81" s="73">
        <v>0</v>
      </c>
      <c r="AH81" s="73">
        <v>0</v>
      </c>
      <c r="AI81" s="260">
        <v>0</v>
      </c>
    </row>
    <row r="82" spans="1:35" ht="15.75" thickBot="1" x14ac:dyDescent="0.3">
      <c r="A82" s="11" t="s">
        <v>5</v>
      </c>
      <c r="B82" s="2" t="s">
        <v>121</v>
      </c>
      <c r="C82" s="72">
        <v>13</v>
      </c>
      <c r="D82" s="306">
        <v>100</v>
      </c>
      <c r="E82" s="261">
        <v>0</v>
      </c>
      <c r="F82" s="262">
        <v>0</v>
      </c>
      <c r="G82" s="262">
        <v>0</v>
      </c>
      <c r="H82" s="262">
        <v>4.3478260869565215</v>
      </c>
      <c r="I82" s="262">
        <v>0</v>
      </c>
      <c r="J82" s="262">
        <v>17.391304347826086</v>
      </c>
      <c r="K82" s="262">
        <v>17.391304347826086</v>
      </c>
      <c r="L82" s="262">
        <v>30.434782608695656</v>
      </c>
      <c r="M82" s="262">
        <v>13.043478260869565</v>
      </c>
      <c r="N82" s="262">
        <v>8.695652173913043</v>
      </c>
      <c r="O82" s="262">
        <v>0</v>
      </c>
      <c r="P82" s="262">
        <v>8.695652173913043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2">
        <v>0</v>
      </c>
      <c r="W82" s="262">
        <v>0</v>
      </c>
      <c r="X82" s="262">
        <v>0</v>
      </c>
      <c r="Y82" s="262">
        <v>0</v>
      </c>
      <c r="Z82" s="262">
        <v>0</v>
      </c>
      <c r="AA82" s="262">
        <v>0</v>
      </c>
      <c r="AB82" s="262">
        <v>0</v>
      </c>
      <c r="AC82" s="262">
        <v>0</v>
      </c>
      <c r="AD82" s="262">
        <v>0</v>
      </c>
      <c r="AE82" s="262">
        <v>0</v>
      </c>
      <c r="AF82" s="262">
        <v>0</v>
      </c>
      <c r="AG82" s="262">
        <v>0</v>
      </c>
      <c r="AH82" s="262">
        <v>0</v>
      </c>
      <c r="AI82" s="263">
        <v>0</v>
      </c>
    </row>
    <row r="83" spans="1:35" ht="15.75" thickTop="1" x14ac:dyDescent="0.25">
      <c r="A83" s="1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9"/>
    </row>
    <row r="84" spans="1:35" x14ac:dyDescent="0.25">
      <c r="A84" s="1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9"/>
    </row>
    <row r="85" spans="1:35" x14ac:dyDescent="0.25">
      <c r="A85" s="19" t="s">
        <v>59</v>
      </c>
    </row>
    <row r="86" spans="1:35" ht="15.75" thickBot="1" x14ac:dyDescent="0.3">
      <c r="A86" s="11" t="s">
        <v>5</v>
      </c>
      <c r="B86" s="2" t="s">
        <v>0</v>
      </c>
      <c r="C86" s="2" t="s">
        <v>1</v>
      </c>
      <c r="D86" s="2" t="s">
        <v>2</v>
      </c>
      <c r="E86" s="3">
        <v>12000</v>
      </c>
      <c r="F86" s="3">
        <v>15000</v>
      </c>
      <c r="G86" s="3">
        <v>18000</v>
      </c>
      <c r="H86" s="3">
        <v>21000</v>
      </c>
      <c r="I86" s="3">
        <v>24000</v>
      </c>
      <c r="J86" s="3">
        <v>27000</v>
      </c>
      <c r="K86" s="3">
        <v>30000</v>
      </c>
      <c r="L86" s="3">
        <v>33000</v>
      </c>
      <c r="M86" s="3">
        <v>36000</v>
      </c>
      <c r="N86" s="3">
        <v>39000</v>
      </c>
      <c r="O86" s="3">
        <v>42000</v>
      </c>
      <c r="P86" s="3">
        <v>45000</v>
      </c>
      <c r="Q86" s="3">
        <v>48000</v>
      </c>
      <c r="R86" s="3">
        <v>51000</v>
      </c>
      <c r="S86" s="3">
        <v>54000</v>
      </c>
      <c r="T86" s="3">
        <v>57000</v>
      </c>
      <c r="U86" s="3">
        <v>60000</v>
      </c>
      <c r="V86" s="3">
        <v>63000</v>
      </c>
      <c r="W86" s="3">
        <v>66000</v>
      </c>
      <c r="X86" s="3">
        <v>69000</v>
      </c>
      <c r="Y86" s="3">
        <v>72000</v>
      </c>
      <c r="Z86" s="3">
        <v>75000</v>
      </c>
      <c r="AA86" s="3">
        <v>78000</v>
      </c>
      <c r="AB86" s="3">
        <v>81000</v>
      </c>
      <c r="AC86" s="3">
        <v>84000</v>
      </c>
      <c r="AD86" s="3">
        <v>87000</v>
      </c>
      <c r="AE86" s="3">
        <v>90000</v>
      </c>
      <c r="AF86" s="3">
        <v>93000</v>
      </c>
      <c r="AG86" s="3">
        <v>96000</v>
      </c>
      <c r="AH86" s="3">
        <v>99000</v>
      </c>
      <c r="AI86" s="3">
        <v>102000</v>
      </c>
    </row>
    <row r="87" spans="1:35" ht="15.75" thickTop="1" x14ac:dyDescent="0.25">
      <c r="A87" s="11" t="s">
        <v>5</v>
      </c>
      <c r="B87" s="2" t="s">
        <v>121</v>
      </c>
      <c r="C87" s="70">
        <v>4</v>
      </c>
      <c r="D87" s="307">
        <v>100</v>
      </c>
      <c r="E87" s="264">
        <v>0</v>
      </c>
      <c r="F87" s="265">
        <v>0</v>
      </c>
      <c r="G87" s="265">
        <v>0</v>
      </c>
      <c r="H87" s="265">
        <v>0</v>
      </c>
      <c r="I87" s="265">
        <v>0</v>
      </c>
      <c r="J87" s="265">
        <v>0</v>
      </c>
      <c r="K87" s="265">
        <v>0</v>
      </c>
      <c r="L87" s="265">
        <v>0</v>
      </c>
      <c r="M87" s="265">
        <v>0</v>
      </c>
      <c r="N87" s="265">
        <v>0</v>
      </c>
      <c r="O87" s="265">
        <v>0</v>
      </c>
      <c r="P87" s="265">
        <v>0</v>
      </c>
      <c r="Q87" s="265">
        <v>0</v>
      </c>
      <c r="R87" s="265">
        <v>0</v>
      </c>
      <c r="S87" s="265">
        <v>0</v>
      </c>
      <c r="T87" s="265">
        <v>0</v>
      </c>
      <c r="U87" s="265">
        <v>0</v>
      </c>
      <c r="V87" s="265">
        <v>0</v>
      </c>
      <c r="W87" s="265">
        <v>0</v>
      </c>
      <c r="X87" s="265">
        <v>0</v>
      </c>
      <c r="Y87" s="265">
        <v>0</v>
      </c>
      <c r="Z87" s="265">
        <v>0</v>
      </c>
      <c r="AA87" s="265">
        <v>0</v>
      </c>
      <c r="AB87" s="265">
        <v>0</v>
      </c>
      <c r="AC87" s="265">
        <v>0</v>
      </c>
      <c r="AD87" s="265">
        <v>0</v>
      </c>
      <c r="AE87" s="265">
        <v>0</v>
      </c>
      <c r="AF87" s="265">
        <v>0</v>
      </c>
      <c r="AG87" s="265">
        <v>0</v>
      </c>
      <c r="AH87" s="265">
        <v>0</v>
      </c>
      <c r="AI87" s="266">
        <v>0</v>
      </c>
    </row>
    <row r="88" spans="1:35" x14ac:dyDescent="0.25">
      <c r="A88" s="11" t="s">
        <v>5</v>
      </c>
      <c r="B88" s="2" t="s">
        <v>121</v>
      </c>
      <c r="C88" s="70">
        <v>5</v>
      </c>
      <c r="D88" s="307">
        <v>100</v>
      </c>
      <c r="E88" s="267">
        <v>0</v>
      </c>
      <c r="F88" s="69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268">
        <v>0</v>
      </c>
    </row>
    <row r="89" spans="1:35" x14ac:dyDescent="0.25">
      <c r="A89" s="11" t="s">
        <v>5</v>
      </c>
      <c r="B89" s="2" t="s">
        <v>121</v>
      </c>
      <c r="C89" s="70">
        <v>6</v>
      </c>
      <c r="D89" s="307">
        <v>100</v>
      </c>
      <c r="E89" s="267">
        <v>0</v>
      </c>
      <c r="F89" s="69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268">
        <v>0</v>
      </c>
    </row>
    <row r="90" spans="1:35" x14ac:dyDescent="0.25">
      <c r="A90" s="11" t="s">
        <v>5</v>
      </c>
      <c r="B90" s="2" t="s">
        <v>121</v>
      </c>
      <c r="C90" s="70">
        <v>7</v>
      </c>
      <c r="D90" s="82">
        <v>100</v>
      </c>
      <c r="E90" s="267">
        <v>6.0606060606060606</v>
      </c>
      <c r="F90" s="69">
        <v>6.0606060606060606</v>
      </c>
      <c r="G90" s="69">
        <v>0</v>
      </c>
      <c r="H90" s="69">
        <v>0</v>
      </c>
      <c r="I90" s="69">
        <v>3.0303030303030303</v>
      </c>
      <c r="J90" s="69">
        <v>0</v>
      </c>
      <c r="K90" s="69">
        <v>0</v>
      </c>
      <c r="L90" s="69">
        <v>3.0303030303030303</v>
      </c>
      <c r="M90" s="69">
        <v>12.121212121212121</v>
      </c>
      <c r="N90" s="69">
        <v>9.0909090909090917</v>
      </c>
      <c r="O90" s="69">
        <v>6.0606060606060606</v>
      </c>
      <c r="P90" s="69">
        <v>6.0606060606060606</v>
      </c>
      <c r="Q90" s="69">
        <v>24.242424242424242</v>
      </c>
      <c r="R90" s="69">
        <v>15.151515151515152</v>
      </c>
      <c r="S90" s="69">
        <v>0</v>
      </c>
      <c r="T90" s="69">
        <v>0</v>
      </c>
      <c r="U90" s="69">
        <v>0</v>
      </c>
      <c r="V90" s="69">
        <v>3.0303030303030303</v>
      </c>
      <c r="W90" s="69">
        <v>3.0303030303030303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268">
        <v>0</v>
      </c>
    </row>
    <row r="91" spans="1:35" x14ac:dyDescent="0.25">
      <c r="A91" s="11" t="s">
        <v>5</v>
      </c>
      <c r="B91" s="2" t="s">
        <v>121</v>
      </c>
      <c r="C91" s="70">
        <v>8</v>
      </c>
      <c r="D91" s="307">
        <v>100</v>
      </c>
      <c r="E91" s="267">
        <v>0</v>
      </c>
      <c r="F91" s="69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268">
        <v>0</v>
      </c>
    </row>
    <row r="92" spans="1:35" x14ac:dyDescent="0.25">
      <c r="A92" s="11" t="s">
        <v>5</v>
      </c>
      <c r="B92" s="2" t="s">
        <v>121</v>
      </c>
      <c r="C92" s="70">
        <v>9</v>
      </c>
      <c r="D92" s="307">
        <v>100</v>
      </c>
      <c r="E92" s="267">
        <v>0</v>
      </c>
      <c r="F92" s="69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268">
        <v>0</v>
      </c>
    </row>
    <row r="93" spans="1:35" x14ac:dyDescent="0.25">
      <c r="A93" s="11" t="s">
        <v>5</v>
      </c>
      <c r="B93" s="2" t="s">
        <v>121</v>
      </c>
      <c r="C93" s="70">
        <v>10</v>
      </c>
      <c r="D93" s="82">
        <v>100</v>
      </c>
      <c r="E93" s="267">
        <v>0</v>
      </c>
      <c r="F93" s="69">
        <v>0</v>
      </c>
      <c r="G93" s="69">
        <v>1.9607843137254901</v>
      </c>
      <c r="H93" s="69">
        <v>2.9411764705882351</v>
      </c>
      <c r="I93" s="69">
        <v>1.9607843137254901</v>
      </c>
      <c r="J93" s="69">
        <v>0.98039215686274506</v>
      </c>
      <c r="K93" s="69">
        <v>2.9411764705882351</v>
      </c>
      <c r="L93" s="69">
        <v>6.8627450980392162</v>
      </c>
      <c r="M93" s="69">
        <v>3.9215686274509802</v>
      </c>
      <c r="N93" s="69">
        <v>8.8235294117647065</v>
      </c>
      <c r="O93" s="69">
        <v>12.745098039215685</v>
      </c>
      <c r="P93" s="69">
        <v>10.784313725490197</v>
      </c>
      <c r="Q93" s="69">
        <v>9.8039215686274517</v>
      </c>
      <c r="R93" s="69">
        <v>14.705882352941178</v>
      </c>
      <c r="S93" s="69">
        <v>9.8039215686274517</v>
      </c>
      <c r="T93" s="69">
        <v>8.8235294117647065</v>
      </c>
      <c r="U93" s="69">
        <v>2.9411764705882351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268">
        <v>0</v>
      </c>
    </row>
    <row r="94" spans="1:35" x14ac:dyDescent="0.25">
      <c r="A94" s="11" t="s">
        <v>5</v>
      </c>
      <c r="B94" s="2" t="s">
        <v>121</v>
      </c>
      <c r="C94" s="70">
        <v>11</v>
      </c>
      <c r="D94" s="307">
        <v>100</v>
      </c>
      <c r="E94" s="267">
        <v>0</v>
      </c>
      <c r="F94" s="69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268">
        <v>0</v>
      </c>
    </row>
    <row r="95" spans="1:35" x14ac:dyDescent="0.25">
      <c r="A95" s="11" t="s">
        <v>5</v>
      </c>
      <c r="B95" s="2" t="s">
        <v>121</v>
      </c>
      <c r="C95" s="70">
        <v>12</v>
      </c>
      <c r="D95" s="307">
        <v>100</v>
      </c>
      <c r="E95" s="267">
        <v>0</v>
      </c>
      <c r="F95" s="69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268">
        <v>0</v>
      </c>
    </row>
    <row r="96" spans="1:35" ht="15.75" thickBot="1" x14ac:dyDescent="0.3">
      <c r="A96" s="11" t="s">
        <v>5</v>
      </c>
      <c r="B96" s="2" t="s">
        <v>121</v>
      </c>
      <c r="C96" s="70">
        <v>13</v>
      </c>
      <c r="D96" s="307">
        <v>100</v>
      </c>
      <c r="E96" s="269">
        <v>5.5555555555555554</v>
      </c>
      <c r="F96" s="270">
        <v>5.5555555555555554</v>
      </c>
      <c r="G96" s="270">
        <v>0</v>
      </c>
      <c r="H96" s="270">
        <v>11.111111111111111</v>
      </c>
      <c r="I96" s="270">
        <v>5.5555555555555554</v>
      </c>
      <c r="J96" s="270">
        <v>27.777777777777779</v>
      </c>
      <c r="K96" s="270">
        <v>5.5555555555555554</v>
      </c>
      <c r="L96" s="270">
        <v>5.5555555555555554</v>
      </c>
      <c r="M96" s="270">
        <v>5.5555555555555554</v>
      </c>
      <c r="N96" s="270">
        <v>5.5555555555555554</v>
      </c>
      <c r="O96" s="270">
        <v>11.111111111111111</v>
      </c>
      <c r="P96" s="270">
        <v>11.111111111111111</v>
      </c>
      <c r="Q96" s="270">
        <v>0</v>
      </c>
      <c r="R96" s="270">
        <v>0</v>
      </c>
      <c r="S96" s="270">
        <v>0</v>
      </c>
      <c r="T96" s="270">
        <v>0</v>
      </c>
      <c r="U96" s="270">
        <v>0</v>
      </c>
      <c r="V96" s="270">
        <v>0</v>
      </c>
      <c r="W96" s="270">
        <v>0</v>
      </c>
      <c r="X96" s="270">
        <v>0</v>
      </c>
      <c r="Y96" s="270">
        <v>0</v>
      </c>
      <c r="Z96" s="270">
        <v>0</v>
      </c>
      <c r="AA96" s="270">
        <v>0</v>
      </c>
      <c r="AB96" s="270">
        <v>0</v>
      </c>
      <c r="AC96" s="270">
        <v>0</v>
      </c>
      <c r="AD96" s="270">
        <v>0</v>
      </c>
      <c r="AE96" s="270">
        <v>0</v>
      </c>
      <c r="AF96" s="270">
        <v>0</v>
      </c>
      <c r="AG96" s="270">
        <v>0</v>
      </c>
      <c r="AH96" s="270">
        <v>0</v>
      </c>
      <c r="AI96" s="271">
        <v>0</v>
      </c>
    </row>
    <row r="97" spans="1:41" ht="15.75" thickTop="1" x14ac:dyDescent="0.25">
      <c r="A97" s="1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9"/>
    </row>
    <row r="98" spans="1:41" x14ac:dyDescent="0.25">
      <c r="A98" s="1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9"/>
    </row>
    <row r="99" spans="1:41" x14ac:dyDescent="0.25">
      <c r="A99" s="19" t="s">
        <v>60</v>
      </c>
    </row>
    <row r="100" spans="1:41" ht="15.75" thickBot="1" x14ac:dyDescent="0.3">
      <c r="A100" s="11" t="s">
        <v>5</v>
      </c>
      <c r="B100" s="2" t="s">
        <v>0</v>
      </c>
      <c r="C100" s="2" t="s">
        <v>1</v>
      </c>
      <c r="D100" s="2" t="s">
        <v>2</v>
      </c>
      <c r="E100" s="3">
        <v>12000</v>
      </c>
      <c r="F100" s="3">
        <v>15000</v>
      </c>
      <c r="G100" s="3">
        <v>18000</v>
      </c>
      <c r="H100" s="3">
        <v>21000</v>
      </c>
      <c r="I100" s="3">
        <v>24000</v>
      </c>
      <c r="J100" s="3">
        <v>27000</v>
      </c>
      <c r="K100" s="3">
        <v>30000</v>
      </c>
      <c r="L100" s="3">
        <v>33000</v>
      </c>
      <c r="M100" s="3">
        <v>36000</v>
      </c>
      <c r="N100" s="3">
        <v>39000</v>
      </c>
      <c r="O100" s="3">
        <v>42000</v>
      </c>
      <c r="P100" s="3">
        <v>45000</v>
      </c>
      <c r="Q100" s="3">
        <v>48000</v>
      </c>
      <c r="R100" s="3">
        <v>51000</v>
      </c>
      <c r="S100" s="3">
        <v>54000</v>
      </c>
      <c r="T100" s="3">
        <v>57000</v>
      </c>
      <c r="U100" s="3">
        <v>60000</v>
      </c>
      <c r="V100" s="3">
        <v>63000</v>
      </c>
      <c r="W100" s="3">
        <v>66000</v>
      </c>
      <c r="X100" s="3">
        <v>69000</v>
      </c>
      <c r="Y100" s="3">
        <v>72000</v>
      </c>
      <c r="Z100" s="3">
        <v>75000</v>
      </c>
      <c r="AA100" s="3">
        <v>78000</v>
      </c>
      <c r="AB100" s="3">
        <v>81000</v>
      </c>
      <c r="AC100" s="3">
        <v>84000</v>
      </c>
      <c r="AD100" s="3">
        <v>87000</v>
      </c>
      <c r="AE100" s="3">
        <v>90000</v>
      </c>
      <c r="AF100" s="3">
        <v>93000</v>
      </c>
      <c r="AG100" s="3">
        <v>96000</v>
      </c>
      <c r="AH100" s="3">
        <v>99000</v>
      </c>
      <c r="AI100" s="3">
        <v>102000</v>
      </c>
    </row>
    <row r="101" spans="1:41" ht="15.75" thickTop="1" x14ac:dyDescent="0.25">
      <c r="A101" s="11" t="s">
        <v>5</v>
      </c>
      <c r="B101" s="2" t="s">
        <v>121</v>
      </c>
      <c r="C101" s="33">
        <v>4</v>
      </c>
      <c r="D101" s="221">
        <v>100</v>
      </c>
      <c r="E101" s="272">
        <v>0</v>
      </c>
      <c r="F101" s="273">
        <v>0</v>
      </c>
      <c r="G101" s="273">
        <v>0</v>
      </c>
      <c r="H101" s="273">
        <v>0</v>
      </c>
      <c r="I101" s="273">
        <v>0</v>
      </c>
      <c r="J101" s="273">
        <v>0</v>
      </c>
      <c r="K101" s="273">
        <v>0</v>
      </c>
      <c r="L101" s="273">
        <v>0</v>
      </c>
      <c r="M101" s="273">
        <v>0</v>
      </c>
      <c r="N101" s="273">
        <v>0</v>
      </c>
      <c r="O101" s="273">
        <v>0</v>
      </c>
      <c r="P101" s="273">
        <v>0</v>
      </c>
      <c r="Q101" s="273">
        <v>0</v>
      </c>
      <c r="R101" s="273">
        <v>0</v>
      </c>
      <c r="S101" s="273">
        <v>0</v>
      </c>
      <c r="T101" s="273">
        <v>0</v>
      </c>
      <c r="U101" s="273">
        <v>0</v>
      </c>
      <c r="V101" s="273">
        <v>0</v>
      </c>
      <c r="W101" s="273">
        <v>0</v>
      </c>
      <c r="X101" s="273">
        <v>0</v>
      </c>
      <c r="Y101" s="273">
        <v>0</v>
      </c>
      <c r="Z101" s="273">
        <v>0</v>
      </c>
      <c r="AA101" s="273">
        <v>0</v>
      </c>
      <c r="AB101" s="273">
        <v>0</v>
      </c>
      <c r="AC101" s="273">
        <v>0</v>
      </c>
      <c r="AD101" s="273">
        <v>0</v>
      </c>
      <c r="AE101" s="273">
        <v>0</v>
      </c>
      <c r="AF101" s="273">
        <v>0</v>
      </c>
      <c r="AG101" s="273">
        <v>0</v>
      </c>
      <c r="AH101" s="273">
        <v>0</v>
      </c>
      <c r="AI101" s="274">
        <v>0</v>
      </c>
    </row>
    <row r="102" spans="1:41" x14ac:dyDescent="0.25">
      <c r="A102" s="11" t="s">
        <v>5</v>
      </c>
      <c r="B102" s="2" t="s">
        <v>121</v>
      </c>
      <c r="C102" s="33">
        <v>5</v>
      </c>
      <c r="D102" s="221">
        <v>100</v>
      </c>
      <c r="E102" s="275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276">
        <v>0</v>
      </c>
    </row>
    <row r="103" spans="1:41" x14ac:dyDescent="0.25">
      <c r="A103" s="11" t="s">
        <v>5</v>
      </c>
      <c r="B103" s="2" t="s">
        <v>121</v>
      </c>
      <c r="C103" s="33">
        <v>6</v>
      </c>
      <c r="D103" s="221">
        <v>100</v>
      </c>
      <c r="E103" s="275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276">
        <v>0</v>
      </c>
    </row>
    <row r="104" spans="1:41" x14ac:dyDescent="0.25">
      <c r="A104" s="11" t="s">
        <v>5</v>
      </c>
      <c r="B104" s="2" t="s">
        <v>121</v>
      </c>
      <c r="C104" s="33">
        <v>7</v>
      </c>
      <c r="D104" s="83">
        <v>100</v>
      </c>
      <c r="E104" s="275">
        <v>10.204081632653061</v>
      </c>
      <c r="F104" s="32">
        <v>2.0408163265306123</v>
      </c>
      <c r="G104" s="32">
        <v>2.0408163265306123</v>
      </c>
      <c r="H104" s="32">
        <v>0</v>
      </c>
      <c r="I104" s="32">
        <v>4.0816326530612246</v>
      </c>
      <c r="J104" s="32">
        <v>0</v>
      </c>
      <c r="K104" s="32">
        <v>2.0408163265306123</v>
      </c>
      <c r="L104" s="32">
        <v>0</v>
      </c>
      <c r="M104" s="32">
        <v>2.0408163265306123</v>
      </c>
      <c r="N104" s="32">
        <v>4.0816326530612246</v>
      </c>
      <c r="O104" s="32">
        <v>2.0408163265306123</v>
      </c>
      <c r="P104" s="32">
        <v>0</v>
      </c>
      <c r="Q104" s="32">
        <v>10.204081632653061</v>
      </c>
      <c r="R104" s="32">
        <v>44.897959183673471</v>
      </c>
      <c r="S104" s="32">
        <v>12.244897959183673</v>
      </c>
      <c r="T104" s="32">
        <v>0</v>
      </c>
      <c r="U104" s="32">
        <v>4.0816326530612246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276">
        <v>0</v>
      </c>
    </row>
    <row r="105" spans="1:41" x14ac:dyDescent="0.25">
      <c r="A105" s="11" t="s">
        <v>5</v>
      </c>
      <c r="B105" s="2" t="s">
        <v>121</v>
      </c>
      <c r="C105" s="33">
        <v>8</v>
      </c>
      <c r="D105" s="221">
        <v>100</v>
      </c>
      <c r="E105" s="275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276">
        <v>0</v>
      </c>
    </row>
    <row r="106" spans="1:41" x14ac:dyDescent="0.25">
      <c r="A106" s="11" t="s">
        <v>5</v>
      </c>
      <c r="B106" s="2" t="s">
        <v>121</v>
      </c>
      <c r="C106" s="33">
        <v>9</v>
      </c>
      <c r="D106" s="221">
        <v>100</v>
      </c>
      <c r="E106" s="275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276">
        <v>0</v>
      </c>
    </row>
    <row r="107" spans="1:41" x14ac:dyDescent="0.25">
      <c r="A107" s="11" t="s">
        <v>5</v>
      </c>
      <c r="B107" s="2" t="s">
        <v>121</v>
      </c>
      <c r="C107" s="33">
        <v>10</v>
      </c>
      <c r="D107" s="83">
        <v>100</v>
      </c>
      <c r="E107" s="275">
        <v>2.8938906752411575</v>
      </c>
      <c r="F107" s="32">
        <v>1.2861736334405145</v>
      </c>
      <c r="G107" s="32">
        <v>0.64308681672025725</v>
      </c>
      <c r="H107" s="32">
        <v>0.64308681672025725</v>
      </c>
      <c r="I107" s="32">
        <v>0.96463022508038598</v>
      </c>
      <c r="J107" s="32">
        <v>1.607717041800643</v>
      </c>
      <c r="K107" s="32">
        <v>3.536977491961415</v>
      </c>
      <c r="L107" s="32">
        <v>2.8938906752411575</v>
      </c>
      <c r="M107" s="32">
        <v>4.823151125401929</v>
      </c>
      <c r="N107" s="32">
        <v>11.254019292604502</v>
      </c>
      <c r="O107" s="32">
        <v>17.363344051446948</v>
      </c>
      <c r="P107" s="32">
        <v>15.112540192926044</v>
      </c>
      <c r="Q107" s="32">
        <v>20.257234726688104</v>
      </c>
      <c r="R107" s="32">
        <v>13.504823151125404</v>
      </c>
      <c r="S107" s="32">
        <v>0.96463022508038598</v>
      </c>
      <c r="T107" s="32">
        <v>0.96463022508038598</v>
      </c>
      <c r="U107" s="32">
        <v>1.2861736334405145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276">
        <v>0</v>
      </c>
      <c r="AO107" t="s">
        <v>90</v>
      </c>
    </row>
    <row r="108" spans="1:41" x14ac:dyDescent="0.25">
      <c r="A108" s="11" t="s">
        <v>5</v>
      </c>
      <c r="B108" s="2" t="s">
        <v>121</v>
      </c>
      <c r="C108" s="33">
        <v>11</v>
      </c>
      <c r="D108" s="221">
        <v>100</v>
      </c>
      <c r="E108" s="275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276">
        <v>0</v>
      </c>
    </row>
    <row r="109" spans="1:41" x14ac:dyDescent="0.25">
      <c r="A109" s="11" t="s">
        <v>5</v>
      </c>
      <c r="B109" s="2" t="s">
        <v>121</v>
      </c>
      <c r="C109" s="33">
        <v>12</v>
      </c>
      <c r="D109" s="221">
        <v>100</v>
      </c>
      <c r="E109" s="275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276">
        <v>0</v>
      </c>
    </row>
    <row r="110" spans="1:41" ht="15.75" thickBot="1" x14ac:dyDescent="0.3">
      <c r="A110" s="11" t="s">
        <v>5</v>
      </c>
      <c r="B110" s="2" t="s">
        <v>121</v>
      </c>
      <c r="C110" s="33">
        <v>13</v>
      </c>
      <c r="D110" s="221">
        <v>100</v>
      </c>
      <c r="E110" s="277">
        <v>22.727272727272727</v>
      </c>
      <c r="F110" s="278">
        <v>4.5454545454545459</v>
      </c>
      <c r="G110" s="278">
        <v>13.636363636363635</v>
      </c>
      <c r="H110" s="278">
        <v>0</v>
      </c>
      <c r="I110" s="278">
        <v>0</v>
      </c>
      <c r="J110" s="278">
        <v>0</v>
      </c>
      <c r="K110" s="278">
        <v>4.5454545454545459</v>
      </c>
      <c r="L110" s="278">
        <v>4.5454545454545459</v>
      </c>
      <c r="M110" s="278">
        <v>9.0909090909090917</v>
      </c>
      <c r="N110" s="278">
        <v>13.636363636363635</v>
      </c>
      <c r="O110" s="278">
        <v>4.5454545454545459</v>
      </c>
      <c r="P110" s="278">
        <v>13.636363636363635</v>
      </c>
      <c r="Q110" s="278">
        <v>4.5454545454545459</v>
      </c>
      <c r="R110" s="278">
        <v>0</v>
      </c>
      <c r="S110" s="278">
        <v>0</v>
      </c>
      <c r="T110" s="278">
        <v>0</v>
      </c>
      <c r="U110" s="278">
        <v>4.5454545454545459</v>
      </c>
      <c r="V110" s="278">
        <v>0</v>
      </c>
      <c r="W110" s="278">
        <v>0</v>
      </c>
      <c r="X110" s="278">
        <v>0</v>
      </c>
      <c r="Y110" s="278">
        <v>0</v>
      </c>
      <c r="Z110" s="278">
        <v>0</v>
      </c>
      <c r="AA110" s="278">
        <v>0</v>
      </c>
      <c r="AB110" s="278">
        <v>0</v>
      </c>
      <c r="AC110" s="278">
        <v>0</v>
      </c>
      <c r="AD110" s="278">
        <v>0</v>
      </c>
      <c r="AE110" s="278">
        <v>0</v>
      </c>
      <c r="AF110" s="278">
        <v>0</v>
      </c>
      <c r="AG110" s="278">
        <v>0</v>
      </c>
      <c r="AH110" s="278">
        <v>0</v>
      </c>
      <c r="AI110" s="279">
        <v>0</v>
      </c>
    </row>
    <row r="111" spans="1:41" ht="15.75" thickTop="1" x14ac:dyDescent="0.25">
      <c r="A111" s="1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9"/>
    </row>
    <row r="112" spans="1:41" x14ac:dyDescent="0.25">
      <c r="A112" s="1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9"/>
    </row>
    <row r="113" spans="1:35" x14ac:dyDescent="0.25">
      <c r="A113" s="19" t="s">
        <v>61</v>
      </c>
    </row>
    <row r="114" spans="1:35" ht="15.75" thickBot="1" x14ac:dyDescent="0.3">
      <c r="A114" s="11" t="s">
        <v>5</v>
      </c>
      <c r="B114" s="2" t="s">
        <v>0</v>
      </c>
      <c r="C114" s="2" t="s">
        <v>1</v>
      </c>
      <c r="D114" s="2" t="s">
        <v>2</v>
      </c>
      <c r="E114" s="3">
        <v>12000</v>
      </c>
      <c r="F114" s="3">
        <v>15000</v>
      </c>
      <c r="G114" s="3">
        <v>18000</v>
      </c>
      <c r="H114" s="3">
        <v>21000</v>
      </c>
      <c r="I114" s="3">
        <v>24000</v>
      </c>
      <c r="J114" s="3">
        <v>27000</v>
      </c>
      <c r="K114" s="3">
        <v>30000</v>
      </c>
      <c r="L114" s="3">
        <v>33000</v>
      </c>
      <c r="M114" s="3">
        <v>36000</v>
      </c>
      <c r="N114" s="3">
        <v>39000</v>
      </c>
      <c r="O114" s="3">
        <v>42000</v>
      </c>
      <c r="P114" s="3">
        <v>45000</v>
      </c>
      <c r="Q114" s="3">
        <v>48000</v>
      </c>
      <c r="R114" s="3">
        <v>51000</v>
      </c>
      <c r="S114" s="3">
        <v>54000</v>
      </c>
      <c r="T114" s="3">
        <v>57000</v>
      </c>
      <c r="U114" s="3">
        <v>60000</v>
      </c>
      <c r="V114" s="3">
        <v>63000</v>
      </c>
      <c r="W114" s="3">
        <v>66000</v>
      </c>
      <c r="X114" s="3">
        <v>69000</v>
      </c>
      <c r="Y114" s="3">
        <v>72000</v>
      </c>
      <c r="Z114" s="3">
        <v>75000</v>
      </c>
      <c r="AA114" s="3">
        <v>78000</v>
      </c>
      <c r="AB114" s="3">
        <v>81000</v>
      </c>
      <c r="AC114" s="3">
        <v>84000</v>
      </c>
      <c r="AD114" s="3">
        <v>87000</v>
      </c>
      <c r="AE114" s="3">
        <v>90000</v>
      </c>
      <c r="AF114" s="3">
        <v>93000</v>
      </c>
      <c r="AG114" s="3">
        <v>96000</v>
      </c>
      <c r="AH114" s="3">
        <v>99000</v>
      </c>
      <c r="AI114" s="3">
        <v>102000</v>
      </c>
    </row>
    <row r="115" spans="1:35" ht="15.75" thickTop="1" x14ac:dyDescent="0.25">
      <c r="A115" s="11" t="s">
        <v>5</v>
      </c>
      <c r="B115" s="2" t="s">
        <v>121</v>
      </c>
      <c r="C115" s="35">
        <v>4</v>
      </c>
      <c r="D115" s="222">
        <v>100</v>
      </c>
      <c r="E115" s="280">
        <v>0</v>
      </c>
      <c r="F115" s="281">
        <v>0</v>
      </c>
      <c r="G115" s="281">
        <v>0</v>
      </c>
      <c r="H115" s="281">
        <v>0</v>
      </c>
      <c r="I115" s="281">
        <v>0</v>
      </c>
      <c r="J115" s="281">
        <v>0</v>
      </c>
      <c r="K115" s="281">
        <v>0</v>
      </c>
      <c r="L115" s="281">
        <v>0</v>
      </c>
      <c r="M115" s="281">
        <v>0</v>
      </c>
      <c r="N115" s="281">
        <v>0</v>
      </c>
      <c r="O115" s="281">
        <v>0</v>
      </c>
      <c r="P115" s="281">
        <v>0</v>
      </c>
      <c r="Q115" s="281">
        <v>0</v>
      </c>
      <c r="R115" s="281">
        <v>0</v>
      </c>
      <c r="S115" s="281">
        <v>0</v>
      </c>
      <c r="T115" s="281">
        <v>0</v>
      </c>
      <c r="U115" s="281">
        <v>0</v>
      </c>
      <c r="V115" s="281">
        <v>0</v>
      </c>
      <c r="W115" s="281">
        <v>0</v>
      </c>
      <c r="X115" s="281">
        <v>0</v>
      </c>
      <c r="Y115" s="281">
        <v>0</v>
      </c>
      <c r="Z115" s="281">
        <v>0</v>
      </c>
      <c r="AA115" s="281">
        <v>0</v>
      </c>
      <c r="AB115" s="281">
        <v>0</v>
      </c>
      <c r="AC115" s="281">
        <v>0</v>
      </c>
      <c r="AD115" s="281">
        <v>0</v>
      </c>
      <c r="AE115" s="281">
        <v>0</v>
      </c>
      <c r="AF115" s="281">
        <v>0</v>
      </c>
      <c r="AG115" s="281">
        <v>0</v>
      </c>
      <c r="AH115" s="281">
        <v>0</v>
      </c>
      <c r="AI115" s="282">
        <v>0</v>
      </c>
    </row>
    <row r="116" spans="1:35" x14ac:dyDescent="0.25">
      <c r="A116" s="11" t="s">
        <v>5</v>
      </c>
      <c r="B116" s="2" t="s">
        <v>121</v>
      </c>
      <c r="C116" s="35">
        <v>5</v>
      </c>
      <c r="D116" s="222">
        <v>100</v>
      </c>
      <c r="E116" s="28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284">
        <v>0</v>
      </c>
    </row>
    <row r="117" spans="1:35" x14ac:dyDescent="0.25">
      <c r="A117" s="11" t="s">
        <v>5</v>
      </c>
      <c r="B117" s="2" t="s">
        <v>121</v>
      </c>
      <c r="C117" s="35">
        <v>6</v>
      </c>
      <c r="D117" s="222">
        <v>100</v>
      </c>
      <c r="E117" s="28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284">
        <v>0</v>
      </c>
    </row>
    <row r="118" spans="1:35" x14ac:dyDescent="0.25">
      <c r="A118" s="11" t="s">
        <v>5</v>
      </c>
      <c r="B118" s="2" t="s">
        <v>121</v>
      </c>
      <c r="C118" s="35">
        <v>7</v>
      </c>
      <c r="D118" s="222">
        <f>SUM(E118:AQ118)</f>
        <v>99.999999999999986</v>
      </c>
      <c r="E118" s="283">
        <v>2.6737967914438503</v>
      </c>
      <c r="F118" s="13">
        <v>3.2085561497326207</v>
      </c>
      <c r="G118" s="13">
        <v>4.2780748663101598</v>
      </c>
      <c r="H118" s="13">
        <v>8.0213903743315509</v>
      </c>
      <c r="I118" s="13">
        <v>7.4866310160427805</v>
      </c>
      <c r="J118" s="13">
        <v>10.160427807486631</v>
      </c>
      <c r="K118" s="13">
        <v>6.9518716577540109</v>
      </c>
      <c r="L118" s="13">
        <v>9.6256684491978604</v>
      </c>
      <c r="M118" s="13">
        <v>10.160427807486631</v>
      </c>
      <c r="N118" s="13">
        <v>10.695187165775401</v>
      </c>
      <c r="O118" s="13">
        <v>8.0213903743315509</v>
      </c>
      <c r="P118" s="13">
        <v>13.368983957219251</v>
      </c>
      <c r="Q118" s="13">
        <v>4.2780748663101598</v>
      </c>
      <c r="R118" s="13">
        <v>0.53475935828876997</v>
      </c>
      <c r="S118" s="13">
        <v>0.53475935828876997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284">
        <v>0</v>
      </c>
    </row>
    <row r="119" spans="1:35" x14ac:dyDescent="0.25">
      <c r="A119" s="11" t="s">
        <v>5</v>
      </c>
      <c r="B119" s="2" t="s">
        <v>121</v>
      </c>
      <c r="C119" s="35">
        <v>8</v>
      </c>
      <c r="D119" s="222">
        <v>100</v>
      </c>
      <c r="E119" s="28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284">
        <v>0</v>
      </c>
    </row>
    <row r="120" spans="1:35" x14ac:dyDescent="0.25">
      <c r="A120" s="11" t="s">
        <v>5</v>
      </c>
      <c r="B120" s="2" t="s">
        <v>121</v>
      </c>
      <c r="C120" s="35">
        <v>9</v>
      </c>
      <c r="D120" s="222">
        <v>100</v>
      </c>
      <c r="E120" s="28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284">
        <v>0</v>
      </c>
    </row>
    <row r="121" spans="1:35" x14ac:dyDescent="0.25">
      <c r="A121" s="11" t="s">
        <v>5</v>
      </c>
      <c r="B121" s="2" t="s">
        <v>121</v>
      </c>
      <c r="C121" s="35">
        <v>10</v>
      </c>
      <c r="D121" s="222">
        <f>SUM(E121:AQ121)</f>
        <v>100.00000000000001</v>
      </c>
      <c r="E121" s="283">
        <v>4.4843049327354256</v>
      </c>
      <c r="F121" s="13">
        <v>4.9327354260089686</v>
      </c>
      <c r="G121" s="13">
        <v>8.9686098654708513</v>
      </c>
      <c r="H121" s="13">
        <v>6.7264573991031389</v>
      </c>
      <c r="I121" s="13">
        <v>10.31390134529148</v>
      </c>
      <c r="J121" s="13">
        <v>9.8654708520179373</v>
      </c>
      <c r="K121" s="13">
        <v>9.4170403587443943</v>
      </c>
      <c r="L121" s="13">
        <v>8.5201793721973083</v>
      </c>
      <c r="M121" s="13">
        <v>7.1748878923766819</v>
      </c>
      <c r="N121" s="13">
        <v>8.071748878923767</v>
      </c>
      <c r="O121" s="13">
        <v>5.3811659192825116</v>
      </c>
      <c r="P121" s="13">
        <v>11.659192825112108</v>
      </c>
      <c r="Q121" s="13">
        <v>3.5874439461883409</v>
      </c>
      <c r="R121" s="13">
        <v>0.44843049327354262</v>
      </c>
      <c r="S121" s="13">
        <v>0.44843049327354262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284">
        <v>0</v>
      </c>
    </row>
    <row r="122" spans="1:35" x14ac:dyDescent="0.25">
      <c r="A122" s="11" t="s">
        <v>5</v>
      </c>
      <c r="B122" s="2" t="s">
        <v>121</v>
      </c>
      <c r="C122" s="35">
        <v>11</v>
      </c>
      <c r="D122" s="222">
        <v>100</v>
      </c>
      <c r="E122" s="28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284">
        <v>0</v>
      </c>
    </row>
    <row r="123" spans="1:35" x14ac:dyDescent="0.25">
      <c r="A123" s="11" t="s">
        <v>5</v>
      </c>
      <c r="B123" s="2" t="s">
        <v>121</v>
      </c>
      <c r="C123" s="35">
        <v>12</v>
      </c>
      <c r="D123" s="222">
        <v>100</v>
      </c>
      <c r="E123" s="28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284">
        <v>0</v>
      </c>
    </row>
    <row r="124" spans="1:35" ht="15.75" thickBot="1" x14ac:dyDescent="0.3">
      <c r="A124" s="11" t="s">
        <v>5</v>
      </c>
      <c r="B124" s="2" t="s">
        <v>121</v>
      </c>
      <c r="C124" s="35">
        <v>13</v>
      </c>
      <c r="D124" s="222">
        <f>SUM(E124:AQ124)</f>
        <v>100</v>
      </c>
      <c r="E124" s="285">
        <v>6.25</v>
      </c>
      <c r="F124" s="286">
        <v>12.5</v>
      </c>
      <c r="G124" s="286">
        <v>12.5</v>
      </c>
      <c r="H124" s="286">
        <v>12.5</v>
      </c>
      <c r="I124" s="286">
        <v>6.25</v>
      </c>
      <c r="J124" s="286">
        <v>12.5</v>
      </c>
      <c r="K124" s="286">
        <v>12.5</v>
      </c>
      <c r="L124" s="286">
        <v>6.25</v>
      </c>
      <c r="M124" s="286">
        <v>12.5</v>
      </c>
      <c r="N124" s="286">
        <v>0</v>
      </c>
      <c r="O124" s="286">
        <v>0</v>
      </c>
      <c r="P124" s="286">
        <v>0</v>
      </c>
      <c r="Q124" s="286">
        <v>0</v>
      </c>
      <c r="R124" s="286">
        <v>6.25</v>
      </c>
      <c r="S124" s="286">
        <v>0</v>
      </c>
      <c r="T124" s="286">
        <v>0</v>
      </c>
      <c r="U124" s="286">
        <v>0</v>
      </c>
      <c r="V124" s="286">
        <v>0</v>
      </c>
      <c r="W124" s="286">
        <v>0</v>
      </c>
      <c r="X124" s="286">
        <v>0</v>
      </c>
      <c r="Y124" s="286">
        <v>0</v>
      </c>
      <c r="Z124" s="286">
        <v>0</v>
      </c>
      <c r="AA124" s="286">
        <v>0</v>
      </c>
      <c r="AB124" s="286">
        <v>0</v>
      </c>
      <c r="AC124" s="286">
        <v>0</v>
      </c>
      <c r="AD124" s="286">
        <v>0</v>
      </c>
      <c r="AE124" s="286">
        <v>0</v>
      </c>
      <c r="AF124" s="286">
        <v>0</v>
      </c>
      <c r="AG124" s="286">
        <v>0</v>
      </c>
      <c r="AH124" s="286">
        <v>0</v>
      </c>
      <c r="AI124" s="287">
        <v>0</v>
      </c>
    </row>
    <row r="125" spans="1:35" ht="15.75" thickTop="1" x14ac:dyDescent="0.25"/>
    <row r="127" spans="1:35" x14ac:dyDescent="0.25">
      <c r="A127" s="19" t="s">
        <v>62</v>
      </c>
    </row>
    <row r="128" spans="1:35" ht="15.75" thickBot="1" x14ac:dyDescent="0.3">
      <c r="A128" s="11" t="s">
        <v>5</v>
      </c>
      <c r="B128" s="2" t="s">
        <v>0</v>
      </c>
      <c r="C128" s="2" t="s">
        <v>1</v>
      </c>
      <c r="D128" s="2" t="s">
        <v>2</v>
      </c>
      <c r="E128" s="3">
        <v>12000</v>
      </c>
      <c r="F128" s="3">
        <v>15000</v>
      </c>
      <c r="G128" s="3">
        <v>18000</v>
      </c>
      <c r="H128" s="3">
        <v>21000</v>
      </c>
      <c r="I128" s="3">
        <v>24000</v>
      </c>
      <c r="J128" s="3">
        <v>27000</v>
      </c>
      <c r="K128" s="3">
        <v>30000</v>
      </c>
      <c r="L128" s="3">
        <v>33000</v>
      </c>
      <c r="M128" s="3">
        <v>36000</v>
      </c>
      <c r="N128" s="3">
        <v>39000</v>
      </c>
      <c r="O128" s="3">
        <v>42000</v>
      </c>
      <c r="P128" s="3">
        <v>45000</v>
      </c>
      <c r="Q128" s="3">
        <v>48000</v>
      </c>
      <c r="R128" s="3">
        <v>51000</v>
      </c>
      <c r="S128" s="3">
        <v>54000</v>
      </c>
      <c r="T128" s="3">
        <v>57000</v>
      </c>
      <c r="U128" s="3">
        <v>60000</v>
      </c>
      <c r="V128" s="3">
        <v>63000</v>
      </c>
      <c r="W128" s="3">
        <v>66000</v>
      </c>
      <c r="X128" s="3">
        <v>69000</v>
      </c>
      <c r="Y128" s="3">
        <v>72000</v>
      </c>
      <c r="Z128" s="3">
        <v>75000</v>
      </c>
      <c r="AA128" s="3">
        <v>78000</v>
      </c>
      <c r="AB128" s="3">
        <v>81000</v>
      </c>
      <c r="AC128" s="3">
        <v>84000</v>
      </c>
      <c r="AD128" s="3">
        <v>87000</v>
      </c>
      <c r="AE128" s="3">
        <v>90000</v>
      </c>
      <c r="AF128" s="3">
        <v>93000</v>
      </c>
      <c r="AG128" s="3">
        <v>96000</v>
      </c>
      <c r="AH128" s="3">
        <v>99000</v>
      </c>
      <c r="AI128" s="3">
        <v>102000</v>
      </c>
    </row>
    <row r="129" spans="1:35" ht="15.75" thickTop="1" x14ac:dyDescent="0.25">
      <c r="A129" s="11" t="s">
        <v>5</v>
      </c>
      <c r="B129" s="2" t="s">
        <v>121</v>
      </c>
      <c r="C129" s="61">
        <v>4</v>
      </c>
      <c r="D129" s="223">
        <v>100</v>
      </c>
      <c r="E129" s="288">
        <v>0</v>
      </c>
      <c r="F129" s="289">
        <v>0</v>
      </c>
      <c r="G129" s="289">
        <v>0</v>
      </c>
      <c r="H129" s="289">
        <v>0</v>
      </c>
      <c r="I129" s="289">
        <v>0</v>
      </c>
      <c r="J129" s="289">
        <v>0</v>
      </c>
      <c r="K129" s="289">
        <v>0</v>
      </c>
      <c r="L129" s="289">
        <v>0</v>
      </c>
      <c r="M129" s="289">
        <v>0</v>
      </c>
      <c r="N129" s="289">
        <v>0</v>
      </c>
      <c r="O129" s="289">
        <v>0</v>
      </c>
      <c r="P129" s="289">
        <v>0</v>
      </c>
      <c r="Q129" s="289">
        <v>0</v>
      </c>
      <c r="R129" s="289">
        <v>0</v>
      </c>
      <c r="S129" s="289">
        <v>0</v>
      </c>
      <c r="T129" s="289">
        <v>0</v>
      </c>
      <c r="U129" s="289">
        <v>0</v>
      </c>
      <c r="V129" s="289">
        <v>0</v>
      </c>
      <c r="W129" s="289">
        <v>0</v>
      </c>
      <c r="X129" s="289">
        <v>0</v>
      </c>
      <c r="Y129" s="289">
        <v>0</v>
      </c>
      <c r="Z129" s="289">
        <v>0</v>
      </c>
      <c r="AA129" s="289">
        <v>0</v>
      </c>
      <c r="AB129" s="289">
        <v>0</v>
      </c>
      <c r="AC129" s="289">
        <v>0</v>
      </c>
      <c r="AD129" s="289">
        <v>0</v>
      </c>
      <c r="AE129" s="289">
        <v>0</v>
      </c>
      <c r="AF129" s="289">
        <v>0</v>
      </c>
      <c r="AG129" s="289">
        <v>0</v>
      </c>
      <c r="AH129" s="289">
        <v>0</v>
      </c>
      <c r="AI129" s="290">
        <v>0</v>
      </c>
    </row>
    <row r="130" spans="1:35" x14ac:dyDescent="0.25">
      <c r="A130" s="11" t="s">
        <v>5</v>
      </c>
      <c r="B130" s="2" t="s">
        <v>121</v>
      </c>
      <c r="C130" s="61">
        <v>5</v>
      </c>
      <c r="D130" s="223">
        <v>100</v>
      </c>
      <c r="E130" s="291">
        <v>0</v>
      </c>
      <c r="F130" s="62">
        <v>0</v>
      </c>
      <c r="G130" s="62">
        <v>0</v>
      </c>
      <c r="H130" s="62">
        <v>0</v>
      </c>
      <c r="I130" s="62">
        <v>0</v>
      </c>
      <c r="J130" s="62">
        <v>0</v>
      </c>
      <c r="K130" s="62">
        <v>0</v>
      </c>
      <c r="L130" s="62">
        <v>0</v>
      </c>
      <c r="M130" s="62">
        <v>0</v>
      </c>
      <c r="N130" s="62">
        <v>0</v>
      </c>
      <c r="O130" s="62">
        <v>0</v>
      </c>
      <c r="P130" s="62">
        <v>0</v>
      </c>
      <c r="Q130" s="62">
        <v>0</v>
      </c>
      <c r="R130" s="62">
        <v>0</v>
      </c>
      <c r="S130" s="62">
        <v>0</v>
      </c>
      <c r="T130" s="62">
        <v>0</v>
      </c>
      <c r="U130" s="62">
        <v>0</v>
      </c>
      <c r="V130" s="62">
        <v>0</v>
      </c>
      <c r="W130" s="62">
        <v>0</v>
      </c>
      <c r="X130" s="62">
        <v>0</v>
      </c>
      <c r="Y130" s="62">
        <v>0</v>
      </c>
      <c r="Z130" s="6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>
        <v>0</v>
      </c>
      <c r="AI130" s="292">
        <v>0</v>
      </c>
    </row>
    <row r="131" spans="1:35" x14ac:dyDescent="0.25">
      <c r="A131" s="11" t="s">
        <v>5</v>
      </c>
      <c r="B131" s="2" t="s">
        <v>121</v>
      </c>
      <c r="C131" s="61">
        <v>6</v>
      </c>
      <c r="D131" s="223">
        <v>100</v>
      </c>
      <c r="E131" s="291">
        <v>0</v>
      </c>
      <c r="F131" s="62">
        <v>0</v>
      </c>
      <c r="G131" s="62">
        <v>0</v>
      </c>
      <c r="H131" s="62">
        <v>0</v>
      </c>
      <c r="I131" s="62">
        <v>0</v>
      </c>
      <c r="J131" s="62">
        <v>0</v>
      </c>
      <c r="K131" s="62">
        <v>0</v>
      </c>
      <c r="L131" s="62">
        <v>0</v>
      </c>
      <c r="M131" s="62">
        <v>0</v>
      </c>
      <c r="N131" s="62">
        <v>0</v>
      </c>
      <c r="O131" s="62">
        <v>0</v>
      </c>
      <c r="P131" s="62">
        <v>0</v>
      </c>
      <c r="Q131" s="62">
        <v>0</v>
      </c>
      <c r="R131" s="62">
        <v>0</v>
      </c>
      <c r="S131" s="62">
        <v>0</v>
      </c>
      <c r="T131" s="62">
        <v>0</v>
      </c>
      <c r="U131" s="62">
        <v>0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>
        <v>0</v>
      </c>
      <c r="AI131" s="292">
        <v>0</v>
      </c>
    </row>
    <row r="132" spans="1:35" x14ac:dyDescent="0.25">
      <c r="A132" s="11" t="s">
        <v>5</v>
      </c>
      <c r="B132" s="2" t="s">
        <v>121</v>
      </c>
      <c r="C132" s="61">
        <v>7</v>
      </c>
      <c r="D132" s="84">
        <v>100</v>
      </c>
      <c r="E132" s="291">
        <v>16.842105263157894</v>
      </c>
      <c r="F132" s="62">
        <v>3.1578947368421053</v>
      </c>
      <c r="G132" s="62">
        <v>1.0526315789473684</v>
      </c>
      <c r="H132" s="62">
        <v>3.1578947368421053</v>
      </c>
      <c r="I132" s="62">
        <v>1.0526315789473684</v>
      </c>
      <c r="J132" s="62">
        <v>3.1578947368421053</v>
      </c>
      <c r="K132" s="62">
        <v>4.2105263157894735</v>
      </c>
      <c r="L132" s="62">
        <v>15.789473684210526</v>
      </c>
      <c r="M132" s="62">
        <v>23.157894736842106</v>
      </c>
      <c r="N132" s="62">
        <v>7.3684210526315779</v>
      </c>
      <c r="O132" s="62">
        <v>7.3684210526315779</v>
      </c>
      <c r="P132" s="62">
        <v>4.2105263157894735</v>
      </c>
      <c r="Q132" s="62">
        <v>3.1578947368421053</v>
      </c>
      <c r="R132" s="62">
        <v>1.0526315789473684</v>
      </c>
      <c r="S132" s="62">
        <v>0</v>
      </c>
      <c r="T132" s="62">
        <v>1.0526315789473684</v>
      </c>
      <c r="U132" s="62">
        <v>1.0526315789473684</v>
      </c>
      <c r="V132" s="62">
        <v>1.0526315789473684</v>
      </c>
      <c r="W132" s="62">
        <v>0</v>
      </c>
      <c r="X132" s="62">
        <v>1.0526315789473684</v>
      </c>
      <c r="Y132" s="62">
        <v>0</v>
      </c>
      <c r="Z132" s="62">
        <v>0</v>
      </c>
      <c r="AA132" s="62">
        <v>1.0526315789473684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292">
        <v>0</v>
      </c>
    </row>
    <row r="133" spans="1:35" x14ac:dyDescent="0.25">
      <c r="A133" s="11" t="s">
        <v>5</v>
      </c>
      <c r="B133" s="2" t="s">
        <v>121</v>
      </c>
      <c r="C133" s="61">
        <v>8</v>
      </c>
      <c r="D133" s="223">
        <v>100</v>
      </c>
      <c r="E133" s="291">
        <v>0</v>
      </c>
      <c r="F133" s="62">
        <v>0</v>
      </c>
      <c r="G133" s="62">
        <v>0</v>
      </c>
      <c r="H133" s="62">
        <v>0</v>
      </c>
      <c r="I133" s="62">
        <v>0</v>
      </c>
      <c r="J133" s="62">
        <v>0</v>
      </c>
      <c r="K133" s="62">
        <v>0</v>
      </c>
      <c r="L133" s="62">
        <v>0</v>
      </c>
      <c r="M133" s="62">
        <v>0</v>
      </c>
      <c r="N133" s="62">
        <v>0</v>
      </c>
      <c r="O133" s="62">
        <v>0</v>
      </c>
      <c r="P133" s="62">
        <v>0</v>
      </c>
      <c r="Q133" s="62">
        <v>0</v>
      </c>
      <c r="R133" s="62">
        <v>0</v>
      </c>
      <c r="S133" s="62">
        <v>0</v>
      </c>
      <c r="T133" s="62">
        <v>0</v>
      </c>
      <c r="U133" s="62">
        <v>0</v>
      </c>
      <c r="V133" s="62">
        <v>0</v>
      </c>
      <c r="W133" s="62">
        <v>0</v>
      </c>
      <c r="X133" s="62">
        <v>0</v>
      </c>
      <c r="Y133" s="62">
        <v>0</v>
      </c>
      <c r="Z133" s="6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>
        <v>0</v>
      </c>
      <c r="AI133" s="292">
        <v>0</v>
      </c>
    </row>
    <row r="134" spans="1:35" x14ac:dyDescent="0.25">
      <c r="A134" s="11" t="s">
        <v>5</v>
      </c>
      <c r="B134" s="2" t="s">
        <v>121</v>
      </c>
      <c r="C134" s="61">
        <v>9</v>
      </c>
      <c r="D134" s="223">
        <v>100</v>
      </c>
      <c r="E134" s="291">
        <v>0</v>
      </c>
      <c r="F134" s="62">
        <v>0</v>
      </c>
      <c r="G134" s="62">
        <v>0</v>
      </c>
      <c r="H134" s="62">
        <v>0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  <c r="N134" s="62">
        <v>0</v>
      </c>
      <c r="O134" s="62">
        <v>0</v>
      </c>
      <c r="P134" s="62">
        <v>0</v>
      </c>
      <c r="Q134" s="62">
        <v>0</v>
      </c>
      <c r="R134" s="62">
        <v>0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292">
        <v>0</v>
      </c>
    </row>
    <row r="135" spans="1:35" x14ac:dyDescent="0.25">
      <c r="A135" s="11" t="s">
        <v>5</v>
      </c>
      <c r="B135" s="2" t="s">
        <v>121</v>
      </c>
      <c r="C135" s="61">
        <v>10</v>
      </c>
      <c r="D135" s="84">
        <v>100</v>
      </c>
      <c r="E135" s="291">
        <v>0</v>
      </c>
      <c r="F135" s="62">
        <v>2.4489795918367347</v>
      </c>
      <c r="G135" s="62">
        <v>6.9387755102040813</v>
      </c>
      <c r="H135" s="62">
        <v>15.510204081632653</v>
      </c>
      <c r="I135" s="62">
        <v>29.387755102040821</v>
      </c>
      <c r="J135" s="62">
        <v>17.142857142857142</v>
      </c>
      <c r="K135" s="62">
        <v>11.836734693877551</v>
      </c>
      <c r="L135" s="62">
        <v>4.8979591836734695</v>
      </c>
      <c r="M135" s="62">
        <v>4.8979591836734695</v>
      </c>
      <c r="N135" s="62">
        <v>6.1224489795918364</v>
      </c>
      <c r="O135" s="62">
        <v>0.40816326530612246</v>
      </c>
      <c r="P135" s="62">
        <v>0.40816326530612246</v>
      </c>
      <c r="Q135" s="62">
        <v>0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292">
        <v>0</v>
      </c>
    </row>
    <row r="136" spans="1:35" x14ac:dyDescent="0.25">
      <c r="A136" s="11" t="s">
        <v>5</v>
      </c>
      <c r="B136" s="2" t="s">
        <v>121</v>
      </c>
      <c r="C136" s="61">
        <v>11</v>
      </c>
      <c r="D136" s="223">
        <v>100</v>
      </c>
      <c r="E136" s="291">
        <v>0</v>
      </c>
      <c r="F136" s="62">
        <v>0</v>
      </c>
      <c r="G136" s="62">
        <v>0</v>
      </c>
      <c r="H136" s="62">
        <v>0</v>
      </c>
      <c r="I136" s="62">
        <v>0</v>
      </c>
      <c r="J136" s="62">
        <v>0</v>
      </c>
      <c r="K136" s="62">
        <v>0</v>
      </c>
      <c r="L136" s="62">
        <v>0</v>
      </c>
      <c r="M136" s="62">
        <v>0</v>
      </c>
      <c r="N136" s="62">
        <v>0</v>
      </c>
      <c r="O136" s="62">
        <v>0</v>
      </c>
      <c r="P136" s="62">
        <v>0</v>
      </c>
      <c r="Q136" s="62">
        <v>0</v>
      </c>
      <c r="R136" s="62">
        <v>0</v>
      </c>
      <c r="S136" s="62">
        <v>0</v>
      </c>
      <c r="T136" s="62">
        <v>0</v>
      </c>
      <c r="U136" s="62">
        <v>0</v>
      </c>
      <c r="V136" s="62">
        <v>0</v>
      </c>
      <c r="W136" s="62">
        <v>0</v>
      </c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0</v>
      </c>
      <c r="AE136" s="62">
        <v>0</v>
      </c>
      <c r="AF136" s="62">
        <v>0</v>
      </c>
      <c r="AG136" s="62">
        <v>0</v>
      </c>
      <c r="AH136" s="62">
        <v>0</v>
      </c>
      <c r="AI136" s="292">
        <v>0</v>
      </c>
    </row>
    <row r="137" spans="1:35" x14ac:dyDescent="0.25">
      <c r="A137" s="11" t="s">
        <v>5</v>
      </c>
      <c r="B137" s="2" t="s">
        <v>121</v>
      </c>
      <c r="C137" s="61">
        <v>12</v>
      </c>
      <c r="D137" s="223">
        <v>100</v>
      </c>
      <c r="E137" s="291">
        <v>0</v>
      </c>
      <c r="F137" s="62">
        <v>0</v>
      </c>
      <c r="G137" s="62">
        <v>0</v>
      </c>
      <c r="H137" s="62">
        <v>0</v>
      </c>
      <c r="I137" s="62">
        <v>0</v>
      </c>
      <c r="J137" s="62">
        <v>0</v>
      </c>
      <c r="K137" s="62">
        <v>0</v>
      </c>
      <c r="L137" s="62">
        <v>0</v>
      </c>
      <c r="M137" s="62">
        <v>0</v>
      </c>
      <c r="N137" s="62">
        <v>0</v>
      </c>
      <c r="O137" s="62">
        <v>0</v>
      </c>
      <c r="P137" s="62">
        <v>0</v>
      </c>
      <c r="Q137" s="62">
        <v>0</v>
      </c>
      <c r="R137" s="62">
        <v>0</v>
      </c>
      <c r="S137" s="62">
        <v>0</v>
      </c>
      <c r="T137" s="62">
        <v>0</v>
      </c>
      <c r="U137" s="62">
        <v>0</v>
      </c>
      <c r="V137" s="62">
        <v>0</v>
      </c>
      <c r="W137" s="62">
        <v>0</v>
      </c>
      <c r="X137" s="62">
        <v>0</v>
      </c>
      <c r="Y137" s="62">
        <v>0</v>
      </c>
      <c r="Z137" s="62">
        <v>0</v>
      </c>
      <c r="AA137" s="62">
        <v>0</v>
      </c>
      <c r="AB137" s="62">
        <v>0</v>
      </c>
      <c r="AC137" s="62">
        <v>0</v>
      </c>
      <c r="AD137" s="62">
        <v>0</v>
      </c>
      <c r="AE137" s="62">
        <v>0</v>
      </c>
      <c r="AF137" s="62">
        <v>0</v>
      </c>
      <c r="AG137" s="62">
        <v>0</v>
      </c>
      <c r="AH137" s="62">
        <v>0</v>
      </c>
      <c r="AI137" s="292">
        <v>0</v>
      </c>
    </row>
    <row r="138" spans="1:35" ht="15.75" thickBot="1" x14ac:dyDescent="0.3">
      <c r="A138" s="11" t="s">
        <v>5</v>
      </c>
      <c r="B138" s="2" t="s">
        <v>121</v>
      </c>
      <c r="C138" s="61">
        <v>13</v>
      </c>
      <c r="D138" s="223">
        <v>100</v>
      </c>
      <c r="E138" s="293">
        <v>2.7777777777777777</v>
      </c>
      <c r="F138" s="294">
        <v>14.814814814814813</v>
      </c>
      <c r="G138" s="294">
        <v>22.222222222222221</v>
      </c>
      <c r="H138" s="294">
        <v>17.592592592592592</v>
      </c>
      <c r="I138" s="294">
        <v>19.444444444444446</v>
      </c>
      <c r="J138" s="294">
        <v>12.037037037037036</v>
      </c>
      <c r="K138" s="294">
        <v>4.6296296296296298</v>
      </c>
      <c r="L138" s="294">
        <v>0.92592592592592582</v>
      </c>
      <c r="M138" s="294">
        <v>0.92592592592592582</v>
      </c>
      <c r="N138" s="294">
        <v>2.7777777777777777</v>
      </c>
      <c r="O138" s="294">
        <v>0.92592592592592582</v>
      </c>
      <c r="P138" s="294">
        <v>0</v>
      </c>
      <c r="Q138" s="294">
        <v>0.92592592592592582</v>
      </c>
      <c r="R138" s="294">
        <v>0</v>
      </c>
      <c r="S138" s="294">
        <v>0</v>
      </c>
      <c r="T138" s="294">
        <v>0</v>
      </c>
      <c r="U138" s="294">
        <v>0</v>
      </c>
      <c r="V138" s="294">
        <v>0</v>
      </c>
      <c r="W138" s="294">
        <v>0</v>
      </c>
      <c r="X138" s="294">
        <v>0</v>
      </c>
      <c r="Y138" s="294">
        <v>0</v>
      </c>
      <c r="Z138" s="294">
        <v>0</v>
      </c>
      <c r="AA138" s="294">
        <v>0</v>
      </c>
      <c r="AB138" s="294">
        <v>0</v>
      </c>
      <c r="AC138" s="294">
        <v>0</v>
      </c>
      <c r="AD138" s="294">
        <v>0</v>
      </c>
      <c r="AE138" s="294">
        <v>0</v>
      </c>
      <c r="AF138" s="294">
        <v>0</v>
      </c>
      <c r="AG138" s="294">
        <v>0</v>
      </c>
      <c r="AH138" s="294">
        <v>0</v>
      </c>
      <c r="AI138" s="295">
        <v>0</v>
      </c>
    </row>
    <row r="139" spans="1:35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AK139"/>
  <sheetViews>
    <sheetView topLeftCell="A79" zoomScale="60" zoomScaleNormal="60" workbookViewId="0">
      <selection activeCell="AN105" sqref="AN105"/>
    </sheetView>
  </sheetViews>
  <sheetFormatPr defaultRowHeight="15" x14ac:dyDescent="0.25"/>
  <cols>
    <col min="1" max="1" width="28" bestFit="1" customWidth="1"/>
    <col min="2" max="2" width="14" bestFit="1" customWidth="1"/>
    <col min="3" max="3" width="10.140625" bestFit="1" customWidth="1"/>
    <col min="35" max="35" width="10.5703125" bestFit="1" customWidth="1"/>
  </cols>
  <sheetData>
    <row r="1" spans="1:35" x14ac:dyDescent="0.25">
      <c r="A1" s="19" t="s">
        <v>25</v>
      </c>
    </row>
    <row r="2" spans="1:35" ht="15.75" thickBot="1" x14ac:dyDescent="0.3">
      <c r="A2" s="21" t="s">
        <v>6</v>
      </c>
      <c r="B2" s="17" t="s">
        <v>0</v>
      </c>
      <c r="C2" s="17" t="s">
        <v>1</v>
      </c>
      <c r="D2" s="17" t="s">
        <v>2</v>
      </c>
      <c r="E2" s="199">
        <v>12000</v>
      </c>
      <c r="F2" s="199">
        <v>15000</v>
      </c>
      <c r="G2" s="199">
        <v>18000</v>
      </c>
      <c r="H2" s="199">
        <v>21000</v>
      </c>
      <c r="I2" s="199">
        <v>24000</v>
      </c>
      <c r="J2" s="199">
        <v>27000</v>
      </c>
      <c r="K2" s="199">
        <v>30000</v>
      </c>
      <c r="L2" s="199">
        <v>33000</v>
      </c>
      <c r="M2" s="199">
        <v>36000</v>
      </c>
      <c r="N2" s="199">
        <v>39000</v>
      </c>
      <c r="O2" s="199">
        <v>42000</v>
      </c>
      <c r="P2" s="199">
        <v>45000</v>
      </c>
      <c r="Q2" s="199">
        <v>48000</v>
      </c>
      <c r="R2" s="199">
        <v>51000</v>
      </c>
      <c r="S2" s="199">
        <v>54000</v>
      </c>
      <c r="T2" s="199">
        <v>57000</v>
      </c>
      <c r="U2" s="199">
        <v>60000</v>
      </c>
      <c r="V2" s="199">
        <v>63000</v>
      </c>
      <c r="W2" s="199">
        <v>66000</v>
      </c>
      <c r="X2" s="199">
        <v>69000</v>
      </c>
      <c r="Y2" s="199">
        <v>72000</v>
      </c>
      <c r="Z2" s="199">
        <v>75000</v>
      </c>
      <c r="AA2" s="199">
        <v>78000</v>
      </c>
      <c r="AB2" s="199">
        <v>81000</v>
      </c>
      <c r="AC2" s="199">
        <v>84000</v>
      </c>
      <c r="AD2" s="199">
        <v>87000</v>
      </c>
      <c r="AE2" s="199">
        <v>90000</v>
      </c>
      <c r="AF2" s="199">
        <v>93000</v>
      </c>
      <c r="AG2" s="199">
        <v>96000</v>
      </c>
      <c r="AH2" s="199">
        <v>99000</v>
      </c>
      <c r="AI2" s="199">
        <v>102000</v>
      </c>
    </row>
    <row r="3" spans="1:35" ht="15.75" thickTop="1" x14ac:dyDescent="0.25">
      <c r="A3" s="21" t="s">
        <v>6</v>
      </c>
      <c r="B3" s="2" t="s">
        <v>121</v>
      </c>
      <c r="C3" s="87">
        <v>4</v>
      </c>
      <c r="D3" s="296">
        <v>100</v>
      </c>
      <c r="E3" s="206">
        <v>0</v>
      </c>
      <c r="F3" s="207">
        <v>0</v>
      </c>
      <c r="G3" s="207">
        <v>0</v>
      </c>
      <c r="H3" s="207">
        <v>0</v>
      </c>
      <c r="I3" s="207">
        <v>0</v>
      </c>
      <c r="J3" s="207">
        <v>0</v>
      </c>
      <c r="K3" s="207">
        <v>0</v>
      </c>
      <c r="L3" s="207">
        <v>0</v>
      </c>
      <c r="M3" s="207">
        <v>0</v>
      </c>
      <c r="N3" s="207">
        <v>0</v>
      </c>
      <c r="O3" s="207">
        <v>0</v>
      </c>
      <c r="P3" s="207">
        <v>0</v>
      </c>
      <c r="Q3" s="207">
        <v>0</v>
      </c>
      <c r="R3" s="207">
        <v>0</v>
      </c>
      <c r="S3" s="207">
        <v>0</v>
      </c>
      <c r="T3" s="207">
        <v>0</v>
      </c>
      <c r="U3" s="207">
        <v>0</v>
      </c>
      <c r="V3" s="207">
        <v>0</v>
      </c>
      <c r="W3" s="207">
        <v>0</v>
      </c>
      <c r="X3" s="207">
        <v>0</v>
      </c>
      <c r="Y3" s="207">
        <v>0</v>
      </c>
      <c r="Z3" s="207">
        <v>0</v>
      </c>
      <c r="AA3" s="207">
        <v>0</v>
      </c>
      <c r="AB3" s="207">
        <v>0</v>
      </c>
      <c r="AC3" s="207">
        <v>0</v>
      </c>
      <c r="AD3" s="207">
        <v>0</v>
      </c>
      <c r="AE3" s="207">
        <v>0</v>
      </c>
      <c r="AF3" s="207">
        <v>0</v>
      </c>
      <c r="AG3" s="207">
        <v>0</v>
      </c>
      <c r="AH3" s="207">
        <v>0</v>
      </c>
      <c r="AI3" s="208">
        <v>0</v>
      </c>
    </row>
    <row r="4" spans="1:35" x14ac:dyDescent="0.25">
      <c r="A4" s="21" t="s">
        <v>6</v>
      </c>
      <c r="B4" s="2" t="s">
        <v>121</v>
      </c>
      <c r="C4" s="87">
        <v>5</v>
      </c>
      <c r="D4" s="296">
        <v>100</v>
      </c>
      <c r="E4" s="209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10">
        <v>0</v>
      </c>
    </row>
    <row r="5" spans="1:35" x14ac:dyDescent="0.25">
      <c r="A5" s="21" t="s">
        <v>6</v>
      </c>
      <c r="B5" s="2" t="s">
        <v>121</v>
      </c>
      <c r="C5" s="87">
        <v>6</v>
      </c>
      <c r="D5" s="296">
        <v>100</v>
      </c>
      <c r="E5" s="209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210">
        <v>0</v>
      </c>
    </row>
    <row r="6" spans="1:35" x14ac:dyDescent="0.25">
      <c r="A6" s="21" t="s">
        <v>6</v>
      </c>
      <c r="B6" s="2" t="s">
        <v>121</v>
      </c>
      <c r="C6" s="87">
        <v>7</v>
      </c>
      <c r="D6" s="296">
        <v>100</v>
      </c>
      <c r="E6" s="209">
        <v>7.6923076923076925</v>
      </c>
      <c r="F6" s="18">
        <v>0</v>
      </c>
      <c r="G6" s="18">
        <v>7.6923076923076925</v>
      </c>
      <c r="H6" s="18">
        <v>7.6923076923076925</v>
      </c>
      <c r="I6" s="18">
        <v>15.384615384615385</v>
      </c>
      <c r="J6" s="18">
        <v>7.6923076923076925</v>
      </c>
      <c r="K6" s="18">
        <v>7.6923076923076925</v>
      </c>
      <c r="L6" s="18">
        <v>7.6923076923076925</v>
      </c>
      <c r="M6" s="18">
        <v>7.6923076923076925</v>
      </c>
      <c r="N6" s="18">
        <v>0</v>
      </c>
      <c r="O6" s="18">
        <v>0</v>
      </c>
      <c r="P6" s="18">
        <v>0</v>
      </c>
      <c r="Q6" s="18">
        <v>7.6923076923076925</v>
      </c>
      <c r="R6" s="18">
        <v>7.6923076923076925</v>
      </c>
      <c r="S6" s="18">
        <v>7.6923076923076925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7.6923076923076925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210">
        <v>0</v>
      </c>
    </row>
    <row r="7" spans="1:35" x14ac:dyDescent="0.25">
      <c r="A7" s="21" t="s">
        <v>6</v>
      </c>
      <c r="B7" s="2" t="s">
        <v>121</v>
      </c>
      <c r="C7" s="87">
        <v>8</v>
      </c>
      <c r="D7" s="296">
        <v>100</v>
      </c>
      <c r="E7" s="20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210">
        <v>0</v>
      </c>
    </row>
    <row r="8" spans="1:35" x14ac:dyDescent="0.25">
      <c r="A8" s="21" t="s">
        <v>6</v>
      </c>
      <c r="B8" s="2" t="s">
        <v>121</v>
      </c>
      <c r="C8" s="87">
        <v>9</v>
      </c>
      <c r="D8" s="296">
        <v>100</v>
      </c>
      <c r="E8" s="209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210">
        <v>0</v>
      </c>
    </row>
    <row r="9" spans="1:35" x14ac:dyDescent="0.25">
      <c r="A9" s="21" t="s">
        <v>6</v>
      </c>
      <c r="B9" s="2" t="s">
        <v>121</v>
      </c>
      <c r="C9" s="87">
        <v>10</v>
      </c>
      <c r="D9" s="296">
        <v>100</v>
      </c>
      <c r="E9" s="209">
        <v>4.8192771084337354</v>
      </c>
      <c r="F9" s="18">
        <v>1.2048192771084338</v>
      </c>
      <c r="G9" s="18">
        <v>4.8192771084337354</v>
      </c>
      <c r="H9" s="18">
        <v>3.6144578313253009</v>
      </c>
      <c r="I9" s="18">
        <v>7.2289156626506017</v>
      </c>
      <c r="J9" s="18">
        <v>8.4337349397590362</v>
      </c>
      <c r="K9" s="18">
        <v>7.2289156626506017</v>
      </c>
      <c r="L9" s="18">
        <v>6.024096385542169</v>
      </c>
      <c r="M9" s="18">
        <v>9.6385542168674707</v>
      </c>
      <c r="N9" s="18">
        <v>7.2289156626506017</v>
      </c>
      <c r="O9" s="18">
        <v>7.2289156626506017</v>
      </c>
      <c r="P9" s="18">
        <v>4.8192771084337354</v>
      </c>
      <c r="Q9" s="18">
        <v>8.4337349397590362</v>
      </c>
      <c r="R9" s="18">
        <v>1.2048192771084338</v>
      </c>
      <c r="S9" s="18">
        <v>4.8192771084337354</v>
      </c>
      <c r="T9" s="18">
        <v>3.6144578313253009</v>
      </c>
      <c r="U9" s="18">
        <v>4.8192771084337354</v>
      </c>
      <c r="V9" s="18">
        <v>2.4096385542168677</v>
      </c>
      <c r="W9" s="18">
        <v>0</v>
      </c>
      <c r="X9" s="18">
        <v>0</v>
      </c>
      <c r="Y9" s="18">
        <v>2.4096385542168677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210">
        <v>0</v>
      </c>
    </row>
    <row r="10" spans="1:35" x14ac:dyDescent="0.25">
      <c r="A10" s="21" t="s">
        <v>6</v>
      </c>
      <c r="B10" s="2" t="s">
        <v>121</v>
      </c>
      <c r="C10" s="87">
        <v>11</v>
      </c>
      <c r="D10" s="296">
        <v>100</v>
      </c>
      <c r="E10" s="209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210">
        <v>0</v>
      </c>
    </row>
    <row r="11" spans="1:35" x14ac:dyDescent="0.25">
      <c r="A11" s="21" t="s">
        <v>6</v>
      </c>
      <c r="B11" s="2" t="s">
        <v>121</v>
      </c>
      <c r="C11" s="87">
        <v>12</v>
      </c>
      <c r="D11" s="296">
        <v>100</v>
      </c>
      <c r="E11" s="209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210">
        <v>0</v>
      </c>
    </row>
    <row r="12" spans="1:35" ht="15.75" thickBot="1" x14ac:dyDescent="0.3">
      <c r="A12" s="21" t="s">
        <v>6</v>
      </c>
      <c r="B12" s="2" t="s">
        <v>121</v>
      </c>
      <c r="C12" s="87">
        <v>13</v>
      </c>
      <c r="D12" s="296">
        <v>100</v>
      </c>
      <c r="E12" s="214">
        <v>0</v>
      </c>
      <c r="F12" s="204">
        <v>0</v>
      </c>
      <c r="G12" s="204">
        <v>0</v>
      </c>
      <c r="H12" s="204">
        <v>0</v>
      </c>
      <c r="I12" s="204">
        <v>0</v>
      </c>
      <c r="J12" s="204">
        <v>0</v>
      </c>
      <c r="K12" s="204">
        <v>0</v>
      </c>
      <c r="L12" s="204">
        <v>0</v>
      </c>
      <c r="M12" s="204">
        <v>0</v>
      </c>
      <c r="N12" s="204">
        <v>0</v>
      </c>
      <c r="O12" s="204">
        <v>0</v>
      </c>
      <c r="P12" s="204">
        <v>0</v>
      </c>
      <c r="Q12" s="204">
        <v>0</v>
      </c>
      <c r="R12" s="204">
        <v>0</v>
      </c>
      <c r="S12" s="204">
        <v>0</v>
      </c>
      <c r="T12" s="204">
        <v>0</v>
      </c>
      <c r="U12" s="204">
        <v>0</v>
      </c>
      <c r="V12" s="204">
        <v>0</v>
      </c>
      <c r="W12" s="204">
        <v>0</v>
      </c>
      <c r="X12" s="204">
        <v>0</v>
      </c>
      <c r="Y12" s="204">
        <v>0</v>
      </c>
      <c r="Z12" s="204">
        <v>0</v>
      </c>
      <c r="AA12" s="204">
        <v>0</v>
      </c>
      <c r="AB12" s="204">
        <v>0</v>
      </c>
      <c r="AC12" s="204">
        <v>0</v>
      </c>
      <c r="AD12" s="204">
        <v>0</v>
      </c>
      <c r="AE12" s="204">
        <v>0</v>
      </c>
      <c r="AF12" s="204">
        <v>0</v>
      </c>
      <c r="AG12" s="204">
        <v>0</v>
      </c>
      <c r="AH12" s="204">
        <v>0</v>
      </c>
      <c r="AI12" s="215">
        <v>0</v>
      </c>
    </row>
    <row r="13" spans="1:35" ht="15.75" thickTop="1" x14ac:dyDescent="0.25">
      <c r="A13" s="14"/>
      <c r="B13" s="15"/>
      <c r="C13" s="15"/>
      <c r="D13" s="15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9"/>
    </row>
    <row r="14" spans="1:35" x14ac:dyDescent="0.25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</row>
    <row r="15" spans="1:35" x14ac:dyDescent="0.25">
      <c r="A15" s="19" t="s">
        <v>26</v>
      </c>
    </row>
    <row r="16" spans="1:35" ht="15.75" thickBot="1" x14ac:dyDescent="0.3">
      <c r="A16" s="21" t="s">
        <v>6</v>
      </c>
      <c r="B16" s="17" t="s">
        <v>0</v>
      </c>
      <c r="C16" s="17" t="s">
        <v>1</v>
      </c>
      <c r="D16" s="17" t="s">
        <v>2</v>
      </c>
      <c r="E16" s="199">
        <v>12000</v>
      </c>
      <c r="F16" s="199">
        <v>15000</v>
      </c>
      <c r="G16" s="199">
        <v>18000</v>
      </c>
      <c r="H16" s="199">
        <v>21000</v>
      </c>
      <c r="I16" s="199">
        <v>24000</v>
      </c>
      <c r="J16" s="199">
        <v>27000</v>
      </c>
      <c r="K16" s="199">
        <v>30000</v>
      </c>
      <c r="L16" s="199">
        <v>33000</v>
      </c>
      <c r="M16" s="199">
        <v>36000</v>
      </c>
      <c r="N16" s="199">
        <v>39000</v>
      </c>
      <c r="O16" s="199">
        <v>42000</v>
      </c>
      <c r="P16" s="199">
        <v>45000</v>
      </c>
      <c r="Q16" s="199">
        <v>48000</v>
      </c>
      <c r="R16" s="199">
        <v>51000</v>
      </c>
      <c r="S16" s="199">
        <v>54000</v>
      </c>
      <c r="T16" s="199">
        <v>57000</v>
      </c>
      <c r="U16" s="199">
        <v>60000</v>
      </c>
      <c r="V16" s="199">
        <v>63000</v>
      </c>
      <c r="W16" s="199">
        <v>66000</v>
      </c>
      <c r="X16" s="199">
        <v>69000</v>
      </c>
      <c r="Y16" s="199">
        <v>72000</v>
      </c>
      <c r="Z16" s="199">
        <v>75000</v>
      </c>
      <c r="AA16" s="199">
        <v>78000</v>
      </c>
      <c r="AB16" s="199">
        <v>81000</v>
      </c>
      <c r="AC16" s="199">
        <v>84000</v>
      </c>
      <c r="AD16" s="199">
        <v>87000</v>
      </c>
      <c r="AE16" s="199">
        <v>90000</v>
      </c>
      <c r="AF16" s="199">
        <v>93000</v>
      </c>
      <c r="AG16" s="199">
        <v>96000</v>
      </c>
      <c r="AH16" s="199">
        <v>99000</v>
      </c>
      <c r="AI16" s="199">
        <v>102000</v>
      </c>
    </row>
    <row r="17" spans="1:35" ht="15.75" thickTop="1" x14ac:dyDescent="0.25">
      <c r="A17" s="21" t="s">
        <v>6</v>
      </c>
      <c r="B17" s="2" t="s">
        <v>121</v>
      </c>
      <c r="C17" s="24">
        <v>4</v>
      </c>
      <c r="D17" s="304">
        <v>100</v>
      </c>
      <c r="E17" s="224">
        <v>0</v>
      </c>
      <c r="F17" s="225">
        <v>0</v>
      </c>
      <c r="G17" s="225">
        <v>0</v>
      </c>
      <c r="H17" s="225">
        <v>0</v>
      </c>
      <c r="I17" s="225">
        <v>0</v>
      </c>
      <c r="J17" s="225">
        <v>0</v>
      </c>
      <c r="K17" s="225">
        <v>0</v>
      </c>
      <c r="L17" s="225">
        <v>0</v>
      </c>
      <c r="M17" s="225">
        <v>0</v>
      </c>
      <c r="N17" s="225">
        <v>0</v>
      </c>
      <c r="O17" s="225">
        <v>0</v>
      </c>
      <c r="P17" s="225">
        <v>0</v>
      </c>
      <c r="Q17" s="225">
        <v>0</v>
      </c>
      <c r="R17" s="225">
        <v>0</v>
      </c>
      <c r="S17" s="225">
        <v>0</v>
      </c>
      <c r="T17" s="225">
        <v>0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>
        <v>0</v>
      </c>
      <c r="AE17" s="225">
        <v>0</v>
      </c>
      <c r="AF17" s="225">
        <v>0</v>
      </c>
      <c r="AG17" s="225">
        <v>0</v>
      </c>
      <c r="AH17" s="225">
        <v>0</v>
      </c>
      <c r="AI17" s="226">
        <v>0</v>
      </c>
    </row>
    <row r="18" spans="1:35" x14ac:dyDescent="0.25">
      <c r="A18" s="21" t="s">
        <v>6</v>
      </c>
      <c r="B18" s="2" t="s">
        <v>121</v>
      </c>
      <c r="C18" s="24">
        <v>5</v>
      </c>
      <c r="D18" s="304">
        <v>100</v>
      </c>
      <c r="E18" s="227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28">
        <v>0</v>
      </c>
    </row>
    <row r="19" spans="1:35" x14ac:dyDescent="0.25">
      <c r="A19" s="21" t="s">
        <v>6</v>
      </c>
      <c r="B19" s="2" t="s">
        <v>121</v>
      </c>
      <c r="C19" s="24">
        <v>6</v>
      </c>
      <c r="D19" s="304">
        <v>100</v>
      </c>
      <c r="E19" s="227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28">
        <v>0</v>
      </c>
    </row>
    <row r="20" spans="1:35" x14ac:dyDescent="0.25">
      <c r="A20" s="21" t="s">
        <v>6</v>
      </c>
      <c r="B20" s="2" t="s">
        <v>121</v>
      </c>
      <c r="C20" s="24">
        <v>7</v>
      </c>
      <c r="D20" s="304">
        <v>100</v>
      </c>
      <c r="E20" s="227">
        <v>0</v>
      </c>
      <c r="F20" s="23">
        <v>0</v>
      </c>
      <c r="G20" s="23">
        <v>8.8235294117647065</v>
      </c>
      <c r="H20" s="23">
        <v>0</v>
      </c>
      <c r="I20" s="23">
        <v>0</v>
      </c>
      <c r="J20" s="23">
        <v>5.8823529411764701</v>
      </c>
      <c r="K20" s="23">
        <v>2.9411764705882351</v>
      </c>
      <c r="L20" s="23">
        <v>2.9411764705882351</v>
      </c>
      <c r="M20" s="23">
        <v>2.9411764705882351</v>
      </c>
      <c r="N20" s="23">
        <v>5.8823529411764701</v>
      </c>
      <c r="O20" s="23">
        <v>2.9411764705882351</v>
      </c>
      <c r="P20" s="23">
        <v>2.9411764705882351</v>
      </c>
      <c r="Q20" s="23">
        <v>17.647058823529413</v>
      </c>
      <c r="R20" s="23">
        <v>11.76470588235294</v>
      </c>
      <c r="S20" s="23">
        <v>8.8235294117647065</v>
      </c>
      <c r="T20" s="23">
        <v>2.9411764705882351</v>
      </c>
      <c r="U20" s="23">
        <v>0</v>
      </c>
      <c r="V20" s="23">
        <v>0</v>
      </c>
      <c r="W20" s="23">
        <v>2.9411764705882351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28">
        <v>0</v>
      </c>
    </row>
    <row r="21" spans="1:35" x14ac:dyDescent="0.25">
      <c r="A21" s="21" t="s">
        <v>6</v>
      </c>
      <c r="B21" s="2" t="s">
        <v>121</v>
      </c>
      <c r="C21" s="24">
        <v>8</v>
      </c>
      <c r="D21" s="304">
        <v>100</v>
      </c>
      <c r="E21" s="227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28">
        <v>0</v>
      </c>
    </row>
    <row r="22" spans="1:35" x14ac:dyDescent="0.25">
      <c r="A22" s="21" t="s">
        <v>6</v>
      </c>
      <c r="B22" s="2" t="s">
        <v>121</v>
      </c>
      <c r="C22" s="24">
        <v>9</v>
      </c>
      <c r="D22" s="304">
        <v>100</v>
      </c>
      <c r="E22" s="227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28">
        <v>0</v>
      </c>
    </row>
    <row r="23" spans="1:35" x14ac:dyDescent="0.25">
      <c r="A23" s="21" t="s">
        <v>6</v>
      </c>
      <c r="B23" s="2" t="s">
        <v>121</v>
      </c>
      <c r="C23" s="24">
        <v>10</v>
      </c>
      <c r="D23" s="22">
        <v>100</v>
      </c>
      <c r="E23" s="227">
        <v>4.8192771084337354</v>
      </c>
      <c r="F23" s="23">
        <v>1.2048192771084338</v>
      </c>
      <c r="G23" s="23">
        <v>4.8192771084337354</v>
      </c>
      <c r="H23" s="23">
        <v>3.6144578313253009</v>
      </c>
      <c r="I23" s="23">
        <v>7.2289156626506017</v>
      </c>
      <c r="J23" s="23">
        <v>8.4337349397590362</v>
      </c>
      <c r="K23" s="23">
        <v>7.2289156626506017</v>
      </c>
      <c r="L23" s="23">
        <v>6.024096385542169</v>
      </c>
      <c r="M23" s="23">
        <v>9.6385542168674707</v>
      </c>
      <c r="N23" s="23">
        <v>7.2289156626506017</v>
      </c>
      <c r="O23" s="23">
        <v>7.2289156626506017</v>
      </c>
      <c r="P23" s="23">
        <v>4.8192771084337354</v>
      </c>
      <c r="Q23" s="23">
        <v>8.4337349397590362</v>
      </c>
      <c r="R23" s="23">
        <v>1.2048192771084338</v>
      </c>
      <c r="S23" s="23">
        <v>4.8192771084337354</v>
      </c>
      <c r="T23" s="23">
        <v>3.6144578313253009</v>
      </c>
      <c r="U23" s="23">
        <v>4.8192771084337354</v>
      </c>
      <c r="V23" s="23">
        <v>2.4096385542168677</v>
      </c>
      <c r="W23" s="23">
        <v>0</v>
      </c>
      <c r="X23" s="23">
        <v>0</v>
      </c>
      <c r="Y23" s="23">
        <v>2.4096385542168677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28">
        <v>0</v>
      </c>
    </row>
    <row r="24" spans="1:35" x14ac:dyDescent="0.25">
      <c r="A24" s="21" t="s">
        <v>6</v>
      </c>
      <c r="B24" s="2" t="s">
        <v>121</v>
      </c>
      <c r="C24" s="24">
        <v>11</v>
      </c>
      <c r="D24" s="304">
        <v>100</v>
      </c>
      <c r="E24" s="227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28">
        <v>0</v>
      </c>
    </row>
    <row r="25" spans="1:35" x14ac:dyDescent="0.25">
      <c r="A25" s="21" t="s">
        <v>6</v>
      </c>
      <c r="B25" s="2" t="s">
        <v>121</v>
      </c>
      <c r="C25" s="24">
        <v>12</v>
      </c>
      <c r="D25" s="304">
        <v>100</v>
      </c>
      <c r="E25" s="227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28">
        <v>0</v>
      </c>
    </row>
    <row r="26" spans="1:35" ht="15.75" thickBot="1" x14ac:dyDescent="0.3">
      <c r="A26" s="21" t="s">
        <v>6</v>
      </c>
      <c r="B26" s="2" t="s">
        <v>121</v>
      </c>
      <c r="C26" s="24">
        <v>13</v>
      </c>
      <c r="D26" s="304">
        <v>100</v>
      </c>
      <c r="E26" s="229">
        <v>0</v>
      </c>
      <c r="F26" s="230">
        <v>0</v>
      </c>
      <c r="G26" s="230">
        <v>0</v>
      </c>
      <c r="H26" s="230">
        <v>0</v>
      </c>
      <c r="I26" s="230">
        <v>14.814814814814813</v>
      </c>
      <c r="J26" s="230">
        <v>0</v>
      </c>
      <c r="K26" s="230">
        <v>3.7037037037037033</v>
      </c>
      <c r="L26" s="230">
        <v>0</v>
      </c>
      <c r="M26" s="230">
        <v>7.4074074074074066</v>
      </c>
      <c r="N26" s="230">
        <v>14.814814814814813</v>
      </c>
      <c r="O26" s="230">
        <v>11.111111111111111</v>
      </c>
      <c r="P26" s="230">
        <v>11.111111111111111</v>
      </c>
      <c r="Q26" s="230">
        <v>3.7037037037037033</v>
      </c>
      <c r="R26" s="230">
        <v>18.518518518518519</v>
      </c>
      <c r="S26" s="230">
        <v>0</v>
      </c>
      <c r="T26" s="230">
        <v>3.7037037037037033</v>
      </c>
      <c r="U26" s="230">
        <v>0</v>
      </c>
      <c r="V26" s="230">
        <v>7.4074074074074066</v>
      </c>
      <c r="W26" s="230">
        <v>3.7037037037037033</v>
      </c>
      <c r="X26" s="230">
        <v>0</v>
      </c>
      <c r="Y26" s="230">
        <v>0</v>
      </c>
      <c r="Z26" s="230">
        <v>0</v>
      </c>
      <c r="AA26" s="230">
        <v>0</v>
      </c>
      <c r="AB26" s="230">
        <v>0</v>
      </c>
      <c r="AC26" s="230">
        <v>0</v>
      </c>
      <c r="AD26" s="230">
        <v>0</v>
      </c>
      <c r="AE26" s="230">
        <v>0</v>
      </c>
      <c r="AF26" s="230">
        <v>0</v>
      </c>
      <c r="AG26" s="230">
        <v>0</v>
      </c>
      <c r="AH26" s="230">
        <v>0</v>
      </c>
      <c r="AI26" s="231">
        <v>0</v>
      </c>
    </row>
    <row r="27" spans="1:35" ht="15.75" thickTop="1" x14ac:dyDescent="0.25">
      <c r="A27" s="1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</row>
    <row r="28" spans="1:35" x14ac:dyDescent="0.25">
      <c r="A28" s="1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</row>
    <row r="29" spans="1:35" x14ac:dyDescent="0.25">
      <c r="A29" s="19" t="s">
        <v>27</v>
      </c>
    </row>
    <row r="30" spans="1:35" ht="15.75" thickBot="1" x14ac:dyDescent="0.3">
      <c r="A30" s="21" t="s">
        <v>6</v>
      </c>
      <c r="B30" s="17" t="s">
        <v>0</v>
      </c>
      <c r="C30" s="17" t="s">
        <v>1</v>
      </c>
      <c r="D30" s="17" t="s">
        <v>2</v>
      </c>
      <c r="E30" s="199">
        <v>12000</v>
      </c>
      <c r="F30" s="199">
        <v>15000</v>
      </c>
      <c r="G30" s="199">
        <v>18000</v>
      </c>
      <c r="H30" s="199">
        <v>21000</v>
      </c>
      <c r="I30" s="199">
        <v>24000</v>
      </c>
      <c r="J30" s="199">
        <v>27000</v>
      </c>
      <c r="K30" s="199">
        <v>30000</v>
      </c>
      <c r="L30" s="199">
        <v>33000</v>
      </c>
      <c r="M30" s="199">
        <v>36000</v>
      </c>
      <c r="N30" s="199">
        <v>39000</v>
      </c>
      <c r="O30" s="199">
        <v>42000</v>
      </c>
      <c r="P30" s="199">
        <v>45000</v>
      </c>
      <c r="Q30" s="199">
        <v>48000</v>
      </c>
      <c r="R30" s="199">
        <v>51000</v>
      </c>
      <c r="S30" s="199">
        <v>54000</v>
      </c>
      <c r="T30" s="199">
        <v>57000</v>
      </c>
      <c r="U30" s="199">
        <v>60000</v>
      </c>
      <c r="V30" s="199">
        <v>63000</v>
      </c>
      <c r="W30" s="199">
        <v>66000</v>
      </c>
      <c r="X30" s="199">
        <v>69000</v>
      </c>
      <c r="Y30" s="199">
        <v>72000</v>
      </c>
      <c r="Z30" s="199">
        <v>75000</v>
      </c>
      <c r="AA30" s="199">
        <v>78000</v>
      </c>
      <c r="AB30" s="199">
        <v>81000</v>
      </c>
      <c r="AC30" s="199">
        <v>84000</v>
      </c>
      <c r="AD30" s="199">
        <v>87000</v>
      </c>
      <c r="AE30" s="199">
        <v>90000</v>
      </c>
      <c r="AF30" s="199">
        <v>93000</v>
      </c>
      <c r="AG30" s="199">
        <v>96000</v>
      </c>
      <c r="AH30" s="199">
        <v>99000</v>
      </c>
      <c r="AI30" s="199">
        <v>102000</v>
      </c>
    </row>
    <row r="31" spans="1:35" ht="15.75" thickTop="1" x14ac:dyDescent="0.25">
      <c r="A31" s="21" t="s">
        <v>6</v>
      </c>
      <c r="B31" s="2" t="s">
        <v>121</v>
      </c>
      <c r="C31" s="25">
        <v>4</v>
      </c>
      <c r="D31" s="305">
        <v>100</v>
      </c>
      <c r="E31" s="232">
        <v>0</v>
      </c>
      <c r="F31" s="233">
        <v>0</v>
      </c>
      <c r="G31" s="233">
        <v>0</v>
      </c>
      <c r="H31" s="233">
        <v>0</v>
      </c>
      <c r="I31" s="233">
        <v>0</v>
      </c>
      <c r="J31" s="233">
        <v>0</v>
      </c>
      <c r="K31" s="233">
        <v>0</v>
      </c>
      <c r="L31" s="233">
        <v>0</v>
      </c>
      <c r="M31" s="233">
        <v>0</v>
      </c>
      <c r="N31" s="233">
        <v>0</v>
      </c>
      <c r="O31" s="233">
        <v>0</v>
      </c>
      <c r="P31" s="233">
        <v>0</v>
      </c>
      <c r="Q31" s="233">
        <v>0</v>
      </c>
      <c r="R31" s="233">
        <v>0</v>
      </c>
      <c r="S31" s="233">
        <v>0</v>
      </c>
      <c r="T31" s="233">
        <v>0</v>
      </c>
      <c r="U31" s="233">
        <v>0</v>
      </c>
      <c r="V31" s="233">
        <v>0</v>
      </c>
      <c r="W31" s="233">
        <v>0</v>
      </c>
      <c r="X31" s="233">
        <v>0</v>
      </c>
      <c r="Y31" s="233">
        <v>0</v>
      </c>
      <c r="Z31" s="233">
        <v>0</v>
      </c>
      <c r="AA31" s="233">
        <v>0</v>
      </c>
      <c r="AB31" s="233">
        <v>0</v>
      </c>
      <c r="AC31" s="233">
        <v>0</v>
      </c>
      <c r="AD31" s="233">
        <v>0</v>
      </c>
      <c r="AE31" s="233">
        <v>0</v>
      </c>
      <c r="AF31" s="233">
        <v>0</v>
      </c>
      <c r="AG31" s="233">
        <v>0</v>
      </c>
      <c r="AH31" s="233">
        <v>0</v>
      </c>
      <c r="AI31" s="234">
        <v>0</v>
      </c>
    </row>
    <row r="32" spans="1:35" x14ac:dyDescent="0.25">
      <c r="A32" s="21" t="s">
        <v>6</v>
      </c>
      <c r="B32" s="2" t="s">
        <v>121</v>
      </c>
      <c r="C32" s="25">
        <v>5</v>
      </c>
      <c r="D32" s="305">
        <v>100</v>
      </c>
      <c r="E32" s="235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36">
        <v>0</v>
      </c>
    </row>
    <row r="33" spans="1:35" x14ac:dyDescent="0.25">
      <c r="A33" s="21" t="s">
        <v>6</v>
      </c>
      <c r="B33" s="2" t="s">
        <v>121</v>
      </c>
      <c r="C33" s="25">
        <v>6</v>
      </c>
      <c r="D33" s="305">
        <v>100</v>
      </c>
      <c r="E33" s="235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36">
        <v>0</v>
      </c>
    </row>
    <row r="34" spans="1:35" x14ac:dyDescent="0.25">
      <c r="A34" s="21" t="s">
        <v>6</v>
      </c>
      <c r="B34" s="2" t="s">
        <v>121</v>
      </c>
      <c r="C34" s="25">
        <v>7</v>
      </c>
      <c r="D34" s="79">
        <v>100</v>
      </c>
      <c r="E34" s="235">
        <v>5.6074766355140184</v>
      </c>
      <c r="F34" s="26">
        <v>0.93457943925233633</v>
      </c>
      <c r="G34" s="26">
        <v>2.8037383177570092</v>
      </c>
      <c r="H34" s="26">
        <v>3.7383177570093453</v>
      </c>
      <c r="I34" s="26">
        <v>1.8691588785046727</v>
      </c>
      <c r="J34" s="26">
        <v>1.8691588785046727</v>
      </c>
      <c r="K34" s="26">
        <v>3.7383177570093453</v>
      </c>
      <c r="L34" s="26">
        <v>3.7383177570093453</v>
      </c>
      <c r="M34" s="26">
        <v>4.6728971962616823</v>
      </c>
      <c r="N34" s="26">
        <v>2.8037383177570092</v>
      </c>
      <c r="O34" s="26">
        <v>1.8691588785046727</v>
      </c>
      <c r="P34" s="26">
        <v>8.4112149532710276</v>
      </c>
      <c r="Q34" s="26">
        <v>4.6728971962616823</v>
      </c>
      <c r="R34" s="26">
        <v>5.6074766355140184</v>
      </c>
      <c r="S34" s="26">
        <v>5.6074766355140184</v>
      </c>
      <c r="T34" s="26">
        <v>4.6728971962616823</v>
      </c>
      <c r="U34" s="26">
        <v>3.7383177570093453</v>
      </c>
      <c r="V34" s="26">
        <v>2.8037383177570092</v>
      </c>
      <c r="W34" s="26">
        <v>3.7383177570093453</v>
      </c>
      <c r="X34" s="26">
        <v>4.6728971962616823</v>
      </c>
      <c r="Y34" s="26">
        <v>2.8037383177570092</v>
      </c>
      <c r="Z34" s="26">
        <v>4.6728971962616823</v>
      </c>
      <c r="AA34" s="26">
        <v>2.8037383177570092</v>
      </c>
      <c r="AB34" s="26">
        <v>1.8691588785046727</v>
      </c>
      <c r="AC34" s="26">
        <v>0.93457943925233633</v>
      </c>
      <c r="AD34" s="26">
        <v>2.8037383177570092</v>
      </c>
      <c r="AE34" s="26">
        <v>0.93457943925233633</v>
      </c>
      <c r="AF34" s="26">
        <v>0.93457943925233633</v>
      </c>
      <c r="AG34" s="26">
        <v>0</v>
      </c>
      <c r="AH34" s="26">
        <v>0</v>
      </c>
      <c r="AI34" s="236">
        <v>4.6728969999999999</v>
      </c>
    </row>
    <row r="35" spans="1:35" x14ac:dyDescent="0.25">
      <c r="A35" s="21" t="s">
        <v>6</v>
      </c>
      <c r="B35" s="2" t="s">
        <v>121</v>
      </c>
      <c r="C35" s="25">
        <v>8</v>
      </c>
      <c r="D35" s="305">
        <v>100</v>
      </c>
      <c r="E35" s="235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36">
        <v>0</v>
      </c>
    </row>
    <row r="36" spans="1:35" x14ac:dyDescent="0.25">
      <c r="A36" s="21" t="s">
        <v>6</v>
      </c>
      <c r="B36" s="2" t="s">
        <v>121</v>
      </c>
      <c r="C36" s="25">
        <v>9</v>
      </c>
      <c r="D36" s="305">
        <v>100</v>
      </c>
      <c r="E36" s="235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36">
        <v>0</v>
      </c>
    </row>
    <row r="37" spans="1:35" x14ac:dyDescent="0.25">
      <c r="A37" s="21" t="s">
        <v>6</v>
      </c>
      <c r="B37" s="2" t="s">
        <v>121</v>
      </c>
      <c r="C37" s="25">
        <v>10</v>
      </c>
      <c r="D37" s="79">
        <v>100</v>
      </c>
      <c r="E37" s="235">
        <v>0.64794816414686829</v>
      </c>
      <c r="F37" s="26">
        <v>0.21598272138228944</v>
      </c>
      <c r="G37" s="26">
        <v>2.159827213822894</v>
      </c>
      <c r="H37" s="26">
        <v>2.4838012958963285</v>
      </c>
      <c r="I37" s="26">
        <v>3.7796976241900646</v>
      </c>
      <c r="J37" s="26">
        <v>4.4276457883369327</v>
      </c>
      <c r="K37" s="26">
        <v>4.4276457883369327</v>
      </c>
      <c r="L37" s="26">
        <v>3.8876889848812093</v>
      </c>
      <c r="M37" s="26">
        <v>6.6954643628509727</v>
      </c>
      <c r="N37" s="26">
        <v>5.5075593952483803</v>
      </c>
      <c r="O37" s="26">
        <v>6.4794816414686833</v>
      </c>
      <c r="P37" s="26">
        <v>6.3714902807775378</v>
      </c>
      <c r="Q37" s="26">
        <v>7.4514038876889845</v>
      </c>
      <c r="R37" s="26">
        <v>7.2354211663066952</v>
      </c>
      <c r="S37" s="26">
        <v>5.8315334773218144</v>
      </c>
      <c r="T37" s="26">
        <v>5.7235421166306688</v>
      </c>
      <c r="U37" s="26">
        <v>6.3714902807775378</v>
      </c>
      <c r="V37" s="26">
        <v>4.7516198704103676</v>
      </c>
      <c r="W37" s="26">
        <v>3.7796976241900646</v>
      </c>
      <c r="X37" s="26">
        <v>3.995680345572354</v>
      </c>
      <c r="Y37" s="26">
        <v>3.0237580993520519</v>
      </c>
      <c r="Z37" s="26">
        <v>0.86393088552915775</v>
      </c>
      <c r="AA37" s="26">
        <v>1.8358531317494602</v>
      </c>
      <c r="AB37" s="26">
        <v>0.75593952483801297</v>
      </c>
      <c r="AC37" s="26">
        <v>0.5399568034557235</v>
      </c>
      <c r="AD37" s="26">
        <v>0.43196544276457888</v>
      </c>
      <c r="AE37" s="26">
        <v>0.10799136069114472</v>
      </c>
      <c r="AF37" s="26">
        <v>0.10799136069114472</v>
      </c>
      <c r="AG37" s="26">
        <v>0.10799136069114472</v>
      </c>
      <c r="AH37" s="26">
        <v>0</v>
      </c>
      <c r="AI37" s="236">
        <v>0</v>
      </c>
    </row>
    <row r="38" spans="1:35" x14ac:dyDescent="0.25">
      <c r="A38" s="21" t="s">
        <v>6</v>
      </c>
      <c r="B38" s="2" t="s">
        <v>121</v>
      </c>
      <c r="C38" s="25">
        <v>11</v>
      </c>
      <c r="D38" s="305">
        <v>100</v>
      </c>
      <c r="E38" s="235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36">
        <v>0</v>
      </c>
    </row>
    <row r="39" spans="1:35" x14ac:dyDescent="0.25">
      <c r="A39" s="21" t="s">
        <v>6</v>
      </c>
      <c r="B39" s="2" t="s">
        <v>121</v>
      </c>
      <c r="C39" s="25">
        <v>12</v>
      </c>
      <c r="D39" s="305">
        <v>100</v>
      </c>
      <c r="E39" s="235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36">
        <v>0</v>
      </c>
    </row>
    <row r="40" spans="1:35" ht="15.75" thickBot="1" x14ac:dyDescent="0.3">
      <c r="A40" s="21" t="s">
        <v>6</v>
      </c>
      <c r="B40" s="2" t="s">
        <v>121</v>
      </c>
      <c r="C40" s="25">
        <v>13</v>
      </c>
      <c r="D40" s="305">
        <v>100</v>
      </c>
      <c r="E40" s="237">
        <v>0</v>
      </c>
      <c r="F40" s="238">
        <v>0</v>
      </c>
      <c r="G40" s="238">
        <v>0</v>
      </c>
      <c r="H40" s="238">
        <v>0</v>
      </c>
      <c r="I40" s="238">
        <v>0</v>
      </c>
      <c r="J40" s="238">
        <v>0</v>
      </c>
      <c r="K40" s="238">
        <v>0</v>
      </c>
      <c r="L40" s="238">
        <v>0</v>
      </c>
      <c r="M40" s="238">
        <v>0</v>
      </c>
      <c r="N40" s="238">
        <v>0</v>
      </c>
      <c r="O40" s="238">
        <v>0</v>
      </c>
      <c r="P40" s="238">
        <v>0</v>
      </c>
      <c r="Q40" s="238">
        <v>0</v>
      </c>
      <c r="R40" s="238">
        <v>0</v>
      </c>
      <c r="S40" s="238">
        <v>0</v>
      </c>
      <c r="T40" s="238">
        <v>0</v>
      </c>
      <c r="U40" s="238">
        <v>0</v>
      </c>
      <c r="V40" s="238">
        <v>0</v>
      </c>
      <c r="W40" s="238">
        <v>0</v>
      </c>
      <c r="X40" s="238">
        <v>0</v>
      </c>
      <c r="Y40" s="238">
        <v>0</v>
      </c>
      <c r="Z40" s="238">
        <v>0</v>
      </c>
      <c r="AA40" s="238">
        <v>0</v>
      </c>
      <c r="AB40" s="238">
        <v>0</v>
      </c>
      <c r="AC40" s="238">
        <v>0</v>
      </c>
      <c r="AD40" s="238">
        <v>0</v>
      </c>
      <c r="AE40" s="238">
        <v>0</v>
      </c>
      <c r="AF40" s="238">
        <v>0</v>
      </c>
      <c r="AG40" s="238">
        <v>0</v>
      </c>
      <c r="AH40" s="238">
        <v>0</v>
      </c>
      <c r="AI40" s="239">
        <v>0</v>
      </c>
    </row>
    <row r="41" spans="1:35" ht="15.75" thickTop="1" x14ac:dyDescent="0.25">
      <c r="A41" s="1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9"/>
    </row>
    <row r="42" spans="1:35" x14ac:dyDescent="0.25">
      <c r="A42" s="1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</row>
    <row r="43" spans="1:35" x14ac:dyDescent="0.25">
      <c r="A43" s="19" t="s">
        <v>57</v>
      </c>
    </row>
    <row r="44" spans="1:35" ht="15.75" thickBot="1" x14ac:dyDescent="0.3">
      <c r="A44" s="21" t="s">
        <v>6</v>
      </c>
      <c r="B44" s="17" t="s">
        <v>0</v>
      </c>
      <c r="C44" s="17" t="s">
        <v>1</v>
      </c>
      <c r="D44" s="17" t="s">
        <v>2</v>
      </c>
      <c r="E44" s="199">
        <v>12000</v>
      </c>
      <c r="F44" s="199">
        <v>15000</v>
      </c>
      <c r="G44" s="199">
        <v>18000</v>
      </c>
      <c r="H44" s="199">
        <v>21000</v>
      </c>
      <c r="I44" s="199">
        <v>24000</v>
      </c>
      <c r="J44" s="199">
        <v>27000</v>
      </c>
      <c r="K44" s="199">
        <v>30000</v>
      </c>
      <c r="L44" s="199">
        <v>33000</v>
      </c>
      <c r="M44" s="199">
        <v>36000</v>
      </c>
      <c r="N44" s="199">
        <v>39000</v>
      </c>
      <c r="O44" s="199">
        <v>42000</v>
      </c>
      <c r="P44" s="199">
        <v>45000</v>
      </c>
      <c r="Q44" s="199">
        <v>48000</v>
      </c>
      <c r="R44" s="199">
        <v>51000</v>
      </c>
      <c r="S44" s="199">
        <v>54000</v>
      </c>
      <c r="T44" s="199">
        <v>57000</v>
      </c>
      <c r="U44" s="199">
        <v>60000</v>
      </c>
      <c r="V44" s="199">
        <v>63000</v>
      </c>
      <c r="W44" s="199">
        <v>66000</v>
      </c>
      <c r="X44" s="199">
        <v>69000</v>
      </c>
      <c r="Y44" s="199">
        <v>72000</v>
      </c>
      <c r="Z44" s="199">
        <v>75000</v>
      </c>
      <c r="AA44" s="199">
        <v>78000</v>
      </c>
      <c r="AB44" s="199">
        <v>81000</v>
      </c>
      <c r="AC44" s="199">
        <v>84000</v>
      </c>
      <c r="AD44" s="199">
        <v>87000</v>
      </c>
      <c r="AE44" s="199">
        <v>90000</v>
      </c>
      <c r="AF44" s="199">
        <v>93000</v>
      </c>
      <c r="AG44" s="199">
        <v>96000</v>
      </c>
      <c r="AH44" s="199">
        <v>99000</v>
      </c>
      <c r="AI44" s="199">
        <v>102000</v>
      </c>
    </row>
    <row r="45" spans="1:35" ht="15.75" thickTop="1" x14ac:dyDescent="0.25">
      <c r="A45" s="21" t="s">
        <v>6</v>
      </c>
      <c r="B45" s="2" t="s">
        <v>121</v>
      </c>
      <c r="C45" s="75">
        <v>4</v>
      </c>
      <c r="D45" s="198">
        <v>100</v>
      </c>
      <c r="E45" s="240">
        <v>0</v>
      </c>
      <c r="F45" s="241">
        <v>0</v>
      </c>
      <c r="G45" s="241">
        <v>0</v>
      </c>
      <c r="H45" s="241">
        <v>0</v>
      </c>
      <c r="I45" s="241">
        <v>0</v>
      </c>
      <c r="J45" s="241">
        <v>0</v>
      </c>
      <c r="K45" s="241">
        <v>0</v>
      </c>
      <c r="L45" s="241">
        <v>0</v>
      </c>
      <c r="M45" s="241">
        <v>0</v>
      </c>
      <c r="N45" s="241">
        <v>0</v>
      </c>
      <c r="O45" s="241">
        <v>0</v>
      </c>
      <c r="P45" s="241">
        <v>0</v>
      </c>
      <c r="Q45" s="241">
        <v>0</v>
      </c>
      <c r="R45" s="241">
        <v>0</v>
      </c>
      <c r="S45" s="241">
        <v>0</v>
      </c>
      <c r="T45" s="241">
        <v>0</v>
      </c>
      <c r="U45" s="241">
        <v>0</v>
      </c>
      <c r="V45" s="241">
        <v>0</v>
      </c>
      <c r="W45" s="241">
        <v>0</v>
      </c>
      <c r="X45" s="241">
        <v>0</v>
      </c>
      <c r="Y45" s="241">
        <v>0</v>
      </c>
      <c r="Z45" s="241">
        <v>0</v>
      </c>
      <c r="AA45" s="241">
        <v>0</v>
      </c>
      <c r="AB45" s="241">
        <v>0</v>
      </c>
      <c r="AC45" s="241">
        <v>0</v>
      </c>
      <c r="AD45" s="241">
        <v>0</v>
      </c>
      <c r="AE45" s="241">
        <v>0</v>
      </c>
      <c r="AF45" s="241">
        <v>0</v>
      </c>
      <c r="AG45" s="241">
        <v>0</v>
      </c>
      <c r="AH45" s="241">
        <v>0</v>
      </c>
      <c r="AI45" s="242">
        <v>0</v>
      </c>
    </row>
    <row r="46" spans="1:35" x14ac:dyDescent="0.25">
      <c r="A46" s="21" t="s">
        <v>6</v>
      </c>
      <c r="B46" s="2" t="s">
        <v>121</v>
      </c>
      <c r="C46" s="75">
        <v>5</v>
      </c>
      <c r="D46" s="198">
        <v>100</v>
      </c>
      <c r="E46" s="243">
        <v>0</v>
      </c>
      <c r="F46" s="75">
        <v>0</v>
      </c>
      <c r="G46" s="75">
        <v>0</v>
      </c>
      <c r="H46" s="75">
        <v>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  <c r="Z46" s="75">
        <v>0</v>
      </c>
      <c r="AA46" s="75">
        <v>0</v>
      </c>
      <c r="AB46" s="75">
        <v>0</v>
      </c>
      <c r="AC46" s="75">
        <v>0</v>
      </c>
      <c r="AD46" s="75">
        <v>0</v>
      </c>
      <c r="AE46" s="75">
        <v>0</v>
      </c>
      <c r="AF46" s="75">
        <v>0</v>
      </c>
      <c r="AG46" s="75">
        <v>0</v>
      </c>
      <c r="AH46" s="75">
        <v>0</v>
      </c>
      <c r="AI46" s="244">
        <v>0</v>
      </c>
    </row>
    <row r="47" spans="1:35" x14ac:dyDescent="0.25">
      <c r="A47" s="21" t="s">
        <v>6</v>
      </c>
      <c r="B47" s="2" t="s">
        <v>121</v>
      </c>
      <c r="C47" s="75">
        <v>6</v>
      </c>
      <c r="D47" s="198">
        <v>100</v>
      </c>
      <c r="E47" s="243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0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244">
        <v>0</v>
      </c>
    </row>
    <row r="48" spans="1:35" x14ac:dyDescent="0.25">
      <c r="A48" s="21" t="s">
        <v>6</v>
      </c>
      <c r="B48" s="2" t="s">
        <v>121</v>
      </c>
      <c r="C48" s="75">
        <v>7</v>
      </c>
      <c r="D48" s="80">
        <v>100</v>
      </c>
      <c r="E48" s="243">
        <v>12</v>
      </c>
      <c r="F48" s="75">
        <v>8</v>
      </c>
      <c r="G48" s="75">
        <v>18</v>
      </c>
      <c r="H48" s="75">
        <v>10</v>
      </c>
      <c r="I48" s="75">
        <v>6</v>
      </c>
      <c r="J48" s="75">
        <v>12</v>
      </c>
      <c r="K48" s="75">
        <v>2</v>
      </c>
      <c r="L48" s="75">
        <v>6</v>
      </c>
      <c r="M48" s="75">
        <v>2</v>
      </c>
      <c r="N48" s="75">
        <v>2</v>
      </c>
      <c r="O48" s="75">
        <v>0</v>
      </c>
      <c r="P48" s="75">
        <v>6</v>
      </c>
      <c r="Q48" s="75">
        <v>2</v>
      </c>
      <c r="R48" s="75">
        <v>0</v>
      </c>
      <c r="S48" s="75">
        <v>2</v>
      </c>
      <c r="T48" s="75">
        <v>0</v>
      </c>
      <c r="U48" s="75">
        <v>2</v>
      </c>
      <c r="V48" s="75">
        <v>2</v>
      </c>
      <c r="W48" s="75">
        <v>0</v>
      </c>
      <c r="X48" s="75">
        <v>0</v>
      </c>
      <c r="Y48" s="75">
        <v>2</v>
      </c>
      <c r="Z48" s="75">
        <v>2</v>
      </c>
      <c r="AA48" s="75">
        <v>4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244">
        <v>0</v>
      </c>
    </row>
    <row r="49" spans="1:37" x14ac:dyDescent="0.25">
      <c r="A49" s="21" t="s">
        <v>6</v>
      </c>
      <c r="B49" s="2" t="s">
        <v>121</v>
      </c>
      <c r="C49" s="75">
        <v>8</v>
      </c>
      <c r="D49" s="198">
        <v>100</v>
      </c>
      <c r="E49" s="243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0</v>
      </c>
      <c r="X49" s="75">
        <v>0</v>
      </c>
      <c r="Y49" s="75">
        <v>0</v>
      </c>
      <c r="Z49" s="75">
        <v>0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244">
        <v>0</v>
      </c>
    </row>
    <row r="50" spans="1:37" x14ac:dyDescent="0.25">
      <c r="A50" s="21" t="s">
        <v>6</v>
      </c>
      <c r="B50" s="2" t="s">
        <v>121</v>
      </c>
      <c r="C50" s="75">
        <v>9</v>
      </c>
      <c r="D50" s="198">
        <v>100</v>
      </c>
      <c r="E50" s="243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  <c r="AA50" s="75">
        <v>0</v>
      </c>
      <c r="AB50" s="75">
        <v>0</v>
      </c>
      <c r="AC50" s="75">
        <v>0</v>
      </c>
      <c r="AD50" s="75">
        <v>0</v>
      </c>
      <c r="AE50" s="75">
        <v>0</v>
      </c>
      <c r="AF50" s="75">
        <v>0</v>
      </c>
      <c r="AG50" s="75">
        <v>0</v>
      </c>
      <c r="AH50" s="75">
        <v>0</v>
      </c>
      <c r="AI50" s="244">
        <v>0</v>
      </c>
    </row>
    <row r="51" spans="1:37" x14ac:dyDescent="0.25">
      <c r="A51" s="21" t="s">
        <v>6</v>
      </c>
      <c r="B51" s="2" t="s">
        <v>121</v>
      </c>
      <c r="C51" s="75">
        <v>10</v>
      </c>
      <c r="D51" s="80">
        <v>100</v>
      </c>
      <c r="E51" s="243">
        <v>11.445783132530121</v>
      </c>
      <c r="F51" s="75">
        <v>3.0120481927710845</v>
      </c>
      <c r="G51" s="75">
        <v>7.8313253012048198</v>
      </c>
      <c r="H51" s="75">
        <v>6.024096385542169</v>
      </c>
      <c r="I51" s="75">
        <v>4.8192771084337354</v>
      </c>
      <c r="J51" s="75">
        <v>10.843373493975903</v>
      </c>
      <c r="K51" s="75">
        <v>12.650602409638553</v>
      </c>
      <c r="L51" s="75">
        <v>7.8313253012048198</v>
      </c>
      <c r="M51" s="75">
        <v>6.6265060240963862</v>
      </c>
      <c r="N51" s="75">
        <v>3.0120481927710845</v>
      </c>
      <c r="O51" s="75">
        <v>3.0120481927710845</v>
      </c>
      <c r="P51" s="75">
        <v>1.2048192771084338</v>
      </c>
      <c r="Q51" s="75">
        <v>1.8072289156626504</v>
      </c>
      <c r="R51" s="75">
        <v>1.8072289156626504</v>
      </c>
      <c r="S51" s="75">
        <v>1.8072289156626504</v>
      </c>
      <c r="T51" s="75">
        <v>0.60240963855421692</v>
      </c>
      <c r="U51" s="75">
        <v>2.4096385542168677</v>
      </c>
      <c r="V51" s="75">
        <v>2.4096385542168677</v>
      </c>
      <c r="W51" s="75">
        <v>1.2048192771084338</v>
      </c>
      <c r="X51" s="75">
        <v>0.60240963855421692</v>
      </c>
      <c r="Y51" s="75">
        <v>1.2048192771084338</v>
      </c>
      <c r="Z51" s="75">
        <v>0</v>
      </c>
      <c r="AA51" s="75">
        <v>1.8072289156626504</v>
      </c>
      <c r="AB51" s="75">
        <v>0.60240963855421692</v>
      </c>
      <c r="AC51" s="75">
        <v>1.2048192771084338</v>
      </c>
      <c r="AD51" s="75">
        <v>0</v>
      </c>
      <c r="AE51" s="75">
        <v>0</v>
      </c>
      <c r="AF51" s="75">
        <v>0</v>
      </c>
      <c r="AG51" s="75">
        <v>1.2048192771084338</v>
      </c>
      <c r="AH51" s="75">
        <v>1.2048192771084338</v>
      </c>
      <c r="AI51" s="244">
        <v>0.60240963855421692</v>
      </c>
    </row>
    <row r="52" spans="1:37" x14ac:dyDescent="0.25">
      <c r="A52" s="21" t="s">
        <v>6</v>
      </c>
      <c r="B52" s="2" t="s">
        <v>121</v>
      </c>
      <c r="C52" s="75">
        <v>11</v>
      </c>
      <c r="D52" s="198">
        <v>100</v>
      </c>
      <c r="E52" s="243">
        <v>0</v>
      </c>
      <c r="F52" s="75"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244">
        <v>0</v>
      </c>
    </row>
    <row r="53" spans="1:37" x14ac:dyDescent="0.25">
      <c r="A53" s="21" t="s">
        <v>6</v>
      </c>
      <c r="B53" s="2" t="s">
        <v>121</v>
      </c>
      <c r="C53" s="75">
        <v>12</v>
      </c>
      <c r="D53" s="198">
        <v>100</v>
      </c>
      <c r="E53" s="243">
        <v>0</v>
      </c>
      <c r="F53" s="75">
        <v>0</v>
      </c>
      <c r="G53" s="75">
        <v>0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5">
        <v>0</v>
      </c>
      <c r="AE53" s="75">
        <v>0</v>
      </c>
      <c r="AF53" s="75">
        <v>0</v>
      </c>
      <c r="AG53" s="75">
        <v>0</v>
      </c>
      <c r="AH53" s="75">
        <v>0</v>
      </c>
      <c r="AI53" s="244">
        <v>0</v>
      </c>
    </row>
    <row r="54" spans="1:37" ht="15.75" thickBot="1" x14ac:dyDescent="0.3">
      <c r="A54" s="21" t="s">
        <v>6</v>
      </c>
      <c r="B54" s="2" t="s">
        <v>121</v>
      </c>
      <c r="C54" s="75">
        <v>13</v>
      </c>
      <c r="D54" s="198">
        <v>100</v>
      </c>
      <c r="E54" s="245">
        <v>0</v>
      </c>
      <c r="F54" s="246">
        <v>3.7037037037037033</v>
      </c>
      <c r="G54" s="246">
        <v>0</v>
      </c>
      <c r="H54" s="246">
        <v>3.7037037037037033</v>
      </c>
      <c r="I54" s="246">
        <v>3.7037037037037033</v>
      </c>
      <c r="J54" s="246">
        <v>3.7037037037037033</v>
      </c>
      <c r="K54" s="246">
        <v>3.7037037037037033</v>
      </c>
      <c r="L54" s="246">
        <v>7.4074074074074066</v>
      </c>
      <c r="M54" s="246">
        <v>7.4074074074074066</v>
      </c>
      <c r="N54" s="246">
        <v>14.814814814814813</v>
      </c>
      <c r="O54" s="246">
        <v>7.4074074074074066</v>
      </c>
      <c r="P54" s="246">
        <v>0</v>
      </c>
      <c r="Q54" s="246">
        <v>3.7037037037037033</v>
      </c>
      <c r="R54" s="246">
        <v>11.111111111111111</v>
      </c>
      <c r="S54" s="246">
        <v>7.4074074074074066</v>
      </c>
      <c r="T54" s="246">
        <v>11.111111111111111</v>
      </c>
      <c r="U54" s="246">
        <v>3.7037037037037033</v>
      </c>
      <c r="V54" s="246">
        <v>0</v>
      </c>
      <c r="W54" s="246">
        <v>3.7037037037037033</v>
      </c>
      <c r="X54" s="246">
        <v>0</v>
      </c>
      <c r="Y54" s="246">
        <v>3.7037037037037033</v>
      </c>
      <c r="Z54" s="246">
        <v>0</v>
      </c>
      <c r="AA54" s="246">
        <v>0</v>
      </c>
      <c r="AB54" s="246">
        <v>0</v>
      </c>
      <c r="AC54" s="246">
        <v>0</v>
      </c>
      <c r="AD54" s="246">
        <v>0</v>
      </c>
      <c r="AE54" s="246">
        <v>0</v>
      </c>
      <c r="AF54" s="246">
        <v>0</v>
      </c>
      <c r="AG54" s="246">
        <v>0</v>
      </c>
      <c r="AH54" s="246">
        <v>0</v>
      </c>
      <c r="AI54" s="247">
        <v>0</v>
      </c>
    </row>
    <row r="55" spans="1:37" ht="15.75" thickTop="1" x14ac:dyDescent="0.25">
      <c r="A55" s="1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9"/>
    </row>
    <row r="56" spans="1:37" x14ac:dyDescent="0.25">
      <c r="A56" s="1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9"/>
    </row>
    <row r="57" spans="1:37" x14ac:dyDescent="0.25">
      <c r="A57" s="19" t="s">
        <v>63</v>
      </c>
    </row>
    <row r="58" spans="1:37" ht="15.75" thickBot="1" x14ac:dyDescent="0.3">
      <c r="A58" s="21" t="s">
        <v>6</v>
      </c>
      <c r="B58" s="17" t="s">
        <v>0</v>
      </c>
      <c r="C58" s="17" t="s">
        <v>1</v>
      </c>
      <c r="D58" s="17" t="s">
        <v>2</v>
      </c>
      <c r="E58" s="199">
        <v>12000</v>
      </c>
      <c r="F58" s="199">
        <v>15000</v>
      </c>
      <c r="G58" s="199">
        <v>18000</v>
      </c>
      <c r="H58" s="199">
        <v>21000</v>
      </c>
      <c r="I58" s="199">
        <v>24000</v>
      </c>
      <c r="J58" s="199">
        <v>27000</v>
      </c>
      <c r="K58" s="199">
        <v>30000</v>
      </c>
      <c r="L58" s="199">
        <v>33000</v>
      </c>
      <c r="M58" s="199">
        <v>36000</v>
      </c>
      <c r="N58" s="199">
        <v>39000</v>
      </c>
      <c r="O58" s="199">
        <v>42000</v>
      </c>
      <c r="P58" s="199">
        <v>45000</v>
      </c>
      <c r="Q58" s="199">
        <v>48000</v>
      </c>
      <c r="R58" s="199">
        <v>51000</v>
      </c>
      <c r="S58" s="199">
        <v>54000</v>
      </c>
      <c r="T58" s="199">
        <v>57000</v>
      </c>
      <c r="U58" s="199">
        <v>60000</v>
      </c>
      <c r="V58" s="199">
        <v>63000</v>
      </c>
      <c r="W58" s="199">
        <v>66000</v>
      </c>
      <c r="X58" s="199">
        <v>69000</v>
      </c>
      <c r="Y58" s="199">
        <v>72000</v>
      </c>
      <c r="Z58" s="199">
        <v>75000</v>
      </c>
      <c r="AA58" s="199">
        <v>78000</v>
      </c>
      <c r="AB58" s="199">
        <v>81000</v>
      </c>
      <c r="AC58" s="199">
        <v>84000</v>
      </c>
      <c r="AD58" s="199">
        <v>87000</v>
      </c>
      <c r="AE58" s="199">
        <v>90000</v>
      </c>
      <c r="AF58" s="199">
        <v>93000</v>
      </c>
      <c r="AG58" s="199">
        <v>96000</v>
      </c>
      <c r="AH58" s="199">
        <v>99000</v>
      </c>
      <c r="AI58" s="199">
        <v>102000</v>
      </c>
      <c r="AK58" t="s">
        <v>122</v>
      </c>
    </row>
    <row r="59" spans="1:37" ht="15.75" thickTop="1" x14ac:dyDescent="0.25">
      <c r="A59" s="21" t="s">
        <v>6</v>
      </c>
      <c r="B59" s="2" t="s">
        <v>121</v>
      </c>
      <c r="C59" s="65">
        <v>4</v>
      </c>
      <c r="D59" s="308">
        <v>100</v>
      </c>
      <c r="E59" s="248">
        <v>0</v>
      </c>
      <c r="F59" s="249">
        <v>0</v>
      </c>
      <c r="G59" s="249">
        <v>0</v>
      </c>
      <c r="H59" s="249">
        <v>0</v>
      </c>
      <c r="I59" s="249">
        <v>0</v>
      </c>
      <c r="J59" s="249">
        <v>0</v>
      </c>
      <c r="K59" s="249">
        <v>0</v>
      </c>
      <c r="L59" s="249">
        <v>0</v>
      </c>
      <c r="M59" s="249">
        <v>0</v>
      </c>
      <c r="N59" s="249">
        <v>0</v>
      </c>
      <c r="O59" s="249">
        <v>0</v>
      </c>
      <c r="P59" s="249">
        <v>0</v>
      </c>
      <c r="Q59" s="249">
        <v>0</v>
      </c>
      <c r="R59" s="249">
        <v>0</v>
      </c>
      <c r="S59" s="249">
        <v>0</v>
      </c>
      <c r="T59" s="249">
        <v>0</v>
      </c>
      <c r="U59" s="249">
        <v>0</v>
      </c>
      <c r="V59" s="249">
        <v>0</v>
      </c>
      <c r="W59" s="249">
        <v>0</v>
      </c>
      <c r="X59" s="249">
        <v>0</v>
      </c>
      <c r="Y59" s="249">
        <v>0</v>
      </c>
      <c r="Z59" s="249">
        <v>0</v>
      </c>
      <c r="AA59" s="249">
        <v>0</v>
      </c>
      <c r="AB59" s="249">
        <v>0</v>
      </c>
      <c r="AC59" s="249">
        <v>0</v>
      </c>
      <c r="AD59" s="249">
        <v>0</v>
      </c>
      <c r="AE59" s="249">
        <v>0</v>
      </c>
      <c r="AF59" s="249">
        <v>0</v>
      </c>
      <c r="AG59" s="249">
        <v>0</v>
      </c>
      <c r="AH59" s="249">
        <v>0</v>
      </c>
      <c r="AI59" s="250">
        <v>0</v>
      </c>
    </row>
    <row r="60" spans="1:37" x14ac:dyDescent="0.25">
      <c r="A60" s="21" t="s">
        <v>6</v>
      </c>
      <c r="B60" s="2" t="s">
        <v>121</v>
      </c>
      <c r="C60" s="65">
        <v>5</v>
      </c>
      <c r="D60" s="308">
        <v>100</v>
      </c>
      <c r="E60" s="251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252">
        <v>0</v>
      </c>
    </row>
    <row r="61" spans="1:37" x14ac:dyDescent="0.25">
      <c r="A61" s="21" t="s">
        <v>6</v>
      </c>
      <c r="B61" s="2" t="s">
        <v>121</v>
      </c>
      <c r="C61" s="65">
        <v>6</v>
      </c>
      <c r="D61" s="308">
        <v>100</v>
      </c>
      <c r="E61" s="251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252">
        <v>0</v>
      </c>
    </row>
    <row r="62" spans="1:37" x14ac:dyDescent="0.25">
      <c r="A62" s="21" t="s">
        <v>6</v>
      </c>
      <c r="B62" s="2" t="s">
        <v>121</v>
      </c>
      <c r="C62" s="65">
        <v>7</v>
      </c>
      <c r="D62" s="85">
        <v>100</v>
      </c>
      <c r="E62" s="251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3.7037037037037033</v>
      </c>
      <c r="M62" s="66">
        <v>0</v>
      </c>
      <c r="N62" s="66">
        <v>0</v>
      </c>
      <c r="O62" s="66">
        <v>0</v>
      </c>
      <c r="P62" s="66">
        <v>0</v>
      </c>
      <c r="Q62" s="66">
        <v>11.111111111111111</v>
      </c>
      <c r="R62" s="66">
        <v>18.518518518518519</v>
      </c>
      <c r="S62" s="66">
        <v>11.111111111111111</v>
      </c>
      <c r="T62" s="66">
        <v>7.4074074074074066</v>
      </c>
      <c r="U62" s="66">
        <v>3.7037037037037033</v>
      </c>
      <c r="V62" s="66">
        <v>14.814814814814813</v>
      </c>
      <c r="W62" s="66">
        <v>7.4074074074074066</v>
      </c>
      <c r="X62" s="66">
        <v>22.222222222222221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252">
        <v>0</v>
      </c>
    </row>
    <row r="63" spans="1:37" x14ac:dyDescent="0.25">
      <c r="A63" s="21" t="s">
        <v>6</v>
      </c>
      <c r="B63" s="2" t="s">
        <v>121</v>
      </c>
      <c r="C63" s="65">
        <v>8</v>
      </c>
      <c r="D63" s="308">
        <v>100</v>
      </c>
      <c r="E63" s="251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252">
        <v>0</v>
      </c>
    </row>
    <row r="64" spans="1:37" x14ac:dyDescent="0.25">
      <c r="A64" s="21" t="s">
        <v>6</v>
      </c>
      <c r="B64" s="2" t="s">
        <v>121</v>
      </c>
      <c r="C64" s="65">
        <v>9</v>
      </c>
      <c r="D64" s="308">
        <v>100</v>
      </c>
      <c r="E64" s="251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252">
        <v>0</v>
      </c>
    </row>
    <row r="65" spans="1:35" x14ac:dyDescent="0.25">
      <c r="A65" s="21" t="s">
        <v>6</v>
      </c>
      <c r="B65" s="2" t="s">
        <v>121</v>
      </c>
      <c r="C65" s="65">
        <v>10</v>
      </c>
      <c r="D65" s="85">
        <v>100</v>
      </c>
      <c r="E65" s="251">
        <v>4.8192771084337354</v>
      </c>
      <c r="F65" s="66">
        <v>1.2048192771084338</v>
      </c>
      <c r="G65" s="66">
        <v>4.8192771084337354</v>
      </c>
      <c r="H65" s="66">
        <v>3.6144578313253009</v>
      </c>
      <c r="I65" s="66">
        <v>7.2289156626506017</v>
      </c>
      <c r="J65" s="66">
        <v>8.4337349397590362</v>
      </c>
      <c r="K65" s="66">
        <v>7.2289156626506017</v>
      </c>
      <c r="L65" s="66">
        <v>6.024096385542169</v>
      </c>
      <c r="M65" s="66">
        <v>9.6385542168674707</v>
      </c>
      <c r="N65" s="66">
        <v>7.2289156626506017</v>
      </c>
      <c r="O65" s="66">
        <v>7.2289156626506017</v>
      </c>
      <c r="P65" s="66">
        <v>4.8192771084337354</v>
      </c>
      <c r="Q65" s="66">
        <v>8.4337349397590362</v>
      </c>
      <c r="R65" s="66">
        <v>1.2048192771084338</v>
      </c>
      <c r="S65" s="66">
        <v>4.8192771084337354</v>
      </c>
      <c r="T65" s="66">
        <v>3.6144578313253009</v>
      </c>
      <c r="U65" s="66">
        <v>4.8192771084337354</v>
      </c>
      <c r="V65" s="66">
        <v>2.4096385542168677</v>
      </c>
      <c r="W65" s="66">
        <v>0</v>
      </c>
      <c r="X65" s="66">
        <v>0</v>
      </c>
      <c r="Y65" s="66">
        <v>2.4096385542168677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252">
        <v>0</v>
      </c>
    </row>
    <row r="66" spans="1:35" x14ac:dyDescent="0.25">
      <c r="A66" s="21" t="s">
        <v>6</v>
      </c>
      <c r="B66" s="2" t="s">
        <v>121</v>
      </c>
      <c r="C66" s="65">
        <v>11</v>
      </c>
      <c r="D66" s="308">
        <v>100</v>
      </c>
      <c r="E66" s="251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252">
        <v>0</v>
      </c>
    </row>
    <row r="67" spans="1:35" x14ac:dyDescent="0.25">
      <c r="A67" s="21" t="s">
        <v>6</v>
      </c>
      <c r="B67" s="2" t="s">
        <v>121</v>
      </c>
      <c r="C67" s="65">
        <v>12</v>
      </c>
      <c r="D67" s="308">
        <v>100</v>
      </c>
      <c r="E67" s="251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252">
        <v>0</v>
      </c>
    </row>
    <row r="68" spans="1:35" ht="15.75" thickBot="1" x14ac:dyDescent="0.3">
      <c r="A68" s="21" t="s">
        <v>6</v>
      </c>
      <c r="B68" s="2" t="s">
        <v>121</v>
      </c>
      <c r="C68" s="65">
        <v>13</v>
      </c>
      <c r="D68" s="308">
        <v>100</v>
      </c>
      <c r="E68" s="253">
        <v>0</v>
      </c>
      <c r="F68" s="254">
        <v>0</v>
      </c>
      <c r="G68" s="254">
        <v>0</v>
      </c>
      <c r="H68" s="254">
        <v>0</v>
      </c>
      <c r="I68" s="254">
        <v>0</v>
      </c>
      <c r="J68" s="254">
        <v>0</v>
      </c>
      <c r="K68" s="254">
        <v>0</v>
      </c>
      <c r="L68" s="254">
        <v>0</v>
      </c>
      <c r="M68" s="254">
        <v>0</v>
      </c>
      <c r="N68" s="254">
        <v>0</v>
      </c>
      <c r="O68" s="254">
        <v>0</v>
      </c>
      <c r="P68" s="254">
        <v>0</v>
      </c>
      <c r="Q68" s="254">
        <v>0</v>
      </c>
      <c r="R68" s="254">
        <v>0</v>
      </c>
      <c r="S68" s="254">
        <v>0</v>
      </c>
      <c r="T68" s="254">
        <v>0</v>
      </c>
      <c r="U68" s="254">
        <v>0</v>
      </c>
      <c r="V68" s="254">
        <v>0</v>
      </c>
      <c r="W68" s="254">
        <v>0</v>
      </c>
      <c r="X68" s="254">
        <v>0</v>
      </c>
      <c r="Y68" s="254">
        <v>0</v>
      </c>
      <c r="Z68" s="254">
        <v>0</v>
      </c>
      <c r="AA68" s="254">
        <v>0</v>
      </c>
      <c r="AB68" s="254">
        <v>0</v>
      </c>
      <c r="AC68" s="254">
        <v>0</v>
      </c>
      <c r="AD68" s="254">
        <v>0</v>
      </c>
      <c r="AE68" s="254">
        <v>0</v>
      </c>
      <c r="AF68" s="254">
        <v>0</v>
      </c>
      <c r="AG68" s="254">
        <v>0</v>
      </c>
      <c r="AH68" s="254">
        <v>0</v>
      </c>
      <c r="AI68" s="255">
        <v>0</v>
      </c>
    </row>
    <row r="69" spans="1:35" ht="15.75" thickTop="1" x14ac:dyDescent="0.25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9"/>
    </row>
    <row r="70" spans="1:35" x14ac:dyDescent="0.25">
      <c r="A70" s="1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9"/>
    </row>
    <row r="71" spans="1:35" x14ac:dyDescent="0.25">
      <c r="A71" s="19" t="s">
        <v>58</v>
      </c>
    </row>
    <row r="72" spans="1:35" ht="15.75" thickBot="1" x14ac:dyDescent="0.3">
      <c r="A72" s="21" t="s">
        <v>6</v>
      </c>
      <c r="B72" s="17" t="s">
        <v>0</v>
      </c>
      <c r="C72" s="17" t="s">
        <v>1</v>
      </c>
      <c r="D72" s="17" t="s">
        <v>2</v>
      </c>
      <c r="E72" s="199">
        <v>12000</v>
      </c>
      <c r="F72" s="199">
        <v>15000</v>
      </c>
      <c r="G72" s="199">
        <v>18000</v>
      </c>
      <c r="H72" s="199">
        <v>21000</v>
      </c>
      <c r="I72" s="199">
        <v>24000</v>
      </c>
      <c r="J72" s="199">
        <v>27000</v>
      </c>
      <c r="K72" s="199">
        <v>30000</v>
      </c>
      <c r="L72" s="199">
        <v>33000</v>
      </c>
      <c r="M72" s="199">
        <v>36000</v>
      </c>
      <c r="N72" s="199">
        <v>39000</v>
      </c>
      <c r="O72" s="199">
        <v>42000</v>
      </c>
      <c r="P72" s="199">
        <v>45000</v>
      </c>
      <c r="Q72" s="199">
        <v>48000</v>
      </c>
      <c r="R72" s="199">
        <v>51000</v>
      </c>
      <c r="S72" s="199">
        <v>54000</v>
      </c>
      <c r="T72" s="199">
        <v>57000</v>
      </c>
      <c r="U72" s="199">
        <v>60000</v>
      </c>
      <c r="V72" s="199">
        <v>63000</v>
      </c>
      <c r="W72" s="199">
        <v>66000</v>
      </c>
      <c r="X72" s="199">
        <v>69000</v>
      </c>
      <c r="Y72" s="199">
        <v>72000</v>
      </c>
      <c r="Z72" s="199">
        <v>75000</v>
      </c>
      <c r="AA72" s="199">
        <v>78000</v>
      </c>
      <c r="AB72" s="199">
        <v>81000</v>
      </c>
      <c r="AC72" s="199">
        <v>84000</v>
      </c>
      <c r="AD72" s="199">
        <v>87000</v>
      </c>
      <c r="AE72" s="199">
        <v>90000</v>
      </c>
      <c r="AF72" s="199">
        <v>93000</v>
      </c>
      <c r="AG72" s="199">
        <v>96000</v>
      </c>
      <c r="AH72" s="199">
        <v>99000</v>
      </c>
      <c r="AI72" s="199">
        <v>102000</v>
      </c>
    </row>
    <row r="73" spans="1:35" ht="15.75" thickTop="1" x14ac:dyDescent="0.25">
      <c r="A73" s="21" t="s">
        <v>6</v>
      </c>
      <c r="B73" s="2" t="s">
        <v>121</v>
      </c>
      <c r="C73" s="72">
        <v>4</v>
      </c>
      <c r="D73" s="306">
        <v>100</v>
      </c>
      <c r="E73" s="256">
        <v>0</v>
      </c>
      <c r="F73" s="257">
        <v>0</v>
      </c>
      <c r="G73" s="257">
        <v>0</v>
      </c>
      <c r="H73" s="257">
        <v>0</v>
      </c>
      <c r="I73" s="257">
        <v>0</v>
      </c>
      <c r="J73" s="257">
        <v>0</v>
      </c>
      <c r="K73" s="257">
        <v>0</v>
      </c>
      <c r="L73" s="257">
        <v>0</v>
      </c>
      <c r="M73" s="257">
        <v>0</v>
      </c>
      <c r="N73" s="257">
        <v>0</v>
      </c>
      <c r="O73" s="257">
        <v>0</v>
      </c>
      <c r="P73" s="257">
        <v>0</v>
      </c>
      <c r="Q73" s="257">
        <v>0</v>
      </c>
      <c r="R73" s="257">
        <v>0</v>
      </c>
      <c r="S73" s="257">
        <v>0</v>
      </c>
      <c r="T73" s="257">
        <v>0</v>
      </c>
      <c r="U73" s="257">
        <v>0</v>
      </c>
      <c r="V73" s="257">
        <v>0</v>
      </c>
      <c r="W73" s="257">
        <v>0</v>
      </c>
      <c r="X73" s="257">
        <v>0</v>
      </c>
      <c r="Y73" s="257">
        <v>0</v>
      </c>
      <c r="Z73" s="257">
        <v>0</v>
      </c>
      <c r="AA73" s="257">
        <v>0</v>
      </c>
      <c r="AB73" s="257">
        <v>0</v>
      </c>
      <c r="AC73" s="257">
        <v>0</v>
      </c>
      <c r="AD73" s="257">
        <v>0</v>
      </c>
      <c r="AE73" s="257">
        <v>0</v>
      </c>
      <c r="AF73" s="257">
        <v>0</v>
      </c>
      <c r="AG73" s="257">
        <v>0</v>
      </c>
      <c r="AH73" s="257">
        <v>0</v>
      </c>
      <c r="AI73" s="258">
        <v>0</v>
      </c>
    </row>
    <row r="74" spans="1:35" x14ac:dyDescent="0.25">
      <c r="A74" s="21" t="s">
        <v>6</v>
      </c>
      <c r="B74" s="2" t="s">
        <v>121</v>
      </c>
      <c r="C74" s="72">
        <v>5</v>
      </c>
      <c r="D74" s="306">
        <v>100</v>
      </c>
      <c r="E74" s="259">
        <v>0</v>
      </c>
      <c r="F74" s="73">
        <v>0</v>
      </c>
      <c r="G74" s="73">
        <v>0</v>
      </c>
      <c r="H74" s="73">
        <v>0</v>
      </c>
      <c r="I74" s="73">
        <v>0</v>
      </c>
      <c r="J74" s="73">
        <v>0</v>
      </c>
      <c r="K74" s="73">
        <v>0</v>
      </c>
      <c r="L74" s="73">
        <v>0</v>
      </c>
      <c r="M74" s="73">
        <v>0</v>
      </c>
      <c r="N74" s="73">
        <v>0</v>
      </c>
      <c r="O74" s="73">
        <v>0</v>
      </c>
      <c r="P74" s="73">
        <v>0</v>
      </c>
      <c r="Q74" s="73">
        <v>0</v>
      </c>
      <c r="R74" s="73">
        <v>0</v>
      </c>
      <c r="S74" s="73">
        <v>0</v>
      </c>
      <c r="T74" s="73">
        <v>0</v>
      </c>
      <c r="U74" s="73">
        <v>0</v>
      </c>
      <c r="V74" s="73">
        <v>0</v>
      </c>
      <c r="W74" s="73">
        <v>0</v>
      </c>
      <c r="X74" s="73">
        <v>0</v>
      </c>
      <c r="Y74" s="73">
        <v>0</v>
      </c>
      <c r="Z74" s="73">
        <v>0</v>
      </c>
      <c r="AA74" s="73">
        <v>0</v>
      </c>
      <c r="AB74" s="73">
        <v>0</v>
      </c>
      <c r="AC74" s="73">
        <v>0</v>
      </c>
      <c r="AD74" s="73">
        <v>0</v>
      </c>
      <c r="AE74" s="73">
        <v>0</v>
      </c>
      <c r="AF74" s="73">
        <v>0</v>
      </c>
      <c r="AG74" s="73">
        <v>0</v>
      </c>
      <c r="AH74" s="73">
        <v>0</v>
      </c>
      <c r="AI74" s="260">
        <v>0</v>
      </c>
    </row>
    <row r="75" spans="1:35" x14ac:dyDescent="0.25">
      <c r="A75" s="21" t="s">
        <v>6</v>
      </c>
      <c r="B75" s="2" t="s">
        <v>121</v>
      </c>
      <c r="C75" s="72">
        <v>6</v>
      </c>
      <c r="D75" s="306">
        <v>100</v>
      </c>
      <c r="E75" s="259">
        <v>0</v>
      </c>
      <c r="F75" s="73">
        <v>0</v>
      </c>
      <c r="G75" s="73">
        <v>0</v>
      </c>
      <c r="H75" s="73">
        <v>0</v>
      </c>
      <c r="I75" s="73">
        <v>0</v>
      </c>
      <c r="J75" s="73">
        <v>0</v>
      </c>
      <c r="K75" s="73">
        <v>0</v>
      </c>
      <c r="L75" s="73">
        <v>0</v>
      </c>
      <c r="M75" s="73">
        <v>0</v>
      </c>
      <c r="N75" s="73">
        <v>0</v>
      </c>
      <c r="O75" s="73">
        <v>0</v>
      </c>
      <c r="P75" s="73">
        <v>0</v>
      </c>
      <c r="Q75" s="73">
        <v>0</v>
      </c>
      <c r="R75" s="73">
        <v>0</v>
      </c>
      <c r="S75" s="73">
        <v>0</v>
      </c>
      <c r="T75" s="73">
        <v>0</v>
      </c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260">
        <v>0</v>
      </c>
    </row>
    <row r="76" spans="1:35" x14ac:dyDescent="0.25">
      <c r="A76" s="21" t="s">
        <v>6</v>
      </c>
      <c r="B76" s="2" t="s">
        <v>121</v>
      </c>
      <c r="C76" s="72">
        <v>7</v>
      </c>
      <c r="D76" s="81">
        <f>SUM(E76:AQ76)</f>
        <v>100</v>
      </c>
      <c r="E76" s="259">
        <v>6.666666666666667</v>
      </c>
      <c r="F76" s="73">
        <v>0</v>
      </c>
      <c r="G76" s="73">
        <v>6.666666666666667</v>
      </c>
      <c r="H76" s="73">
        <v>0</v>
      </c>
      <c r="I76" s="73">
        <v>6.666666666666667</v>
      </c>
      <c r="J76" s="73">
        <v>6.666666666666667</v>
      </c>
      <c r="K76" s="73">
        <v>6.666666666666667</v>
      </c>
      <c r="L76" s="73">
        <v>0</v>
      </c>
      <c r="M76" s="73">
        <v>0</v>
      </c>
      <c r="N76" s="73">
        <v>6.666666666666667</v>
      </c>
      <c r="O76" s="73">
        <v>6.666666666666667</v>
      </c>
      <c r="P76" s="73">
        <v>0</v>
      </c>
      <c r="Q76" s="73">
        <v>20</v>
      </c>
      <c r="R76" s="73">
        <v>20</v>
      </c>
      <c r="S76" s="73">
        <v>6.666666666666667</v>
      </c>
      <c r="T76" s="73">
        <v>0</v>
      </c>
      <c r="U76" s="73">
        <v>0</v>
      </c>
      <c r="V76" s="73">
        <v>0</v>
      </c>
      <c r="W76" s="73">
        <v>0</v>
      </c>
      <c r="X76" s="73">
        <v>6.666666666666667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0</v>
      </c>
      <c r="AE76" s="73">
        <v>0</v>
      </c>
      <c r="AF76" s="73">
        <v>0</v>
      </c>
      <c r="AG76" s="73">
        <v>0</v>
      </c>
      <c r="AH76" s="73">
        <v>0</v>
      </c>
      <c r="AI76" s="260">
        <v>0</v>
      </c>
    </row>
    <row r="77" spans="1:35" x14ac:dyDescent="0.25">
      <c r="A77" s="21" t="s">
        <v>6</v>
      </c>
      <c r="B77" s="2" t="s">
        <v>121</v>
      </c>
      <c r="C77" s="72">
        <v>8</v>
      </c>
      <c r="D77" s="306">
        <v>100</v>
      </c>
      <c r="E77" s="259">
        <v>0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73">
        <v>0</v>
      </c>
      <c r="M77" s="73">
        <v>0</v>
      </c>
      <c r="N77" s="73">
        <v>0</v>
      </c>
      <c r="O77" s="73">
        <v>0</v>
      </c>
      <c r="P77" s="73">
        <v>0</v>
      </c>
      <c r="Q77" s="73">
        <v>0</v>
      </c>
      <c r="R77" s="73">
        <v>0</v>
      </c>
      <c r="S77" s="73">
        <v>0</v>
      </c>
      <c r="T77" s="73">
        <v>0</v>
      </c>
      <c r="U77" s="73">
        <v>0</v>
      </c>
      <c r="V77" s="73">
        <v>0</v>
      </c>
      <c r="W77" s="73">
        <v>0</v>
      </c>
      <c r="X77" s="73">
        <v>0</v>
      </c>
      <c r="Y77" s="73">
        <v>0</v>
      </c>
      <c r="Z77" s="73">
        <v>0</v>
      </c>
      <c r="AA77" s="73">
        <v>0</v>
      </c>
      <c r="AB77" s="73">
        <v>0</v>
      </c>
      <c r="AC77" s="73">
        <v>0</v>
      </c>
      <c r="AD77" s="73">
        <v>0</v>
      </c>
      <c r="AE77" s="73">
        <v>0</v>
      </c>
      <c r="AF77" s="73">
        <v>0</v>
      </c>
      <c r="AG77" s="73">
        <v>0</v>
      </c>
      <c r="AH77" s="73">
        <v>0</v>
      </c>
      <c r="AI77" s="260">
        <v>0</v>
      </c>
    </row>
    <row r="78" spans="1:35" x14ac:dyDescent="0.25">
      <c r="A78" s="21" t="s">
        <v>6</v>
      </c>
      <c r="B78" s="2" t="s">
        <v>121</v>
      </c>
      <c r="C78" s="72">
        <v>9</v>
      </c>
      <c r="D78" s="306">
        <v>100</v>
      </c>
      <c r="E78" s="259">
        <v>0</v>
      </c>
      <c r="F78" s="73">
        <v>0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73">
        <v>0</v>
      </c>
      <c r="M78" s="73">
        <v>0</v>
      </c>
      <c r="N78" s="73">
        <v>0</v>
      </c>
      <c r="O78" s="73">
        <v>0</v>
      </c>
      <c r="P78" s="73">
        <v>0</v>
      </c>
      <c r="Q78" s="73">
        <v>0</v>
      </c>
      <c r="R78" s="73">
        <v>0</v>
      </c>
      <c r="S78" s="73">
        <v>0</v>
      </c>
      <c r="T78" s="73">
        <v>0</v>
      </c>
      <c r="U78" s="73">
        <v>0</v>
      </c>
      <c r="V78" s="73">
        <v>0</v>
      </c>
      <c r="W78" s="73">
        <v>0</v>
      </c>
      <c r="X78" s="73">
        <v>0</v>
      </c>
      <c r="Y78" s="73">
        <v>0</v>
      </c>
      <c r="Z78" s="73">
        <v>0</v>
      </c>
      <c r="AA78" s="73">
        <v>0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260">
        <v>0</v>
      </c>
    </row>
    <row r="79" spans="1:35" x14ac:dyDescent="0.25">
      <c r="A79" s="21" t="s">
        <v>6</v>
      </c>
      <c r="B79" s="2" t="s">
        <v>121</v>
      </c>
      <c r="C79" s="72">
        <v>10</v>
      </c>
      <c r="D79" s="81">
        <f>SUM(E79:AQ79)</f>
        <v>100.00000000000001</v>
      </c>
      <c r="E79" s="259">
        <v>0</v>
      </c>
      <c r="F79" s="73">
        <v>2.5641025641025639</v>
      </c>
      <c r="G79" s="73">
        <v>0</v>
      </c>
      <c r="H79" s="73">
        <v>2.5641025641025639</v>
      </c>
      <c r="I79" s="73">
        <v>0</v>
      </c>
      <c r="J79" s="73">
        <v>7.6923076923076925</v>
      </c>
      <c r="K79" s="73">
        <v>2.5641025641025639</v>
      </c>
      <c r="L79" s="73">
        <v>5.1282051282051277</v>
      </c>
      <c r="M79" s="73">
        <v>17.948717948717949</v>
      </c>
      <c r="N79" s="73">
        <v>12.820512820512819</v>
      </c>
      <c r="O79" s="73">
        <v>5.1282051282051277</v>
      </c>
      <c r="P79" s="73">
        <v>5.1282051282051277</v>
      </c>
      <c r="Q79" s="73">
        <v>5.1282051282051277</v>
      </c>
      <c r="R79" s="73">
        <v>7.6923076923076925</v>
      </c>
      <c r="S79" s="73">
        <v>7.6923076923076925</v>
      </c>
      <c r="T79" s="73">
        <v>0</v>
      </c>
      <c r="U79" s="73">
        <v>0</v>
      </c>
      <c r="V79" s="73">
        <v>2.5641025641025639</v>
      </c>
      <c r="W79" s="73">
        <v>0</v>
      </c>
      <c r="X79" s="73">
        <v>7.6923076923076925</v>
      </c>
      <c r="Y79" s="73">
        <v>0</v>
      </c>
      <c r="Z79" s="73">
        <v>2.5641025641025639</v>
      </c>
      <c r="AA79" s="73">
        <v>0</v>
      </c>
      <c r="AB79" s="73">
        <v>0</v>
      </c>
      <c r="AC79" s="73">
        <v>2.5641025641025639</v>
      </c>
      <c r="AD79" s="73">
        <v>0</v>
      </c>
      <c r="AE79" s="73">
        <v>0</v>
      </c>
      <c r="AF79" s="73">
        <v>0</v>
      </c>
      <c r="AG79" s="73">
        <v>2.5641025641025639</v>
      </c>
      <c r="AH79" s="73">
        <v>0</v>
      </c>
      <c r="AI79" s="260">
        <v>0</v>
      </c>
    </row>
    <row r="80" spans="1:35" x14ac:dyDescent="0.25">
      <c r="A80" s="21" t="s">
        <v>6</v>
      </c>
      <c r="B80" s="2" t="s">
        <v>121</v>
      </c>
      <c r="C80" s="72">
        <v>11</v>
      </c>
      <c r="D80" s="306">
        <v>100</v>
      </c>
      <c r="E80" s="259">
        <v>0</v>
      </c>
      <c r="F80" s="73">
        <v>0</v>
      </c>
      <c r="G80" s="73">
        <v>0</v>
      </c>
      <c r="H80" s="73">
        <v>0</v>
      </c>
      <c r="I80" s="73">
        <v>0</v>
      </c>
      <c r="J80" s="73">
        <v>0</v>
      </c>
      <c r="K80" s="73">
        <v>0</v>
      </c>
      <c r="L80" s="73">
        <v>0</v>
      </c>
      <c r="M80" s="73">
        <v>0</v>
      </c>
      <c r="N80" s="73">
        <v>0</v>
      </c>
      <c r="O80" s="73">
        <v>0</v>
      </c>
      <c r="P80" s="73">
        <v>0</v>
      </c>
      <c r="Q80" s="73">
        <v>0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  <c r="X80" s="73">
        <v>0</v>
      </c>
      <c r="Y80" s="73">
        <v>0</v>
      </c>
      <c r="Z80" s="73">
        <v>0</v>
      </c>
      <c r="AA80" s="73">
        <v>0</v>
      </c>
      <c r="AB80" s="73">
        <v>0</v>
      </c>
      <c r="AC80" s="73">
        <v>0</v>
      </c>
      <c r="AD80" s="73">
        <v>0</v>
      </c>
      <c r="AE80" s="73">
        <v>0</v>
      </c>
      <c r="AF80" s="73">
        <v>0</v>
      </c>
      <c r="AG80" s="73">
        <v>0</v>
      </c>
      <c r="AH80" s="73">
        <v>0</v>
      </c>
      <c r="AI80" s="260">
        <v>0</v>
      </c>
    </row>
    <row r="81" spans="1:35" x14ac:dyDescent="0.25">
      <c r="A81" s="21" t="s">
        <v>6</v>
      </c>
      <c r="B81" s="2" t="s">
        <v>121</v>
      </c>
      <c r="C81" s="72">
        <v>12</v>
      </c>
      <c r="D81" s="306">
        <v>100</v>
      </c>
      <c r="E81" s="259">
        <v>0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  <c r="N81" s="73">
        <v>0</v>
      </c>
      <c r="O81" s="73">
        <v>0</v>
      </c>
      <c r="P81" s="73">
        <v>0</v>
      </c>
      <c r="Q81" s="73">
        <v>0</v>
      </c>
      <c r="R81" s="73">
        <v>0</v>
      </c>
      <c r="S81" s="73">
        <v>0</v>
      </c>
      <c r="T81" s="73">
        <v>0</v>
      </c>
      <c r="U81" s="73">
        <v>0</v>
      </c>
      <c r="V81" s="73">
        <v>0</v>
      </c>
      <c r="W81" s="73">
        <v>0</v>
      </c>
      <c r="X81" s="73">
        <v>0</v>
      </c>
      <c r="Y81" s="73">
        <v>0</v>
      </c>
      <c r="Z81" s="73">
        <v>0</v>
      </c>
      <c r="AA81" s="73">
        <v>0</v>
      </c>
      <c r="AB81" s="73">
        <v>0</v>
      </c>
      <c r="AC81" s="73">
        <v>0</v>
      </c>
      <c r="AD81" s="73">
        <v>0</v>
      </c>
      <c r="AE81" s="73">
        <v>0</v>
      </c>
      <c r="AF81" s="73">
        <v>0</v>
      </c>
      <c r="AG81" s="73">
        <v>0</v>
      </c>
      <c r="AH81" s="73">
        <v>0</v>
      </c>
      <c r="AI81" s="260">
        <v>0</v>
      </c>
    </row>
    <row r="82" spans="1:35" ht="15.75" thickBot="1" x14ac:dyDescent="0.3">
      <c r="A82" s="21" t="s">
        <v>6</v>
      </c>
      <c r="B82" s="2" t="s">
        <v>121</v>
      </c>
      <c r="C82" s="72">
        <v>13</v>
      </c>
      <c r="D82" s="306">
        <v>100</v>
      </c>
      <c r="E82" s="261">
        <v>6.666666666666667</v>
      </c>
      <c r="F82" s="262">
        <v>13.333333333333334</v>
      </c>
      <c r="G82" s="262">
        <v>0</v>
      </c>
      <c r="H82" s="262">
        <v>26.666666666666668</v>
      </c>
      <c r="I82" s="262">
        <v>13.333333333333334</v>
      </c>
      <c r="J82" s="262">
        <v>0</v>
      </c>
      <c r="K82" s="262">
        <v>13.333333333333334</v>
      </c>
      <c r="L82" s="262">
        <v>6.666666666666667</v>
      </c>
      <c r="M82" s="262">
        <v>6.666666666666667</v>
      </c>
      <c r="N82" s="262">
        <v>0</v>
      </c>
      <c r="O82" s="262">
        <v>6.666666666666667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2">
        <v>0</v>
      </c>
      <c r="W82" s="262">
        <v>0</v>
      </c>
      <c r="X82" s="262">
        <v>0</v>
      </c>
      <c r="Y82" s="262">
        <v>0</v>
      </c>
      <c r="Z82" s="262">
        <v>0</v>
      </c>
      <c r="AA82" s="262">
        <v>6.666666666666667</v>
      </c>
      <c r="AB82" s="262">
        <v>0</v>
      </c>
      <c r="AC82" s="262">
        <v>0</v>
      </c>
      <c r="AD82" s="262">
        <v>0</v>
      </c>
      <c r="AE82" s="262">
        <v>0</v>
      </c>
      <c r="AF82" s="262">
        <v>0</v>
      </c>
      <c r="AG82" s="262">
        <v>0</v>
      </c>
      <c r="AH82" s="262">
        <v>0</v>
      </c>
      <c r="AI82" s="263">
        <v>0</v>
      </c>
    </row>
    <row r="83" spans="1:35" ht="15.75" thickTop="1" x14ac:dyDescent="0.25">
      <c r="A83" s="1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9"/>
    </row>
    <row r="84" spans="1:35" x14ac:dyDescent="0.25">
      <c r="A84" s="1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9"/>
    </row>
    <row r="85" spans="1:35" x14ac:dyDescent="0.25">
      <c r="A85" s="19" t="s">
        <v>59</v>
      </c>
    </row>
    <row r="86" spans="1:35" ht="15.75" thickBot="1" x14ac:dyDescent="0.3">
      <c r="A86" s="21" t="s">
        <v>6</v>
      </c>
      <c r="B86" s="17" t="s">
        <v>0</v>
      </c>
      <c r="C86" s="17" t="s">
        <v>1</v>
      </c>
      <c r="D86" s="17" t="s">
        <v>2</v>
      </c>
      <c r="E86" s="199">
        <v>12000</v>
      </c>
      <c r="F86" s="199">
        <v>15000</v>
      </c>
      <c r="G86" s="199">
        <v>18000</v>
      </c>
      <c r="H86" s="199">
        <v>21000</v>
      </c>
      <c r="I86" s="199">
        <v>24000</v>
      </c>
      <c r="J86" s="199">
        <v>27000</v>
      </c>
      <c r="K86" s="199">
        <v>30000</v>
      </c>
      <c r="L86" s="199">
        <v>33000</v>
      </c>
      <c r="M86" s="199">
        <v>36000</v>
      </c>
      <c r="N86" s="199">
        <v>39000</v>
      </c>
      <c r="O86" s="199">
        <v>42000</v>
      </c>
      <c r="P86" s="199">
        <v>45000</v>
      </c>
      <c r="Q86" s="199">
        <v>48000</v>
      </c>
      <c r="R86" s="199">
        <v>51000</v>
      </c>
      <c r="S86" s="199">
        <v>54000</v>
      </c>
      <c r="T86" s="199">
        <v>57000</v>
      </c>
      <c r="U86" s="199">
        <v>60000</v>
      </c>
      <c r="V86" s="199">
        <v>63000</v>
      </c>
      <c r="W86" s="199">
        <v>66000</v>
      </c>
      <c r="X86" s="199">
        <v>69000</v>
      </c>
      <c r="Y86" s="199">
        <v>72000</v>
      </c>
      <c r="Z86" s="199">
        <v>75000</v>
      </c>
      <c r="AA86" s="199">
        <v>78000</v>
      </c>
      <c r="AB86" s="199">
        <v>81000</v>
      </c>
      <c r="AC86" s="199">
        <v>84000</v>
      </c>
      <c r="AD86" s="199">
        <v>87000</v>
      </c>
      <c r="AE86" s="199">
        <v>90000</v>
      </c>
      <c r="AF86" s="199">
        <v>93000</v>
      </c>
      <c r="AG86" s="199">
        <v>96000</v>
      </c>
      <c r="AH86" s="199">
        <v>99000</v>
      </c>
      <c r="AI86" s="199">
        <v>102000</v>
      </c>
    </row>
    <row r="87" spans="1:35" ht="15.75" thickTop="1" x14ac:dyDescent="0.25">
      <c r="A87" s="21" t="s">
        <v>6</v>
      </c>
      <c r="B87" s="2" t="s">
        <v>121</v>
      </c>
      <c r="C87" s="70">
        <v>4</v>
      </c>
      <c r="D87" s="307">
        <v>100</v>
      </c>
      <c r="E87" s="264">
        <v>0</v>
      </c>
      <c r="F87" s="265">
        <v>0</v>
      </c>
      <c r="G87" s="265">
        <v>0</v>
      </c>
      <c r="H87" s="265">
        <v>0</v>
      </c>
      <c r="I87" s="265">
        <v>0</v>
      </c>
      <c r="J87" s="265">
        <v>0</v>
      </c>
      <c r="K87" s="265">
        <v>0</v>
      </c>
      <c r="L87" s="265">
        <v>0</v>
      </c>
      <c r="M87" s="265">
        <v>0</v>
      </c>
      <c r="N87" s="265">
        <v>0</v>
      </c>
      <c r="O87" s="265">
        <v>0</v>
      </c>
      <c r="P87" s="265">
        <v>0</v>
      </c>
      <c r="Q87" s="265">
        <v>0</v>
      </c>
      <c r="R87" s="265">
        <v>0</v>
      </c>
      <c r="S87" s="265">
        <v>0</v>
      </c>
      <c r="T87" s="265">
        <v>0</v>
      </c>
      <c r="U87" s="265">
        <v>0</v>
      </c>
      <c r="V87" s="265">
        <v>0</v>
      </c>
      <c r="W87" s="265">
        <v>0</v>
      </c>
      <c r="X87" s="265">
        <v>0</v>
      </c>
      <c r="Y87" s="265">
        <v>0</v>
      </c>
      <c r="Z87" s="265">
        <v>0</v>
      </c>
      <c r="AA87" s="265">
        <v>0</v>
      </c>
      <c r="AB87" s="265">
        <v>0</v>
      </c>
      <c r="AC87" s="265">
        <v>0</v>
      </c>
      <c r="AD87" s="265">
        <v>0</v>
      </c>
      <c r="AE87" s="265">
        <v>0</v>
      </c>
      <c r="AF87" s="265">
        <v>0</v>
      </c>
      <c r="AG87" s="265">
        <v>0</v>
      </c>
      <c r="AH87" s="265">
        <v>0</v>
      </c>
      <c r="AI87" s="266">
        <v>0</v>
      </c>
    </row>
    <row r="88" spans="1:35" x14ac:dyDescent="0.25">
      <c r="A88" s="21" t="s">
        <v>6</v>
      </c>
      <c r="B88" s="2" t="s">
        <v>121</v>
      </c>
      <c r="C88" s="70">
        <v>5</v>
      </c>
      <c r="D88" s="307">
        <v>100</v>
      </c>
      <c r="E88" s="267">
        <v>0</v>
      </c>
      <c r="F88" s="69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268">
        <v>0</v>
      </c>
    </row>
    <row r="89" spans="1:35" x14ac:dyDescent="0.25">
      <c r="A89" s="21" t="s">
        <v>6</v>
      </c>
      <c r="B89" s="2" t="s">
        <v>121</v>
      </c>
      <c r="C89" s="70">
        <v>6</v>
      </c>
      <c r="D89" s="307">
        <v>100</v>
      </c>
      <c r="E89" s="267">
        <v>0</v>
      </c>
      <c r="F89" s="69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268">
        <v>0</v>
      </c>
    </row>
    <row r="90" spans="1:35" x14ac:dyDescent="0.25">
      <c r="A90" s="21" t="s">
        <v>6</v>
      </c>
      <c r="B90" s="2" t="s">
        <v>121</v>
      </c>
      <c r="C90" s="70">
        <v>7</v>
      </c>
      <c r="D90" s="82">
        <v>99.999999999999957</v>
      </c>
      <c r="E90" s="267">
        <v>0</v>
      </c>
      <c r="F90" s="69">
        <v>0</v>
      </c>
      <c r="G90" s="69">
        <v>14.285714285714285</v>
      </c>
      <c r="H90" s="69">
        <v>14.285714285714285</v>
      </c>
      <c r="I90" s="69">
        <v>4.7619047619047619</v>
      </c>
      <c r="J90" s="69">
        <v>4.7619047619047619</v>
      </c>
      <c r="K90" s="69">
        <v>4.7619047619047619</v>
      </c>
      <c r="L90" s="69">
        <v>0</v>
      </c>
      <c r="M90" s="69">
        <v>0</v>
      </c>
      <c r="N90" s="69">
        <v>9.5238095238095237</v>
      </c>
      <c r="O90" s="69">
        <v>9.5238095238095237</v>
      </c>
      <c r="P90" s="69">
        <v>0</v>
      </c>
      <c r="Q90" s="69">
        <v>9.5238095238095237</v>
      </c>
      <c r="R90" s="69">
        <v>0</v>
      </c>
      <c r="S90" s="69">
        <v>9.5238095238095237</v>
      </c>
      <c r="T90" s="69">
        <v>4.7619047619047619</v>
      </c>
      <c r="U90" s="69">
        <v>9.5238095238095237</v>
      </c>
      <c r="V90" s="69">
        <v>0</v>
      </c>
      <c r="W90" s="69">
        <v>4.7619047619047619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268">
        <v>0</v>
      </c>
    </row>
    <row r="91" spans="1:35" x14ac:dyDescent="0.25">
      <c r="A91" s="21" t="s">
        <v>6</v>
      </c>
      <c r="B91" s="2" t="s">
        <v>121</v>
      </c>
      <c r="C91" s="70">
        <v>8</v>
      </c>
      <c r="D91" s="307">
        <v>100</v>
      </c>
      <c r="E91" s="267">
        <v>0</v>
      </c>
      <c r="F91" s="69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268">
        <v>0</v>
      </c>
    </row>
    <row r="92" spans="1:35" x14ac:dyDescent="0.25">
      <c r="A92" s="21" t="s">
        <v>6</v>
      </c>
      <c r="B92" s="2" t="s">
        <v>121</v>
      </c>
      <c r="C92" s="70">
        <v>9</v>
      </c>
      <c r="D92" s="307">
        <v>100</v>
      </c>
      <c r="E92" s="267">
        <v>0</v>
      </c>
      <c r="F92" s="69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268">
        <v>0</v>
      </c>
    </row>
    <row r="93" spans="1:35" x14ac:dyDescent="0.25">
      <c r="A93" s="21" t="s">
        <v>6</v>
      </c>
      <c r="B93" s="2" t="s">
        <v>121</v>
      </c>
      <c r="C93" s="70">
        <v>10</v>
      </c>
      <c r="D93" s="82">
        <v>100</v>
      </c>
      <c r="E93" s="267">
        <v>0</v>
      </c>
      <c r="F93" s="69">
        <v>0</v>
      </c>
      <c r="G93" s="69">
        <v>0</v>
      </c>
      <c r="H93" s="69">
        <v>0</v>
      </c>
      <c r="I93" s="69">
        <v>1.4492753623188406</v>
      </c>
      <c r="J93" s="69">
        <v>1.4492753623188406</v>
      </c>
      <c r="K93" s="69">
        <v>1.4492753623188406</v>
      </c>
      <c r="L93" s="69">
        <v>1.4492753623188406</v>
      </c>
      <c r="M93" s="69">
        <v>5.7971014492753623</v>
      </c>
      <c r="N93" s="69">
        <v>1.4492753623188406</v>
      </c>
      <c r="O93" s="69">
        <v>0</v>
      </c>
      <c r="P93" s="69">
        <v>5.7971014492753623</v>
      </c>
      <c r="Q93" s="69">
        <v>13.043478260869565</v>
      </c>
      <c r="R93" s="69">
        <v>4.3478260869565215</v>
      </c>
      <c r="S93" s="69">
        <v>13.043478260869565</v>
      </c>
      <c r="T93" s="69">
        <v>5.7971014492753623</v>
      </c>
      <c r="U93" s="69">
        <v>5.7971014492753623</v>
      </c>
      <c r="V93" s="69">
        <v>8.695652173913043</v>
      </c>
      <c r="W93" s="69">
        <v>2.8985507246376812</v>
      </c>
      <c r="X93" s="69">
        <v>13.043478260869565</v>
      </c>
      <c r="Y93" s="69">
        <v>11.594202898550725</v>
      </c>
      <c r="Z93" s="69">
        <v>2.8985507246376812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268">
        <v>0</v>
      </c>
    </row>
    <row r="94" spans="1:35" x14ac:dyDescent="0.25">
      <c r="A94" s="21" t="s">
        <v>6</v>
      </c>
      <c r="B94" s="2" t="s">
        <v>121</v>
      </c>
      <c r="C94" s="70">
        <v>11</v>
      </c>
      <c r="D94" s="307">
        <v>100</v>
      </c>
      <c r="E94" s="267">
        <v>0</v>
      </c>
      <c r="F94" s="69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268">
        <v>0</v>
      </c>
    </row>
    <row r="95" spans="1:35" x14ac:dyDescent="0.25">
      <c r="A95" s="21" t="s">
        <v>6</v>
      </c>
      <c r="B95" s="2" t="s">
        <v>121</v>
      </c>
      <c r="C95" s="70">
        <v>12</v>
      </c>
      <c r="D95" s="307">
        <v>100</v>
      </c>
      <c r="E95" s="267">
        <v>0</v>
      </c>
      <c r="F95" s="69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268">
        <v>0</v>
      </c>
    </row>
    <row r="96" spans="1:35" ht="15.75" thickBot="1" x14ac:dyDescent="0.3">
      <c r="A96" s="21" t="s">
        <v>6</v>
      </c>
      <c r="B96" s="2" t="s">
        <v>121</v>
      </c>
      <c r="C96" s="70">
        <v>13</v>
      </c>
      <c r="D96" s="307">
        <v>100</v>
      </c>
      <c r="E96" s="269">
        <v>0</v>
      </c>
      <c r="F96" s="270">
        <v>0</v>
      </c>
      <c r="G96" s="270">
        <v>0</v>
      </c>
      <c r="H96" s="270">
        <v>0</v>
      </c>
      <c r="I96" s="270">
        <v>0</v>
      </c>
      <c r="J96" s="270">
        <v>0</v>
      </c>
      <c r="K96" s="270">
        <v>0</v>
      </c>
      <c r="L96" s="270">
        <v>0</v>
      </c>
      <c r="M96" s="270">
        <v>0</v>
      </c>
      <c r="N96" s="270">
        <v>0</v>
      </c>
      <c r="O96" s="270">
        <v>0</v>
      </c>
      <c r="P96" s="270">
        <v>0</v>
      </c>
      <c r="Q96" s="270">
        <v>0</v>
      </c>
      <c r="R96" s="270">
        <v>0</v>
      </c>
      <c r="S96" s="270">
        <v>0</v>
      </c>
      <c r="T96" s="270">
        <v>0</v>
      </c>
      <c r="U96" s="270">
        <v>0</v>
      </c>
      <c r="V96" s="270">
        <v>0</v>
      </c>
      <c r="W96" s="270">
        <v>0</v>
      </c>
      <c r="X96" s="270">
        <v>0</v>
      </c>
      <c r="Y96" s="270">
        <v>0</v>
      </c>
      <c r="Z96" s="270">
        <v>0</v>
      </c>
      <c r="AA96" s="270">
        <v>0</v>
      </c>
      <c r="AB96" s="270">
        <v>0</v>
      </c>
      <c r="AC96" s="270">
        <v>0</v>
      </c>
      <c r="AD96" s="270">
        <v>0</v>
      </c>
      <c r="AE96" s="270">
        <v>0</v>
      </c>
      <c r="AF96" s="270">
        <v>0</v>
      </c>
      <c r="AG96" s="270">
        <v>0</v>
      </c>
      <c r="AH96" s="270">
        <v>0</v>
      </c>
      <c r="AI96" s="271">
        <v>0</v>
      </c>
    </row>
    <row r="97" spans="1:35" ht="15.75" thickTop="1" x14ac:dyDescent="0.25">
      <c r="A97" s="1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9"/>
    </row>
    <row r="98" spans="1:35" x14ac:dyDescent="0.25">
      <c r="A98" s="1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9"/>
    </row>
    <row r="99" spans="1:35" x14ac:dyDescent="0.25">
      <c r="A99" s="19" t="s">
        <v>60</v>
      </c>
    </row>
    <row r="100" spans="1:35" ht="15.75" thickBot="1" x14ac:dyDescent="0.3">
      <c r="A100" s="21" t="s">
        <v>6</v>
      </c>
      <c r="B100" s="17" t="s">
        <v>0</v>
      </c>
      <c r="C100" s="17" t="s">
        <v>1</v>
      </c>
      <c r="D100" s="17" t="s">
        <v>2</v>
      </c>
      <c r="E100" s="199">
        <v>12000</v>
      </c>
      <c r="F100" s="199">
        <v>15000</v>
      </c>
      <c r="G100" s="199">
        <v>18000</v>
      </c>
      <c r="H100" s="199">
        <v>21000</v>
      </c>
      <c r="I100" s="199">
        <v>24000</v>
      </c>
      <c r="J100" s="199">
        <v>27000</v>
      </c>
      <c r="K100" s="199">
        <v>30000</v>
      </c>
      <c r="L100" s="199">
        <v>33000</v>
      </c>
      <c r="M100" s="199">
        <v>36000</v>
      </c>
      <c r="N100" s="199">
        <v>39000</v>
      </c>
      <c r="O100" s="199">
        <v>42000</v>
      </c>
      <c r="P100" s="199">
        <v>45000</v>
      </c>
      <c r="Q100" s="199">
        <v>48000</v>
      </c>
      <c r="R100" s="199">
        <v>51000</v>
      </c>
      <c r="S100" s="199">
        <v>54000</v>
      </c>
      <c r="T100" s="199">
        <v>57000</v>
      </c>
      <c r="U100" s="199">
        <v>60000</v>
      </c>
      <c r="V100" s="199">
        <v>63000</v>
      </c>
      <c r="W100" s="199">
        <v>66000</v>
      </c>
      <c r="X100" s="199">
        <v>69000</v>
      </c>
      <c r="Y100" s="199">
        <v>72000</v>
      </c>
      <c r="Z100" s="199">
        <v>75000</v>
      </c>
      <c r="AA100" s="199">
        <v>78000</v>
      </c>
      <c r="AB100" s="199">
        <v>81000</v>
      </c>
      <c r="AC100" s="199">
        <v>84000</v>
      </c>
      <c r="AD100" s="199">
        <v>87000</v>
      </c>
      <c r="AE100" s="199">
        <v>90000</v>
      </c>
      <c r="AF100" s="199">
        <v>93000</v>
      </c>
      <c r="AG100" s="199">
        <v>96000</v>
      </c>
      <c r="AH100" s="199">
        <v>99000</v>
      </c>
      <c r="AI100" s="199">
        <v>102000</v>
      </c>
    </row>
    <row r="101" spans="1:35" ht="15.75" thickTop="1" x14ac:dyDescent="0.25">
      <c r="A101" s="21" t="s">
        <v>6</v>
      </c>
      <c r="B101" s="2" t="s">
        <v>121</v>
      </c>
      <c r="C101" s="33">
        <v>4</v>
      </c>
      <c r="D101" s="309">
        <v>100</v>
      </c>
      <c r="E101" s="272">
        <v>0</v>
      </c>
      <c r="F101" s="273">
        <v>0</v>
      </c>
      <c r="G101" s="273">
        <v>0</v>
      </c>
      <c r="H101" s="273">
        <v>0</v>
      </c>
      <c r="I101" s="273">
        <v>0</v>
      </c>
      <c r="J101" s="273">
        <v>0</v>
      </c>
      <c r="K101" s="273">
        <v>0</v>
      </c>
      <c r="L101" s="273">
        <v>0</v>
      </c>
      <c r="M101" s="273">
        <v>0</v>
      </c>
      <c r="N101" s="273">
        <v>0</v>
      </c>
      <c r="O101" s="273">
        <v>0</v>
      </c>
      <c r="P101" s="273">
        <v>0</v>
      </c>
      <c r="Q101" s="273">
        <v>0</v>
      </c>
      <c r="R101" s="273">
        <v>0</v>
      </c>
      <c r="S101" s="273">
        <v>0</v>
      </c>
      <c r="T101" s="273">
        <v>0</v>
      </c>
      <c r="U101" s="273">
        <v>0</v>
      </c>
      <c r="V101" s="273">
        <v>0</v>
      </c>
      <c r="W101" s="273">
        <v>0</v>
      </c>
      <c r="X101" s="273">
        <v>0</v>
      </c>
      <c r="Y101" s="273">
        <v>0</v>
      </c>
      <c r="Z101" s="273">
        <v>0</v>
      </c>
      <c r="AA101" s="273">
        <v>0</v>
      </c>
      <c r="AB101" s="273">
        <v>0</v>
      </c>
      <c r="AC101" s="273">
        <v>0</v>
      </c>
      <c r="AD101" s="273">
        <v>0</v>
      </c>
      <c r="AE101" s="273">
        <v>0</v>
      </c>
      <c r="AF101" s="273">
        <v>0</v>
      </c>
      <c r="AG101" s="273">
        <v>0</v>
      </c>
      <c r="AH101" s="273">
        <v>0</v>
      </c>
      <c r="AI101" s="274">
        <v>0</v>
      </c>
    </row>
    <row r="102" spans="1:35" x14ac:dyDescent="0.25">
      <c r="A102" s="21" t="s">
        <v>6</v>
      </c>
      <c r="B102" s="2" t="s">
        <v>121</v>
      </c>
      <c r="C102" s="33">
        <v>5</v>
      </c>
      <c r="D102" s="309">
        <v>100</v>
      </c>
      <c r="E102" s="275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276">
        <v>0</v>
      </c>
    </row>
    <row r="103" spans="1:35" x14ac:dyDescent="0.25">
      <c r="A103" s="21" t="s">
        <v>6</v>
      </c>
      <c r="B103" s="2" t="s">
        <v>121</v>
      </c>
      <c r="C103" s="33">
        <v>6</v>
      </c>
      <c r="D103" s="309">
        <v>100</v>
      </c>
      <c r="E103" s="275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276">
        <v>0</v>
      </c>
    </row>
    <row r="104" spans="1:35" x14ac:dyDescent="0.25">
      <c r="A104" s="21" t="s">
        <v>6</v>
      </c>
      <c r="B104" s="2" t="s">
        <v>121</v>
      </c>
      <c r="C104" s="33">
        <v>7</v>
      </c>
      <c r="D104" s="83">
        <v>99.999999999999957</v>
      </c>
      <c r="E104" s="275">
        <v>11.666666666666666</v>
      </c>
      <c r="F104" s="32">
        <v>1.6666666666666667</v>
      </c>
      <c r="G104" s="32">
        <v>0</v>
      </c>
      <c r="H104" s="32">
        <v>1.6666666666666667</v>
      </c>
      <c r="I104" s="32">
        <v>1.6666666666666667</v>
      </c>
      <c r="J104" s="32">
        <v>8.3333333333333321</v>
      </c>
      <c r="K104" s="32">
        <v>5</v>
      </c>
      <c r="L104" s="32">
        <v>1.6666666666666667</v>
      </c>
      <c r="M104" s="32">
        <v>1.6666666666666667</v>
      </c>
      <c r="N104" s="32">
        <v>1.6666666666666667</v>
      </c>
      <c r="O104" s="32">
        <v>1.6666666666666667</v>
      </c>
      <c r="P104" s="32">
        <v>0</v>
      </c>
      <c r="Q104" s="32">
        <v>0</v>
      </c>
      <c r="R104" s="32">
        <v>1.6666666666666667</v>
      </c>
      <c r="S104" s="32">
        <v>10</v>
      </c>
      <c r="T104" s="32">
        <v>11.666666666666666</v>
      </c>
      <c r="U104" s="32">
        <v>10</v>
      </c>
      <c r="V104" s="32">
        <v>13.333333333333334</v>
      </c>
      <c r="W104" s="32">
        <v>13.333333333333334</v>
      </c>
      <c r="X104" s="32">
        <v>3.3333333333333335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276">
        <v>0</v>
      </c>
    </row>
    <row r="105" spans="1:35" x14ac:dyDescent="0.25">
      <c r="A105" s="21" t="s">
        <v>6</v>
      </c>
      <c r="B105" s="2" t="s">
        <v>121</v>
      </c>
      <c r="C105" s="33">
        <v>8</v>
      </c>
      <c r="D105" s="309">
        <v>100</v>
      </c>
      <c r="E105" s="275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276">
        <v>0</v>
      </c>
    </row>
    <row r="106" spans="1:35" x14ac:dyDescent="0.25">
      <c r="A106" s="21" t="s">
        <v>6</v>
      </c>
      <c r="B106" s="2" t="s">
        <v>121</v>
      </c>
      <c r="C106" s="33">
        <v>9</v>
      </c>
      <c r="D106" s="309">
        <v>100</v>
      </c>
      <c r="E106" s="275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276">
        <v>0</v>
      </c>
    </row>
    <row r="107" spans="1:35" x14ac:dyDescent="0.25">
      <c r="A107" s="21" t="s">
        <v>6</v>
      </c>
      <c r="B107" s="2" t="s">
        <v>121</v>
      </c>
      <c r="C107" s="33">
        <v>10</v>
      </c>
      <c r="D107" s="83">
        <v>100</v>
      </c>
      <c r="E107" s="275">
        <v>12.631578947368421</v>
      </c>
      <c r="F107" s="32">
        <v>2.1052631578947367</v>
      </c>
      <c r="G107" s="32">
        <v>5.2631578947368416</v>
      </c>
      <c r="H107" s="32">
        <v>2.1052631578947367</v>
      </c>
      <c r="I107" s="32">
        <v>2.1052631578947367</v>
      </c>
      <c r="J107" s="32">
        <v>3.1578947368421053</v>
      </c>
      <c r="K107" s="32">
        <v>2.1052631578947367</v>
      </c>
      <c r="L107" s="32">
        <v>2.1052631578947367</v>
      </c>
      <c r="M107" s="32">
        <v>8.4210526315789469</v>
      </c>
      <c r="N107" s="32">
        <v>6.3157894736842106</v>
      </c>
      <c r="O107" s="32">
        <v>2.1052631578947367</v>
      </c>
      <c r="P107" s="32">
        <v>3.1578947368421053</v>
      </c>
      <c r="Q107" s="32">
        <v>3.1578947368421053</v>
      </c>
      <c r="R107" s="32">
        <v>5.2631578947368416</v>
      </c>
      <c r="S107" s="32">
        <v>4.2105263157894735</v>
      </c>
      <c r="T107" s="32">
        <v>5.2631578947368416</v>
      </c>
      <c r="U107" s="32">
        <v>3.1578947368421053</v>
      </c>
      <c r="V107" s="32">
        <v>5.2631578947368416</v>
      </c>
      <c r="W107" s="32">
        <v>8.4210526315789469</v>
      </c>
      <c r="X107" s="32">
        <v>1.0526315789473684</v>
      </c>
      <c r="Y107" s="32">
        <v>1.0526315789473684</v>
      </c>
      <c r="Z107" s="32">
        <v>0</v>
      </c>
      <c r="AA107" s="32">
        <v>0</v>
      </c>
      <c r="AB107" s="32">
        <v>11.578947368421053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276">
        <v>0</v>
      </c>
    </row>
    <row r="108" spans="1:35" x14ac:dyDescent="0.25">
      <c r="A108" s="21" t="s">
        <v>6</v>
      </c>
      <c r="B108" s="2" t="s">
        <v>121</v>
      </c>
      <c r="C108" s="33">
        <v>11</v>
      </c>
      <c r="D108" s="309">
        <v>100</v>
      </c>
      <c r="E108" s="275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276">
        <v>0</v>
      </c>
    </row>
    <row r="109" spans="1:35" x14ac:dyDescent="0.25">
      <c r="A109" s="21" t="s">
        <v>6</v>
      </c>
      <c r="B109" s="2" t="s">
        <v>121</v>
      </c>
      <c r="C109" s="33">
        <v>12</v>
      </c>
      <c r="D109" s="309">
        <v>100</v>
      </c>
      <c r="E109" s="275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276">
        <v>0</v>
      </c>
    </row>
    <row r="110" spans="1:35" ht="15.75" thickBot="1" x14ac:dyDescent="0.3">
      <c r="A110" s="21" t="s">
        <v>6</v>
      </c>
      <c r="B110" s="2" t="s">
        <v>121</v>
      </c>
      <c r="C110" s="33">
        <v>13</v>
      </c>
      <c r="D110" s="309">
        <v>100</v>
      </c>
      <c r="E110" s="277">
        <v>12</v>
      </c>
      <c r="F110" s="278">
        <v>16</v>
      </c>
      <c r="G110" s="278">
        <v>20</v>
      </c>
      <c r="H110" s="278">
        <v>8</v>
      </c>
      <c r="I110" s="278">
        <v>0</v>
      </c>
      <c r="J110" s="278">
        <v>16</v>
      </c>
      <c r="K110" s="278">
        <v>0</v>
      </c>
      <c r="L110" s="278">
        <v>0</v>
      </c>
      <c r="M110" s="278">
        <v>16</v>
      </c>
      <c r="N110" s="278">
        <v>0</v>
      </c>
      <c r="O110" s="278">
        <v>0</v>
      </c>
      <c r="P110" s="278">
        <v>4</v>
      </c>
      <c r="Q110" s="278">
        <v>0</v>
      </c>
      <c r="R110" s="278">
        <v>4</v>
      </c>
      <c r="S110" s="278">
        <v>0</v>
      </c>
      <c r="T110" s="278">
        <v>4</v>
      </c>
      <c r="U110" s="278">
        <v>0</v>
      </c>
      <c r="V110" s="278">
        <v>0</v>
      </c>
      <c r="W110" s="278">
        <v>0</v>
      </c>
      <c r="X110" s="278">
        <v>0</v>
      </c>
      <c r="Y110" s="278">
        <v>0</v>
      </c>
      <c r="Z110" s="278">
        <v>0</v>
      </c>
      <c r="AA110" s="278">
        <v>0</v>
      </c>
      <c r="AB110" s="278">
        <v>0</v>
      </c>
      <c r="AC110" s="278">
        <v>0</v>
      </c>
      <c r="AD110" s="278">
        <v>0</v>
      </c>
      <c r="AE110" s="278">
        <v>0</v>
      </c>
      <c r="AF110" s="278">
        <v>0</v>
      </c>
      <c r="AG110" s="278">
        <v>0</v>
      </c>
      <c r="AH110" s="278">
        <v>0</v>
      </c>
      <c r="AI110" s="279">
        <v>0</v>
      </c>
    </row>
    <row r="111" spans="1:35" ht="15.75" thickTop="1" x14ac:dyDescent="0.25">
      <c r="A111" s="1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9"/>
    </row>
    <row r="112" spans="1:35" x14ac:dyDescent="0.25">
      <c r="A112" s="1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9"/>
    </row>
    <row r="113" spans="1:35" x14ac:dyDescent="0.25">
      <c r="A113" s="19" t="s">
        <v>64</v>
      </c>
    </row>
    <row r="114" spans="1:35" ht="15.75" thickBot="1" x14ac:dyDescent="0.3">
      <c r="A114" s="21" t="s">
        <v>6</v>
      </c>
      <c r="B114" s="17" t="s">
        <v>0</v>
      </c>
      <c r="C114" s="17" t="s">
        <v>1</v>
      </c>
      <c r="D114" s="17" t="s">
        <v>2</v>
      </c>
      <c r="E114" s="199">
        <v>12000</v>
      </c>
      <c r="F114" s="199">
        <v>15000</v>
      </c>
      <c r="G114" s="199">
        <v>18000</v>
      </c>
      <c r="H114" s="199">
        <v>21000</v>
      </c>
      <c r="I114" s="199">
        <v>24000</v>
      </c>
      <c r="J114" s="199">
        <v>27000</v>
      </c>
      <c r="K114" s="199">
        <v>30000</v>
      </c>
      <c r="L114" s="199">
        <v>33000</v>
      </c>
      <c r="M114" s="199">
        <v>36000</v>
      </c>
      <c r="N114" s="199">
        <v>39000</v>
      </c>
      <c r="O114" s="199">
        <v>42000</v>
      </c>
      <c r="P114" s="199">
        <v>45000</v>
      </c>
      <c r="Q114" s="199">
        <v>48000</v>
      </c>
      <c r="R114" s="199">
        <v>51000</v>
      </c>
      <c r="S114" s="199">
        <v>54000</v>
      </c>
      <c r="T114" s="199">
        <v>57000</v>
      </c>
      <c r="U114" s="199">
        <v>60000</v>
      </c>
      <c r="V114" s="199">
        <v>63000</v>
      </c>
      <c r="W114" s="199">
        <v>66000</v>
      </c>
      <c r="X114" s="199">
        <v>69000</v>
      </c>
      <c r="Y114" s="199">
        <v>72000</v>
      </c>
      <c r="Z114" s="199">
        <v>75000</v>
      </c>
      <c r="AA114" s="199">
        <v>78000</v>
      </c>
      <c r="AB114" s="199">
        <v>81000</v>
      </c>
      <c r="AC114" s="199">
        <v>84000</v>
      </c>
      <c r="AD114" s="199">
        <v>87000</v>
      </c>
      <c r="AE114" s="199">
        <v>90000</v>
      </c>
      <c r="AF114" s="199">
        <v>93000</v>
      </c>
      <c r="AG114" s="199">
        <v>96000</v>
      </c>
      <c r="AH114" s="199">
        <v>99000</v>
      </c>
      <c r="AI114" s="199">
        <v>102000</v>
      </c>
    </row>
    <row r="115" spans="1:35" ht="15.75" thickTop="1" x14ac:dyDescent="0.25">
      <c r="A115" s="21" t="s">
        <v>6</v>
      </c>
      <c r="B115" s="2" t="s">
        <v>121</v>
      </c>
      <c r="C115" s="35">
        <v>4</v>
      </c>
      <c r="D115" s="310">
        <v>100</v>
      </c>
      <c r="E115" s="280">
        <v>0</v>
      </c>
      <c r="F115" s="281">
        <v>0</v>
      </c>
      <c r="G115" s="281">
        <v>0</v>
      </c>
      <c r="H115" s="281">
        <v>0</v>
      </c>
      <c r="I115" s="281">
        <v>0</v>
      </c>
      <c r="J115" s="281">
        <v>0</v>
      </c>
      <c r="K115" s="281">
        <v>0</v>
      </c>
      <c r="L115" s="281">
        <v>0</v>
      </c>
      <c r="M115" s="281">
        <v>0</v>
      </c>
      <c r="N115" s="281">
        <v>0</v>
      </c>
      <c r="O115" s="281">
        <v>0</v>
      </c>
      <c r="P115" s="281">
        <v>0</v>
      </c>
      <c r="Q115" s="281">
        <v>0</v>
      </c>
      <c r="R115" s="281">
        <v>0</v>
      </c>
      <c r="S115" s="281">
        <v>0</v>
      </c>
      <c r="T115" s="281">
        <v>0</v>
      </c>
      <c r="U115" s="281">
        <v>0</v>
      </c>
      <c r="V115" s="281">
        <v>0</v>
      </c>
      <c r="W115" s="281">
        <v>0</v>
      </c>
      <c r="X115" s="281">
        <v>0</v>
      </c>
      <c r="Y115" s="281">
        <v>0</v>
      </c>
      <c r="Z115" s="281">
        <v>0</v>
      </c>
      <c r="AA115" s="281">
        <v>0</v>
      </c>
      <c r="AB115" s="281">
        <v>0</v>
      </c>
      <c r="AC115" s="281">
        <v>0</v>
      </c>
      <c r="AD115" s="281">
        <v>0</v>
      </c>
      <c r="AE115" s="281">
        <v>0</v>
      </c>
      <c r="AF115" s="281">
        <v>0</v>
      </c>
      <c r="AG115" s="281">
        <v>0</v>
      </c>
      <c r="AH115" s="281">
        <v>0</v>
      </c>
      <c r="AI115" s="282">
        <v>0</v>
      </c>
    </row>
    <row r="116" spans="1:35" x14ac:dyDescent="0.25">
      <c r="A116" s="21" t="s">
        <v>6</v>
      </c>
      <c r="B116" s="2" t="s">
        <v>121</v>
      </c>
      <c r="C116" s="35">
        <v>5</v>
      </c>
      <c r="D116" s="310">
        <v>100</v>
      </c>
      <c r="E116" s="28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284">
        <v>0</v>
      </c>
    </row>
    <row r="117" spans="1:35" x14ac:dyDescent="0.25">
      <c r="A117" s="21" t="s">
        <v>6</v>
      </c>
      <c r="B117" s="2" t="s">
        <v>121</v>
      </c>
      <c r="C117" s="35">
        <v>6</v>
      </c>
      <c r="D117" s="310">
        <v>100</v>
      </c>
      <c r="E117" s="28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284">
        <v>0</v>
      </c>
    </row>
    <row r="118" spans="1:35" x14ac:dyDescent="0.25">
      <c r="A118" s="21" t="s">
        <v>6</v>
      </c>
      <c r="B118" s="2" t="s">
        <v>121</v>
      </c>
      <c r="C118" s="35">
        <v>7</v>
      </c>
      <c r="D118" s="310">
        <f>SUM(E118:AQ118)</f>
        <v>100.00000000000003</v>
      </c>
      <c r="E118" s="283">
        <v>6.7307692307692308</v>
      </c>
      <c r="F118" s="13">
        <v>3.8461538461538463</v>
      </c>
      <c r="G118" s="13">
        <v>1.9230769230769231</v>
      </c>
      <c r="H118" s="13">
        <v>9.6153846153846168</v>
      </c>
      <c r="I118" s="13">
        <v>8.6538461538461533</v>
      </c>
      <c r="J118" s="13">
        <v>10.576923076923077</v>
      </c>
      <c r="K118" s="13">
        <v>13.461538461538462</v>
      </c>
      <c r="L118" s="13">
        <v>7.6923076923076925</v>
      </c>
      <c r="M118" s="13">
        <v>2.8846153846153846</v>
      </c>
      <c r="N118" s="13">
        <v>3.8461538461538463</v>
      </c>
      <c r="O118" s="13">
        <v>5.7692307692307692</v>
      </c>
      <c r="P118" s="13">
        <v>5.7692307692307692</v>
      </c>
      <c r="Q118" s="13">
        <v>1.9230769230769231</v>
      </c>
      <c r="R118" s="13">
        <v>4.8076923076923084</v>
      </c>
      <c r="S118" s="13">
        <v>0.96153846153846156</v>
      </c>
      <c r="T118" s="13">
        <v>0.96153846153846156</v>
      </c>
      <c r="U118" s="13">
        <v>0.96153846153846156</v>
      </c>
      <c r="V118" s="13">
        <v>0.96153846153846156</v>
      </c>
      <c r="W118" s="13">
        <v>1.9230769230769231</v>
      </c>
      <c r="X118" s="13">
        <v>4.8076923076923084</v>
      </c>
      <c r="Y118" s="13">
        <v>0.96153846153846156</v>
      </c>
      <c r="Z118" s="13">
        <v>0</v>
      </c>
      <c r="AA118" s="13">
        <v>0</v>
      </c>
      <c r="AB118" s="13">
        <v>0.96153846153846156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284">
        <v>0</v>
      </c>
    </row>
    <row r="119" spans="1:35" x14ac:dyDescent="0.25">
      <c r="A119" s="21" t="s">
        <v>6</v>
      </c>
      <c r="B119" s="2" t="s">
        <v>121</v>
      </c>
      <c r="C119" s="35">
        <v>8</v>
      </c>
      <c r="D119" s="310">
        <v>100</v>
      </c>
      <c r="E119" s="28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284">
        <v>0</v>
      </c>
    </row>
    <row r="120" spans="1:35" x14ac:dyDescent="0.25">
      <c r="A120" s="21" t="s">
        <v>6</v>
      </c>
      <c r="B120" s="2" t="s">
        <v>121</v>
      </c>
      <c r="C120" s="35">
        <v>9</v>
      </c>
      <c r="D120" s="310">
        <v>100</v>
      </c>
      <c r="E120" s="28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284">
        <v>0</v>
      </c>
    </row>
    <row r="121" spans="1:35" x14ac:dyDescent="0.25">
      <c r="A121" s="21" t="s">
        <v>6</v>
      </c>
      <c r="B121" s="2" t="s">
        <v>121</v>
      </c>
      <c r="C121" s="35">
        <v>10</v>
      </c>
      <c r="D121" s="310">
        <f>SUM(E121:AQ121)</f>
        <v>100.00000000000001</v>
      </c>
      <c r="E121" s="283">
        <v>7.5268817204301079</v>
      </c>
      <c r="F121" s="13">
        <v>3.225806451612903</v>
      </c>
      <c r="G121" s="13">
        <v>1.0752688172043012</v>
      </c>
      <c r="H121" s="13">
        <v>10.75268817204301</v>
      </c>
      <c r="I121" s="13">
        <v>9.67741935483871</v>
      </c>
      <c r="J121" s="13">
        <v>9.67741935483871</v>
      </c>
      <c r="K121" s="13">
        <v>12.903225806451612</v>
      </c>
      <c r="L121" s="13">
        <v>7.5268817204301079</v>
      </c>
      <c r="M121" s="13">
        <v>3.225806451612903</v>
      </c>
      <c r="N121" s="13">
        <v>4.3010752688172049</v>
      </c>
      <c r="O121" s="13">
        <v>6.4516129032258061</v>
      </c>
      <c r="P121" s="13">
        <v>5.376344086021505</v>
      </c>
      <c r="Q121" s="13">
        <v>1.0752688172043012</v>
      </c>
      <c r="R121" s="13">
        <v>3.225806451612903</v>
      </c>
      <c r="S121" s="13">
        <v>1.0752688172043012</v>
      </c>
      <c r="T121" s="13">
        <v>1.0752688172043012</v>
      </c>
      <c r="U121" s="13">
        <v>1.0752688172043012</v>
      </c>
      <c r="V121" s="13">
        <v>1.0752688172043012</v>
      </c>
      <c r="W121" s="13">
        <v>2.1505376344086025</v>
      </c>
      <c r="X121" s="13">
        <v>5.376344086021505</v>
      </c>
      <c r="Y121" s="13">
        <v>1.0752688172043012</v>
      </c>
      <c r="Z121" s="13">
        <v>0</v>
      </c>
      <c r="AA121" s="13">
        <v>0</v>
      </c>
      <c r="AB121" s="13">
        <v>1.0752688172043012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284">
        <v>0</v>
      </c>
    </row>
    <row r="122" spans="1:35" x14ac:dyDescent="0.25">
      <c r="A122" s="21" t="s">
        <v>6</v>
      </c>
      <c r="B122" s="2" t="s">
        <v>121</v>
      </c>
      <c r="C122" s="35">
        <v>11</v>
      </c>
      <c r="D122" s="310">
        <v>100</v>
      </c>
      <c r="E122" s="28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284">
        <v>0</v>
      </c>
    </row>
    <row r="123" spans="1:35" x14ac:dyDescent="0.25">
      <c r="A123" s="21" t="s">
        <v>6</v>
      </c>
      <c r="B123" s="2" t="s">
        <v>121</v>
      </c>
      <c r="C123" s="35">
        <v>12</v>
      </c>
      <c r="D123" s="310">
        <v>100</v>
      </c>
      <c r="E123" s="28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284">
        <v>0</v>
      </c>
    </row>
    <row r="124" spans="1:35" ht="15.75" thickBot="1" x14ac:dyDescent="0.3">
      <c r="A124" s="21" t="s">
        <v>6</v>
      </c>
      <c r="B124" s="2" t="s">
        <v>121</v>
      </c>
      <c r="C124" s="35">
        <v>13</v>
      </c>
      <c r="D124" s="310">
        <v>100</v>
      </c>
      <c r="E124" s="285">
        <v>0</v>
      </c>
      <c r="F124" s="286">
        <v>0</v>
      </c>
      <c r="G124" s="286">
        <v>0</v>
      </c>
      <c r="H124" s="286">
        <v>0</v>
      </c>
      <c r="I124" s="286">
        <v>0</v>
      </c>
      <c r="J124" s="286">
        <v>0</v>
      </c>
      <c r="K124" s="286">
        <v>0</v>
      </c>
      <c r="L124" s="286">
        <v>0</v>
      </c>
      <c r="M124" s="286">
        <v>0</v>
      </c>
      <c r="N124" s="286">
        <v>0</v>
      </c>
      <c r="O124" s="286">
        <v>0</v>
      </c>
      <c r="P124" s="286">
        <v>0</v>
      </c>
      <c r="Q124" s="286">
        <v>0</v>
      </c>
      <c r="R124" s="286">
        <v>0</v>
      </c>
      <c r="S124" s="286">
        <v>0</v>
      </c>
      <c r="T124" s="286">
        <v>0</v>
      </c>
      <c r="U124" s="286">
        <v>0</v>
      </c>
      <c r="V124" s="286">
        <v>0</v>
      </c>
      <c r="W124" s="286">
        <v>0</v>
      </c>
      <c r="X124" s="286">
        <v>0</v>
      </c>
      <c r="Y124" s="286">
        <v>0</v>
      </c>
      <c r="Z124" s="286">
        <v>0</v>
      </c>
      <c r="AA124" s="286">
        <v>0</v>
      </c>
      <c r="AB124" s="286">
        <v>0</v>
      </c>
      <c r="AC124" s="286">
        <v>0</v>
      </c>
      <c r="AD124" s="286">
        <v>0</v>
      </c>
      <c r="AE124" s="286">
        <v>0</v>
      </c>
      <c r="AF124" s="286">
        <v>0</v>
      </c>
      <c r="AG124" s="286">
        <v>0</v>
      </c>
      <c r="AH124" s="286">
        <v>0</v>
      </c>
      <c r="AI124" s="287">
        <v>0</v>
      </c>
    </row>
    <row r="125" spans="1:35" ht="15.75" thickTop="1" x14ac:dyDescent="0.25"/>
    <row r="127" spans="1:35" x14ac:dyDescent="0.25">
      <c r="A127" s="19" t="s">
        <v>62</v>
      </c>
    </row>
    <row r="128" spans="1:35" ht="15.75" thickBot="1" x14ac:dyDescent="0.3">
      <c r="A128" s="21" t="s">
        <v>6</v>
      </c>
      <c r="B128" s="17" t="s">
        <v>0</v>
      </c>
      <c r="C128" s="17" t="s">
        <v>1</v>
      </c>
      <c r="D128" s="17" t="s">
        <v>2</v>
      </c>
      <c r="E128" s="199">
        <v>12000</v>
      </c>
      <c r="F128" s="199">
        <v>15000</v>
      </c>
      <c r="G128" s="199">
        <v>18000</v>
      </c>
      <c r="H128" s="199">
        <v>21000</v>
      </c>
      <c r="I128" s="199">
        <v>24000</v>
      </c>
      <c r="J128" s="199">
        <v>27000</v>
      </c>
      <c r="K128" s="199">
        <v>30000</v>
      </c>
      <c r="L128" s="199">
        <v>33000</v>
      </c>
      <c r="M128" s="199">
        <v>36000</v>
      </c>
      <c r="N128" s="199">
        <v>39000</v>
      </c>
      <c r="O128" s="199">
        <v>42000</v>
      </c>
      <c r="P128" s="199">
        <v>45000</v>
      </c>
      <c r="Q128" s="199">
        <v>48000</v>
      </c>
      <c r="R128" s="199">
        <v>51000</v>
      </c>
      <c r="S128" s="199">
        <v>54000</v>
      </c>
      <c r="T128" s="199">
        <v>57000</v>
      </c>
      <c r="U128" s="199">
        <v>60000</v>
      </c>
      <c r="V128" s="199">
        <v>63000</v>
      </c>
      <c r="W128" s="199">
        <v>66000</v>
      </c>
      <c r="X128" s="199">
        <v>69000</v>
      </c>
      <c r="Y128" s="199">
        <v>72000</v>
      </c>
      <c r="Z128" s="199">
        <v>75000</v>
      </c>
      <c r="AA128" s="199">
        <v>78000</v>
      </c>
      <c r="AB128" s="199">
        <v>81000</v>
      </c>
      <c r="AC128" s="199">
        <v>84000</v>
      </c>
      <c r="AD128" s="199">
        <v>87000</v>
      </c>
      <c r="AE128" s="199">
        <v>90000</v>
      </c>
      <c r="AF128" s="199">
        <v>93000</v>
      </c>
      <c r="AG128" s="199">
        <v>96000</v>
      </c>
      <c r="AH128" s="199">
        <v>99000</v>
      </c>
      <c r="AI128" s="199">
        <v>102000</v>
      </c>
    </row>
    <row r="129" spans="1:35" ht="15.75" thickTop="1" x14ac:dyDescent="0.25">
      <c r="A129" s="21" t="s">
        <v>6</v>
      </c>
      <c r="B129" s="2" t="s">
        <v>121</v>
      </c>
      <c r="C129" s="61">
        <v>4</v>
      </c>
      <c r="D129" s="311">
        <v>100</v>
      </c>
      <c r="E129" s="288">
        <v>0</v>
      </c>
      <c r="F129" s="289">
        <v>0</v>
      </c>
      <c r="G129" s="289">
        <v>0</v>
      </c>
      <c r="H129" s="289">
        <v>0</v>
      </c>
      <c r="I129" s="289">
        <v>0</v>
      </c>
      <c r="J129" s="289">
        <v>0</v>
      </c>
      <c r="K129" s="289">
        <v>0</v>
      </c>
      <c r="L129" s="289">
        <v>0</v>
      </c>
      <c r="M129" s="289">
        <v>0</v>
      </c>
      <c r="N129" s="289">
        <v>0</v>
      </c>
      <c r="O129" s="289">
        <v>0</v>
      </c>
      <c r="P129" s="289">
        <v>0</v>
      </c>
      <c r="Q129" s="289">
        <v>0</v>
      </c>
      <c r="R129" s="289">
        <v>0</v>
      </c>
      <c r="S129" s="289">
        <v>0</v>
      </c>
      <c r="T129" s="289">
        <v>0</v>
      </c>
      <c r="U129" s="289">
        <v>0</v>
      </c>
      <c r="V129" s="289">
        <v>0</v>
      </c>
      <c r="W129" s="289">
        <v>0</v>
      </c>
      <c r="X129" s="289">
        <v>0</v>
      </c>
      <c r="Y129" s="289">
        <v>0</v>
      </c>
      <c r="Z129" s="289">
        <v>0</v>
      </c>
      <c r="AA129" s="289">
        <v>0</v>
      </c>
      <c r="AB129" s="289">
        <v>0</v>
      </c>
      <c r="AC129" s="289">
        <v>0</v>
      </c>
      <c r="AD129" s="289">
        <v>0</v>
      </c>
      <c r="AE129" s="289">
        <v>0</v>
      </c>
      <c r="AF129" s="289">
        <v>0</v>
      </c>
      <c r="AG129" s="289">
        <v>0</v>
      </c>
      <c r="AH129" s="289">
        <v>0</v>
      </c>
      <c r="AI129" s="290">
        <v>0</v>
      </c>
    </row>
    <row r="130" spans="1:35" x14ac:dyDescent="0.25">
      <c r="A130" s="21" t="s">
        <v>6</v>
      </c>
      <c r="B130" s="2" t="s">
        <v>121</v>
      </c>
      <c r="C130" s="61">
        <v>5</v>
      </c>
      <c r="D130" s="311">
        <v>100</v>
      </c>
      <c r="E130" s="291">
        <v>0</v>
      </c>
      <c r="F130" s="62">
        <v>0</v>
      </c>
      <c r="G130" s="62">
        <v>0</v>
      </c>
      <c r="H130" s="62">
        <v>0</v>
      </c>
      <c r="I130" s="62">
        <v>0</v>
      </c>
      <c r="J130" s="62">
        <v>0</v>
      </c>
      <c r="K130" s="62">
        <v>0</v>
      </c>
      <c r="L130" s="62">
        <v>0</v>
      </c>
      <c r="M130" s="62">
        <v>0</v>
      </c>
      <c r="N130" s="62">
        <v>0</v>
      </c>
      <c r="O130" s="62">
        <v>0</v>
      </c>
      <c r="P130" s="62">
        <v>0</v>
      </c>
      <c r="Q130" s="62">
        <v>0</v>
      </c>
      <c r="R130" s="62">
        <v>0</v>
      </c>
      <c r="S130" s="62">
        <v>0</v>
      </c>
      <c r="T130" s="62">
        <v>0</v>
      </c>
      <c r="U130" s="62">
        <v>0</v>
      </c>
      <c r="V130" s="62">
        <v>0</v>
      </c>
      <c r="W130" s="62">
        <v>0</v>
      </c>
      <c r="X130" s="62">
        <v>0</v>
      </c>
      <c r="Y130" s="62">
        <v>0</v>
      </c>
      <c r="Z130" s="6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>
        <v>0</v>
      </c>
      <c r="AI130" s="292">
        <v>0</v>
      </c>
    </row>
    <row r="131" spans="1:35" x14ac:dyDescent="0.25">
      <c r="A131" s="21" t="s">
        <v>6</v>
      </c>
      <c r="B131" s="2" t="s">
        <v>121</v>
      </c>
      <c r="C131" s="61">
        <v>6</v>
      </c>
      <c r="D131" s="311">
        <v>100</v>
      </c>
      <c r="E131" s="291">
        <v>0</v>
      </c>
      <c r="F131" s="62">
        <v>0</v>
      </c>
      <c r="G131" s="62">
        <v>0</v>
      </c>
      <c r="H131" s="62">
        <v>0</v>
      </c>
      <c r="I131" s="62">
        <v>0</v>
      </c>
      <c r="J131" s="62">
        <v>0</v>
      </c>
      <c r="K131" s="62">
        <v>0</v>
      </c>
      <c r="L131" s="62">
        <v>0</v>
      </c>
      <c r="M131" s="62">
        <v>0</v>
      </c>
      <c r="N131" s="62">
        <v>0</v>
      </c>
      <c r="O131" s="62">
        <v>0</v>
      </c>
      <c r="P131" s="62">
        <v>0</v>
      </c>
      <c r="Q131" s="62">
        <v>0</v>
      </c>
      <c r="R131" s="62">
        <v>0</v>
      </c>
      <c r="S131" s="62">
        <v>0</v>
      </c>
      <c r="T131" s="62">
        <v>0</v>
      </c>
      <c r="U131" s="62">
        <v>0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>
        <v>0</v>
      </c>
      <c r="AI131" s="292">
        <v>0</v>
      </c>
    </row>
    <row r="132" spans="1:35" x14ac:dyDescent="0.25">
      <c r="A132" s="21" t="s">
        <v>6</v>
      </c>
      <c r="B132" s="2" t="s">
        <v>121</v>
      </c>
      <c r="C132" s="61">
        <v>7</v>
      </c>
      <c r="D132" s="84">
        <f>SUM(E132:AQ132)</f>
        <v>99.999999999999972</v>
      </c>
      <c r="E132" s="291">
        <v>6.7796610169491522</v>
      </c>
      <c r="F132" s="62">
        <v>1.6949152542372881</v>
      </c>
      <c r="G132" s="62">
        <v>5.0847457627118651</v>
      </c>
      <c r="H132" s="62">
        <v>1.6949152542372881</v>
      </c>
      <c r="I132" s="62">
        <v>0</v>
      </c>
      <c r="J132" s="62">
        <v>1.6949152542372881</v>
      </c>
      <c r="K132" s="62">
        <v>3.3898305084745761</v>
      </c>
      <c r="L132" s="62">
        <v>3.3898305084745761</v>
      </c>
      <c r="M132" s="62">
        <v>5.0847457627118651</v>
      </c>
      <c r="N132" s="62">
        <v>6.7796610169491522</v>
      </c>
      <c r="O132" s="62">
        <v>13.559322033898304</v>
      </c>
      <c r="P132" s="62">
        <v>8.4745762711864394</v>
      </c>
      <c r="Q132" s="62">
        <v>3.3898305084745761</v>
      </c>
      <c r="R132" s="62">
        <v>8.4745762711864394</v>
      </c>
      <c r="S132" s="62">
        <v>5.0847457627118651</v>
      </c>
      <c r="T132" s="62">
        <v>3.3898305084745761</v>
      </c>
      <c r="U132" s="62">
        <v>3.3898305084745761</v>
      </c>
      <c r="V132" s="62">
        <v>0</v>
      </c>
      <c r="W132" s="62">
        <v>3.3898305084745761</v>
      </c>
      <c r="X132" s="62">
        <v>3.3898305084745761</v>
      </c>
      <c r="Y132" s="62">
        <v>6.7796610169491522</v>
      </c>
      <c r="Z132" s="62">
        <v>3.3898305084745761</v>
      </c>
      <c r="AA132" s="62">
        <v>1.6949152542372881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292">
        <v>0</v>
      </c>
    </row>
    <row r="133" spans="1:35" x14ac:dyDescent="0.25">
      <c r="A133" s="21" t="s">
        <v>6</v>
      </c>
      <c r="B133" s="2" t="s">
        <v>121</v>
      </c>
      <c r="C133" s="61">
        <v>8</v>
      </c>
      <c r="D133" s="311">
        <v>100</v>
      </c>
      <c r="E133" s="291">
        <v>0</v>
      </c>
      <c r="F133" s="62">
        <v>0</v>
      </c>
      <c r="G133" s="62">
        <v>0</v>
      </c>
      <c r="H133" s="62">
        <v>0</v>
      </c>
      <c r="I133" s="62">
        <v>0</v>
      </c>
      <c r="J133" s="62">
        <v>0</v>
      </c>
      <c r="K133" s="62">
        <v>0</v>
      </c>
      <c r="L133" s="62">
        <v>0</v>
      </c>
      <c r="M133" s="62">
        <v>0</v>
      </c>
      <c r="N133" s="62">
        <v>0</v>
      </c>
      <c r="O133" s="62">
        <v>0</v>
      </c>
      <c r="P133" s="62">
        <v>0</v>
      </c>
      <c r="Q133" s="62">
        <v>0</v>
      </c>
      <c r="R133" s="62">
        <v>0</v>
      </c>
      <c r="S133" s="62">
        <v>0</v>
      </c>
      <c r="T133" s="62">
        <v>0</v>
      </c>
      <c r="U133" s="62">
        <v>0</v>
      </c>
      <c r="V133" s="62">
        <v>0</v>
      </c>
      <c r="W133" s="62">
        <v>0</v>
      </c>
      <c r="X133" s="62">
        <v>0</v>
      </c>
      <c r="Y133" s="62">
        <v>0</v>
      </c>
      <c r="Z133" s="6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>
        <v>0</v>
      </c>
      <c r="AI133" s="292">
        <v>0</v>
      </c>
    </row>
    <row r="134" spans="1:35" x14ac:dyDescent="0.25">
      <c r="A134" s="21" t="s">
        <v>6</v>
      </c>
      <c r="B134" s="2" t="s">
        <v>121</v>
      </c>
      <c r="C134" s="61">
        <v>9</v>
      </c>
      <c r="D134" s="311">
        <v>100</v>
      </c>
      <c r="E134" s="291">
        <v>0</v>
      </c>
      <c r="F134" s="62">
        <v>0</v>
      </c>
      <c r="G134" s="62">
        <v>0</v>
      </c>
      <c r="H134" s="62">
        <v>0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  <c r="N134" s="62">
        <v>0</v>
      </c>
      <c r="O134" s="62">
        <v>0</v>
      </c>
      <c r="P134" s="62">
        <v>0</v>
      </c>
      <c r="Q134" s="62">
        <v>0</v>
      </c>
      <c r="R134" s="62">
        <v>0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292">
        <v>0</v>
      </c>
    </row>
    <row r="135" spans="1:35" x14ac:dyDescent="0.25">
      <c r="A135" s="21" t="s">
        <v>6</v>
      </c>
      <c r="B135" s="2" t="s">
        <v>121</v>
      </c>
      <c r="C135" s="61">
        <v>10</v>
      </c>
      <c r="D135" s="84">
        <f>SUM(E135:AQ135)</f>
        <v>100</v>
      </c>
      <c r="E135" s="291">
        <v>0</v>
      </c>
      <c r="F135" s="62">
        <v>0</v>
      </c>
      <c r="G135" s="62">
        <v>2</v>
      </c>
      <c r="H135" s="62">
        <v>6</v>
      </c>
      <c r="I135" s="62">
        <v>5</v>
      </c>
      <c r="J135" s="62">
        <v>4</v>
      </c>
      <c r="K135" s="62">
        <v>9</v>
      </c>
      <c r="L135" s="62">
        <v>20</v>
      </c>
      <c r="M135" s="62">
        <v>16</v>
      </c>
      <c r="N135" s="62">
        <v>11</v>
      </c>
      <c r="O135" s="62">
        <v>9</v>
      </c>
      <c r="P135" s="62">
        <v>4</v>
      </c>
      <c r="Q135" s="62">
        <v>6</v>
      </c>
      <c r="R135" s="62">
        <v>2</v>
      </c>
      <c r="S135" s="62">
        <v>0</v>
      </c>
      <c r="T135" s="62">
        <v>2</v>
      </c>
      <c r="U135" s="62">
        <v>2</v>
      </c>
      <c r="V135" s="62">
        <v>1</v>
      </c>
      <c r="W135" s="62">
        <v>0</v>
      </c>
      <c r="X135" s="62">
        <v>0</v>
      </c>
      <c r="Y135" s="62">
        <v>1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292">
        <v>0</v>
      </c>
    </row>
    <row r="136" spans="1:35" x14ac:dyDescent="0.25">
      <c r="A136" s="21" t="s">
        <v>6</v>
      </c>
      <c r="B136" s="2" t="s">
        <v>121</v>
      </c>
      <c r="C136" s="61">
        <v>11</v>
      </c>
      <c r="D136" s="311">
        <v>100</v>
      </c>
      <c r="E136" s="291">
        <v>0</v>
      </c>
      <c r="F136" s="62">
        <v>0</v>
      </c>
      <c r="G136" s="62">
        <v>0</v>
      </c>
      <c r="H136" s="62">
        <v>0</v>
      </c>
      <c r="I136" s="62">
        <v>0</v>
      </c>
      <c r="J136" s="62">
        <v>0</v>
      </c>
      <c r="K136" s="62">
        <v>0</v>
      </c>
      <c r="L136" s="62">
        <v>0</v>
      </c>
      <c r="M136" s="62">
        <v>0</v>
      </c>
      <c r="N136" s="62">
        <v>0</v>
      </c>
      <c r="O136" s="62">
        <v>0</v>
      </c>
      <c r="P136" s="62">
        <v>0</v>
      </c>
      <c r="Q136" s="62">
        <v>0</v>
      </c>
      <c r="R136" s="62">
        <v>0</v>
      </c>
      <c r="S136" s="62">
        <v>0</v>
      </c>
      <c r="T136" s="62">
        <v>0</v>
      </c>
      <c r="U136" s="62">
        <v>0</v>
      </c>
      <c r="V136" s="62">
        <v>0</v>
      </c>
      <c r="W136" s="62">
        <v>0</v>
      </c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0</v>
      </c>
      <c r="AE136" s="62">
        <v>0</v>
      </c>
      <c r="AF136" s="62">
        <v>0</v>
      </c>
      <c r="AG136" s="62">
        <v>0</v>
      </c>
      <c r="AH136" s="62">
        <v>0</v>
      </c>
      <c r="AI136" s="292">
        <v>0</v>
      </c>
    </row>
    <row r="137" spans="1:35" x14ac:dyDescent="0.25">
      <c r="A137" s="21" t="s">
        <v>6</v>
      </c>
      <c r="B137" s="2" t="s">
        <v>121</v>
      </c>
      <c r="C137" s="61">
        <v>12</v>
      </c>
      <c r="D137" s="311">
        <v>100</v>
      </c>
      <c r="E137" s="291">
        <v>0</v>
      </c>
      <c r="F137" s="62">
        <v>0</v>
      </c>
      <c r="G137" s="62">
        <v>0</v>
      </c>
      <c r="H137" s="62">
        <v>0</v>
      </c>
      <c r="I137" s="62">
        <v>0</v>
      </c>
      <c r="J137" s="62">
        <v>0</v>
      </c>
      <c r="K137" s="62">
        <v>0</v>
      </c>
      <c r="L137" s="62">
        <v>0</v>
      </c>
      <c r="M137" s="62">
        <v>0</v>
      </c>
      <c r="N137" s="62">
        <v>0</v>
      </c>
      <c r="O137" s="62">
        <v>0</v>
      </c>
      <c r="P137" s="62">
        <v>0</v>
      </c>
      <c r="Q137" s="62">
        <v>0</v>
      </c>
      <c r="R137" s="62">
        <v>0</v>
      </c>
      <c r="S137" s="62">
        <v>0</v>
      </c>
      <c r="T137" s="62">
        <v>0</v>
      </c>
      <c r="U137" s="62">
        <v>0</v>
      </c>
      <c r="V137" s="62">
        <v>0</v>
      </c>
      <c r="W137" s="62">
        <v>0</v>
      </c>
      <c r="X137" s="62">
        <v>0</v>
      </c>
      <c r="Y137" s="62">
        <v>0</v>
      </c>
      <c r="Z137" s="62">
        <v>0</v>
      </c>
      <c r="AA137" s="62">
        <v>0</v>
      </c>
      <c r="AB137" s="62">
        <v>0</v>
      </c>
      <c r="AC137" s="62">
        <v>0</v>
      </c>
      <c r="AD137" s="62">
        <v>0</v>
      </c>
      <c r="AE137" s="62">
        <v>0</v>
      </c>
      <c r="AF137" s="62">
        <v>0</v>
      </c>
      <c r="AG137" s="62">
        <v>0</v>
      </c>
      <c r="AH137" s="62">
        <v>0</v>
      </c>
      <c r="AI137" s="292">
        <v>0</v>
      </c>
    </row>
    <row r="138" spans="1:35" ht="15.75" thickBot="1" x14ac:dyDescent="0.3">
      <c r="A138" s="21" t="s">
        <v>6</v>
      </c>
      <c r="B138" s="2" t="s">
        <v>121</v>
      </c>
      <c r="C138" s="61">
        <v>13</v>
      </c>
      <c r="D138" s="311">
        <v>100</v>
      </c>
      <c r="E138" s="293">
        <v>0</v>
      </c>
      <c r="F138" s="294">
        <v>0</v>
      </c>
      <c r="G138" s="294">
        <v>0</v>
      </c>
      <c r="H138" s="294">
        <v>0</v>
      </c>
      <c r="I138" s="294">
        <v>0</v>
      </c>
      <c r="J138" s="294">
        <v>0</v>
      </c>
      <c r="K138" s="294">
        <v>0</v>
      </c>
      <c r="L138" s="294">
        <v>0</v>
      </c>
      <c r="M138" s="294">
        <v>0</v>
      </c>
      <c r="N138" s="294">
        <v>0</v>
      </c>
      <c r="O138" s="294">
        <v>0</v>
      </c>
      <c r="P138" s="294">
        <v>0</v>
      </c>
      <c r="Q138" s="294">
        <v>0</v>
      </c>
      <c r="R138" s="294">
        <v>0</v>
      </c>
      <c r="S138" s="294">
        <v>0</v>
      </c>
      <c r="T138" s="294">
        <v>0</v>
      </c>
      <c r="U138" s="294">
        <v>0</v>
      </c>
      <c r="V138" s="294">
        <v>0</v>
      </c>
      <c r="W138" s="294">
        <v>0</v>
      </c>
      <c r="X138" s="294">
        <v>0</v>
      </c>
      <c r="Y138" s="294">
        <v>0</v>
      </c>
      <c r="Z138" s="294">
        <v>0</v>
      </c>
      <c r="AA138" s="294">
        <v>0</v>
      </c>
      <c r="AB138" s="294">
        <v>0</v>
      </c>
      <c r="AC138" s="294">
        <v>0</v>
      </c>
      <c r="AD138" s="294">
        <v>0</v>
      </c>
      <c r="AE138" s="294">
        <v>0</v>
      </c>
      <c r="AF138" s="294">
        <v>0</v>
      </c>
      <c r="AG138" s="294">
        <v>0</v>
      </c>
      <c r="AH138" s="294">
        <v>0</v>
      </c>
      <c r="AI138" s="295">
        <v>0</v>
      </c>
    </row>
    <row r="139" spans="1:35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AC65"/>
  <sheetViews>
    <sheetView zoomScale="70" zoomScaleNormal="70" workbookViewId="0">
      <selection activeCell="E29" sqref="E29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20.140625" customWidth="1"/>
    <col min="5" max="5" width="30.5703125" bestFit="1" customWidth="1"/>
    <col min="6" max="6" width="24.140625" bestFit="1" customWidth="1"/>
    <col min="7" max="7" width="30.85546875" bestFit="1" customWidth="1"/>
    <col min="8" max="8" width="19.42578125" customWidth="1"/>
    <col min="9" max="9" width="15.5703125" customWidth="1"/>
    <col min="10" max="10" width="16.5703125" customWidth="1"/>
    <col min="11" max="11" width="12.5703125" bestFit="1" customWidth="1"/>
    <col min="12" max="12" width="17.28515625" bestFit="1" customWidth="1"/>
    <col min="13" max="13" width="29.140625" bestFit="1" customWidth="1"/>
    <col min="14" max="14" width="27.28515625" bestFit="1" customWidth="1"/>
    <col min="15" max="15" width="11.140625" customWidth="1"/>
    <col min="16" max="16" width="8.7109375" customWidth="1"/>
    <col min="17" max="17" width="17.28515625" bestFit="1" customWidth="1"/>
    <col min="18" max="18" width="23.28515625" bestFit="1" customWidth="1"/>
    <col min="19" max="19" width="27.28515625" bestFit="1" customWidth="1"/>
    <col min="20" max="21" width="16.5703125" customWidth="1"/>
    <col min="22" max="22" width="17.28515625" bestFit="1" customWidth="1"/>
    <col min="23" max="23" width="23.28515625" bestFit="1" customWidth="1"/>
    <col min="24" max="24" width="27.28515625" bestFit="1" customWidth="1"/>
    <col min="25" max="25" width="11.140625" bestFit="1" customWidth="1"/>
    <col min="26" max="26" width="17.28515625" bestFit="1" customWidth="1"/>
    <col min="27" max="27" width="23.28515625" bestFit="1" customWidth="1"/>
    <col min="28" max="28" width="27.28515625" bestFit="1" customWidth="1"/>
    <col min="29" max="29" width="11.140625" bestFit="1" customWidth="1"/>
  </cols>
  <sheetData>
    <row r="2" spans="2:29" ht="15.75" thickBot="1" x14ac:dyDescent="0.3">
      <c r="B2" s="337" t="s">
        <v>119</v>
      </c>
      <c r="C2" s="337"/>
      <c r="D2" s="337"/>
      <c r="E2" s="337"/>
      <c r="F2" s="337"/>
      <c r="G2" s="337"/>
      <c r="H2" s="337"/>
      <c r="I2" s="337"/>
      <c r="J2" s="337"/>
    </row>
    <row r="3" spans="2:29" ht="30" x14ac:dyDescent="0.25">
      <c r="B3" s="2" t="s">
        <v>29</v>
      </c>
      <c r="C3" s="109" t="s">
        <v>30</v>
      </c>
      <c r="D3" s="111" t="s">
        <v>125</v>
      </c>
      <c r="E3" s="111" t="s">
        <v>55</v>
      </c>
      <c r="F3" s="112" t="s">
        <v>113</v>
      </c>
      <c r="G3" s="105" t="s">
        <v>114</v>
      </c>
      <c r="H3" s="104" t="s">
        <v>43</v>
      </c>
      <c r="I3" s="31" t="s">
        <v>44</v>
      </c>
      <c r="J3" s="31" t="s">
        <v>56</v>
      </c>
      <c r="L3" s="136" t="s">
        <v>45</v>
      </c>
      <c r="M3" s="137"/>
      <c r="N3" s="137"/>
      <c r="O3" s="138"/>
      <c r="Q3" s="344" t="s">
        <v>46</v>
      </c>
      <c r="R3" s="339"/>
      <c r="S3" s="345"/>
      <c r="V3" s="335" t="s">
        <v>47</v>
      </c>
      <c r="W3" s="336"/>
      <c r="X3" s="340"/>
      <c r="Z3" s="335" t="s">
        <v>48</v>
      </c>
      <c r="AA3" s="336"/>
      <c r="AB3" s="340"/>
    </row>
    <row r="4" spans="2:29" x14ac:dyDescent="0.25">
      <c r="B4" s="1" t="s">
        <v>28</v>
      </c>
      <c r="C4" s="110" t="s">
        <v>98</v>
      </c>
      <c r="D4" s="113"/>
      <c r="E4" s="113">
        <v>983</v>
      </c>
      <c r="F4" s="107">
        <v>40</v>
      </c>
      <c r="G4" s="114">
        <v>33</v>
      </c>
      <c r="H4" s="135">
        <v>50</v>
      </c>
      <c r="I4" s="30">
        <v>95</v>
      </c>
      <c r="J4" s="30">
        <v>70</v>
      </c>
      <c r="L4" s="139" t="s">
        <v>7</v>
      </c>
      <c r="M4" s="101" t="s">
        <v>111</v>
      </c>
      <c r="N4" s="11" t="s">
        <v>112</v>
      </c>
      <c r="O4" s="156" t="s">
        <v>123</v>
      </c>
      <c r="Q4" s="2" t="s">
        <v>7</v>
      </c>
      <c r="R4" s="101" t="s">
        <v>111</v>
      </c>
      <c r="S4" s="153" t="s">
        <v>112</v>
      </c>
      <c r="T4" s="156" t="s">
        <v>123</v>
      </c>
      <c r="V4" s="2" t="s">
        <v>7</v>
      </c>
      <c r="W4" s="101" t="s">
        <v>111</v>
      </c>
      <c r="X4" s="11" t="s">
        <v>112</v>
      </c>
      <c r="Y4" s="156" t="s">
        <v>123</v>
      </c>
      <c r="Z4" s="2" t="s">
        <v>7</v>
      </c>
      <c r="AA4" s="101" t="s">
        <v>111</v>
      </c>
      <c r="AB4" s="11" t="s">
        <v>112</v>
      </c>
      <c r="AC4" s="156" t="s">
        <v>123</v>
      </c>
    </row>
    <row r="5" spans="2:29" x14ac:dyDescent="0.25">
      <c r="B5" s="1" t="s">
        <v>28</v>
      </c>
      <c r="C5" s="110" t="s">
        <v>31</v>
      </c>
      <c r="D5" s="113"/>
      <c r="E5" s="113">
        <v>1970</v>
      </c>
      <c r="F5" s="107">
        <v>27</v>
      </c>
      <c r="G5" s="114">
        <v>9</v>
      </c>
      <c r="H5" s="135">
        <v>50</v>
      </c>
      <c r="I5" s="30">
        <v>95</v>
      </c>
      <c r="J5" s="30">
        <v>70</v>
      </c>
      <c r="L5" s="142" t="s">
        <v>8</v>
      </c>
      <c r="M5" s="103">
        <v>7.1241640011631292E-3</v>
      </c>
      <c r="N5" s="106">
        <v>9.9943214082907437E-3</v>
      </c>
      <c r="O5" s="164">
        <f>(M5+N5)/2</f>
        <v>8.5592427047269364E-3</v>
      </c>
      <c r="Q5" s="1" t="s">
        <v>8</v>
      </c>
      <c r="R5" s="103">
        <v>1.101304381785519E-2</v>
      </c>
      <c r="S5" s="154">
        <v>1.221763683753258E-2</v>
      </c>
      <c r="T5" s="164">
        <f>(R5+S5)/2</f>
        <v>1.1615340327693884E-2</v>
      </c>
      <c r="U5" s="152"/>
      <c r="V5" s="1" t="s">
        <v>8</v>
      </c>
      <c r="W5" s="103">
        <v>1.0290556900726392E-2</v>
      </c>
      <c r="X5" s="100">
        <v>1.466275659824047E-2</v>
      </c>
      <c r="Y5" s="164">
        <f>(W5+X5)/2</f>
        <v>1.2476656749483431E-2</v>
      </c>
      <c r="Z5" s="1" t="s">
        <v>8</v>
      </c>
      <c r="AA5" s="103">
        <v>1.1286681715575621E-2</v>
      </c>
      <c r="AB5" s="106">
        <v>9.2703349282296649E-3</v>
      </c>
      <c r="AC5" s="164">
        <f>(AA5+AB5)/2</f>
        <v>1.0278508321902642E-2</v>
      </c>
    </row>
    <row r="6" spans="2:29" x14ac:dyDescent="0.25">
      <c r="B6" s="1" t="s">
        <v>32</v>
      </c>
      <c r="C6" s="110" t="s">
        <v>33</v>
      </c>
      <c r="D6" s="113"/>
      <c r="E6" s="113">
        <v>238</v>
      </c>
      <c r="F6" s="107">
        <v>38</v>
      </c>
      <c r="G6" s="114">
        <v>32</v>
      </c>
      <c r="H6" s="135">
        <v>50</v>
      </c>
      <c r="I6" s="30">
        <v>95</v>
      </c>
      <c r="J6" s="30">
        <v>70</v>
      </c>
      <c r="L6" s="142" t="s">
        <v>9</v>
      </c>
      <c r="M6" s="103">
        <v>0.10831637103809247</v>
      </c>
      <c r="N6" s="106">
        <v>0.14446337308347529</v>
      </c>
      <c r="O6" s="164">
        <f t="shared" ref="O6:O14" si="0">(M6+N6)/2</f>
        <v>0.12638987206078389</v>
      </c>
      <c r="Q6" s="1" t="s">
        <v>9</v>
      </c>
      <c r="R6" s="103">
        <v>0.11341091931578537</v>
      </c>
      <c r="S6" s="154">
        <v>9.844700260642919E-2</v>
      </c>
      <c r="T6" s="164">
        <f t="shared" ref="T6:T14" si="1">(R6+S6)/2</f>
        <v>0.10592896096110728</v>
      </c>
      <c r="U6" s="152"/>
      <c r="V6" s="1" t="s">
        <v>9</v>
      </c>
      <c r="W6" s="103">
        <v>8.4140435835351093E-2</v>
      </c>
      <c r="X6" s="100">
        <v>0.10483870967741936</v>
      </c>
      <c r="Y6" s="164">
        <f t="shared" ref="Y6:Y14" si="2">(W6+X6)/2</f>
        <v>9.4489572756385226E-2</v>
      </c>
      <c r="Z6" s="1" t="s">
        <v>9</v>
      </c>
      <c r="AA6" s="103">
        <v>0.33972911963882618</v>
      </c>
      <c r="AB6" s="106">
        <v>0.30203349282296649</v>
      </c>
      <c r="AC6" s="164">
        <f t="shared" ref="AC6:AC14" si="3">(AA6+AB6)/2</f>
        <v>0.32088130623089633</v>
      </c>
    </row>
    <row r="7" spans="2:29" x14ac:dyDescent="0.25">
      <c r="B7" s="1" t="s">
        <v>32</v>
      </c>
      <c r="C7" s="110" t="s">
        <v>34</v>
      </c>
      <c r="D7" s="113"/>
      <c r="E7" s="113">
        <v>281</v>
      </c>
      <c r="F7" s="107">
        <v>34</v>
      </c>
      <c r="G7" s="114">
        <v>16</v>
      </c>
      <c r="H7" s="135">
        <v>50</v>
      </c>
      <c r="I7" s="30">
        <v>95</v>
      </c>
      <c r="J7" s="30">
        <v>70</v>
      </c>
      <c r="L7" s="142" t="s">
        <v>10</v>
      </c>
      <c r="M7" s="103">
        <v>2.7042744984006977E-2</v>
      </c>
      <c r="N7" s="106">
        <v>6.2237365133446902E-2</v>
      </c>
      <c r="O7" s="164">
        <f t="shared" si="0"/>
        <v>4.4640055058726938E-2</v>
      </c>
      <c r="Q7" s="1" t="s">
        <v>10</v>
      </c>
      <c r="R7" s="103">
        <v>5.6705459657892684E-2</v>
      </c>
      <c r="S7" s="154">
        <v>5.3974804517810601E-2</v>
      </c>
      <c r="T7" s="164">
        <f t="shared" si="1"/>
        <v>5.5340132087851643E-2</v>
      </c>
      <c r="U7" s="152"/>
      <c r="V7" s="1" t="s">
        <v>10</v>
      </c>
      <c r="W7" s="103">
        <v>7.8692493946731237E-2</v>
      </c>
      <c r="X7" s="100">
        <v>4.9486803519061581E-2</v>
      </c>
      <c r="Y7" s="164">
        <f t="shared" si="2"/>
        <v>6.4089648732896409E-2</v>
      </c>
      <c r="Z7" s="1" t="s">
        <v>10</v>
      </c>
      <c r="AA7" s="103">
        <v>3.9503386004514675E-2</v>
      </c>
      <c r="AB7" s="106">
        <v>4.3062200956937802E-2</v>
      </c>
      <c r="AC7" s="164">
        <f t="shared" si="3"/>
        <v>4.1282793480726235E-2</v>
      </c>
    </row>
    <row r="8" spans="2:29" x14ac:dyDescent="0.25">
      <c r="B8" s="1" t="s">
        <v>32</v>
      </c>
      <c r="C8" s="110" t="s">
        <v>35</v>
      </c>
      <c r="D8" s="113"/>
      <c r="E8" s="113">
        <v>974</v>
      </c>
      <c r="F8" s="107">
        <v>20</v>
      </c>
      <c r="G8" s="114">
        <v>28</v>
      </c>
      <c r="H8" s="135">
        <v>50</v>
      </c>
      <c r="I8" s="30">
        <v>95</v>
      </c>
      <c r="J8" s="30">
        <v>70</v>
      </c>
      <c r="L8" s="142" t="s">
        <v>11</v>
      </c>
      <c r="M8" s="103">
        <v>6.6879906949694678E-3</v>
      </c>
      <c r="N8" s="106">
        <v>1.090289608177172E-2</v>
      </c>
      <c r="O8" s="164">
        <f t="shared" si="0"/>
        <v>8.7954433883705944E-3</v>
      </c>
      <c r="Q8" s="1" t="s">
        <v>11</v>
      </c>
      <c r="R8" s="103">
        <v>7.9668827618526901E-3</v>
      </c>
      <c r="S8" s="154">
        <v>8.1450912250217197E-4</v>
      </c>
      <c r="T8" s="164">
        <f t="shared" si="1"/>
        <v>4.3906959421774307E-3</v>
      </c>
      <c r="U8" s="152"/>
      <c r="V8" s="1" t="s">
        <v>11</v>
      </c>
      <c r="W8" s="103">
        <v>0.16222760290556901</v>
      </c>
      <c r="X8" s="100">
        <v>1.2463343108504398E-2</v>
      </c>
      <c r="Y8" s="164">
        <f t="shared" si="2"/>
        <v>8.7345473007036697E-2</v>
      </c>
      <c r="Z8" s="1" t="s">
        <v>11</v>
      </c>
      <c r="AA8" s="103">
        <v>3.160270880361174E-2</v>
      </c>
      <c r="AB8" s="106">
        <v>4.1866028708133973E-3</v>
      </c>
      <c r="AC8" s="164">
        <f>(AA8+AB8)/2 +0.0075</f>
        <v>2.5394655837212569E-2</v>
      </c>
    </row>
    <row r="9" spans="2:29" x14ac:dyDescent="0.25">
      <c r="B9" s="1" t="s">
        <v>36</v>
      </c>
      <c r="C9" s="110" t="s">
        <v>37</v>
      </c>
      <c r="D9" s="113"/>
      <c r="E9" s="113">
        <v>1425</v>
      </c>
      <c r="F9" s="107">
        <v>28.1</v>
      </c>
      <c r="G9" s="115">
        <v>34.5</v>
      </c>
      <c r="H9" s="135">
        <v>50</v>
      </c>
      <c r="I9" s="30">
        <v>95</v>
      </c>
      <c r="J9" s="30">
        <v>70</v>
      </c>
      <c r="L9" s="142" t="s">
        <v>12</v>
      </c>
      <c r="M9" s="103">
        <v>5.4230881070078514E-2</v>
      </c>
      <c r="N9" s="106">
        <v>5.8603066439522997E-2</v>
      </c>
      <c r="O9" s="164">
        <f t="shared" si="0"/>
        <v>5.6416973754800759E-2</v>
      </c>
      <c r="Q9" s="1" t="s">
        <v>12</v>
      </c>
      <c r="R9" s="103">
        <v>4.6629696164961335E-2</v>
      </c>
      <c r="S9" s="154">
        <v>4.5503909643788011E-2</v>
      </c>
      <c r="T9" s="164">
        <f t="shared" si="1"/>
        <v>4.6066802904374676E-2</v>
      </c>
      <c r="U9" s="152"/>
      <c r="V9" s="1" t="s">
        <v>12</v>
      </c>
      <c r="W9" s="103">
        <v>4.6004842615012108E-2</v>
      </c>
      <c r="X9" s="100">
        <v>7.6979472140762464E-2</v>
      </c>
      <c r="Y9" s="164">
        <f t="shared" si="2"/>
        <v>6.1492157377887283E-2</v>
      </c>
      <c r="Z9" s="1" t="s">
        <v>12</v>
      </c>
      <c r="AA9" s="103">
        <v>0.13374717832957111</v>
      </c>
      <c r="AB9" s="106">
        <v>0.12619617224880383</v>
      </c>
      <c r="AC9" s="164">
        <f t="shared" si="3"/>
        <v>0.12997167528918746</v>
      </c>
    </row>
    <row r="10" spans="2:29" x14ac:dyDescent="0.25">
      <c r="B10" s="1" t="s">
        <v>36</v>
      </c>
      <c r="C10" s="110" t="s">
        <v>38</v>
      </c>
      <c r="D10" s="113"/>
      <c r="E10" s="113">
        <v>1802</v>
      </c>
      <c r="F10" s="108">
        <v>15</v>
      </c>
      <c r="G10" s="116">
        <v>36.1</v>
      </c>
      <c r="H10" s="135">
        <v>50</v>
      </c>
      <c r="I10" s="30">
        <v>95</v>
      </c>
      <c r="J10" s="30">
        <v>70</v>
      </c>
      <c r="L10" s="142" t="s">
        <v>13</v>
      </c>
      <c r="M10" s="103">
        <v>0.77377144518755447</v>
      </c>
      <c r="N10" s="106">
        <v>0.65962521294718912</v>
      </c>
      <c r="O10" s="164">
        <f t="shared" si="0"/>
        <v>0.71669832906737185</v>
      </c>
      <c r="Q10" s="1" t="s">
        <v>13</v>
      </c>
      <c r="R10" s="103">
        <v>0.73451534796532059</v>
      </c>
      <c r="S10" s="154">
        <v>0.77096003475238928</v>
      </c>
      <c r="T10" s="164">
        <f t="shared" si="1"/>
        <v>0.75273769135885493</v>
      </c>
      <c r="U10" s="152"/>
      <c r="V10" s="1" t="s">
        <v>13</v>
      </c>
      <c r="W10" s="103">
        <v>0.42917675544794187</v>
      </c>
      <c r="X10" s="100">
        <v>0.61070381231671556</v>
      </c>
      <c r="Y10" s="164">
        <f t="shared" si="2"/>
        <v>0.51994028388232871</v>
      </c>
      <c r="Z10" s="1" t="s">
        <v>13</v>
      </c>
      <c r="AA10" s="103">
        <v>0.41930022573363429</v>
      </c>
      <c r="AB10" s="106">
        <v>0.46142344497607657</v>
      </c>
      <c r="AC10" s="164">
        <f t="shared" si="3"/>
        <v>0.4403618353548554</v>
      </c>
    </row>
    <row r="11" spans="2:29" x14ac:dyDescent="0.25">
      <c r="B11" s="1" t="s">
        <v>36</v>
      </c>
      <c r="C11" s="110" t="s">
        <v>39</v>
      </c>
      <c r="D11" s="113"/>
      <c r="E11" s="113">
        <v>2022</v>
      </c>
      <c r="F11" s="107">
        <v>20</v>
      </c>
      <c r="G11" s="115">
        <v>46</v>
      </c>
      <c r="H11" s="135">
        <v>50</v>
      </c>
      <c r="I11" s="30">
        <v>95</v>
      </c>
      <c r="J11" s="30">
        <v>70</v>
      </c>
      <c r="L11" s="142" t="s">
        <v>14</v>
      </c>
      <c r="M11" s="103">
        <v>1.6574585635359115E-2</v>
      </c>
      <c r="N11" s="106">
        <v>4.0204429301533222E-2</v>
      </c>
      <c r="O11" s="164">
        <f t="shared" si="0"/>
        <v>2.8389507468446169E-2</v>
      </c>
      <c r="Q11" s="1" t="s">
        <v>14</v>
      </c>
      <c r="R11" s="103">
        <v>1.9058033273451534E-2</v>
      </c>
      <c r="S11" s="154">
        <v>1.596437880104257E-2</v>
      </c>
      <c r="T11" s="164">
        <f t="shared" si="1"/>
        <v>1.7511206037247054E-2</v>
      </c>
      <c r="U11" s="152"/>
      <c r="V11" s="1" t="s">
        <v>14</v>
      </c>
      <c r="W11" s="103">
        <v>0.15254237288135594</v>
      </c>
      <c r="X11" s="100">
        <v>0.11070381231671554</v>
      </c>
      <c r="Y11" s="164">
        <f t="shared" si="2"/>
        <v>0.13162309259903573</v>
      </c>
      <c r="Z11" s="1" t="s">
        <v>14</v>
      </c>
      <c r="AA11" s="103">
        <v>1.8623024830699775E-2</v>
      </c>
      <c r="AB11" s="106">
        <v>5.0837320574162681E-2</v>
      </c>
      <c r="AC11" s="164">
        <f t="shared" si="3"/>
        <v>3.4730172702431228E-2</v>
      </c>
    </row>
    <row r="12" spans="2:29" x14ac:dyDescent="0.25">
      <c r="B12" s="1" t="s">
        <v>40</v>
      </c>
      <c r="C12" s="110" t="s">
        <v>41</v>
      </c>
      <c r="D12" s="113"/>
      <c r="E12" s="113">
        <v>648</v>
      </c>
      <c r="F12" s="107">
        <v>24</v>
      </c>
      <c r="G12" s="115">
        <v>1</v>
      </c>
      <c r="H12" s="135">
        <v>50</v>
      </c>
      <c r="I12" s="30">
        <v>95</v>
      </c>
      <c r="J12" s="30">
        <v>70</v>
      </c>
      <c r="L12" s="142" t="s">
        <v>15</v>
      </c>
      <c r="M12" s="103">
        <v>0</v>
      </c>
      <c r="N12" s="106">
        <v>2.2714366837024418E-4</v>
      </c>
      <c r="O12" s="164">
        <f t="shared" si="0"/>
        <v>1.1357183418512209E-4</v>
      </c>
      <c r="Q12" s="1" t="s">
        <v>15</v>
      </c>
      <c r="R12" s="103">
        <v>1.0934937124111536E-3</v>
      </c>
      <c r="S12" s="154">
        <v>5.9730668983492619E-4</v>
      </c>
      <c r="T12" s="164">
        <f t="shared" si="1"/>
        <v>8.4540020112303994E-4</v>
      </c>
      <c r="U12" s="152"/>
      <c r="V12" s="1" t="s">
        <v>15</v>
      </c>
      <c r="W12" s="103">
        <v>0</v>
      </c>
      <c r="X12" s="100">
        <v>0</v>
      </c>
      <c r="Y12" s="164">
        <f t="shared" si="2"/>
        <v>0</v>
      </c>
      <c r="Z12" s="1" t="s">
        <v>15</v>
      </c>
      <c r="AA12" s="103">
        <v>0</v>
      </c>
      <c r="AB12" s="106">
        <v>0</v>
      </c>
      <c r="AC12" s="164">
        <f t="shared" si="3"/>
        <v>0</v>
      </c>
    </row>
    <row r="13" spans="2:29" ht="15.75" thickBot="1" x14ac:dyDescent="0.3">
      <c r="B13" s="1" t="s">
        <v>40</v>
      </c>
      <c r="C13" s="110" t="s">
        <v>42</v>
      </c>
      <c r="D13" s="117"/>
      <c r="E13" s="117">
        <v>1215</v>
      </c>
      <c r="F13" s="118">
        <v>15</v>
      </c>
      <c r="G13" s="119">
        <v>2.8</v>
      </c>
      <c r="H13" s="135">
        <v>50</v>
      </c>
      <c r="I13" s="30">
        <v>95</v>
      </c>
      <c r="J13" s="30">
        <v>70</v>
      </c>
      <c r="L13" s="142" t="s">
        <v>16</v>
      </c>
      <c r="M13" s="103">
        <v>5.8156440825821458E-4</v>
      </c>
      <c r="N13" s="106">
        <v>6.3600227143668373E-3</v>
      </c>
      <c r="O13" s="164">
        <f t="shared" si="0"/>
        <v>3.4707935613125258E-3</v>
      </c>
      <c r="Q13" s="1" t="s">
        <v>16</v>
      </c>
      <c r="R13" s="103">
        <v>1.7183472623603843E-3</v>
      </c>
      <c r="S13" s="154">
        <v>3.801042571676803E-4</v>
      </c>
      <c r="T13" s="164">
        <f t="shared" si="1"/>
        <v>1.0492257597640323E-3</v>
      </c>
      <c r="U13" s="152"/>
      <c r="V13" s="1" t="s">
        <v>16</v>
      </c>
      <c r="W13" s="103">
        <v>9.6852300242130755E-3</v>
      </c>
      <c r="X13" s="100">
        <v>1.0997067448680353E-2</v>
      </c>
      <c r="Y13" s="164">
        <f t="shared" si="2"/>
        <v>1.0341148736446714E-2</v>
      </c>
      <c r="Z13" s="1" t="s">
        <v>16</v>
      </c>
      <c r="AA13" s="103">
        <v>5.6433408577878099E-4</v>
      </c>
      <c r="AB13" s="106">
        <v>2.9904306220095693E-4</v>
      </c>
      <c r="AC13" s="164">
        <f t="shared" si="3"/>
        <v>4.3168857398986893E-4</v>
      </c>
    </row>
    <row r="14" spans="2:29" ht="15.75" thickBot="1" x14ac:dyDescent="0.3">
      <c r="L14" s="144" t="s">
        <v>17</v>
      </c>
      <c r="M14" s="145">
        <v>5.6702529805175922E-3</v>
      </c>
      <c r="N14" s="146">
        <v>7.3821692220329355E-3</v>
      </c>
      <c r="O14" s="164">
        <f t="shared" si="0"/>
        <v>6.5262111012752639E-3</v>
      </c>
      <c r="Q14" s="5" t="s">
        <v>17</v>
      </c>
      <c r="R14" s="145">
        <v>7.8887760681090376E-3</v>
      </c>
      <c r="S14" s="155">
        <v>1.1403127715030408E-3</v>
      </c>
      <c r="T14" s="164">
        <f t="shared" si="1"/>
        <v>4.5145444198060394E-3</v>
      </c>
      <c r="U14" s="152"/>
      <c r="V14" s="1" t="s">
        <v>17</v>
      </c>
      <c r="W14" s="103">
        <v>2.7239709443099273E-2</v>
      </c>
      <c r="X14" s="100">
        <v>9.1642228739002938E-3</v>
      </c>
      <c r="Y14" s="164">
        <f t="shared" si="2"/>
        <v>1.8201966158499783E-2</v>
      </c>
      <c r="Z14" s="1" t="s">
        <v>17</v>
      </c>
      <c r="AA14" s="103">
        <v>5.6433408577878106E-3</v>
      </c>
      <c r="AB14" s="106">
        <v>2.6913875598086126E-3</v>
      </c>
      <c r="AC14" s="164">
        <f t="shared" si="3"/>
        <v>4.1673642087982112E-3</v>
      </c>
    </row>
    <row r="15" spans="2:29" ht="15.75" thickBot="1" x14ac:dyDescent="0.3">
      <c r="B15" s="337" t="s">
        <v>118</v>
      </c>
      <c r="C15" s="337"/>
      <c r="D15" s="338"/>
      <c r="E15" s="338"/>
      <c r="F15" s="338"/>
      <c r="G15" s="338"/>
      <c r="H15" s="337"/>
      <c r="I15" s="337"/>
      <c r="J15" s="337"/>
      <c r="O15" s="157">
        <f>SUM(O5:O14)</f>
        <v>1</v>
      </c>
      <c r="T15" s="157">
        <f>SUM(T5:T14)</f>
        <v>1.0000000000000002</v>
      </c>
      <c r="Y15" s="157">
        <f>SUM(Y5:Y14)</f>
        <v>1</v>
      </c>
      <c r="AC15" s="164">
        <f>SUM(AC5:AC14)</f>
        <v>1.0075000000000001</v>
      </c>
    </row>
    <row r="16" spans="2:29" ht="30" x14ac:dyDescent="0.25">
      <c r="B16" s="129" t="s">
        <v>29</v>
      </c>
      <c r="C16" s="130" t="s">
        <v>30</v>
      </c>
      <c r="D16" s="111" t="s">
        <v>125</v>
      </c>
      <c r="E16" s="111" t="s">
        <v>55</v>
      </c>
      <c r="F16" s="112" t="s">
        <v>113</v>
      </c>
      <c r="G16" s="105" t="s">
        <v>114</v>
      </c>
      <c r="H16" s="132" t="s">
        <v>43</v>
      </c>
      <c r="I16" s="131" t="s">
        <v>44</v>
      </c>
      <c r="J16" s="131" t="s">
        <v>56</v>
      </c>
      <c r="L16" s="335" t="s">
        <v>49</v>
      </c>
      <c r="M16" s="336"/>
      <c r="N16" s="340"/>
      <c r="Q16" s="346" t="s">
        <v>50</v>
      </c>
      <c r="R16" s="339"/>
      <c r="S16" s="347"/>
      <c r="T16" s="140"/>
      <c r="U16" s="138"/>
      <c r="V16" s="344" t="s">
        <v>51</v>
      </c>
      <c r="W16" s="339"/>
      <c r="X16" s="347"/>
      <c r="Y16" s="138"/>
      <c r="Z16" s="344" t="s">
        <v>52</v>
      </c>
      <c r="AA16" s="339"/>
      <c r="AB16" s="345"/>
    </row>
    <row r="17" spans="2:29" x14ac:dyDescent="0.25">
      <c r="B17" s="1" t="s">
        <v>28</v>
      </c>
      <c r="C17" s="110" t="s">
        <v>98</v>
      </c>
      <c r="D17" s="120"/>
      <c r="E17" s="120">
        <v>695</v>
      </c>
      <c r="F17" s="121">
        <v>38</v>
      </c>
      <c r="G17" s="203">
        <v>11.4</v>
      </c>
      <c r="H17" s="135">
        <v>50</v>
      </c>
      <c r="I17" s="30">
        <v>95</v>
      </c>
      <c r="J17" s="30">
        <v>70</v>
      </c>
      <c r="L17" s="2" t="s">
        <v>7</v>
      </c>
      <c r="M17" s="101" t="s">
        <v>111</v>
      </c>
      <c r="N17" s="11" t="s">
        <v>112</v>
      </c>
      <c r="O17" s="156" t="s">
        <v>123</v>
      </c>
      <c r="Q17" s="139" t="s">
        <v>7</v>
      </c>
      <c r="R17" s="101" t="s">
        <v>111</v>
      </c>
      <c r="S17" s="11" t="s">
        <v>112</v>
      </c>
      <c r="T17" s="156" t="s">
        <v>123</v>
      </c>
      <c r="U17" s="140"/>
      <c r="V17" s="2" t="s">
        <v>7</v>
      </c>
      <c r="W17" s="101" t="s">
        <v>111</v>
      </c>
      <c r="X17" s="11" t="s">
        <v>112</v>
      </c>
      <c r="Y17" s="156" t="s">
        <v>123</v>
      </c>
      <c r="Z17" s="2" t="s">
        <v>7</v>
      </c>
      <c r="AA17" s="101" t="s">
        <v>111</v>
      </c>
      <c r="AB17" s="141" t="s">
        <v>112</v>
      </c>
      <c r="AC17" s="156" t="s">
        <v>123</v>
      </c>
    </row>
    <row r="18" spans="2:29" x14ac:dyDescent="0.25">
      <c r="B18" s="1" t="s">
        <v>28</v>
      </c>
      <c r="C18" s="110" t="s">
        <v>31</v>
      </c>
      <c r="D18" s="120"/>
      <c r="E18" s="120">
        <v>1302.101694915254</v>
      </c>
      <c r="F18" s="121">
        <v>24</v>
      </c>
      <c r="G18" s="203">
        <v>24</v>
      </c>
      <c r="H18" s="135">
        <v>50</v>
      </c>
      <c r="I18" s="30">
        <v>95</v>
      </c>
      <c r="J18" s="30">
        <v>70</v>
      </c>
      <c r="L18" s="1" t="s">
        <v>8</v>
      </c>
      <c r="M18" s="103">
        <v>0.23070175438596491</v>
      </c>
      <c r="N18" s="100">
        <v>1.3416253231779749E-2</v>
      </c>
      <c r="O18" s="164">
        <f>(M18+N18)/2</f>
        <v>0.12205900380887233</v>
      </c>
      <c r="Q18" s="142" t="s">
        <v>8</v>
      </c>
      <c r="R18" s="103">
        <v>9.7725059750376209E-2</v>
      </c>
      <c r="S18" s="100">
        <v>1.0461978965915974E-2</v>
      </c>
      <c r="T18" s="164">
        <f>(R18+S18)/2</f>
        <v>5.4093519358146089E-2</v>
      </c>
      <c r="U18" s="140"/>
      <c r="V18" s="1" t="s">
        <v>8</v>
      </c>
      <c r="W18" s="103">
        <v>1.1775788977861516E-2</v>
      </c>
      <c r="X18" s="100">
        <v>1.4879746602335089E-2</v>
      </c>
      <c r="Y18" s="164">
        <f>(W18+X18)/2</f>
        <v>1.3327767790098304E-2</v>
      </c>
      <c r="Z18" s="1" t="s">
        <v>8</v>
      </c>
      <c r="AA18" s="103">
        <v>1.4500995166334945E-2</v>
      </c>
      <c r="AB18" s="188">
        <v>1.855416121333436E-2</v>
      </c>
      <c r="AC18" s="164">
        <f>(AA18+AB18)/2</f>
        <v>1.6527578189834653E-2</v>
      </c>
    </row>
    <row r="19" spans="2:29" x14ac:dyDescent="0.25">
      <c r="B19" s="1" t="s">
        <v>32</v>
      </c>
      <c r="C19" s="110" t="s">
        <v>33</v>
      </c>
      <c r="D19" s="120"/>
      <c r="E19" s="120">
        <v>296</v>
      </c>
      <c r="F19" s="121">
        <v>38</v>
      </c>
      <c r="G19" s="203">
        <v>63.9</v>
      </c>
      <c r="H19" s="135">
        <v>50</v>
      </c>
      <c r="I19" s="30">
        <v>95</v>
      </c>
      <c r="J19" s="30">
        <v>70</v>
      </c>
      <c r="L19" s="1" t="s">
        <v>9</v>
      </c>
      <c r="M19" s="103">
        <v>6.9122807017543864E-2</v>
      </c>
      <c r="N19" s="100">
        <v>6.7989658304800499E-2</v>
      </c>
      <c r="O19" s="164">
        <f t="shared" ref="O19:O27" si="4">(M19+N19)/2</f>
        <v>6.8556232661172181E-2</v>
      </c>
      <c r="Q19" s="142" t="s">
        <v>9</v>
      </c>
      <c r="R19" s="103">
        <v>6.0015933433654953E-2</v>
      </c>
      <c r="S19" s="100">
        <v>0.23247618523209074</v>
      </c>
      <c r="T19" s="164">
        <f t="shared" ref="T19:T27" si="5">(R19+S19)/2</f>
        <v>0.14624605933287285</v>
      </c>
      <c r="U19" s="140"/>
      <c r="V19" s="1" t="s">
        <v>9</v>
      </c>
      <c r="W19" s="103">
        <v>9.4163490772063541E-2</v>
      </c>
      <c r="X19" s="100">
        <v>0.13778498029538508</v>
      </c>
      <c r="Y19" s="164">
        <f t="shared" ref="Y19:Y27" si="6">(W19+X19)/2</f>
        <v>0.11597423553372431</v>
      </c>
      <c r="Z19" s="1" t="s">
        <v>9</v>
      </c>
      <c r="AA19" s="103">
        <v>6.5538811487062837E-2</v>
      </c>
      <c r="AB19" s="188">
        <v>6.4901070136269154E-2</v>
      </c>
      <c r="AC19" s="164">
        <f t="shared" ref="AC19:AC27" si="7">(AA19+AB19)/2</f>
        <v>6.5219940811665988E-2</v>
      </c>
    </row>
    <row r="20" spans="2:29" x14ac:dyDescent="0.25">
      <c r="B20" s="1" t="s">
        <v>32</v>
      </c>
      <c r="C20" s="110" t="s">
        <v>34</v>
      </c>
      <c r="D20" s="120"/>
      <c r="E20" s="120">
        <v>296</v>
      </c>
      <c r="F20" s="121">
        <v>31.7</v>
      </c>
      <c r="G20" s="203">
        <v>12.2</v>
      </c>
      <c r="H20" s="135">
        <v>50</v>
      </c>
      <c r="I20" s="30">
        <v>95</v>
      </c>
      <c r="J20" s="30">
        <v>70</v>
      </c>
      <c r="L20" s="1" t="s">
        <v>10</v>
      </c>
      <c r="M20" s="103">
        <v>2.3508771929824562E-2</v>
      </c>
      <c r="N20" s="100">
        <v>4.18559150303962E-2</v>
      </c>
      <c r="O20" s="164">
        <f t="shared" si="4"/>
        <v>3.2682343480110385E-2</v>
      </c>
      <c r="Q20" s="142" t="s">
        <v>10</v>
      </c>
      <c r="R20" s="103">
        <v>3.3814286978843942E-2</v>
      </c>
      <c r="S20" s="100">
        <v>3.9094763504212322E-2</v>
      </c>
      <c r="T20" s="164">
        <f t="shared" si="5"/>
        <v>3.6454525241528132E-2</v>
      </c>
      <c r="U20" s="140"/>
      <c r="V20" s="1" t="s">
        <v>10</v>
      </c>
      <c r="W20" s="103">
        <v>6.0463323769965313E-2</v>
      </c>
      <c r="X20" s="100">
        <v>4.6591285772163087E-2</v>
      </c>
      <c r="Y20" s="164">
        <f t="shared" si="6"/>
        <v>5.3527304771064196E-2</v>
      </c>
      <c r="Z20" s="1" t="s">
        <v>10</v>
      </c>
      <c r="AA20" s="103">
        <v>3.3409155530281488E-2</v>
      </c>
      <c r="AB20" s="188">
        <v>5.3352837015936565E-2</v>
      </c>
      <c r="AC20" s="164">
        <f t="shared" si="7"/>
        <v>4.3380996273109027E-2</v>
      </c>
    </row>
    <row r="21" spans="2:29" x14ac:dyDescent="0.25">
      <c r="B21" s="1" t="s">
        <v>32</v>
      </c>
      <c r="C21" s="110" t="s">
        <v>35</v>
      </c>
      <c r="D21" s="120"/>
      <c r="E21" s="120">
        <v>1258</v>
      </c>
      <c r="F21" s="121">
        <v>23.5</v>
      </c>
      <c r="G21" s="203">
        <v>16.3</v>
      </c>
      <c r="H21" s="135">
        <v>50</v>
      </c>
      <c r="I21" s="30">
        <v>95</v>
      </c>
      <c r="J21" s="30">
        <v>70</v>
      </c>
      <c r="L21" s="1" t="s">
        <v>11</v>
      </c>
      <c r="M21" s="103">
        <v>5.3157894736842105E-2</v>
      </c>
      <c r="N21" s="100">
        <v>1.5861924393822932E-2</v>
      </c>
      <c r="O21" s="164">
        <f t="shared" si="4"/>
        <v>3.4509909565332522E-2</v>
      </c>
      <c r="Q21" s="142" t="s">
        <v>11</v>
      </c>
      <c r="R21" s="103">
        <v>3.7974683544303799E-2</v>
      </c>
      <c r="S21" s="100">
        <v>8.4246462199218108E-3</v>
      </c>
      <c r="T21" s="164">
        <f t="shared" si="5"/>
        <v>2.3199664882112805E-2</v>
      </c>
      <c r="U21" s="140"/>
      <c r="V21" s="1" t="s">
        <v>11</v>
      </c>
      <c r="W21" s="103">
        <v>3.0574230291611357E-2</v>
      </c>
      <c r="X21" s="100">
        <v>1.9888770211041951E-2</v>
      </c>
      <c r="Y21" s="164">
        <f t="shared" si="6"/>
        <v>2.5231500251326654E-2</v>
      </c>
      <c r="Z21" s="1" t="s">
        <v>11</v>
      </c>
      <c r="AA21" s="103">
        <v>1.2368495877168042E-2</v>
      </c>
      <c r="AB21" s="188">
        <v>1.3087997536376935E-3</v>
      </c>
      <c r="AC21" s="164">
        <f>(AA21+AB21)/2 +0.0075</f>
        <v>1.4338647815402866E-2</v>
      </c>
    </row>
    <row r="22" spans="2:29" x14ac:dyDescent="0.25">
      <c r="B22" s="1" t="s">
        <v>36</v>
      </c>
      <c r="C22" s="110" t="s">
        <v>37</v>
      </c>
      <c r="D22" s="120"/>
      <c r="E22" s="120">
        <v>2100</v>
      </c>
      <c r="F22" s="121">
        <v>34</v>
      </c>
      <c r="G22" s="203">
        <v>19.600000000000001</v>
      </c>
      <c r="H22" s="135">
        <v>50</v>
      </c>
      <c r="I22" s="30">
        <v>95</v>
      </c>
      <c r="J22" s="30">
        <v>70</v>
      </c>
      <c r="L22" s="1" t="s">
        <v>12</v>
      </c>
      <c r="M22" s="103">
        <v>3.7719298245614034E-2</v>
      </c>
      <c r="N22" s="100">
        <v>4.9262804835441272E-2</v>
      </c>
      <c r="O22" s="164">
        <f t="shared" si="4"/>
        <v>4.3491051540527653E-2</v>
      </c>
      <c r="Q22" s="142" t="s">
        <v>12</v>
      </c>
      <c r="R22" s="103">
        <v>5.9042223599185623E-2</v>
      </c>
      <c r="S22" s="100">
        <v>7.0040196024447998E-2</v>
      </c>
      <c r="T22" s="164">
        <f t="shared" si="5"/>
        <v>6.454120981181681E-2</v>
      </c>
      <c r="U22" s="140"/>
      <c r="V22" s="1" t="s">
        <v>12</v>
      </c>
      <c r="W22" s="103">
        <v>6.9498565494797243E-2</v>
      </c>
      <c r="X22" s="100">
        <v>6.496998268940371E-2</v>
      </c>
      <c r="Y22" s="164">
        <f t="shared" si="6"/>
        <v>6.7234274092100477E-2</v>
      </c>
      <c r="Z22" s="1" t="s">
        <v>12</v>
      </c>
      <c r="AA22" s="103">
        <v>5.2885982371339207E-2</v>
      </c>
      <c r="AB22" s="188">
        <v>5.0350296404650087E-2</v>
      </c>
      <c r="AC22" s="164">
        <f t="shared" si="7"/>
        <v>5.1618139387994644E-2</v>
      </c>
    </row>
    <row r="23" spans="2:29" x14ac:dyDescent="0.25">
      <c r="B23" s="1" t="s">
        <v>36</v>
      </c>
      <c r="C23" s="110" t="s">
        <v>38</v>
      </c>
      <c r="D23" s="120"/>
      <c r="E23" s="120">
        <v>2150</v>
      </c>
      <c r="F23" s="124">
        <v>22</v>
      </c>
      <c r="G23" s="313">
        <v>35</v>
      </c>
      <c r="H23" s="135">
        <v>50</v>
      </c>
      <c r="I23" s="30">
        <v>95</v>
      </c>
      <c r="J23" s="30">
        <v>70</v>
      </c>
      <c r="L23" s="1" t="s">
        <v>13</v>
      </c>
      <c r="M23" s="103">
        <v>0.30754385964912279</v>
      </c>
      <c r="N23" s="100">
        <v>0.76598420795192512</v>
      </c>
      <c r="O23" s="164">
        <f t="shared" si="4"/>
        <v>0.53676403380052395</v>
      </c>
      <c r="Q23" s="142" t="s">
        <v>13</v>
      </c>
      <c r="R23" s="103">
        <v>0.4061255200495707</v>
      </c>
      <c r="S23" s="100">
        <v>0.60150872749297946</v>
      </c>
      <c r="T23" s="164">
        <f t="shared" si="5"/>
        <v>0.50381712377127508</v>
      </c>
      <c r="U23" s="140"/>
      <c r="V23" s="1" t="s">
        <v>13</v>
      </c>
      <c r="W23" s="103">
        <v>0.67700081359996578</v>
      </c>
      <c r="X23" s="100">
        <v>0.61931420573827856</v>
      </c>
      <c r="Y23" s="164">
        <f t="shared" si="6"/>
        <v>0.64815750966912211</v>
      </c>
      <c r="Z23" s="1" t="s">
        <v>13</v>
      </c>
      <c r="AA23" s="103">
        <v>0.76812624395791873</v>
      </c>
      <c r="AB23" s="188">
        <v>0.78335514666256068</v>
      </c>
      <c r="AC23" s="164">
        <f t="shared" si="7"/>
        <v>0.7757406953102397</v>
      </c>
    </row>
    <row r="24" spans="2:29" x14ac:dyDescent="0.25">
      <c r="B24" s="1" t="s">
        <v>36</v>
      </c>
      <c r="C24" s="110" t="s">
        <v>39</v>
      </c>
      <c r="D24" s="120"/>
      <c r="E24" s="120">
        <v>1607</v>
      </c>
      <c r="F24" s="121">
        <v>31</v>
      </c>
      <c r="G24" s="203">
        <v>17</v>
      </c>
      <c r="H24" s="135">
        <v>50</v>
      </c>
      <c r="I24" s="30">
        <v>95</v>
      </c>
      <c r="J24" s="30">
        <v>70</v>
      </c>
      <c r="L24" s="1" t="s">
        <v>14</v>
      </c>
      <c r="M24" s="103">
        <v>7.192982456140351E-2</v>
      </c>
      <c r="N24" s="100">
        <v>2.8858919712109566E-2</v>
      </c>
      <c r="O24" s="164">
        <f t="shared" si="4"/>
        <v>5.0394372136756536E-2</v>
      </c>
      <c r="Q24" s="142" t="s">
        <v>14</v>
      </c>
      <c r="R24" s="103">
        <v>0.12065150039833585</v>
      </c>
      <c r="S24" s="100">
        <v>2.4833434282253181E-2</v>
      </c>
      <c r="T24" s="164">
        <f t="shared" si="5"/>
        <v>7.274246734029452E-2</v>
      </c>
      <c r="U24" s="140"/>
      <c r="V24" s="1" t="s">
        <v>14</v>
      </c>
      <c r="W24" s="103">
        <v>3.7768166830814028E-2</v>
      </c>
      <c r="X24" s="100">
        <v>6.0292438584214209E-2</v>
      </c>
      <c r="Y24" s="164">
        <f t="shared" si="6"/>
        <v>4.9030302707514115E-2</v>
      </c>
      <c r="Z24" s="1" t="s">
        <v>14</v>
      </c>
      <c r="AA24" s="103">
        <v>1.6775661074779642E-2</v>
      </c>
      <c r="AB24" s="188">
        <v>6.6979752097929019E-3</v>
      </c>
      <c r="AC24" s="164">
        <f t="shared" si="7"/>
        <v>1.1736818142286273E-2</v>
      </c>
    </row>
    <row r="25" spans="2:29" x14ac:dyDescent="0.25">
      <c r="B25" s="1" t="s">
        <v>40</v>
      </c>
      <c r="C25" s="110" t="s">
        <v>41</v>
      </c>
      <c r="D25" s="120"/>
      <c r="E25" s="120">
        <v>669</v>
      </c>
      <c r="F25" s="121">
        <v>28</v>
      </c>
      <c r="G25" s="203">
        <v>1</v>
      </c>
      <c r="H25" s="135">
        <v>50</v>
      </c>
      <c r="I25" s="30">
        <v>95</v>
      </c>
      <c r="J25" s="30">
        <v>70</v>
      </c>
      <c r="L25" s="1" t="s">
        <v>15</v>
      </c>
      <c r="M25" s="103">
        <v>2.1052631578947368E-3</v>
      </c>
      <c r="N25" s="100">
        <v>1.3975263783103906E-4</v>
      </c>
      <c r="O25" s="164">
        <f t="shared" si="4"/>
        <v>1.122507897862888E-3</v>
      </c>
      <c r="Q25" s="142" t="s">
        <v>15</v>
      </c>
      <c r="R25" s="103">
        <v>9.7370983446932818E-4</v>
      </c>
      <c r="S25" s="100">
        <v>7.7088266064644019E-4</v>
      </c>
      <c r="T25" s="164">
        <f t="shared" si="5"/>
        <v>8.7229624755788418E-4</v>
      </c>
      <c r="U25" s="140"/>
      <c r="V25" s="1" t="s">
        <v>15</v>
      </c>
      <c r="W25" s="103">
        <v>5.7380208110307026E-3</v>
      </c>
      <c r="X25" s="100">
        <v>1.3259180140694634E-3</v>
      </c>
      <c r="Y25" s="164">
        <f t="shared" si="6"/>
        <v>3.5319694125500829E-3</v>
      </c>
      <c r="Z25" s="1" t="s">
        <v>15</v>
      </c>
      <c r="AA25" s="103">
        <v>9.5251634916121691E-3</v>
      </c>
      <c r="AB25" s="188">
        <v>1.2472091769959196E-2</v>
      </c>
      <c r="AC25" s="164">
        <f t="shared" si="7"/>
        <v>1.0998627630785683E-2</v>
      </c>
    </row>
    <row r="26" spans="2:29" ht="15.75" thickBot="1" x14ac:dyDescent="0.3">
      <c r="B26" s="1" t="s">
        <v>40</v>
      </c>
      <c r="C26" s="110" t="s">
        <v>42</v>
      </c>
      <c r="D26" s="126"/>
      <c r="E26" s="126">
        <v>1648</v>
      </c>
      <c r="F26" s="127">
        <v>18.3</v>
      </c>
      <c r="G26" s="314">
        <v>1</v>
      </c>
      <c r="H26" s="135">
        <v>50</v>
      </c>
      <c r="I26" s="30">
        <v>95</v>
      </c>
      <c r="J26" s="30">
        <v>70</v>
      </c>
      <c r="L26" s="1" t="s">
        <v>16</v>
      </c>
      <c r="M26" s="103">
        <v>0.11298245614035088</v>
      </c>
      <c r="N26" s="100">
        <v>6.0093634267346799E-3</v>
      </c>
      <c r="O26" s="164">
        <f t="shared" si="4"/>
        <v>5.9495909783542779E-2</v>
      </c>
      <c r="Q26" s="142" t="s">
        <v>16</v>
      </c>
      <c r="R26" s="103">
        <v>0.1202089050190316</v>
      </c>
      <c r="S26" s="100">
        <v>4.4050437751225156E-3</v>
      </c>
      <c r="T26" s="164">
        <f t="shared" si="5"/>
        <v>6.230697439707706E-2</v>
      </c>
      <c r="U26" s="140"/>
      <c r="V26" s="1" t="s">
        <v>16</v>
      </c>
      <c r="W26" s="103">
        <v>5.010062946944718E-3</v>
      </c>
      <c r="X26" s="100">
        <v>1.480608449044234E-2</v>
      </c>
      <c r="Y26" s="164">
        <f t="shared" si="6"/>
        <v>9.9080737186935282E-3</v>
      </c>
      <c r="Z26" s="1" t="s">
        <v>16</v>
      </c>
      <c r="AA26" s="103">
        <v>1.194199601933466E-2</v>
      </c>
      <c r="AB26" s="188">
        <v>7.4678574178150747E-3</v>
      </c>
      <c r="AC26" s="164">
        <f t="shared" si="7"/>
        <v>9.7049267185748671E-3</v>
      </c>
    </row>
    <row r="27" spans="2:29" ht="15.75" thickBot="1" x14ac:dyDescent="0.3">
      <c r="L27" s="1" t="s">
        <v>17</v>
      </c>
      <c r="M27" s="103">
        <v>9.1228070175438603E-2</v>
      </c>
      <c r="N27" s="100">
        <v>1.0621200475158969E-2</v>
      </c>
      <c r="O27" s="164">
        <f t="shared" si="4"/>
        <v>5.0924635325298784E-2</v>
      </c>
      <c r="Q27" s="144" t="s">
        <v>17</v>
      </c>
      <c r="R27" s="145">
        <v>6.3468177392228028E-2</v>
      </c>
      <c r="S27" s="150">
        <v>7.9841418424095589E-3</v>
      </c>
      <c r="T27" s="164">
        <f t="shared" si="5"/>
        <v>3.5726159617318794E-2</v>
      </c>
      <c r="U27" s="147"/>
      <c r="V27" s="5" t="s">
        <v>17</v>
      </c>
      <c r="W27" s="145">
        <v>8.0075365049458308E-3</v>
      </c>
      <c r="X27" s="150">
        <v>2.014658760266657E-2</v>
      </c>
      <c r="Y27" s="164">
        <f t="shared" si="6"/>
        <v>1.40770620538062E-2</v>
      </c>
      <c r="Z27" s="5" t="s">
        <v>17</v>
      </c>
      <c r="AA27" s="145">
        <v>1.4927495024168326E-2</v>
      </c>
      <c r="AB27" s="189">
        <v>1.5397644160443451E-3</v>
      </c>
      <c r="AC27" s="164">
        <f t="shared" si="7"/>
        <v>8.2336297201063349E-3</v>
      </c>
    </row>
    <row r="28" spans="2:29" ht="15.75" thickBot="1" x14ac:dyDescent="0.3">
      <c r="B28" s="337" t="s">
        <v>124</v>
      </c>
      <c r="C28" s="337"/>
      <c r="D28" s="338"/>
      <c r="E28" s="338"/>
      <c r="F28" s="338"/>
      <c r="G28" s="338"/>
      <c r="H28" s="337"/>
      <c r="I28" s="337"/>
      <c r="J28" s="337"/>
      <c r="O28" s="157">
        <f>SUM(O18:O27)</f>
        <v>1</v>
      </c>
      <c r="T28" s="157">
        <f>SUM(T18:T27)</f>
        <v>1.0000000000000002</v>
      </c>
      <c r="Y28" s="157">
        <f>SUM(Y18:Y27)</f>
        <v>0.99999999999999989</v>
      </c>
      <c r="AC28" s="164">
        <f>SUM(AC18:AC27)</f>
        <v>1.0074999999999998</v>
      </c>
    </row>
    <row r="29" spans="2:29" ht="45" x14ac:dyDescent="0.25">
      <c r="B29" s="129" t="s">
        <v>29</v>
      </c>
      <c r="C29" s="130" t="s">
        <v>30</v>
      </c>
      <c r="D29" s="111" t="s">
        <v>126</v>
      </c>
      <c r="E29" s="111" t="s">
        <v>127</v>
      </c>
      <c r="F29" s="112" t="s">
        <v>113</v>
      </c>
      <c r="G29" s="105" t="s">
        <v>114</v>
      </c>
      <c r="H29" s="132" t="s">
        <v>43</v>
      </c>
      <c r="I29" s="131" t="s">
        <v>44</v>
      </c>
      <c r="J29" s="131" t="s">
        <v>56</v>
      </c>
      <c r="L29" s="335" t="s">
        <v>53</v>
      </c>
      <c r="M29" s="336"/>
      <c r="N29" s="340"/>
      <c r="Q29" s="335" t="s">
        <v>54</v>
      </c>
      <c r="R29" s="336"/>
      <c r="S29" s="340"/>
    </row>
    <row r="30" spans="2:29" x14ac:dyDescent="0.25">
      <c r="B30" s="1" t="s">
        <v>28</v>
      </c>
      <c r="C30" s="110" t="s">
        <v>98</v>
      </c>
      <c r="D30" s="158">
        <v>1377</v>
      </c>
      <c r="E30" s="158">
        <f t="shared" ref="E30:G39" si="8">(E4+E17)/2</f>
        <v>839</v>
      </c>
      <c r="F30" s="159">
        <f t="shared" si="8"/>
        <v>39</v>
      </c>
      <c r="G30" s="160">
        <f t="shared" si="8"/>
        <v>22.2</v>
      </c>
      <c r="H30" s="135">
        <v>50</v>
      </c>
      <c r="I30" s="30">
        <v>95</v>
      </c>
      <c r="J30" s="30">
        <v>70</v>
      </c>
      <c r="L30" s="2" t="s">
        <v>7</v>
      </c>
      <c r="M30" s="101" t="s">
        <v>111</v>
      </c>
      <c r="N30" s="11" t="s">
        <v>112</v>
      </c>
      <c r="O30" s="156" t="s">
        <v>123</v>
      </c>
      <c r="Q30" s="2" t="s">
        <v>7</v>
      </c>
      <c r="R30" s="101" t="s">
        <v>111</v>
      </c>
      <c r="S30" s="11" t="s">
        <v>112</v>
      </c>
      <c r="T30" s="156" t="s">
        <v>123</v>
      </c>
    </row>
    <row r="31" spans="2:29" x14ac:dyDescent="0.25">
      <c r="B31" s="1" t="s">
        <v>28</v>
      </c>
      <c r="C31" s="110" t="s">
        <v>31</v>
      </c>
      <c r="D31" s="158">
        <v>2210</v>
      </c>
      <c r="E31" s="158">
        <f t="shared" si="8"/>
        <v>1636.050847457627</v>
      </c>
      <c r="F31" s="159">
        <f t="shared" si="8"/>
        <v>25.5</v>
      </c>
      <c r="G31" s="160">
        <f t="shared" si="8"/>
        <v>16.5</v>
      </c>
      <c r="H31" s="135">
        <v>50</v>
      </c>
      <c r="I31" s="30">
        <v>95</v>
      </c>
      <c r="J31" s="30">
        <v>70</v>
      </c>
      <c r="L31" s="1" t="s">
        <v>8</v>
      </c>
      <c r="M31" s="103">
        <v>5.7963260210451223E-3</v>
      </c>
      <c r="N31" s="106">
        <v>6.9281483964688789E-3</v>
      </c>
      <c r="O31" s="164">
        <f>(M31+N31)/2</f>
        <v>6.362237208757001E-3</v>
      </c>
      <c r="Q31" s="1" t="s">
        <v>8</v>
      </c>
      <c r="R31" s="102">
        <v>8.3199532914902934E-3</v>
      </c>
      <c r="S31" s="106">
        <v>7.2041553748870821E-2</v>
      </c>
      <c r="T31" s="164">
        <f>(R31+S31)/2</f>
        <v>4.0180753520180558E-2</v>
      </c>
    </row>
    <row r="32" spans="2:29" x14ac:dyDescent="0.25">
      <c r="B32" s="1" t="s">
        <v>32</v>
      </c>
      <c r="C32" s="110" t="s">
        <v>33</v>
      </c>
      <c r="D32" s="158">
        <v>431</v>
      </c>
      <c r="E32" s="158">
        <f t="shared" si="8"/>
        <v>267</v>
      </c>
      <c r="F32" s="159">
        <f t="shared" si="8"/>
        <v>38</v>
      </c>
      <c r="G32" s="160">
        <f t="shared" si="8"/>
        <v>47.95</v>
      </c>
      <c r="H32" s="135">
        <v>50</v>
      </c>
      <c r="I32" s="30">
        <v>95</v>
      </c>
      <c r="J32" s="30">
        <v>70</v>
      </c>
      <c r="L32" s="1" t="s">
        <v>9</v>
      </c>
      <c r="M32" s="103">
        <v>0.10602817906188693</v>
      </c>
      <c r="N32" s="106">
        <v>0.1364398256788468</v>
      </c>
      <c r="O32" s="164">
        <f t="shared" ref="O32:O40" si="9">(M32+N32)/2</f>
        <v>0.12123400237036686</v>
      </c>
      <c r="Q32" s="1" t="s">
        <v>9</v>
      </c>
      <c r="R32" s="102">
        <v>7.6777112830243757E-2</v>
      </c>
      <c r="S32" s="106">
        <v>0.26908310749774167</v>
      </c>
      <c r="T32" s="164">
        <f t="shared" ref="T32:T40" si="10">(R32+S32)/2</f>
        <v>0.17293011016399271</v>
      </c>
    </row>
    <row r="33" spans="2:20" x14ac:dyDescent="0.25">
      <c r="B33" s="1" t="s">
        <v>32</v>
      </c>
      <c r="C33" s="110" t="s">
        <v>34</v>
      </c>
      <c r="D33" s="158">
        <v>435</v>
      </c>
      <c r="E33" s="158">
        <f t="shared" si="8"/>
        <v>288.5</v>
      </c>
      <c r="F33" s="159">
        <f t="shared" si="8"/>
        <v>32.85</v>
      </c>
      <c r="G33" s="160">
        <f t="shared" si="8"/>
        <v>14.1</v>
      </c>
      <c r="H33" s="135">
        <v>50</v>
      </c>
      <c r="I33" s="30">
        <v>95</v>
      </c>
      <c r="J33" s="30">
        <v>70</v>
      </c>
      <c r="L33" s="1" t="s">
        <v>10</v>
      </c>
      <c r="M33" s="103">
        <v>5.840913144283931E-2</v>
      </c>
      <c r="N33" s="106">
        <v>7.4645211755503413E-2</v>
      </c>
      <c r="O33" s="164">
        <f t="shared" si="9"/>
        <v>6.6527171599171361E-2</v>
      </c>
      <c r="Q33" s="1" t="s">
        <v>10</v>
      </c>
      <c r="R33" s="102">
        <v>6.1596847175594806E-2</v>
      </c>
      <c r="S33" s="106">
        <v>2.9132791327913278E-2</v>
      </c>
      <c r="T33" s="164">
        <f t="shared" si="10"/>
        <v>4.5364819251754042E-2</v>
      </c>
    </row>
    <row r="34" spans="2:20" x14ac:dyDescent="0.25">
      <c r="B34" s="1" t="s">
        <v>32</v>
      </c>
      <c r="C34" s="110" t="s">
        <v>35</v>
      </c>
      <c r="D34" s="158">
        <v>1430</v>
      </c>
      <c r="E34" s="158">
        <f t="shared" si="8"/>
        <v>1116</v>
      </c>
      <c r="F34" s="159">
        <f t="shared" si="8"/>
        <v>21.75</v>
      </c>
      <c r="G34" s="160">
        <f t="shared" si="8"/>
        <v>22.15</v>
      </c>
      <c r="H34" s="135">
        <v>50</v>
      </c>
      <c r="I34" s="30">
        <v>95</v>
      </c>
      <c r="J34" s="30">
        <v>70</v>
      </c>
      <c r="L34" s="1" t="s">
        <v>11</v>
      </c>
      <c r="M34" s="103">
        <v>2.3363652577135723E-2</v>
      </c>
      <c r="N34" s="106">
        <v>1.8549558609900547E-2</v>
      </c>
      <c r="O34" s="164">
        <f t="shared" si="9"/>
        <v>2.0956605593518134E-2</v>
      </c>
      <c r="Q34" s="1" t="s">
        <v>11</v>
      </c>
      <c r="R34" s="102">
        <v>6.5683841774923368E-3</v>
      </c>
      <c r="S34" s="106">
        <v>1.9986449864498646E-2</v>
      </c>
      <c r="T34" s="164">
        <f t="shared" si="10"/>
        <v>1.3277417020995491E-2</v>
      </c>
    </row>
    <row r="35" spans="2:20" x14ac:dyDescent="0.25">
      <c r="B35" s="1" t="s">
        <v>36</v>
      </c>
      <c r="C35" s="110" t="s">
        <v>37</v>
      </c>
      <c r="D35" s="158">
        <v>2555</v>
      </c>
      <c r="E35" s="158">
        <f t="shared" si="8"/>
        <v>1762.5</v>
      </c>
      <c r="F35" s="159">
        <f t="shared" si="8"/>
        <v>31.05</v>
      </c>
      <c r="G35" s="160">
        <f t="shared" si="8"/>
        <v>27.05</v>
      </c>
      <c r="H35" s="135">
        <v>50</v>
      </c>
      <c r="I35" s="30">
        <v>95</v>
      </c>
      <c r="J35" s="30">
        <v>70</v>
      </c>
      <c r="L35" s="1" t="s">
        <v>12</v>
      </c>
      <c r="M35" s="103">
        <v>6.839664704833244E-2</v>
      </c>
      <c r="N35" s="106">
        <v>6.4476477818750697E-2</v>
      </c>
      <c r="O35" s="164">
        <f t="shared" si="9"/>
        <v>6.6436562433541568E-2</v>
      </c>
      <c r="Q35" s="1" t="s">
        <v>12</v>
      </c>
      <c r="R35" s="102">
        <v>0.10655378776820902</v>
      </c>
      <c r="S35" s="106">
        <v>7.4751580849141824E-2</v>
      </c>
      <c r="T35" s="164">
        <f t="shared" si="10"/>
        <v>9.065268430867543E-2</v>
      </c>
    </row>
    <row r="36" spans="2:20" x14ac:dyDescent="0.25">
      <c r="B36" s="1" t="s">
        <v>36</v>
      </c>
      <c r="C36" s="110" t="s">
        <v>38</v>
      </c>
      <c r="D36" s="158">
        <v>2439</v>
      </c>
      <c r="E36" s="158">
        <f t="shared" si="8"/>
        <v>1976</v>
      </c>
      <c r="F36" s="159">
        <f t="shared" si="8"/>
        <v>18.5</v>
      </c>
      <c r="G36" s="160">
        <f t="shared" si="8"/>
        <v>35.549999999999997</v>
      </c>
      <c r="H36" s="135">
        <v>50</v>
      </c>
      <c r="I36" s="30">
        <v>95</v>
      </c>
      <c r="J36" s="30">
        <v>70</v>
      </c>
      <c r="L36" s="1" t="s">
        <v>13</v>
      </c>
      <c r="M36" s="103">
        <v>0.68022115213126444</v>
      </c>
      <c r="N36" s="106">
        <v>0.65996200692814844</v>
      </c>
      <c r="O36" s="164">
        <f t="shared" si="9"/>
        <v>0.67009157952970644</v>
      </c>
      <c r="Q36" s="1" t="s">
        <v>13</v>
      </c>
      <c r="R36" s="102">
        <v>0.69800029192818569</v>
      </c>
      <c r="S36" s="106">
        <v>0.4416214995483288</v>
      </c>
      <c r="T36" s="164">
        <f t="shared" si="10"/>
        <v>0.56981089573825727</v>
      </c>
    </row>
    <row r="37" spans="2:20" x14ac:dyDescent="0.25">
      <c r="B37" s="1" t="s">
        <v>36</v>
      </c>
      <c r="C37" s="110" t="s">
        <v>39</v>
      </c>
      <c r="D37" s="158">
        <v>2453</v>
      </c>
      <c r="E37" s="158">
        <f t="shared" si="8"/>
        <v>1814.5</v>
      </c>
      <c r="F37" s="159">
        <f t="shared" si="8"/>
        <v>25.5</v>
      </c>
      <c r="G37" s="160">
        <f t="shared" si="8"/>
        <v>31.5</v>
      </c>
      <c r="H37" s="135">
        <v>50</v>
      </c>
      <c r="I37" s="30">
        <v>95</v>
      </c>
      <c r="J37" s="30">
        <v>70</v>
      </c>
      <c r="L37" s="1" t="s">
        <v>14</v>
      </c>
      <c r="M37" s="103">
        <v>4.8243267344390939E-2</v>
      </c>
      <c r="N37" s="106">
        <v>3.5534696614146835E-2</v>
      </c>
      <c r="O37" s="164">
        <f t="shared" si="9"/>
        <v>4.1888981979268887E-2</v>
      </c>
      <c r="Q37" s="1" t="s">
        <v>14</v>
      </c>
      <c r="R37" s="102">
        <v>3.2404028608962195E-2</v>
      </c>
      <c r="S37" s="106">
        <v>6.2443541102077685E-2</v>
      </c>
      <c r="T37" s="164">
        <f t="shared" si="10"/>
        <v>4.7423784855519943E-2</v>
      </c>
    </row>
    <row r="38" spans="2:20" x14ac:dyDescent="0.25">
      <c r="B38" s="1" t="s">
        <v>40</v>
      </c>
      <c r="C38" s="110" t="s">
        <v>41</v>
      </c>
      <c r="D38" s="158">
        <v>895</v>
      </c>
      <c r="E38" s="158">
        <f t="shared" si="8"/>
        <v>658.5</v>
      </c>
      <c r="F38" s="159">
        <f t="shared" si="8"/>
        <v>26</v>
      </c>
      <c r="G38" s="160">
        <f t="shared" si="8"/>
        <v>1</v>
      </c>
      <c r="H38" s="135">
        <v>50</v>
      </c>
      <c r="I38" s="30">
        <v>95</v>
      </c>
      <c r="J38" s="30">
        <v>70</v>
      </c>
      <c r="L38" s="1" t="s">
        <v>15</v>
      </c>
      <c r="M38" s="103">
        <v>5.3504547886570354E-4</v>
      </c>
      <c r="N38" s="106">
        <v>2.2348865795060902E-4</v>
      </c>
      <c r="O38" s="164">
        <f t="shared" si="9"/>
        <v>3.7926706840815628E-4</v>
      </c>
      <c r="Q38" s="1" t="s">
        <v>15</v>
      </c>
      <c r="R38" s="102">
        <v>1.6056050211647934E-3</v>
      </c>
      <c r="S38" s="106">
        <v>7.9042457091237583E-4</v>
      </c>
      <c r="T38" s="164">
        <f t="shared" si="10"/>
        <v>1.1980147960385847E-3</v>
      </c>
    </row>
    <row r="39" spans="2:20" ht="15.75" thickBot="1" x14ac:dyDescent="0.3">
      <c r="B39" s="1" t="s">
        <v>40</v>
      </c>
      <c r="C39" s="110" t="s">
        <v>42</v>
      </c>
      <c r="D39" s="158">
        <v>1725</v>
      </c>
      <c r="E39" s="161">
        <f t="shared" si="8"/>
        <v>1431.5</v>
      </c>
      <c r="F39" s="162">
        <f t="shared" si="8"/>
        <v>16.649999999999999</v>
      </c>
      <c r="G39" s="163">
        <f t="shared" si="8"/>
        <v>1.9</v>
      </c>
      <c r="H39" s="135">
        <v>50</v>
      </c>
      <c r="I39" s="30">
        <v>95</v>
      </c>
      <c r="J39" s="30">
        <v>70</v>
      </c>
      <c r="L39" s="1" t="s">
        <v>16</v>
      </c>
      <c r="M39" s="103">
        <v>1.5159621901194935E-3</v>
      </c>
      <c r="N39" s="106">
        <v>6.7046597385182706E-4</v>
      </c>
      <c r="O39" s="164">
        <f t="shared" si="9"/>
        <v>1.0932140819856604E-3</v>
      </c>
      <c r="Q39" s="1" t="s">
        <v>16</v>
      </c>
      <c r="R39" s="102">
        <v>3.35717413516275E-3</v>
      </c>
      <c r="S39" s="106">
        <v>1.0614272809394761E-2</v>
      </c>
      <c r="T39" s="164">
        <f t="shared" si="10"/>
        <v>6.9857234722787553E-3</v>
      </c>
    </row>
    <row r="40" spans="2:20" x14ac:dyDescent="0.25">
      <c r="L40" s="1" t="s">
        <v>17</v>
      </c>
      <c r="M40" s="103">
        <v>7.4906367041198503E-3</v>
      </c>
      <c r="N40" s="106">
        <v>2.5701195664320038E-3</v>
      </c>
      <c r="O40" s="164">
        <f t="shared" si="9"/>
        <v>5.030378135275927E-3</v>
      </c>
      <c r="Q40" s="1" t="s">
        <v>17</v>
      </c>
      <c r="R40" s="102">
        <v>4.8168150634943802E-3</v>
      </c>
      <c r="S40" s="106">
        <v>1.9534778681120146E-2</v>
      </c>
      <c r="T40" s="164">
        <f t="shared" si="10"/>
        <v>1.2175796872307264E-2</v>
      </c>
    </row>
    <row r="41" spans="2:20" x14ac:dyDescent="0.25">
      <c r="O41" s="157">
        <f>SUM(O31:O40)</f>
        <v>1</v>
      </c>
      <c r="T41" s="157">
        <f>SUM(T31:T40)</f>
        <v>1</v>
      </c>
    </row>
    <row r="54" spans="2:7" x14ac:dyDescent="0.25">
      <c r="B54" s="335" t="s">
        <v>22</v>
      </c>
      <c r="C54" s="336"/>
      <c r="D54" s="336"/>
      <c r="E54" s="336"/>
      <c r="F54" s="336"/>
      <c r="G54" s="340"/>
    </row>
    <row r="55" spans="2:7" x14ac:dyDescent="0.25">
      <c r="B55" s="2" t="s">
        <v>7</v>
      </c>
      <c r="C55" s="2" t="s">
        <v>18</v>
      </c>
      <c r="D55" s="2"/>
      <c r="E55" s="2" t="s">
        <v>19</v>
      </c>
      <c r="F55" s="2" t="s">
        <v>20</v>
      </c>
      <c r="G55" s="2" t="s">
        <v>21</v>
      </c>
    </row>
    <row r="56" spans="2:7" x14ac:dyDescent="0.25">
      <c r="B56" s="12" t="s">
        <v>8</v>
      </c>
      <c r="C56" s="12">
        <v>1.62</v>
      </c>
      <c r="D56" s="12"/>
      <c r="E56" s="12">
        <v>0.39</v>
      </c>
      <c r="F56" s="12">
        <v>0</v>
      </c>
      <c r="G56" s="12">
        <v>0</v>
      </c>
    </row>
    <row r="57" spans="2:7" x14ac:dyDescent="0.25">
      <c r="B57" s="12" t="s">
        <v>9</v>
      </c>
      <c r="C57" s="12">
        <v>2</v>
      </c>
      <c r="D57" s="12"/>
      <c r="E57" s="12">
        <v>0</v>
      </c>
      <c r="F57" s="12">
        <v>0</v>
      </c>
      <c r="G57" s="12">
        <v>0</v>
      </c>
    </row>
    <row r="58" spans="2:7" x14ac:dyDescent="0.25">
      <c r="B58" s="12" t="s">
        <v>10</v>
      </c>
      <c r="C58" s="12">
        <v>1.02</v>
      </c>
      <c r="D58" s="12"/>
      <c r="E58" s="12">
        <v>0.99</v>
      </c>
      <c r="F58" s="12">
        <v>0</v>
      </c>
      <c r="G58" s="12">
        <v>0</v>
      </c>
    </row>
    <row r="59" spans="2:7" x14ac:dyDescent="0.25">
      <c r="B59" s="12" t="s">
        <v>11</v>
      </c>
      <c r="C59" s="12">
        <v>1</v>
      </c>
      <c r="D59" s="12"/>
      <c r="E59" s="12">
        <v>0.26</v>
      </c>
      <c r="F59" s="12">
        <v>0.83</v>
      </c>
      <c r="G59" s="12">
        <v>0</v>
      </c>
    </row>
    <row r="60" spans="2:7" x14ac:dyDescent="0.25">
      <c r="B60" s="12" t="s">
        <v>12</v>
      </c>
      <c r="C60" s="12">
        <v>2.38</v>
      </c>
      <c r="D60" s="12"/>
      <c r="E60" s="12">
        <v>0.67</v>
      </c>
      <c r="F60" s="12">
        <v>0</v>
      </c>
      <c r="G60" s="12">
        <v>0</v>
      </c>
    </row>
    <row r="61" spans="2:7" x14ac:dyDescent="0.25">
      <c r="B61" s="12" t="s">
        <v>13</v>
      </c>
      <c r="C61" s="12">
        <v>1.1299999999999999</v>
      </c>
      <c r="D61" s="12"/>
      <c r="E61" s="12">
        <v>1.93</v>
      </c>
      <c r="F61" s="12">
        <v>0</v>
      </c>
      <c r="G61" s="12">
        <v>0</v>
      </c>
    </row>
    <row r="62" spans="2:7" x14ac:dyDescent="0.25">
      <c r="B62" s="12" t="s">
        <v>14</v>
      </c>
      <c r="C62" s="12">
        <v>1.19</v>
      </c>
      <c r="D62" s="12"/>
      <c r="E62" s="12">
        <v>1.0900000000000001</v>
      </c>
      <c r="F62" s="12">
        <v>0.89</v>
      </c>
      <c r="G62" s="12">
        <v>0</v>
      </c>
    </row>
    <row r="63" spans="2:7" x14ac:dyDescent="0.25">
      <c r="B63" s="12" t="s">
        <v>15</v>
      </c>
      <c r="C63" s="12">
        <v>4.29</v>
      </c>
      <c r="D63" s="12"/>
      <c r="E63" s="12">
        <v>0.26</v>
      </c>
      <c r="F63" s="12">
        <v>0.06</v>
      </c>
      <c r="G63" s="12">
        <v>0</v>
      </c>
    </row>
    <row r="64" spans="2:7" x14ac:dyDescent="0.25">
      <c r="B64" s="12" t="s">
        <v>16</v>
      </c>
      <c r="C64" s="12">
        <v>3.52</v>
      </c>
      <c r="D64" s="12"/>
      <c r="E64" s="12">
        <v>1.1399999999999999</v>
      </c>
      <c r="F64" s="12">
        <v>0.06</v>
      </c>
      <c r="G64" s="12">
        <v>0</v>
      </c>
    </row>
    <row r="65" spans="2:7" x14ac:dyDescent="0.25">
      <c r="B65" s="12" t="s">
        <v>17</v>
      </c>
      <c r="C65" s="12">
        <v>2.15</v>
      </c>
      <c r="D65" s="12"/>
      <c r="E65" s="12">
        <v>2.13</v>
      </c>
      <c r="F65" s="12">
        <v>0.35</v>
      </c>
      <c r="G65" s="12">
        <v>0</v>
      </c>
    </row>
  </sheetData>
  <mergeCells count="13">
    <mergeCell ref="L29:N29"/>
    <mergeCell ref="Q29:S29"/>
    <mergeCell ref="B54:G54"/>
    <mergeCell ref="B28:J28"/>
    <mergeCell ref="B2:J2"/>
    <mergeCell ref="Q3:S3"/>
    <mergeCell ref="V3:X3"/>
    <mergeCell ref="Z3:AB3"/>
    <mergeCell ref="B15:J15"/>
    <mergeCell ref="L16:N16"/>
    <mergeCell ref="Q16:S16"/>
    <mergeCell ref="V16:X16"/>
    <mergeCell ref="Z16:AB16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D3:X61"/>
  <sheetViews>
    <sheetView zoomScale="70" zoomScaleNormal="70" workbookViewId="0">
      <selection activeCell="N13" sqref="N13"/>
    </sheetView>
  </sheetViews>
  <sheetFormatPr defaultRowHeight="15" x14ac:dyDescent="0.25"/>
  <cols>
    <col min="4" max="4" width="17.85546875" bestFit="1" customWidth="1"/>
    <col min="5" max="5" width="13" bestFit="1" customWidth="1"/>
    <col min="6" max="6" width="9.5703125" bestFit="1" customWidth="1"/>
    <col min="7" max="7" width="13" bestFit="1" customWidth="1"/>
    <col min="8" max="8" width="9.5703125" bestFit="1" customWidth="1"/>
    <col min="9" max="9" width="11.42578125" bestFit="1" customWidth="1"/>
    <col min="10" max="10" width="10" bestFit="1" customWidth="1"/>
    <col min="11" max="11" width="10.85546875" bestFit="1" customWidth="1"/>
    <col min="12" max="12" width="11.7109375" bestFit="1" customWidth="1"/>
    <col min="13" max="13" width="13.5703125" bestFit="1" customWidth="1"/>
    <col min="14" max="14" width="11.140625" bestFit="1" customWidth="1"/>
    <col min="15" max="15" width="10.85546875" bestFit="1" customWidth="1"/>
    <col min="16" max="16" width="10" bestFit="1" customWidth="1"/>
    <col min="17" max="17" width="10.42578125" bestFit="1" customWidth="1"/>
    <col min="18" max="18" width="10.7109375" bestFit="1" customWidth="1"/>
    <col min="19" max="19" width="10.42578125" bestFit="1" customWidth="1"/>
    <col min="20" max="20" width="11" bestFit="1" customWidth="1"/>
    <col min="21" max="21" width="11.5703125" bestFit="1" customWidth="1"/>
    <col min="22" max="22" width="9.5703125" bestFit="1" customWidth="1"/>
    <col min="23" max="23" width="11.5703125" customWidth="1"/>
    <col min="24" max="24" width="10.140625" bestFit="1" customWidth="1"/>
  </cols>
  <sheetData>
    <row r="3" spans="4:24" x14ac:dyDescent="0.25">
      <c r="D3" s="348" t="s">
        <v>115</v>
      </c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</row>
    <row r="4" spans="4:24" x14ac:dyDescent="0.25"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</row>
    <row r="5" spans="4:24" ht="18.75" x14ac:dyDescent="0.25">
      <c r="D5" s="36" t="s">
        <v>65</v>
      </c>
      <c r="E5" s="349" t="s">
        <v>32</v>
      </c>
      <c r="F5" s="349"/>
      <c r="G5" s="349"/>
      <c r="H5" s="349"/>
      <c r="I5" s="349"/>
      <c r="J5" s="36"/>
      <c r="K5" s="349" t="s">
        <v>36</v>
      </c>
      <c r="L5" s="349"/>
      <c r="M5" s="349"/>
      <c r="N5" s="349"/>
      <c r="O5" s="349"/>
      <c r="P5" s="349"/>
      <c r="Q5" s="349" t="s">
        <v>28</v>
      </c>
      <c r="R5" s="349"/>
      <c r="S5" s="349"/>
      <c r="T5" s="36"/>
      <c r="U5" s="349" t="s">
        <v>40</v>
      </c>
      <c r="V5" s="349"/>
      <c r="W5" s="349"/>
      <c r="X5" s="349"/>
    </row>
    <row r="6" spans="4:24" ht="19.5" thickBot="1" x14ac:dyDescent="0.3">
      <c r="D6" s="37" t="s">
        <v>66</v>
      </c>
      <c r="E6" s="37" t="s">
        <v>67</v>
      </c>
      <c r="F6" s="37"/>
      <c r="G6" s="37" t="s">
        <v>67</v>
      </c>
      <c r="H6" s="37"/>
      <c r="I6" s="37" t="s">
        <v>68</v>
      </c>
      <c r="J6" s="37"/>
      <c r="K6" s="38" t="s">
        <v>69</v>
      </c>
      <c r="L6" s="38"/>
      <c r="M6" s="175"/>
      <c r="N6" s="175" t="s">
        <v>70</v>
      </c>
      <c r="O6" s="38"/>
      <c r="P6" s="38" t="s">
        <v>69</v>
      </c>
      <c r="Q6" s="36" t="s">
        <v>71</v>
      </c>
      <c r="R6" s="36"/>
      <c r="S6" s="36" t="s">
        <v>72</v>
      </c>
      <c r="T6" s="36"/>
      <c r="U6" s="39" t="s">
        <v>73</v>
      </c>
      <c r="V6" s="39"/>
      <c r="W6" s="39"/>
      <c r="X6" s="39" t="s">
        <v>74</v>
      </c>
    </row>
    <row r="7" spans="4:24" ht="18.75" x14ac:dyDescent="0.25">
      <c r="D7" s="40" t="s">
        <v>75</v>
      </c>
      <c r="E7" s="40" t="s">
        <v>76</v>
      </c>
      <c r="F7" s="40"/>
      <c r="G7" s="40" t="s">
        <v>77</v>
      </c>
      <c r="H7" s="40"/>
      <c r="I7" s="40" t="s">
        <v>78</v>
      </c>
      <c r="J7" s="40"/>
      <c r="K7" s="40" t="s">
        <v>79</v>
      </c>
      <c r="L7" s="165" t="s">
        <v>79</v>
      </c>
      <c r="M7" s="176" t="s">
        <v>80</v>
      </c>
      <c r="N7" s="177" t="s">
        <v>80</v>
      </c>
      <c r="O7" s="171" t="s">
        <v>81</v>
      </c>
      <c r="P7" s="40" t="s">
        <v>81</v>
      </c>
      <c r="Q7" s="40" t="s">
        <v>82</v>
      </c>
      <c r="R7" s="40" t="s">
        <v>82</v>
      </c>
      <c r="S7" s="40" t="s">
        <v>83</v>
      </c>
      <c r="T7" s="40" t="s">
        <v>83</v>
      </c>
      <c r="U7" s="40" t="s">
        <v>84</v>
      </c>
      <c r="V7" s="40" t="s">
        <v>84</v>
      </c>
      <c r="W7" s="40" t="s">
        <v>85</v>
      </c>
      <c r="X7" s="40" t="s">
        <v>85</v>
      </c>
    </row>
    <row r="8" spans="4:24" ht="19.5" thickBot="1" x14ac:dyDescent="0.3">
      <c r="D8" s="41" t="s">
        <v>86</v>
      </c>
      <c r="E8" s="42" t="s">
        <v>87</v>
      </c>
      <c r="F8" s="43" t="s">
        <v>88</v>
      </c>
      <c r="G8" s="42" t="s">
        <v>87</v>
      </c>
      <c r="H8" s="43" t="s">
        <v>88</v>
      </c>
      <c r="I8" s="42" t="s">
        <v>87</v>
      </c>
      <c r="J8" s="43" t="s">
        <v>88</v>
      </c>
      <c r="K8" s="42" t="s">
        <v>87</v>
      </c>
      <c r="L8" s="166" t="s">
        <v>88</v>
      </c>
      <c r="M8" s="178" t="s">
        <v>87</v>
      </c>
      <c r="N8" s="179" t="s">
        <v>88</v>
      </c>
      <c r="O8" s="172" t="s">
        <v>87</v>
      </c>
      <c r="P8" s="43" t="s">
        <v>88</v>
      </c>
      <c r="Q8" s="42" t="s">
        <v>87</v>
      </c>
      <c r="R8" s="43" t="s">
        <v>88</v>
      </c>
      <c r="S8" s="42" t="s">
        <v>87</v>
      </c>
      <c r="T8" s="43" t="s">
        <v>88</v>
      </c>
      <c r="U8" s="42" t="s">
        <v>87</v>
      </c>
      <c r="V8" s="43" t="s">
        <v>88</v>
      </c>
      <c r="W8" s="42" t="s">
        <v>87</v>
      </c>
      <c r="X8" s="43" t="s">
        <v>88</v>
      </c>
    </row>
    <row r="9" spans="4:24" ht="16.5" thickTop="1" thickBot="1" x14ac:dyDescent="0.3">
      <c r="D9" s="44">
        <v>1</v>
      </c>
      <c r="E9" s="45">
        <v>43516</v>
      </c>
      <c r="F9" s="46">
        <f>11/24</f>
        <v>0.45833333333333331</v>
      </c>
      <c r="G9" s="45">
        <v>43542</v>
      </c>
      <c r="H9" s="46">
        <f>12/24</f>
        <v>0.5</v>
      </c>
      <c r="I9" s="45">
        <v>43516</v>
      </c>
      <c r="J9" s="46">
        <f>15/24</f>
        <v>0.625</v>
      </c>
      <c r="K9" s="180">
        <v>43543</v>
      </c>
      <c r="L9" s="181">
        <f>12/24</f>
        <v>0.5</v>
      </c>
      <c r="M9" s="180">
        <v>43543</v>
      </c>
      <c r="N9" s="181">
        <v>0.5</v>
      </c>
      <c r="O9" s="180">
        <v>43543</v>
      </c>
      <c r="P9" s="181">
        <f>12/24</f>
        <v>0.5</v>
      </c>
      <c r="Q9" s="48">
        <v>43490</v>
      </c>
      <c r="R9" s="50">
        <f>14/24</f>
        <v>0.58333333333333337</v>
      </c>
      <c r="S9" s="48">
        <v>43490</v>
      </c>
      <c r="T9" s="50">
        <f>10/24</f>
        <v>0.41666666666666669</v>
      </c>
      <c r="U9" s="51">
        <v>43574</v>
      </c>
      <c r="V9" s="52">
        <f>10/24</f>
        <v>0.41666666666666669</v>
      </c>
      <c r="W9" s="51">
        <v>43515</v>
      </c>
      <c r="X9" s="52">
        <f>14/24</f>
        <v>0.58333333333333337</v>
      </c>
    </row>
    <row r="10" spans="4:24" ht="16.5" thickTop="1" thickBot="1" x14ac:dyDescent="0.3">
      <c r="D10" s="44">
        <f>D9+1</f>
        <v>2</v>
      </c>
      <c r="E10" s="45">
        <v>43517</v>
      </c>
      <c r="F10" s="46">
        <f t="shared" ref="F10:F19" si="0">24/24</f>
        <v>1</v>
      </c>
      <c r="G10" s="45">
        <v>43543</v>
      </c>
      <c r="H10" s="46">
        <f t="shared" ref="H10:H16" si="1">24/24</f>
        <v>1</v>
      </c>
      <c r="I10" s="45">
        <v>43517</v>
      </c>
      <c r="J10" s="46">
        <f t="shared" ref="J10:J24" si="2">24/24</f>
        <v>1</v>
      </c>
      <c r="K10" s="180">
        <v>43544</v>
      </c>
      <c r="L10" s="181">
        <f>13/24</f>
        <v>0.54166666666666663</v>
      </c>
      <c r="M10" s="180">
        <v>43544</v>
      </c>
      <c r="N10" s="181">
        <f>19/24</f>
        <v>0.79166666666666663</v>
      </c>
      <c r="O10" s="180">
        <v>43544</v>
      </c>
      <c r="P10" s="181">
        <f>24/24</f>
        <v>1</v>
      </c>
      <c r="Q10" s="48">
        <v>43491</v>
      </c>
      <c r="R10" s="49">
        <v>1</v>
      </c>
      <c r="S10" s="48">
        <v>43491</v>
      </c>
      <c r="T10" s="50">
        <f>20/24</f>
        <v>0.83333333333333337</v>
      </c>
      <c r="U10" s="51">
        <v>43567</v>
      </c>
      <c r="V10" s="52">
        <f>14/24</f>
        <v>0.58333333333333337</v>
      </c>
      <c r="W10" s="51">
        <v>43516</v>
      </c>
      <c r="X10" s="52">
        <f t="shared" ref="X10:X23" si="3">24/24</f>
        <v>1</v>
      </c>
    </row>
    <row r="11" spans="4:24" ht="16.5" thickTop="1" thickBot="1" x14ac:dyDescent="0.3">
      <c r="D11" s="44">
        <f t="shared" ref="D11:D58" si="4">D10+1</f>
        <v>3</v>
      </c>
      <c r="E11" s="45">
        <v>43518</v>
      </c>
      <c r="F11" s="46">
        <f t="shared" si="0"/>
        <v>1</v>
      </c>
      <c r="G11" s="45">
        <v>43544</v>
      </c>
      <c r="H11" s="46">
        <f t="shared" si="1"/>
        <v>1</v>
      </c>
      <c r="I11" s="45">
        <v>43518</v>
      </c>
      <c r="J11" s="46">
        <f t="shared" si="2"/>
        <v>1</v>
      </c>
      <c r="K11" s="180">
        <v>43545</v>
      </c>
      <c r="L11" s="181">
        <f>13/24</f>
        <v>0.54166666666666663</v>
      </c>
      <c r="M11" s="180">
        <v>43545</v>
      </c>
      <c r="N11" s="181">
        <f>21/24</f>
        <v>0.875</v>
      </c>
      <c r="O11" s="180">
        <v>43545</v>
      </c>
      <c r="P11" s="181">
        <f>21/24</f>
        <v>0.875</v>
      </c>
      <c r="Q11" s="48">
        <v>43492</v>
      </c>
      <c r="R11" s="49">
        <v>1</v>
      </c>
      <c r="S11" s="48">
        <v>43492</v>
      </c>
      <c r="T11" s="49">
        <v>1</v>
      </c>
      <c r="U11" s="51">
        <v>43568</v>
      </c>
      <c r="V11" s="52">
        <f>18/24</f>
        <v>0.75</v>
      </c>
      <c r="W11" s="51">
        <v>43517</v>
      </c>
      <c r="X11" s="52">
        <f t="shared" si="3"/>
        <v>1</v>
      </c>
    </row>
    <row r="12" spans="4:24" ht="16.5" thickTop="1" thickBot="1" x14ac:dyDescent="0.3">
      <c r="D12" s="44">
        <f t="shared" si="4"/>
        <v>4</v>
      </c>
      <c r="E12" s="45">
        <v>43519</v>
      </c>
      <c r="F12" s="46">
        <f t="shared" si="0"/>
        <v>1</v>
      </c>
      <c r="G12" s="45">
        <v>43545</v>
      </c>
      <c r="H12" s="46">
        <f t="shared" si="1"/>
        <v>1</v>
      </c>
      <c r="I12" s="45">
        <v>43519</v>
      </c>
      <c r="J12" s="46">
        <f t="shared" si="2"/>
        <v>1</v>
      </c>
      <c r="K12" s="180">
        <v>43546</v>
      </c>
      <c r="L12" s="181">
        <f>13/24</f>
        <v>0.54166666666666663</v>
      </c>
      <c r="M12" s="180">
        <v>43546</v>
      </c>
      <c r="N12" s="181">
        <f>22/24</f>
        <v>0.91666666666666663</v>
      </c>
      <c r="O12" s="180">
        <v>43546</v>
      </c>
      <c r="P12" s="181"/>
      <c r="Q12" s="48">
        <v>43493</v>
      </c>
      <c r="R12" s="49">
        <v>1</v>
      </c>
      <c r="S12" s="48">
        <v>43493</v>
      </c>
      <c r="T12" s="50">
        <f>16/24</f>
        <v>0.66666666666666663</v>
      </c>
      <c r="U12" s="51">
        <v>43569</v>
      </c>
      <c r="V12" s="52">
        <f>16/24</f>
        <v>0.66666666666666663</v>
      </c>
      <c r="W12" s="51">
        <v>43518</v>
      </c>
      <c r="X12" s="52">
        <f t="shared" si="3"/>
        <v>1</v>
      </c>
    </row>
    <row r="13" spans="4:24" ht="16.5" thickTop="1" thickBot="1" x14ac:dyDescent="0.3">
      <c r="D13" s="44">
        <f t="shared" si="4"/>
        <v>5</v>
      </c>
      <c r="E13" s="45">
        <v>43520</v>
      </c>
      <c r="F13" s="46">
        <f t="shared" si="0"/>
        <v>1</v>
      </c>
      <c r="G13" s="45">
        <v>43546</v>
      </c>
      <c r="H13" s="46">
        <f t="shared" si="1"/>
        <v>1</v>
      </c>
      <c r="I13" s="45">
        <v>43520</v>
      </c>
      <c r="J13" s="46">
        <f t="shared" si="2"/>
        <v>1</v>
      </c>
      <c r="K13" s="180">
        <v>43547</v>
      </c>
      <c r="L13" s="181">
        <f>16/24</f>
        <v>0.66666666666666663</v>
      </c>
      <c r="M13" s="180">
        <v>43547</v>
      </c>
      <c r="N13" s="181">
        <f>13/24</f>
        <v>0.54166666666666663</v>
      </c>
      <c r="O13" s="180">
        <v>43547</v>
      </c>
      <c r="P13" s="181"/>
      <c r="Q13" s="48">
        <v>43494</v>
      </c>
      <c r="R13" s="49">
        <v>1</v>
      </c>
      <c r="S13" s="48">
        <v>43494</v>
      </c>
      <c r="T13" s="50">
        <f>16/24</f>
        <v>0.66666666666666663</v>
      </c>
      <c r="U13" s="51">
        <v>43570</v>
      </c>
      <c r="V13" s="52">
        <f>17/24</f>
        <v>0.70833333333333337</v>
      </c>
      <c r="W13" s="51">
        <v>43519</v>
      </c>
      <c r="X13" s="52">
        <f t="shared" si="3"/>
        <v>1</v>
      </c>
    </row>
    <row r="14" spans="4:24" ht="16.5" thickTop="1" thickBot="1" x14ac:dyDescent="0.3">
      <c r="D14" s="44">
        <f t="shared" si="4"/>
        <v>6</v>
      </c>
      <c r="E14" s="45">
        <v>43521</v>
      </c>
      <c r="F14" s="46">
        <f t="shared" si="0"/>
        <v>1</v>
      </c>
      <c r="G14" s="45">
        <v>43547</v>
      </c>
      <c r="H14" s="46">
        <f t="shared" si="1"/>
        <v>1</v>
      </c>
      <c r="I14" s="45">
        <v>43521</v>
      </c>
      <c r="J14" s="46">
        <f t="shared" si="2"/>
        <v>1</v>
      </c>
      <c r="K14" s="180">
        <v>43548</v>
      </c>
      <c r="L14" s="181">
        <f>19/24</f>
        <v>0.79166666666666663</v>
      </c>
      <c r="M14" s="180">
        <v>43548</v>
      </c>
      <c r="N14" s="181">
        <f>23/24</f>
        <v>0.95833333333333337</v>
      </c>
      <c r="O14" s="180">
        <v>43548</v>
      </c>
      <c r="P14" s="181"/>
      <c r="Q14" s="48">
        <v>43495</v>
      </c>
      <c r="R14" s="49">
        <v>1</v>
      </c>
      <c r="S14" s="48">
        <v>43495</v>
      </c>
      <c r="T14" s="50">
        <f>16/24</f>
        <v>0.66666666666666663</v>
      </c>
      <c r="U14" s="51">
        <v>43571</v>
      </c>
      <c r="V14" s="52">
        <f>14/24</f>
        <v>0.58333333333333337</v>
      </c>
      <c r="W14" s="51">
        <v>43520</v>
      </c>
      <c r="X14" s="52">
        <f t="shared" si="3"/>
        <v>1</v>
      </c>
    </row>
    <row r="15" spans="4:24" ht="16.5" thickTop="1" thickBot="1" x14ac:dyDescent="0.3">
      <c r="D15" s="44">
        <f t="shared" si="4"/>
        <v>7</v>
      </c>
      <c r="E15" s="45">
        <v>43522</v>
      </c>
      <c r="F15" s="46">
        <f t="shared" si="0"/>
        <v>1</v>
      </c>
      <c r="G15" s="45">
        <v>43548</v>
      </c>
      <c r="H15" s="46">
        <f t="shared" si="1"/>
        <v>1</v>
      </c>
      <c r="I15" s="45">
        <v>43522</v>
      </c>
      <c r="J15" s="46">
        <f t="shared" si="2"/>
        <v>1</v>
      </c>
      <c r="K15" s="180">
        <v>43549</v>
      </c>
      <c r="L15" s="181">
        <f>15/24</f>
        <v>0.625</v>
      </c>
      <c r="M15" s="180">
        <v>43549</v>
      </c>
      <c r="N15" s="181">
        <f>24/24</f>
        <v>1</v>
      </c>
      <c r="O15" s="180">
        <v>43549</v>
      </c>
      <c r="P15" s="181"/>
      <c r="Q15" s="48">
        <v>43496</v>
      </c>
      <c r="R15" s="49">
        <v>1</v>
      </c>
      <c r="S15" s="48">
        <v>43496</v>
      </c>
      <c r="T15" s="50">
        <f>16/24</f>
        <v>0.66666666666666663</v>
      </c>
      <c r="U15" s="51">
        <v>43572</v>
      </c>
      <c r="V15" s="52">
        <f>17/24</f>
        <v>0.70833333333333337</v>
      </c>
      <c r="W15" s="51">
        <v>43521</v>
      </c>
      <c r="X15" s="52">
        <f t="shared" si="3"/>
        <v>1</v>
      </c>
    </row>
    <row r="16" spans="4:24" ht="16.5" thickTop="1" thickBot="1" x14ac:dyDescent="0.3">
      <c r="D16" s="44">
        <f t="shared" si="4"/>
        <v>8</v>
      </c>
      <c r="E16" s="45">
        <v>43523</v>
      </c>
      <c r="F16" s="46">
        <f t="shared" si="0"/>
        <v>1</v>
      </c>
      <c r="G16" s="45">
        <v>43549</v>
      </c>
      <c r="H16" s="46">
        <f t="shared" si="1"/>
        <v>1</v>
      </c>
      <c r="I16" s="45">
        <v>43523</v>
      </c>
      <c r="J16" s="46">
        <f t="shared" si="2"/>
        <v>1</v>
      </c>
      <c r="K16" s="180">
        <v>43550</v>
      </c>
      <c r="L16" s="181">
        <f>14/24</f>
        <v>0.58333333333333337</v>
      </c>
      <c r="M16" s="180">
        <v>43550</v>
      </c>
      <c r="N16" s="181">
        <f>21/24</f>
        <v>0.875</v>
      </c>
      <c r="O16" s="180">
        <v>43550</v>
      </c>
      <c r="P16" s="181"/>
      <c r="Q16" s="48">
        <v>43497</v>
      </c>
      <c r="R16" s="49">
        <v>1</v>
      </c>
      <c r="S16" s="48">
        <v>43497</v>
      </c>
      <c r="T16" s="50">
        <f>16/24</f>
        <v>0.66666666666666663</v>
      </c>
      <c r="U16" s="51">
        <v>43573</v>
      </c>
      <c r="V16" s="52">
        <f>13/24</f>
        <v>0.54166666666666663</v>
      </c>
      <c r="W16" s="51">
        <v>43522</v>
      </c>
      <c r="X16" s="52">
        <f t="shared" si="3"/>
        <v>1</v>
      </c>
    </row>
    <row r="17" spans="4:24" ht="16.5" thickTop="1" thickBot="1" x14ac:dyDescent="0.3">
      <c r="D17" s="44">
        <f t="shared" si="4"/>
        <v>9</v>
      </c>
      <c r="E17" s="45">
        <v>43524</v>
      </c>
      <c r="F17" s="46">
        <f t="shared" si="0"/>
        <v>1</v>
      </c>
      <c r="G17" s="45">
        <v>43550</v>
      </c>
      <c r="H17" s="46">
        <f>12/24</f>
        <v>0.5</v>
      </c>
      <c r="I17" s="45">
        <v>43524</v>
      </c>
      <c r="J17" s="46">
        <f t="shared" si="2"/>
        <v>1</v>
      </c>
      <c r="K17" s="180">
        <v>43551</v>
      </c>
      <c r="L17" s="181">
        <f>14/24</f>
        <v>0.58333333333333337</v>
      </c>
      <c r="M17" s="180">
        <v>43551</v>
      </c>
      <c r="N17" s="181">
        <f>24/24</f>
        <v>1</v>
      </c>
      <c r="O17" s="180">
        <v>43551</v>
      </c>
      <c r="P17" s="181"/>
      <c r="Q17" s="48">
        <v>43498</v>
      </c>
      <c r="R17" s="49">
        <v>1</v>
      </c>
      <c r="S17" s="48">
        <v>43498</v>
      </c>
      <c r="T17" s="50">
        <f>18/24</f>
        <v>0.75</v>
      </c>
      <c r="U17" s="51">
        <v>43574</v>
      </c>
      <c r="V17" s="52">
        <f>15/24</f>
        <v>0.625</v>
      </c>
      <c r="W17" s="51">
        <v>43523</v>
      </c>
      <c r="X17" s="52">
        <f t="shared" si="3"/>
        <v>1</v>
      </c>
    </row>
    <row r="18" spans="4:24" ht="16.5" thickTop="1" thickBot="1" x14ac:dyDescent="0.3">
      <c r="D18" s="44">
        <f t="shared" si="4"/>
        <v>10</v>
      </c>
      <c r="E18" s="45">
        <v>43525</v>
      </c>
      <c r="F18" s="46">
        <f t="shared" si="0"/>
        <v>1</v>
      </c>
      <c r="G18" s="45">
        <v>43551</v>
      </c>
      <c r="H18" s="46">
        <f>19/24</f>
        <v>0.79166666666666663</v>
      </c>
      <c r="I18" s="45">
        <v>43525</v>
      </c>
      <c r="J18" s="46">
        <f t="shared" si="2"/>
        <v>1</v>
      </c>
      <c r="K18" s="180">
        <v>43552</v>
      </c>
      <c r="L18" s="181">
        <f>14/24</f>
        <v>0.58333333333333337</v>
      </c>
      <c r="M18" s="180">
        <v>43552</v>
      </c>
      <c r="N18" s="181">
        <f>24/24</f>
        <v>1</v>
      </c>
      <c r="O18" s="180">
        <v>43552</v>
      </c>
      <c r="P18" s="181"/>
      <c r="Q18" s="48">
        <v>43499</v>
      </c>
      <c r="R18" s="49">
        <v>1</v>
      </c>
      <c r="S18" s="48">
        <v>43499</v>
      </c>
      <c r="T18" s="49">
        <v>1</v>
      </c>
      <c r="U18" s="51">
        <v>43575</v>
      </c>
      <c r="V18" s="52">
        <f>24/24</f>
        <v>1</v>
      </c>
      <c r="W18" s="51">
        <v>43524</v>
      </c>
      <c r="X18" s="52">
        <f t="shared" si="3"/>
        <v>1</v>
      </c>
    </row>
    <row r="19" spans="4:24" ht="16.5" thickTop="1" thickBot="1" x14ac:dyDescent="0.3">
      <c r="D19" s="44">
        <f t="shared" si="4"/>
        <v>11</v>
      </c>
      <c r="E19" s="45">
        <v>43526</v>
      </c>
      <c r="F19" s="46">
        <f t="shared" si="0"/>
        <v>1</v>
      </c>
      <c r="G19" s="45">
        <v>43552</v>
      </c>
      <c r="H19" s="46">
        <f>19/24</f>
        <v>0.79166666666666663</v>
      </c>
      <c r="I19" s="45">
        <v>43526</v>
      </c>
      <c r="J19" s="46">
        <f t="shared" si="2"/>
        <v>1</v>
      </c>
      <c r="K19" s="180">
        <v>43553</v>
      </c>
      <c r="L19" s="181">
        <f>15/24</f>
        <v>0.625</v>
      </c>
      <c r="M19" s="180">
        <v>43553</v>
      </c>
      <c r="N19" s="181">
        <f>24/24</f>
        <v>1</v>
      </c>
      <c r="O19" s="180">
        <v>43553</v>
      </c>
      <c r="P19" s="181"/>
      <c r="Q19" s="48">
        <v>43500</v>
      </c>
      <c r="R19" s="49">
        <v>1</v>
      </c>
      <c r="S19" s="48">
        <v>43500</v>
      </c>
      <c r="T19" s="50">
        <f>17/24</f>
        <v>0.70833333333333337</v>
      </c>
      <c r="U19" s="51">
        <v>43576</v>
      </c>
      <c r="V19" s="52">
        <f>15/24</f>
        <v>0.625</v>
      </c>
      <c r="W19" s="51">
        <v>43525</v>
      </c>
      <c r="X19" s="52">
        <f t="shared" si="3"/>
        <v>1</v>
      </c>
    </row>
    <row r="20" spans="4:24" ht="16.5" thickTop="1" thickBot="1" x14ac:dyDescent="0.3">
      <c r="D20" s="44">
        <f t="shared" si="4"/>
        <v>12</v>
      </c>
      <c r="E20" s="45">
        <v>43527</v>
      </c>
      <c r="F20" s="46">
        <f t="shared" ref="F20:F30" si="5">24/24</f>
        <v>1</v>
      </c>
      <c r="G20" s="45">
        <v>43553</v>
      </c>
      <c r="H20" s="46">
        <f t="shared" ref="H20:H25" si="6">24/24</f>
        <v>1</v>
      </c>
      <c r="I20" s="45">
        <v>43527</v>
      </c>
      <c r="J20" s="46">
        <f t="shared" si="2"/>
        <v>1</v>
      </c>
      <c r="K20" s="180">
        <v>43554</v>
      </c>
      <c r="L20" s="181">
        <f>15/24</f>
        <v>0.625</v>
      </c>
      <c r="M20" s="180">
        <v>43554</v>
      </c>
      <c r="N20" s="181">
        <f>24/24</f>
        <v>1</v>
      </c>
      <c r="O20" s="180">
        <v>43554</v>
      </c>
      <c r="P20" s="181"/>
      <c r="Q20" s="48">
        <v>43501</v>
      </c>
      <c r="R20" s="49">
        <v>1</v>
      </c>
      <c r="S20" s="48">
        <v>43501</v>
      </c>
      <c r="T20" s="50">
        <f>17/24</f>
        <v>0.70833333333333337</v>
      </c>
      <c r="U20" s="51">
        <v>43577</v>
      </c>
      <c r="V20" s="52">
        <f>14/24</f>
        <v>0.58333333333333337</v>
      </c>
      <c r="W20" s="51">
        <v>43526</v>
      </c>
      <c r="X20" s="52">
        <f t="shared" si="3"/>
        <v>1</v>
      </c>
    </row>
    <row r="21" spans="4:24" ht="16.5" thickTop="1" thickBot="1" x14ac:dyDescent="0.3">
      <c r="D21" s="44">
        <f t="shared" si="4"/>
        <v>13</v>
      </c>
      <c r="E21" s="45">
        <v>43528</v>
      </c>
      <c r="F21" s="46">
        <f t="shared" si="5"/>
        <v>1</v>
      </c>
      <c r="G21" s="45">
        <v>43554</v>
      </c>
      <c r="H21" s="46">
        <f t="shared" si="6"/>
        <v>1</v>
      </c>
      <c r="I21" s="45">
        <v>43528</v>
      </c>
      <c r="J21" s="46">
        <f t="shared" si="2"/>
        <v>1</v>
      </c>
      <c r="K21" s="180">
        <v>43555</v>
      </c>
      <c r="L21" s="181">
        <f>19/24</f>
        <v>0.79166666666666663</v>
      </c>
      <c r="M21" s="180">
        <v>43555</v>
      </c>
      <c r="N21" s="181">
        <f>15/24</f>
        <v>0.625</v>
      </c>
      <c r="O21" s="180">
        <v>43555</v>
      </c>
      <c r="P21" s="181"/>
      <c r="Q21" s="48">
        <v>43502</v>
      </c>
      <c r="R21" s="49">
        <v>1</v>
      </c>
      <c r="S21" s="48">
        <v>43502</v>
      </c>
      <c r="T21" s="50">
        <f>17/24</f>
        <v>0.70833333333333337</v>
      </c>
      <c r="U21" s="51">
        <v>43578</v>
      </c>
      <c r="V21" s="52">
        <f>13/24</f>
        <v>0.54166666666666663</v>
      </c>
      <c r="W21" s="51">
        <v>43527</v>
      </c>
      <c r="X21" s="52">
        <f t="shared" si="3"/>
        <v>1</v>
      </c>
    </row>
    <row r="22" spans="4:24" ht="16.5" thickTop="1" thickBot="1" x14ac:dyDescent="0.3">
      <c r="D22" s="44">
        <f t="shared" si="4"/>
        <v>14</v>
      </c>
      <c r="E22" s="45">
        <v>43529</v>
      </c>
      <c r="F22" s="46">
        <f t="shared" si="5"/>
        <v>1</v>
      </c>
      <c r="G22" s="45">
        <v>43555</v>
      </c>
      <c r="H22" s="46">
        <f t="shared" si="6"/>
        <v>1</v>
      </c>
      <c r="I22" s="45">
        <v>43529</v>
      </c>
      <c r="J22" s="46">
        <f t="shared" si="2"/>
        <v>1</v>
      </c>
      <c r="K22" s="180">
        <v>43556</v>
      </c>
      <c r="L22" s="181">
        <f>20/24</f>
        <v>0.83333333333333337</v>
      </c>
      <c r="M22" s="180">
        <v>43556</v>
      </c>
      <c r="N22" s="181">
        <f>1/24</f>
        <v>4.1666666666666664E-2</v>
      </c>
      <c r="O22" s="180">
        <v>43556</v>
      </c>
      <c r="P22" s="181"/>
      <c r="Q22" s="48">
        <v>43503</v>
      </c>
      <c r="R22" s="49">
        <v>1</v>
      </c>
      <c r="S22" s="48">
        <v>43503</v>
      </c>
      <c r="T22" s="50">
        <f>17/24</f>
        <v>0.70833333333333337</v>
      </c>
      <c r="U22" s="51">
        <v>43579</v>
      </c>
      <c r="V22" s="52">
        <f>8/24</f>
        <v>0.33333333333333331</v>
      </c>
      <c r="W22" s="51">
        <v>43528</v>
      </c>
      <c r="X22" s="52">
        <f t="shared" si="3"/>
        <v>1</v>
      </c>
    </row>
    <row r="23" spans="4:24" ht="16.5" thickTop="1" thickBot="1" x14ac:dyDescent="0.3">
      <c r="D23" s="44">
        <f t="shared" si="4"/>
        <v>15</v>
      </c>
      <c r="E23" s="45">
        <v>43530</v>
      </c>
      <c r="F23" s="46">
        <f t="shared" si="5"/>
        <v>1</v>
      </c>
      <c r="G23" s="45">
        <v>43556</v>
      </c>
      <c r="H23" s="46">
        <f t="shared" si="6"/>
        <v>1</v>
      </c>
      <c r="I23" s="45">
        <v>43530</v>
      </c>
      <c r="J23" s="46">
        <f t="shared" si="2"/>
        <v>1</v>
      </c>
      <c r="K23" s="180">
        <v>43557</v>
      </c>
      <c r="L23" s="181">
        <f>15/24</f>
        <v>0.625</v>
      </c>
      <c r="M23" s="180">
        <v>43557</v>
      </c>
      <c r="N23" s="181">
        <f>12/24</f>
        <v>0.5</v>
      </c>
      <c r="O23" s="180">
        <v>43557</v>
      </c>
      <c r="P23" s="181"/>
      <c r="Q23" s="48">
        <v>43504</v>
      </c>
      <c r="R23" s="49">
        <v>1</v>
      </c>
      <c r="S23" s="48">
        <v>43504</v>
      </c>
      <c r="T23" s="50">
        <f>17/24</f>
        <v>0.70833333333333337</v>
      </c>
      <c r="U23" s="51">
        <v>43580</v>
      </c>
      <c r="V23" s="52">
        <f>11/24</f>
        <v>0.45833333333333331</v>
      </c>
      <c r="W23" s="51">
        <v>43529</v>
      </c>
      <c r="X23" s="52">
        <f t="shared" si="3"/>
        <v>1</v>
      </c>
    </row>
    <row r="24" spans="4:24" ht="16.5" thickTop="1" thickBot="1" x14ac:dyDescent="0.3">
      <c r="D24" s="44">
        <f t="shared" si="4"/>
        <v>16</v>
      </c>
      <c r="E24" s="45">
        <v>43531</v>
      </c>
      <c r="F24" s="46">
        <f t="shared" si="5"/>
        <v>1</v>
      </c>
      <c r="G24" s="45">
        <v>43557</v>
      </c>
      <c r="H24" s="46">
        <f t="shared" si="6"/>
        <v>1</v>
      </c>
      <c r="I24" s="45">
        <v>43531</v>
      </c>
      <c r="J24" s="46">
        <f t="shared" si="2"/>
        <v>1</v>
      </c>
      <c r="K24" s="180">
        <v>43558</v>
      </c>
      <c r="L24" s="181">
        <f>14/24</f>
        <v>0.58333333333333337</v>
      </c>
      <c r="M24" s="180">
        <v>43558</v>
      </c>
      <c r="N24" s="181">
        <f>22/24</f>
        <v>0.91666666666666663</v>
      </c>
      <c r="O24" s="180">
        <v>43558</v>
      </c>
      <c r="P24" s="181"/>
      <c r="Q24" s="48">
        <v>43505</v>
      </c>
      <c r="R24" s="49">
        <v>1</v>
      </c>
      <c r="S24" s="48">
        <v>43505</v>
      </c>
      <c r="T24" s="50">
        <f>21/24</f>
        <v>0.875</v>
      </c>
      <c r="U24" s="51">
        <v>43581</v>
      </c>
      <c r="V24" s="52">
        <f>16/24</f>
        <v>0.66666666666666663</v>
      </c>
      <c r="W24" s="51">
        <v>43530</v>
      </c>
      <c r="X24" s="52">
        <f t="shared" ref="X24:X34" si="7">24/24</f>
        <v>1</v>
      </c>
    </row>
    <row r="25" spans="4:24" ht="16.5" thickTop="1" thickBot="1" x14ac:dyDescent="0.3">
      <c r="D25" s="44">
        <f t="shared" si="4"/>
        <v>17</v>
      </c>
      <c r="E25" s="45">
        <v>43532</v>
      </c>
      <c r="F25" s="46">
        <f t="shared" si="5"/>
        <v>1</v>
      </c>
      <c r="G25" s="45">
        <v>43558</v>
      </c>
      <c r="H25" s="46">
        <f t="shared" si="6"/>
        <v>1</v>
      </c>
      <c r="I25" s="45">
        <v>43532</v>
      </c>
      <c r="J25" s="46">
        <f>14/24</f>
        <v>0.58333333333333337</v>
      </c>
      <c r="K25" s="180">
        <v>43559</v>
      </c>
      <c r="L25" s="181">
        <f>14/24</f>
        <v>0.58333333333333337</v>
      </c>
      <c r="M25" s="180">
        <v>43559</v>
      </c>
      <c r="N25" s="181">
        <f>11/24</f>
        <v>0.45833333333333331</v>
      </c>
      <c r="O25" s="180">
        <v>43559</v>
      </c>
      <c r="P25" s="181"/>
      <c r="Q25" s="48">
        <v>43506</v>
      </c>
      <c r="R25" s="49">
        <v>1</v>
      </c>
      <c r="S25" s="48">
        <v>43506</v>
      </c>
      <c r="T25" s="49">
        <v>1</v>
      </c>
      <c r="U25" s="51">
        <v>43582</v>
      </c>
      <c r="V25" s="52">
        <f>14/24</f>
        <v>0.58333333333333337</v>
      </c>
      <c r="W25" s="51">
        <v>43531</v>
      </c>
      <c r="X25" s="52">
        <f t="shared" si="7"/>
        <v>1</v>
      </c>
    </row>
    <row r="26" spans="4:24" ht="16.5" thickTop="1" thickBot="1" x14ac:dyDescent="0.3">
      <c r="D26" s="44">
        <f t="shared" si="4"/>
        <v>18</v>
      </c>
      <c r="E26" s="45">
        <v>43533</v>
      </c>
      <c r="F26" s="46">
        <f t="shared" si="5"/>
        <v>1</v>
      </c>
      <c r="G26" s="45">
        <v>43559</v>
      </c>
      <c r="H26" s="46">
        <f>1/24</f>
        <v>4.1666666666666664E-2</v>
      </c>
      <c r="I26" s="45">
        <v>43533</v>
      </c>
      <c r="J26" s="46">
        <f>14/24</f>
        <v>0.58333333333333337</v>
      </c>
      <c r="K26" s="180">
        <v>43560</v>
      </c>
      <c r="L26" s="181">
        <f>14/24</f>
        <v>0.58333333333333337</v>
      </c>
      <c r="M26" s="180">
        <v>43560</v>
      </c>
      <c r="N26" s="181">
        <f>13/24</f>
        <v>0.54166666666666663</v>
      </c>
      <c r="O26" s="180">
        <v>43560</v>
      </c>
      <c r="P26" s="181"/>
      <c r="Q26" s="48">
        <v>43507</v>
      </c>
      <c r="R26" s="49">
        <v>1</v>
      </c>
      <c r="S26" s="48">
        <v>43507</v>
      </c>
      <c r="T26" s="50">
        <f>17/24</f>
        <v>0.70833333333333337</v>
      </c>
      <c r="U26" s="51">
        <v>43583</v>
      </c>
      <c r="V26" s="52">
        <f>9/24</f>
        <v>0.375</v>
      </c>
      <c r="W26" s="51">
        <v>43532</v>
      </c>
      <c r="X26" s="52">
        <f t="shared" si="7"/>
        <v>1</v>
      </c>
    </row>
    <row r="27" spans="4:24" ht="16.5" thickTop="1" thickBot="1" x14ac:dyDescent="0.3">
      <c r="D27" s="44">
        <f t="shared" si="4"/>
        <v>19</v>
      </c>
      <c r="E27" s="45">
        <v>43534</v>
      </c>
      <c r="F27" s="46">
        <f t="shared" si="5"/>
        <v>1</v>
      </c>
      <c r="G27" s="45"/>
      <c r="H27" s="54"/>
      <c r="I27" s="45">
        <v>43534</v>
      </c>
      <c r="J27" s="46">
        <f>20/24</f>
        <v>0.83333333333333337</v>
      </c>
      <c r="K27" s="180">
        <v>43561</v>
      </c>
      <c r="L27" s="181">
        <f>17/24</f>
        <v>0.70833333333333337</v>
      </c>
      <c r="M27" s="180">
        <v>43561</v>
      </c>
      <c r="N27" s="181">
        <f>14/24</f>
        <v>0.58333333333333337</v>
      </c>
      <c r="O27" s="180">
        <v>43561</v>
      </c>
      <c r="P27" s="181"/>
      <c r="Q27" s="48">
        <v>43508</v>
      </c>
      <c r="R27" s="49">
        <v>1</v>
      </c>
      <c r="S27" s="48">
        <v>43508</v>
      </c>
      <c r="T27" s="50">
        <f>16/24</f>
        <v>0.66666666666666663</v>
      </c>
      <c r="U27" s="51"/>
      <c r="V27" s="58"/>
      <c r="W27" s="51">
        <v>43533</v>
      </c>
      <c r="X27" s="52">
        <f t="shared" si="7"/>
        <v>1</v>
      </c>
    </row>
    <row r="28" spans="4:24" ht="16.5" thickTop="1" thickBot="1" x14ac:dyDescent="0.3">
      <c r="D28" s="44">
        <f t="shared" si="4"/>
        <v>20</v>
      </c>
      <c r="E28" s="45">
        <v>43535</v>
      </c>
      <c r="F28" s="46">
        <f t="shared" si="5"/>
        <v>1</v>
      </c>
      <c r="G28" s="45"/>
      <c r="H28" s="54"/>
      <c r="I28" s="45">
        <v>43535</v>
      </c>
      <c r="J28" s="46">
        <f>24/24</f>
        <v>1</v>
      </c>
      <c r="K28" s="180">
        <v>43562</v>
      </c>
      <c r="L28" s="181">
        <f>19/24</f>
        <v>0.79166666666666663</v>
      </c>
      <c r="M28" s="180">
        <v>43562</v>
      </c>
      <c r="N28" s="181">
        <f>6/24</f>
        <v>0.25</v>
      </c>
      <c r="O28" s="180">
        <v>43562</v>
      </c>
      <c r="P28" s="181"/>
      <c r="Q28" s="48">
        <v>43509</v>
      </c>
      <c r="R28" s="49">
        <v>1</v>
      </c>
      <c r="S28" s="48">
        <v>43509</v>
      </c>
      <c r="T28" s="50">
        <f>16/24</f>
        <v>0.66666666666666663</v>
      </c>
      <c r="U28" s="51"/>
      <c r="V28" s="58"/>
      <c r="W28" s="51">
        <v>43534</v>
      </c>
      <c r="X28" s="52">
        <f t="shared" si="7"/>
        <v>1</v>
      </c>
    </row>
    <row r="29" spans="4:24" ht="16.5" thickTop="1" thickBot="1" x14ac:dyDescent="0.3">
      <c r="D29" s="44">
        <f t="shared" si="4"/>
        <v>21</v>
      </c>
      <c r="E29" s="45">
        <v>43536</v>
      </c>
      <c r="F29" s="46">
        <f t="shared" si="5"/>
        <v>1</v>
      </c>
      <c r="G29" s="45"/>
      <c r="H29" s="54"/>
      <c r="I29" s="45">
        <v>43536</v>
      </c>
      <c r="J29" s="46">
        <f>13/24</f>
        <v>0.54166666666666663</v>
      </c>
      <c r="K29" s="180">
        <v>43563</v>
      </c>
      <c r="L29" s="181">
        <f>14/24</f>
        <v>0.58333333333333337</v>
      </c>
      <c r="M29" s="180">
        <v>43563</v>
      </c>
      <c r="N29" s="181">
        <f>2/24</f>
        <v>8.3333333333333329E-2</v>
      </c>
      <c r="O29" s="180">
        <v>43563</v>
      </c>
      <c r="P29" s="181"/>
      <c r="Q29" s="48">
        <v>43510</v>
      </c>
      <c r="R29" s="49">
        <v>1</v>
      </c>
      <c r="S29" s="48">
        <v>43510</v>
      </c>
      <c r="T29" s="50">
        <f>16/24</f>
        <v>0.66666666666666663</v>
      </c>
      <c r="U29" s="51"/>
      <c r="V29" s="58"/>
      <c r="W29" s="51">
        <v>43535</v>
      </c>
      <c r="X29" s="52">
        <f t="shared" si="7"/>
        <v>1</v>
      </c>
    </row>
    <row r="30" spans="4:24" ht="16.5" thickTop="1" thickBot="1" x14ac:dyDescent="0.3">
      <c r="D30" s="44">
        <f t="shared" si="4"/>
        <v>22</v>
      </c>
      <c r="E30" s="45">
        <v>43537</v>
      </c>
      <c r="F30" s="46">
        <f t="shared" si="5"/>
        <v>1</v>
      </c>
      <c r="G30" s="45"/>
      <c r="H30" s="54"/>
      <c r="I30" s="45">
        <v>43537</v>
      </c>
      <c r="J30" s="46">
        <f>12/24</f>
        <v>0.5</v>
      </c>
      <c r="K30" s="180">
        <v>43564</v>
      </c>
      <c r="L30" s="181">
        <f>15/24</f>
        <v>0.625</v>
      </c>
      <c r="M30" s="180">
        <v>43564</v>
      </c>
      <c r="N30" s="181">
        <f>14/24</f>
        <v>0.58333333333333337</v>
      </c>
      <c r="O30" s="180">
        <v>43564</v>
      </c>
      <c r="P30" s="181"/>
      <c r="Q30" s="48">
        <v>43511</v>
      </c>
      <c r="R30" s="49">
        <v>1</v>
      </c>
      <c r="S30" s="48">
        <v>43511</v>
      </c>
      <c r="T30" s="50">
        <f>16/24</f>
        <v>0.66666666666666663</v>
      </c>
      <c r="U30" s="51"/>
      <c r="V30" s="58"/>
      <c r="W30" s="51">
        <v>43536</v>
      </c>
      <c r="X30" s="52">
        <f t="shared" si="7"/>
        <v>1</v>
      </c>
    </row>
    <row r="31" spans="4:24" ht="16.5" thickTop="1" thickBot="1" x14ac:dyDescent="0.3">
      <c r="D31" s="44">
        <f t="shared" si="4"/>
        <v>23</v>
      </c>
      <c r="E31" s="45">
        <v>43538</v>
      </c>
      <c r="F31" s="46">
        <f>24/24</f>
        <v>1</v>
      </c>
      <c r="G31" s="45"/>
      <c r="H31" s="54"/>
      <c r="I31" s="45">
        <v>43538</v>
      </c>
      <c r="J31" s="46">
        <f>12/24</f>
        <v>0.5</v>
      </c>
      <c r="K31" s="180">
        <v>43565</v>
      </c>
      <c r="L31" s="181">
        <f>14/24</f>
        <v>0.58333333333333337</v>
      </c>
      <c r="M31" s="180">
        <v>43565</v>
      </c>
      <c r="N31" s="181">
        <f>22/24</f>
        <v>0.91666666666666663</v>
      </c>
      <c r="O31" s="180">
        <v>43565</v>
      </c>
      <c r="P31" s="181"/>
      <c r="Q31" s="48">
        <v>43512</v>
      </c>
      <c r="R31" s="49">
        <v>1</v>
      </c>
      <c r="S31" s="48">
        <v>43512</v>
      </c>
      <c r="T31" s="49">
        <v>1</v>
      </c>
      <c r="U31" s="58"/>
      <c r="V31" s="58"/>
      <c r="W31" s="51">
        <v>43537</v>
      </c>
      <c r="X31" s="52">
        <f t="shared" si="7"/>
        <v>1</v>
      </c>
    </row>
    <row r="32" spans="4:24" ht="16.5" thickTop="1" thickBot="1" x14ac:dyDescent="0.3">
      <c r="D32" s="44">
        <f t="shared" si="4"/>
        <v>24</v>
      </c>
      <c r="E32" s="45">
        <v>43539</v>
      </c>
      <c r="F32" s="46">
        <f>1/24</f>
        <v>4.1666666666666664E-2</v>
      </c>
      <c r="G32" s="45"/>
      <c r="H32" s="54"/>
      <c r="I32" s="45">
        <v>43539</v>
      </c>
      <c r="J32" s="46">
        <f>15/24</f>
        <v>0.625</v>
      </c>
      <c r="K32" s="180">
        <v>43566</v>
      </c>
      <c r="L32" s="181">
        <f>24/24</f>
        <v>1</v>
      </c>
      <c r="M32" s="180">
        <v>43566</v>
      </c>
      <c r="N32" s="181">
        <f>5/24</f>
        <v>0.20833333333333334</v>
      </c>
      <c r="O32" s="180">
        <v>43566</v>
      </c>
      <c r="P32" s="181">
        <f>13/24</f>
        <v>0.54166666666666663</v>
      </c>
      <c r="Q32" s="48">
        <v>43513</v>
      </c>
      <c r="R32" s="49">
        <v>1</v>
      </c>
      <c r="S32" s="48">
        <v>43513</v>
      </c>
      <c r="T32" s="49">
        <v>1</v>
      </c>
      <c r="U32" s="58"/>
      <c r="V32" s="58"/>
      <c r="W32" s="51">
        <v>43538</v>
      </c>
      <c r="X32" s="52">
        <f t="shared" si="7"/>
        <v>1</v>
      </c>
    </row>
    <row r="33" spans="4:24" ht="16.5" thickTop="1" thickBot="1" x14ac:dyDescent="0.3">
      <c r="D33" s="44">
        <f t="shared" si="4"/>
        <v>25</v>
      </c>
      <c r="E33" s="45">
        <v>43540</v>
      </c>
      <c r="F33" s="46"/>
      <c r="G33" s="45"/>
      <c r="H33" s="54"/>
      <c r="I33" s="45">
        <v>43540</v>
      </c>
      <c r="J33" s="46">
        <f>24/24</f>
        <v>1</v>
      </c>
      <c r="K33" s="180">
        <v>43567</v>
      </c>
      <c r="L33" s="181">
        <f>15/24</f>
        <v>0.625</v>
      </c>
      <c r="M33" s="182"/>
      <c r="N33" s="181"/>
      <c r="O33" s="180">
        <v>43567</v>
      </c>
      <c r="P33" s="181">
        <f>16/24</f>
        <v>0.66666666666666663</v>
      </c>
      <c r="Q33" s="48">
        <v>43514</v>
      </c>
      <c r="R33" s="49">
        <v>1</v>
      </c>
      <c r="S33" s="48">
        <v>43514</v>
      </c>
      <c r="T33" s="50">
        <f>19/24</f>
        <v>0.79166666666666663</v>
      </c>
      <c r="U33" s="58"/>
      <c r="V33" s="58"/>
      <c r="W33" s="51">
        <v>43539</v>
      </c>
      <c r="X33" s="52">
        <f t="shared" si="7"/>
        <v>1</v>
      </c>
    </row>
    <row r="34" spans="4:24" ht="16.5" thickTop="1" thickBot="1" x14ac:dyDescent="0.3">
      <c r="D34" s="44">
        <f t="shared" si="4"/>
        <v>26</v>
      </c>
      <c r="E34" s="45">
        <v>43541</v>
      </c>
      <c r="F34" s="46"/>
      <c r="G34" s="45"/>
      <c r="H34" s="54"/>
      <c r="I34" s="45">
        <v>43541</v>
      </c>
      <c r="J34" s="46">
        <f>14/24</f>
        <v>0.58333333333333337</v>
      </c>
      <c r="K34" s="180">
        <v>43568</v>
      </c>
      <c r="L34" s="181">
        <f>17/24</f>
        <v>0.70833333333333337</v>
      </c>
      <c r="M34" s="182"/>
      <c r="N34" s="181"/>
      <c r="O34" s="180">
        <v>43568</v>
      </c>
      <c r="P34" s="181">
        <f>24/24</f>
        <v>1</v>
      </c>
      <c r="Q34" s="48">
        <v>43515</v>
      </c>
      <c r="R34" s="50">
        <f>18/24</f>
        <v>0.75</v>
      </c>
      <c r="S34" s="48">
        <v>43515</v>
      </c>
      <c r="T34" s="50">
        <f>18/24</f>
        <v>0.75</v>
      </c>
      <c r="U34" s="58"/>
      <c r="V34" s="58"/>
      <c r="W34" s="51">
        <v>43540</v>
      </c>
      <c r="X34" s="52">
        <f t="shared" si="7"/>
        <v>1</v>
      </c>
    </row>
    <row r="35" spans="4:24" ht="16.5" thickTop="1" thickBot="1" x14ac:dyDescent="0.3">
      <c r="D35" s="44">
        <f t="shared" si="4"/>
        <v>27</v>
      </c>
      <c r="E35" s="45">
        <v>43542</v>
      </c>
      <c r="F35" s="46">
        <f>2/24</f>
        <v>8.3333333333333329E-2</v>
      </c>
      <c r="G35" s="45"/>
      <c r="H35" s="54"/>
      <c r="I35" s="45">
        <v>43542</v>
      </c>
      <c r="J35" s="46">
        <f>9/24</f>
        <v>0.375</v>
      </c>
      <c r="K35" s="180">
        <v>43569</v>
      </c>
      <c r="L35" s="181">
        <f>18/24</f>
        <v>0.75</v>
      </c>
      <c r="M35" s="182"/>
      <c r="N35" s="181"/>
      <c r="O35" s="180">
        <v>43569</v>
      </c>
      <c r="P35" s="181">
        <f t="shared" ref="P35:P49" si="8">24/24</f>
        <v>1</v>
      </c>
      <c r="Q35" s="55"/>
      <c r="R35" s="56"/>
      <c r="S35" s="57"/>
      <c r="T35" s="50"/>
      <c r="U35" s="58"/>
      <c r="V35" s="58"/>
      <c r="W35" s="51">
        <v>43541</v>
      </c>
      <c r="X35" s="52">
        <f>21/24</f>
        <v>0.875</v>
      </c>
    </row>
    <row r="36" spans="4:24" ht="16.5" thickTop="1" thickBot="1" x14ac:dyDescent="0.3">
      <c r="D36" s="44">
        <f t="shared" si="4"/>
        <v>28</v>
      </c>
      <c r="E36" s="46"/>
      <c r="F36" s="46"/>
      <c r="G36" s="54"/>
      <c r="H36" s="54"/>
      <c r="I36" s="45"/>
      <c r="J36" s="46"/>
      <c r="K36" s="180">
        <v>43570</v>
      </c>
      <c r="L36" s="181">
        <f>15/24</f>
        <v>0.625</v>
      </c>
      <c r="M36" s="182"/>
      <c r="N36" s="181"/>
      <c r="O36" s="180">
        <v>43570</v>
      </c>
      <c r="P36" s="181">
        <f t="shared" si="8"/>
        <v>1</v>
      </c>
      <c r="Q36" s="55"/>
      <c r="R36" s="56"/>
      <c r="S36" s="57"/>
      <c r="T36" s="50"/>
      <c r="U36" s="58"/>
      <c r="V36" s="58"/>
      <c r="W36" s="51"/>
      <c r="X36" s="52"/>
    </row>
    <row r="37" spans="4:24" ht="16.5" thickTop="1" thickBot="1" x14ac:dyDescent="0.3">
      <c r="D37" s="44">
        <f t="shared" si="4"/>
        <v>29</v>
      </c>
      <c r="E37" s="46"/>
      <c r="F37" s="46"/>
      <c r="G37" s="54"/>
      <c r="H37" s="54"/>
      <c r="I37" s="45"/>
      <c r="J37" s="46"/>
      <c r="K37" s="180">
        <v>43571</v>
      </c>
      <c r="L37" s="181">
        <f>15/24</f>
        <v>0.625</v>
      </c>
      <c r="M37" s="182"/>
      <c r="N37" s="181"/>
      <c r="O37" s="180">
        <v>43571</v>
      </c>
      <c r="P37" s="181">
        <f t="shared" si="8"/>
        <v>1</v>
      </c>
      <c r="Q37" s="55"/>
      <c r="R37" s="56"/>
      <c r="S37" s="57"/>
      <c r="T37" s="50"/>
      <c r="U37" s="58"/>
      <c r="V37" s="58"/>
      <c r="W37" s="51"/>
      <c r="X37" s="52"/>
    </row>
    <row r="38" spans="4:24" ht="16.5" thickTop="1" thickBot="1" x14ac:dyDescent="0.3">
      <c r="D38" s="44">
        <f t="shared" si="4"/>
        <v>30</v>
      </c>
      <c r="E38" s="46"/>
      <c r="F38" s="46"/>
      <c r="G38" s="54"/>
      <c r="H38" s="54"/>
      <c r="I38" s="45"/>
      <c r="J38" s="46"/>
      <c r="K38" s="180">
        <v>43572</v>
      </c>
      <c r="L38" s="181">
        <f>15/24</f>
        <v>0.625</v>
      </c>
      <c r="M38" s="182"/>
      <c r="N38" s="181"/>
      <c r="O38" s="180">
        <v>43572</v>
      </c>
      <c r="P38" s="181">
        <f t="shared" si="8"/>
        <v>1</v>
      </c>
      <c r="Q38" s="55"/>
      <c r="R38" s="56"/>
      <c r="S38" s="57"/>
      <c r="T38" s="50"/>
      <c r="U38" s="58"/>
      <c r="V38" s="58"/>
      <c r="W38" s="51"/>
      <c r="X38" s="52"/>
    </row>
    <row r="39" spans="4:24" ht="16.5" thickTop="1" thickBot="1" x14ac:dyDescent="0.3">
      <c r="D39" s="44">
        <f t="shared" si="4"/>
        <v>31</v>
      </c>
      <c r="E39" s="46"/>
      <c r="F39" s="46"/>
      <c r="G39" s="54"/>
      <c r="H39" s="54"/>
      <c r="I39" s="45"/>
      <c r="J39" s="46"/>
      <c r="K39" s="180">
        <v>43573</v>
      </c>
      <c r="L39" s="181">
        <f>14/24</f>
        <v>0.58333333333333337</v>
      </c>
      <c r="M39" s="182"/>
      <c r="N39" s="181"/>
      <c r="O39" s="180">
        <v>43573</v>
      </c>
      <c r="P39" s="181">
        <f>19/24</f>
        <v>0.79166666666666663</v>
      </c>
      <c r="Q39" s="55"/>
      <c r="R39" s="56"/>
      <c r="S39" s="57"/>
      <c r="T39" s="50"/>
      <c r="U39" s="58"/>
      <c r="V39" s="58"/>
      <c r="W39" s="51"/>
      <c r="X39" s="52"/>
    </row>
    <row r="40" spans="4:24" ht="16.5" thickTop="1" thickBot="1" x14ac:dyDescent="0.3">
      <c r="D40" s="44">
        <f t="shared" si="4"/>
        <v>32</v>
      </c>
      <c r="E40" s="46"/>
      <c r="F40" s="46"/>
      <c r="G40" s="54"/>
      <c r="H40" s="54"/>
      <c r="I40" s="45"/>
      <c r="J40" s="46"/>
      <c r="K40" s="180">
        <v>43574</v>
      </c>
      <c r="L40" s="181">
        <f>14/24</f>
        <v>0.58333333333333337</v>
      </c>
      <c r="M40" s="182"/>
      <c r="N40" s="181"/>
      <c r="O40" s="180">
        <v>43574</v>
      </c>
      <c r="P40" s="181">
        <f t="shared" si="8"/>
        <v>1</v>
      </c>
      <c r="Q40" s="55"/>
      <c r="R40" s="56"/>
      <c r="S40" s="57"/>
      <c r="T40" s="50"/>
      <c r="U40" s="58"/>
      <c r="V40" s="58"/>
      <c r="W40" s="51"/>
      <c r="X40" s="52"/>
    </row>
    <row r="41" spans="4:24" ht="16.5" thickTop="1" thickBot="1" x14ac:dyDescent="0.3">
      <c r="D41" s="44">
        <f t="shared" si="4"/>
        <v>33</v>
      </c>
      <c r="E41" s="46"/>
      <c r="F41" s="46"/>
      <c r="G41" s="54"/>
      <c r="H41" s="54"/>
      <c r="I41" s="45"/>
      <c r="J41" s="46"/>
      <c r="K41" s="180">
        <v>43575</v>
      </c>
      <c r="L41" s="181">
        <f>17/24</f>
        <v>0.70833333333333337</v>
      </c>
      <c r="M41" s="182"/>
      <c r="N41" s="181"/>
      <c r="O41" s="180">
        <v>43575</v>
      </c>
      <c r="P41" s="181">
        <f t="shared" si="8"/>
        <v>1</v>
      </c>
      <c r="Q41" s="55"/>
      <c r="R41" s="56"/>
      <c r="S41" s="57"/>
      <c r="T41" s="50"/>
      <c r="U41" s="58"/>
      <c r="V41" s="58"/>
      <c r="W41" s="51"/>
      <c r="X41" s="52"/>
    </row>
    <row r="42" spans="4:24" ht="16.5" thickTop="1" thickBot="1" x14ac:dyDescent="0.3">
      <c r="D42" s="44">
        <f t="shared" si="4"/>
        <v>34</v>
      </c>
      <c r="E42" s="46"/>
      <c r="F42" s="46"/>
      <c r="G42" s="54"/>
      <c r="H42" s="54"/>
      <c r="I42" s="45"/>
      <c r="J42" s="46"/>
      <c r="K42" s="180">
        <v>43576</v>
      </c>
      <c r="L42" s="181">
        <f>18/24</f>
        <v>0.75</v>
      </c>
      <c r="M42" s="182"/>
      <c r="N42" s="181"/>
      <c r="O42" s="180">
        <v>43576</v>
      </c>
      <c r="P42" s="181">
        <f t="shared" si="8"/>
        <v>1</v>
      </c>
      <c r="Q42" s="55"/>
      <c r="R42" s="56"/>
      <c r="S42" s="57"/>
      <c r="T42" s="50"/>
      <c r="U42" s="58"/>
      <c r="V42" s="58"/>
      <c r="W42" s="51"/>
      <c r="X42" s="52"/>
    </row>
    <row r="43" spans="4:24" ht="16.5" thickTop="1" thickBot="1" x14ac:dyDescent="0.3">
      <c r="D43" s="44">
        <f t="shared" si="4"/>
        <v>35</v>
      </c>
      <c r="E43" s="46"/>
      <c r="F43" s="46"/>
      <c r="G43" s="54"/>
      <c r="H43" s="54"/>
      <c r="I43" s="45"/>
      <c r="J43" s="46"/>
      <c r="K43" s="180">
        <v>43577</v>
      </c>
      <c r="L43" s="181">
        <f>15/24</f>
        <v>0.625</v>
      </c>
      <c r="M43" s="182"/>
      <c r="N43" s="181"/>
      <c r="O43" s="180">
        <v>43577</v>
      </c>
      <c r="P43" s="181">
        <f>22/24</f>
        <v>0.91666666666666663</v>
      </c>
      <c r="Q43" s="55"/>
      <c r="R43" s="56"/>
      <c r="S43" s="57"/>
      <c r="T43" s="50"/>
      <c r="U43" s="58"/>
      <c r="V43" s="58"/>
      <c r="W43" s="51"/>
      <c r="X43" s="52"/>
    </row>
    <row r="44" spans="4:24" ht="16.5" thickTop="1" thickBot="1" x14ac:dyDescent="0.3">
      <c r="D44" s="44">
        <f t="shared" si="4"/>
        <v>36</v>
      </c>
      <c r="E44" s="46"/>
      <c r="F44" s="46"/>
      <c r="G44" s="54"/>
      <c r="H44" s="54"/>
      <c r="I44" s="45"/>
      <c r="J44" s="46"/>
      <c r="K44" s="180">
        <v>43578</v>
      </c>
      <c r="L44" s="181">
        <f>15/24</f>
        <v>0.625</v>
      </c>
      <c r="M44" s="182"/>
      <c r="N44" s="181"/>
      <c r="O44" s="180">
        <v>43578</v>
      </c>
      <c r="P44" s="181">
        <f t="shared" si="8"/>
        <v>1</v>
      </c>
      <c r="Q44" s="55"/>
      <c r="R44" s="56"/>
      <c r="S44" s="57"/>
      <c r="T44" s="50"/>
      <c r="U44" s="58"/>
      <c r="V44" s="58"/>
      <c r="W44" s="51"/>
      <c r="X44" s="52"/>
    </row>
    <row r="45" spans="4:24" ht="16.5" thickTop="1" thickBot="1" x14ac:dyDescent="0.3">
      <c r="D45" s="44">
        <f t="shared" si="4"/>
        <v>37</v>
      </c>
      <c r="E45" s="46"/>
      <c r="F45" s="46"/>
      <c r="G45" s="54"/>
      <c r="H45" s="54"/>
      <c r="I45" s="45"/>
      <c r="J45" s="46"/>
      <c r="K45" s="180">
        <v>43579</v>
      </c>
      <c r="L45" s="181">
        <f>15/24</f>
        <v>0.625</v>
      </c>
      <c r="M45" s="182"/>
      <c r="N45" s="181"/>
      <c r="O45" s="180">
        <v>43579</v>
      </c>
      <c r="P45" s="181">
        <f t="shared" si="8"/>
        <v>1</v>
      </c>
      <c r="Q45" s="55"/>
      <c r="R45" s="56"/>
      <c r="S45" s="57"/>
      <c r="T45" s="50"/>
      <c r="U45" s="58"/>
      <c r="V45" s="58"/>
      <c r="W45" s="58"/>
      <c r="X45" s="52"/>
    </row>
    <row r="46" spans="4:24" ht="16.5" thickTop="1" thickBot="1" x14ac:dyDescent="0.3">
      <c r="D46" s="44">
        <f t="shared" si="4"/>
        <v>38</v>
      </c>
      <c r="E46" s="46"/>
      <c r="F46" s="46"/>
      <c r="G46" s="54"/>
      <c r="H46" s="54"/>
      <c r="I46" s="45"/>
      <c r="J46" s="46"/>
      <c r="K46" s="180">
        <v>43580</v>
      </c>
      <c r="L46" s="181">
        <f>15/24</f>
        <v>0.625</v>
      </c>
      <c r="M46" s="182"/>
      <c r="N46" s="181"/>
      <c r="O46" s="180">
        <v>43580</v>
      </c>
      <c r="P46" s="181">
        <f t="shared" si="8"/>
        <v>1</v>
      </c>
      <c r="Q46" s="55"/>
      <c r="R46" s="56"/>
      <c r="S46" s="57"/>
      <c r="T46" s="50"/>
      <c r="U46" s="58"/>
      <c r="V46" s="58"/>
      <c r="W46" s="58"/>
      <c r="X46" s="52"/>
    </row>
    <row r="47" spans="4:24" ht="16.5" thickTop="1" thickBot="1" x14ac:dyDescent="0.3">
      <c r="D47" s="44">
        <f t="shared" si="4"/>
        <v>39</v>
      </c>
      <c r="E47" s="46"/>
      <c r="F47" s="46"/>
      <c r="G47" s="54"/>
      <c r="H47" s="54"/>
      <c r="I47" s="45"/>
      <c r="J47" s="46"/>
      <c r="K47" s="180">
        <v>43581</v>
      </c>
      <c r="L47" s="181">
        <f>14/24</f>
        <v>0.58333333333333337</v>
      </c>
      <c r="M47" s="182"/>
      <c r="N47" s="181"/>
      <c r="O47" s="180">
        <v>43581</v>
      </c>
      <c r="P47" s="181">
        <f t="shared" si="8"/>
        <v>1</v>
      </c>
      <c r="Q47" s="55"/>
      <c r="R47" s="56"/>
      <c r="S47" s="57"/>
      <c r="T47" s="50"/>
      <c r="U47" s="58"/>
      <c r="V47" s="58"/>
      <c r="W47" s="58"/>
      <c r="X47" s="52"/>
    </row>
    <row r="48" spans="4:24" ht="16.5" thickTop="1" thickBot="1" x14ac:dyDescent="0.3">
      <c r="D48" s="44">
        <f t="shared" si="4"/>
        <v>40</v>
      </c>
      <c r="E48" s="46"/>
      <c r="F48" s="46"/>
      <c r="G48" s="54"/>
      <c r="H48" s="54"/>
      <c r="I48" s="45"/>
      <c r="J48" s="46"/>
      <c r="K48" s="180">
        <v>43582</v>
      </c>
      <c r="L48" s="181">
        <f>17/24</f>
        <v>0.70833333333333337</v>
      </c>
      <c r="M48" s="182"/>
      <c r="N48" s="181"/>
      <c r="O48" s="180">
        <v>43582</v>
      </c>
      <c r="P48" s="181">
        <f t="shared" si="8"/>
        <v>1</v>
      </c>
      <c r="Q48" s="55"/>
      <c r="R48" s="56"/>
      <c r="S48" s="57"/>
      <c r="T48" s="50"/>
      <c r="U48" s="58"/>
      <c r="V48" s="58"/>
      <c r="W48" s="58"/>
      <c r="X48" s="52"/>
    </row>
    <row r="49" spans="4:24" ht="16.5" thickTop="1" thickBot="1" x14ac:dyDescent="0.3">
      <c r="D49" s="44">
        <f t="shared" si="4"/>
        <v>41</v>
      </c>
      <c r="E49" s="46"/>
      <c r="F49" s="46"/>
      <c r="G49" s="54"/>
      <c r="H49" s="54"/>
      <c r="I49" s="45"/>
      <c r="J49" s="46"/>
      <c r="K49" s="180">
        <v>43583</v>
      </c>
      <c r="L49" s="181">
        <f>19/24</f>
        <v>0.79166666666666663</v>
      </c>
      <c r="M49" s="182"/>
      <c r="N49" s="181"/>
      <c r="O49" s="180">
        <v>43583</v>
      </c>
      <c r="P49" s="181">
        <f t="shared" si="8"/>
        <v>1</v>
      </c>
      <c r="Q49" s="55"/>
      <c r="R49" s="56"/>
      <c r="S49" s="57"/>
      <c r="T49" s="50"/>
      <c r="U49" s="58"/>
      <c r="V49" s="58"/>
      <c r="W49" s="58"/>
      <c r="X49" s="52"/>
    </row>
    <row r="50" spans="4:24" ht="16.5" thickTop="1" thickBot="1" x14ac:dyDescent="0.3">
      <c r="D50" s="44">
        <f t="shared" si="4"/>
        <v>42</v>
      </c>
      <c r="E50" s="46"/>
      <c r="F50" s="46"/>
      <c r="G50" s="54"/>
      <c r="H50" s="54"/>
      <c r="I50" s="45"/>
      <c r="J50" s="46"/>
      <c r="K50" s="180">
        <v>43584</v>
      </c>
      <c r="L50" s="181">
        <f>12/24</f>
        <v>0.5</v>
      </c>
      <c r="M50" s="182"/>
      <c r="N50" s="181"/>
      <c r="O50" s="180">
        <v>43584</v>
      </c>
      <c r="P50" s="181">
        <f>9/24</f>
        <v>0.375</v>
      </c>
      <c r="Q50" s="55"/>
      <c r="R50" s="56"/>
      <c r="S50" s="57"/>
      <c r="T50" s="50"/>
      <c r="U50" s="58"/>
      <c r="V50" s="58"/>
      <c r="W50" s="58"/>
      <c r="X50" s="52"/>
    </row>
    <row r="51" spans="4:24" ht="16.5" thickTop="1" thickBot="1" x14ac:dyDescent="0.3">
      <c r="D51" s="44">
        <f t="shared" si="4"/>
        <v>43</v>
      </c>
      <c r="E51" s="46"/>
      <c r="F51" s="46"/>
      <c r="G51" s="54"/>
      <c r="H51" s="54"/>
      <c r="I51" s="45"/>
      <c r="J51" s="46"/>
      <c r="K51" s="180"/>
      <c r="L51" s="167"/>
      <c r="M51" s="182"/>
      <c r="N51" s="181"/>
      <c r="O51" s="173"/>
      <c r="P51" s="53"/>
      <c r="Q51" s="55"/>
      <c r="R51" s="56"/>
      <c r="S51" s="57"/>
      <c r="T51" s="50"/>
      <c r="U51" s="58"/>
      <c r="V51" s="58"/>
      <c r="W51" s="58"/>
      <c r="X51" s="52"/>
    </row>
    <row r="52" spans="4:24" ht="16.5" thickTop="1" thickBot="1" x14ac:dyDescent="0.3">
      <c r="D52" s="44">
        <f t="shared" si="4"/>
        <v>44</v>
      </c>
      <c r="E52" s="46"/>
      <c r="F52" s="46"/>
      <c r="G52" s="54"/>
      <c r="H52" s="54"/>
      <c r="I52" s="45"/>
      <c r="J52" s="46"/>
      <c r="K52" s="47"/>
      <c r="L52" s="167"/>
      <c r="M52" s="182"/>
      <c r="N52" s="181"/>
      <c r="O52" s="173"/>
      <c r="P52" s="53"/>
      <c r="Q52" s="55"/>
      <c r="R52" s="56"/>
      <c r="S52" s="57"/>
      <c r="T52" s="50"/>
      <c r="U52" s="58"/>
      <c r="V52" s="58"/>
      <c r="W52" s="58"/>
      <c r="X52" s="52"/>
    </row>
    <row r="53" spans="4:24" ht="16.5" thickTop="1" thickBot="1" x14ac:dyDescent="0.3">
      <c r="D53" s="44">
        <f t="shared" si="4"/>
        <v>45</v>
      </c>
      <c r="E53" s="46"/>
      <c r="F53" s="46"/>
      <c r="G53" s="54"/>
      <c r="H53" s="54"/>
      <c r="I53" s="45"/>
      <c r="J53" s="46"/>
      <c r="K53" s="47"/>
      <c r="L53" s="167"/>
      <c r="M53" s="182"/>
      <c r="N53" s="181"/>
      <c r="O53" s="173"/>
      <c r="P53" s="53"/>
      <c r="Q53" s="55"/>
      <c r="R53" s="56"/>
      <c r="S53" s="57"/>
      <c r="T53" s="50"/>
      <c r="U53" s="58"/>
      <c r="V53" s="58"/>
      <c r="W53" s="58"/>
      <c r="X53" s="52"/>
    </row>
    <row r="54" spans="4:24" ht="16.5" thickTop="1" thickBot="1" x14ac:dyDescent="0.3">
      <c r="D54" s="44">
        <f t="shared" si="4"/>
        <v>46</v>
      </c>
      <c r="E54" s="46"/>
      <c r="F54" s="46"/>
      <c r="G54" s="54"/>
      <c r="H54" s="54"/>
      <c r="I54" s="45"/>
      <c r="J54" s="46"/>
      <c r="K54" s="47"/>
      <c r="L54" s="167"/>
      <c r="M54" s="182"/>
      <c r="N54" s="181"/>
      <c r="O54" s="173"/>
      <c r="P54" s="53"/>
      <c r="Q54" s="55"/>
      <c r="R54" s="56"/>
      <c r="S54" s="57"/>
      <c r="T54" s="50"/>
      <c r="U54" s="58"/>
      <c r="V54" s="58"/>
      <c r="W54" s="58"/>
      <c r="X54" s="52"/>
    </row>
    <row r="55" spans="4:24" ht="16.5" thickTop="1" thickBot="1" x14ac:dyDescent="0.3">
      <c r="D55" s="44">
        <f t="shared" si="4"/>
        <v>47</v>
      </c>
      <c r="E55" s="46"/>
      <c r="F55" s="46"/>
      <c r="G55" s="54"/>
      <c r="H55" s="54"/>
      <c r="I55" s="45"/>
      <c r="J55" s="46"/>
      <c r="K55" s="47"/>
      <c r="L55" s="167"/>
      <c r="M55" s="182"/>
      <c r="N55" s="181"/>
      <c r="O55" s="173"/>
      <c r="P55" s="53"/>
      <c r="Q55" s="55"/>
      <c r="R55" s="56"/>
      <c r="S55" s="57"/>
      <c r="T55" s="50"/>
      <c r="U55" s="58"/>
      <c r="V55" s="58"/>
      <c r="W55" s="58"/>
      <c r="X55" s="52"/>
    </row>
    <row r="56" spans="4:24" ht="16.5" thickTop="1" thickBot="1" x14ac:dyDescent="0.3">
      <c r="D56" s="44">
        <f t="shared" si="4"/>
        <v>48</v>
      </c>
      <c r="E56" s="46"/>
      <c r="F56" s="46"/>
      <c r="G56" s="54"/>
      <c r="H56" s="54"/>
      <c r="I56" s="45"/>
      <c r="J56" s="46"/>
      <c r="K56" s="47"/>
      <c r="L56" s="167"/>
      <c r="M56" s="182"/>
      <c r="N56" s="181"/>
      <c r="O56" s="173"/>
      <c r="P56" s="53"/>
      <c r="Q56" s="55"/>
      <c r="R56" s="56"/>
      <c r="S56" s="57"/>
      <c r="T56" s="50"/>
      <c r="U56" s="58"/>
      <c r="V56" s="58"/>
      <c r="W56" s="58"/>
      <c r="X56" s="52"/>
    </row>
    <row r="57" spans="4:24" ht="16.5" thickTop="1" thickBot="1" x14ac:dyDescent="0.3">
      <c r="D57" s="44">
        <f t="shared" si="4"/>
        <v>49</v>
      </c>
      <c r="E57" s="46"/>
      <c r="F57" s="46"/>
      <c r="G57" s="54"/>
      <c r="H57" s="54"/>
      <c r="I57" s="45"/>
      <c r="J57" s="54"/>
      <c r="K57" s="53"/>
      <c r="L57" s="168"/>
      <c r="M57" s="182"/>
      <c r="N57" s="181"/>
      <c r="O57" s="173"/>
      <c r="P57" s="53"/>
      <c r="Q57" s="55"/>
      <c r="R57" s="56"/>
      <c r="S57" s="57"/>
      <c r="T57" s="50"/>
      <c r="U57" s="58"/>
      <c r="V57" s="58"/>
      <c r="W57" s="58"/>
      <c r="X57" s="52"/>
    </row>
    <row r="58" spans="4:24" ht="16.5" thickTop="1" thickBot="1" x14ac:dyDescent="0.3">
      <c r="D58" s="44">
        <f t="shared" si="4"/>
        <v>50</v>
      </c>
      <c r="E58" s="46"/>
      <c r="F58" s="46"/>
      <c r="G58" s="54"/>
      <c r="H58" s="54"/>
      <c r="I58" s="45"/>
      <c r="J58" s="54"/>
      <c r="K58" s="53"/>
      <c r="L58" s="168"/>
      <c r="M58" s="182"/>
      <c r="N58" s="181"/>
      <c r="O58" s="173"/>
      <c r="P58" s="53"/>
      <c r="Q58" s="55"/>
      <c r="R58" s="56"/>
      <c r="S58" s="57"/>
      <c r="T58" s="50"/>
      <c r="U58" s="58"/>
      <c r="V58" s="58"/>
      <c r="W58" s="58"/>
      <c r="X58" s="52"/>
    </row>
    <row r="59" spans="4:24" ht="15.75" thickTop="1" x14ac:dyDescent="0.25">
      <c r="D59" s="59" t="s">
        <v>89</v>
      </c>
      <c r="E59" s="59"/>
      <c r="F59" s="60">
        <f>SUM(F9:F47)</f>
        <v>22.583333333333332</v>
      </c>
      <c r="G59" s="59"/>
      <c r="H59" s="60">
        <f>SUM(H9:H47)</f>
        <v>15.624999999999998</v>
      </c>
      <c r="I59" s="59"/>
      <c r="J59" s="60">
        <f>SUM(J9:J47)</f>
        <v>22.749999999999996</v>
      </c>
      <c r="K59" s="59"/>
      <c r="L59" s="169">
        <f>SUM(L9:L47)</f>
        <v>25.166666666666661</v>
      </c>
      <c r="M59" s="183"/>
      <c r="N59" s="184">
        <f>SUM(N9:N47)</f>
        <v>16.166666666666664</v>
      </c>
      <c r="O59" s="174"/>
      <c r="P59" s="60">
        <f>SUM(P9:P47)</f>
        <v>17.291666666666664</v>
      </c>
      <c r="Q59" s="60"/>
      <c r="R59" s="60">
        <f>SUM(R9:R47)</f>
        <v>25.333333333333336</v>
      </c>
      <c r="S59" s="59"/>
      <c r="T59" s="60">
        <f>SUM(T9:T47)</f>
        <v>19.666666666666671</v>
      </c>
      <c r="U59" s="59"/>
      <c r="V59" s="201">
        <f>SUM(V9:V47)</f>
        <v>10.750000000000002</v>
      </c>
      <c r="W59" s="59"/>
      <c r="X59" s="60">
        <f>SUM(X9:X47)</f>
        <v>26.458333333333336</v>
      </c>
    </row>
    <row r="60" spans="4:24" x14ac:dyDescent="0.25">
      <c r="D60" s="59" t="s">
        <v>92</v>
      </c>
      <c r="E60" s="59"/>
      <c r="F60" s="99">
        <v>3345</v>
      </c>
      <c r="G60" s="59"/>
      <c r="H60" s="99">
        <v>2730</v>
      </c>
      <c r="I60" s="59"/>
      <c r="J60" s="99">
        <v>14315</v>
      </c>
      <c r="K60" s="59"/>
      <c r="L60" s="170">
        <v>27151</v>
      </c>
      <c r="M60" s="183"/>
      <c r="N60" s="185">
        <v>12990</v>
      </c>
      <c r="O60" s="174"/>
      <c r="P60" s="99">
        <v>18165</v>
      </c>
      <c r="Q60" s="60"/>
      <c r="R60" s="99">
        <v>8806</v>
      </c>
      <c r="S60" s="59"/>
      <c r="T60" s="99">
        <v>12804</v>
      </c>
      <c r="U60" s="59"/>
      <c r="V60" s="202">
        <v>8857</v>
      </c>
      <c r="W60" s="59"/>
      <c r="X60" s="99">
        <v>8850</v>
      </c>
    </row>
    <row r="61" spans="4:24" ht="15.75" thickBot="1" x14ac:dyDescent="0.3">
      <c r="D61" s="59" t="s">
        <v>91</v>
      </c>
      <c r="E61" s="59"/>
      <c r="F61" s="68">
        <f>(F60/F59)*2</f>
        <v>296.23616236162366</v>
      </c>
      <c r="G61" s="59"/>
      <c r="H61" s="68">
        <f>(H60/H59)*2</f>
        <v>349.44000000000005</v>
      </c>
      <c r="I61" s="59"/>
      <c r="J61" s="68">
        <f>(J60/J59)*2</f>
        <v>1258.4615384615386</v>
      </c>
      <c r="K61" s="59"/>
      <c r="L61" s="170">
        <f>(L60/L59)*2</f>
        <v>2157.695364238411</v>
      </c>
      <c r="M61" s="186"/>
      <c r="N61" s="187">
        <f>(N60/N59)*2</f>
        <v>1607.0103092783509</v>
      </c>
      <c r="O61" s="174"/>
      <c r="P61" s="99">
        <f>(P60/P59)*2</f>
        <v>2101.0120481927715</v>
      </c>
      <c r="Q61" s="60"/>
      <c r="R61" s="99">
        <f>(R60/R59)*2</f>
        <v>695.21052631578937</v>
      </c>
      <c r="S61" s="59"/>
      <c r="T61" s="99">
        <f>(T60/T59)*2</f>
        <v>1302.101694915254</v>
      </c>
      <c r="U61" s="59"/>
      <c r="V61" s="202">
        <f>(V60/V59)*2</f>
        <v>1647.8139534883719</v>
      </c>
      <c r="W61" s="59"/>
      <c r="X61" s="68">
        <f>(X60/X59)*2</f>
        <v>668.9763779527558</v>
      </c>
    </row>
  </sheetData>
  <mergeCells count="5">
    <mergeCell ref="D3:X4"/>
    <mergeCell ref="E5:I5"/>
    <mergeCell ref="K5:P5"/>
    <mergeCell ref="Q5:S5"/>
    <mergeCell ref="U5:X5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C5:I16"/>
  <sheetViews>
    <sheetView topLeftCell="A13" zoomScale="40" zoomScaleNormal="40" workbookViewId="0">
      <selection activeCell="N13" sqref="N13"/>
    </sheetView>
  </sheetViews>
  <sheetFormatPr defaultRowHeight="15" x14ac:dyDescent="0.25"/>
  <cols>
    <col min="3" max="3" width="12.5703125" bestFit="1" customWidth="1"/>
    <col min="9" max="9" width="116.42578125" customWidth="1"/>
  </cols>
  <sheetData>
    <row r="5" spans="3:9" ht="37.5" customHeight="1" x14ac:dyDescent="0.25">
      <c r="C5" s="350" t="s">
        <v>117</v>
      </c>
      <c r="D5" s="350"/>
      <c r="E5" s="350"/>
      <c r="F5" s="350"/>
      <c r="G5" s="350"/>
      <c r="H5" s="350"/>
      <c r="I5" s="350"/>
    </row>
    <row r="6" spans="3:9" x14ac:dyDescent="0.25">
      <c r="C6" s="2" t="s">
        <v>7</v>
      </c>
      <c r="D6" s="335" t="s">
        <v>116</v>
      </c>
      <c r="E6" s="336"/>
      <c r="F6" s="336"/>
      <c r="G6" s="336"/>
      <c r="H6" s="336"/>
      <c r="I6" s="340"/>
    </row>
    <row r="7" spans="3:9" ht="123" customHeight="1" x14ac:dyDescent="0.25">
      <c r="C7" s="1" t="s">
        <v>8</v>
      </c>
      <c r="D7" s="351"/>
      <c r="E7" s="352"/>
      <c r="F7" s="352"/>
      <c r="G7" s="352"/>
      <c r="H7" s="352"/>
      <c r="I7" s="353"/>
    </row>
    <row r="8" spans="3:9" ht="95.25" customHeight="1" x14ac:dyDescent="0.25">
      <c r="C8" s="1" t="s">
        <v>9</v>
      </c>
      <c r="D8" s="351"/>
      <c r="E8" s="352"/>
      <c r="F8" s="352"/>
      <c r="G8" s="352"/>
      <c r="H8" s="352"/>
      <c r="I8" s="353"/>
    </row>
    <row r="9" spans="3:9" ht="144" customHeight="1" x14ac:dyDescent="0.25">
      <c r="C9" s="1" t="s">
        <v>10</v>
      </c>
      <c r="D9" s="351"/>
      <c r="E9" s="352"/>
      <c r="F9" s="352"/>
      <c r="G9" s="352"/>
      <c r="H9" s="352"/>
      <c r="I9" s="353"/>
    </row>
    <row r="10" spans="3:9" ht="181.5" customHeight="1" x14ac:dyDescent="0.25">
      <c r="C10" s="1" t="s">
        <v>11</v>
      </c>
      <c r="D10" s="351"/>
      <c r="E10" s="352"/>
      <c r="F10" s="352"/>
      <c r="G10" s="352"/>
      <c r="H10" s="352"/>
      <c r="I10" s="353"/>
    </row>
    <row r="11" spans="3:9" ht="249.75" customHeight="1" x14ac:dyDescent="0.25">
      <c r="C11" s="1" t="s">
        <v>12</v>
      </c>
      <c r="D11" s="351"/>
      <c r="E11" s="352"/>
      <c r="F11" s="352"/>
      <c r="G11" s="352"/>
      <c r="H11" s="352"/>
      <c r="I11" s="353"/>
    </row>
    <row r="12" spans="3:9" ht="189.75" customHeight="1" x14ac:dyDescent="0.25">
      <c r="C12" s="1" t="s">
        <v>13</v>
      </c>
      <c r="D12" s="351"/>
      <c r="E12" s="352"/>
      <c r="F12" s="352"/>
      <c r="G12" s="352"/>
      <c r="H12" s="352"/>
      <c r="I12" s="353"/>
    </row>
    <row r="13" spans="3:9" ht="270.75" customHeight="1" x14ac:dyDescent="0.25">
      <c r="C13" s="1" t="s">
        <v>14</v>
      </c>
      <c r="D13" s="351"/>
      <c r="E13" s="352"/>
      <c r="F13" s="352"/>
      <c r="G13" s="352"/>
      <c r="H13" s="352"/>
      <c r="I13" s="353"/>
    </row>
    <row r="14" spans="3:9" ht="158.25" customHeight="1" x14ac:dyDescent="0.25">
      <c r="C14" s="1" t="s">
        <v>15</v>
      </c>
      <c r="D14" s="351"/>
      <c r="E14" s="352"/>
      <c r="F14" s="352"/>
      <c r="G14" s="352"/>
      <c r="H14" s="352"/>
      <c r="I14" s="353"/>
    </row>
    <row r="15" spans="3:9" ht="302.25" customHeight="1" x14ac:dyDescent="0.25">
      <c r="C15" s="1" t="s">
        <v>16</v>
      </c>
      <c r="D15" s="351"/>
      <c r="E15" s="352"/>
      <c r="F15" s="352"/>
      <c r="G15" s="352"/>
      <c r="H15" s="352"/>
      <c r="I15" s="353"/>
    </row>
    <row r="16" spans="3:9" ht="189" customHeight="1" x14ac:dyDescent="0.25">
      <c r="C16" s="1" t="s">
        <v>17</v>
      </c>
      <c r="D16" s="351"/>
      <c r="E16" s="352"/>
      <c r="F16" s="352"/>
      <c r="G16" s="352"/>
      <c r="H16" s="352"/>
      <c r="I16" s="353"/>
    </row>
  </sheetData>
  <mergeCells count="12">
    <mergeCell ref="D13:I13"/>
    <mergeCell ref="D14:I14"/>
    <mergeCell ref="D15:I15"/>
    <mergeCell ref="D16:I16"/>
    <mergeCell ref="D6:I6"/>
    <mergeCell ref="D11:I11"/>
    <mergeCell ref="D12:I12"/>
    <mergeCell ref="C5:I5"/>
    <mergeCell ref="D7:I7"/>
    <mergeCell ref="D8:I8"/>
    <mergeCell ref="D9:I9"/>
    <mergeCell ref="D10:I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B2:U40"/>
  <sheetViews>
    <sheetView tabSelected="1" zoomScale="70" zoomScaleNormal="70" workbookViewId="0">
      <selection activeCell="E32" sqref="E31:E32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23" bestFit="1" customWidth="1"/>
    <col min="5" max="5" width="24.140625" bestFit="1" customWidth="1"/>
    <col min="6" max="6" width="30.85546875" bestFit="1" customWidth="1"/>
    <col min="7" max="7" width="19.42578125" customWidth="1"/>
    <col min="8" max="8" width="15.5703125" customWidth="1"/>
    <col min="9" max="9" width="16.5703125" customWidth="1"/>
    <col min="10" max="10" width="12.5703125" bestFit="1" customWidth="1"/>
    <col min="11" max="11" width="40.28515625" bestFit="1" customWidth="1"/>
    <col min="12" max="12" width="27.28515625" bestFit="1" customWidth="1"/>
    <col min="13" max="13" width="8.7109375" customWidth="1"/>
    <col min="14" max="14" width="17.28515625" bestFit="1" customWidth="1"/>
    <col min="15" max="15" width="27.28515625" bestFit="1" customWidth="1"/>
    <col min="16" max="16" width="16.7109375" customWidth="1"/>
    <col min="17" max="17" width="17.28515625" bestFit="1" customWidth="1"/>
    <col min="18" max="18" width="27.28515625" bestFit="1" customWidth="1"/>
    <col min="20" max="20" width="17.28515625" bestFit="1" customWidth="1"/>
    <col min="21" max="21" width="27.28515625" bestFit="1" customWidth="1"/>
  </cols>
  <sheetData>
    <row r="2" spans="2:21" ht="15.75" thickBot="1" x14ac:dyDescent="0.3">
      <c r="B2" s="337" t="s">
        <v>119</v>
      </c>
      <c r="C2" s="337"/>
      <c r="D2" s="338"/>
      <c r="E2" s="338"/>
      <c r="F2" s="338"/>
      <c r="G2" s="337"/>
      <c r="H2" s="337"/>
      <c r="I2" s="337"/>
    </row>
    <row r="3" spans="2:21" ht="30" x14ac:dyDescent="0.25">
      <c r="B3" s="129" t="s">
        <v>29</v>
      </c>
      <c r="C3" s="130" t="s">
        <v>30</v>
      </c>
      <c r="D3" s="111" t="s">
        <v>55</v>
      </c>
      <c r="E3" s="112" t="s">
        <v>113</v>
      </c>
      <c r="F3" s="105" t="s">
        <v>114</v>
      </c>
      <c r="G3" s="132" t="s">
        <v>43</v>
      </c>
      <c r="H3" s="131" t="s">
        <v>44</v>
      </c>
      <c r="I3" s="131" t="s">
        <v>56</v>
      </c>
      <c r="K3" s="136" t="s">
        <v>45</v>
      </c>
      <c r="L3" s="137"/>
      <c r="M3" s="138"/>
      <c r="N3" s="344" t="s">
        <v>46</v>
      </c>
      <c r="O3" s="345"/>
      <c r="Q3" s="337" t="s">
        <v>47</v>
      </c>
      <c r="R3" s="337"/>
      <c r="T3" s="337" t="s">
        <v>48</v>
      </c>
      <c r="U3" s="337"/>
    </row>
    <row r="4" spans="2:21" x14ac:dyDescent="0.25">
      <c r="B4" s="1" t="s">
        <v>28</v>
      </c>
      <c r="C4" s="110" t="s">
        <v>98</v>
      </c>
      <c r="D4" s="120">
        <v>983</v>
      </c>
      <c r="E4" s="121">
        <v>15</v>
      </c>
      <c r="F4" s="122">
        <v>33</v>
      </c>
      <c r="G4" s="190">
        <v>50</v>
      </c>
      <c r="H4" s="30">
        <v>95</v>
      </c>
      <c r="I4" s="30">
        <v>70</v>
      </c>
      <c r="K4" s="139" t="s">
        <v>7</v>
      </c>
      <c r="L4" s="11" t="s">
        <v>112</v>
      </c>
      <c r="M4" s="140"/>
      <c r="N4" s="2" t="s">
        <v>7</v>
      </c>
      <c r="O4" s="141" t="s">
        <v>112</v>
      </c>
      <c r="Q4" s="2" t="s">
        <v>7</v>
      </c>
      <c r="R4" s="11" t="s">
        <v>112</v>
      </c>
      <c r="T4" s="2" t="s">
        <v>7</v>
      </c>
      <c r="U4" s="11" t="s">
        <v>112</v>
      </c>
    </row>
    <row r="5" spans="2:21" x14ac:dyDescent="0.25">
      <c r="B5" s="1" t="s">
        <v>28</v>
      </c>
      <c r="C5" s="110" t="s">
        <v>31</v>
      </c>
      <c r="D5" s="120">
        <v>1970</v>
      </c>
      <c r="E5" s="121">
        <v>15</v>
      </c>
      <c r="F5" s="122">
        <v>9</v>
      </c>
      <c r="G5" s="190">
        <v>50</v>
      </c>
      <c r="H5" s="30">
        <v>95</v>
      </c>
      <c r="I5" s="30">
        <v>70</v>
      </c>
      <c r="K5" s="142" t="s">
        <v>8</v>
      </c>
      <c r="L5" s="106">
        <v>9.9943214082907437E-3</v>
      </c>
      <c r="M5" s="140"/>
      <c r="N5" s="1" t="s">
        <v>8</v>
      </c>
      <c r="O5" s="143">
        <v>1.221763683753258E-2</v>
      </c>
      <c r="Q5" s="1" t="s">
        <v>8</v>
      </c>
      <c r="R5" s="100">
        <v>1.466275659824047E-2</v>
      </c>
      <c r="T5" s="1" t="s">
        <v>8</v>
      </c>
      <c r="U5" s="100">
        <v>9.2703349282296649E-3</v>
      </c>
    </row>
    <row r="6" spans="2:21" x14ac:dyDescent="0.25">
      <c r="B6" s="1" t="s">
        <v>32</v>
      </c>
      <c r="C6" s="110" t="s">
        <v>33</v>
      </c>
      <c r="D6" s="120">
        <v>238</v>
      </c>
      <c r="E6" s="121">
        <v>15</v>
      </c>
      <c r="F6" s="122">
        <v>32</v>
      </c>
      <c r="G6" s="190">
        <v>50</v>
      </c>
      <c r="H6" s="30">
        <v>95</v>
      </c>
      <c r="I6" s="30">
        <v>70</v>
      </c>
      <c r="K6" s="142" t="s">
        <v>9</v>
      </c>
      <c r="L6" s="106">
        <v>0.14446337308347529</v>
      </c>
      <c r="M6" s="140"/>
      <c r="N6" s="1" t="s">
        <v>9</v>
      </c>
      <c r="O6" s="143">
        <v>9.844700260642919E-2</v>
      </c>
      <c r="Q6" s="1" t="s">
        <v>9</v>
      </c>
      <c r="R6" s="100">
        <v>0.10483870967741936</v>
      </c>
      <c r="T6" s="1" t="s">
        <v>9</v>
      </c>
      <c r="U6" s="100">
        <v>0.30203349282296649</v>
      </c>
    </row>
    <row r="7" spans="2:21" x14ac:dyDescent="0.25">
      <c r="B7" s="1" t="s">
        <v>32</v>
      </c>
      <c r="C7" s="110" t="s">
        <v>34</v>
      </c>
      <c r="D7" s="120">
        <v>281</v>
      </c>
      <c r="E7" s="121">
        <v>15</v>
      </c>
      <c r="F7" s="122">
        <v>16</v>
      </c>
      <c r="G7" s="190">
        <v>50</v>
      </c>
      <c r="H7" s="30">
        <v>95</v>
      </c>
      <c r="I7" s="30">
        <v>70</v>
      </c>
      <c r="K7" s="142" t="s">
        <v>10</v>
      </c>
      <c r="L7" s="106">
        <v>6.2237365133446902E-2</v>
      </c>
      <c r="M7" s="140"/>
      <c r="N7" s="1" t="s">
        <v>10</v>
      </c>
      <c r="O7" s="143">
        <v>5.3974804517810601E-2</v>
      </c>
      <c r="Q7" s="1" t="s">
        <v>10</v>
      </c>
      <c r="R7" s="100">
        <v>4.9486803519061581E-2</v>
      </c>
      <c r="T7" s="1" t="s">
        <v>10</v>
      </c>
      <c r="U7" s="100">
        <v>4.3062200956937802E-2</v>
      </c>
    </row>
    <row r="8" spans="2:21" x14ac:dyDescent="0.25">
      <c r="B8" s="1" t="s">
        <v>32</v>
      </c>
      <c r="C8" s="110" t="s">
        <v>35</v>
      </c>
      <c r="D8" s="120">
        <v>974</v>
      </c>
      <c r="E8" s="121">
        <v>15</v>
      </c>
      <c r="F8" s="122">
        <v>28</v>
      </c>
      <c r="G8" s="190">
        <v>50</v>
      </c>
      <c r="H8" s="30">
        <v>95</v>
      </c>
      <c r="I8" s="30">
        <v>70</v>
      </c>
      <c r="K8" s="142" t="s">
        <v>11</v>
      </c>
      <c r="L8" s="106">
        <v>1.090289608177172E-2</v>
      </c>
      <c r="M8" s="140"/>
      <c r="N8" s="1" t="s">
        <v>11</v>
      </c>
      <c r="O8" s="143">
        <v>8.1450912250217197E-4</v>
      </c>
      <c r="Q8" s="1" t="s">
        <v>11</v>
      </c>
      <c r="R8" s="100">
        <v>1.2463343108504398E-2</v>
      </c>
      <c r="T8" s="1" t="s">
        <v>11</v>
      </c>
      <c r="U8" s="100">
        <v>4.1866028708133973E-3</v>
      </c>
    </row>
    <row r="9" spans="2:21" x14ac:dyDescent="0.25">
      <c r="B9" s="1" t="s">
        <v>36</v>
      </c>
      <c r="C9" s="110" t="s">
        <v>37</v>
      </c>
      <c r="D9" s="120">
        <v>1425</v>
      </c>
      <c r="E9" s="121">
        <v>15</v>
      </c>
      <c r="F9" s="123">
        <v>34.5</v>
      </c>
      <c r="G9" s="190">
        <v>50</v>
      </c>
      <c r="H9" s="30">
        <v>95</v>
      </c>
      <c r="I9" s="30">
        <v>70</v>
      </c>
      <c r="K9" s="142" t="s">
        <v>12</v>
      </c>
      <c r="L9" s="106">
        <v>5.8603066439522997E-2</v>
      </c>
      <c r="M9" s="140"/>
      <c r="N9" s="1" t="s">
        <v>12</v>
      </c>
      <c r="O9" s="143">
        <v>4.5503909643788011E-2</v>
      </c>
      <c r="Q9" s="1" t="s">
        <v>12</v>
      </c>
      <c r="R9" s="100">
        <v>7.6979472140762464E-2</v>
      </c>
      <c r="T9" s="1" t="s">
        <v>12</v>
      </c>
      <c r="U9" s="100">
        <v>0.12619617224880383</v>
      </c>
    </row>
    <row r="10" spans="2:21" x14ac:dyDescent="0.25">
      <c r="B10" s="1" t="s">
        <v>36</v>
      </c>
      <c r="C10" s="110" t="s">
        <v>38</v>
      </c>
      <c r="D10" s="120">
        <v>1802</v>
      </c>
      <c r="E10" s="124">
        <v>15</v>
      </c>
      <c r="F10" s="125">
        <v>36.1</v>
      </c>
      <c r="G10" s="190">
        <v>50</v>
      </c>
      <c r="H10" s="30">
        <v>95</v>
      </c>
      <c r="I10" s="30">
        <v>70</v>
      </c>
      <c r="K10" s="142" t="s">
        <v>13</v>
      </c>
      <c r="L10" s="106">
        <v>0.65962521294718912</v>
      </c>
      <c r="M10" s="140"/>
      <c r="N10" s="1" t="s">
        <v>13</v>
      </c>
      <c r="O10" s="143">
        <v>0.77096003475238928</v>
      </c>
      <c r="Q10" s="1" t="s">
        <v>13</v>
      </c>
      <c r="R10" s="100">
        <v>0.61070381231671556</v>
      </c>
      <c r="T10" s="1" t="s">
        <v>13</v>
      </c>
      <c r="U10" s="100">
        <v>0.46142344497607657</v>
      </c>
    </row>
    <row r="11" spans="2:21" x14ac:dyDescent="0.25">
      <c r="B11" s="1" t="s">
        <v>36</v>
      </c>
      <c r="C11" s="110" t="s">
        <v>39</v>
      </c>
      <c r="D11" s="120">
        <v>2022</v>
      </c>
      <c r="E11" s="121">
        <v>15</v>
      </c>
      <c r="F11" s="123">
        <v>46</v>
      </c>
      <c r="G11" s="190">
        <v>50</v>
      </c>
      <c r="H11" s="30">
        <v>95</v>
      </c>
      <c r="I11" s="30">
        <v>70</v>
      </c>
      <c r="K11" s="142" t="s">
        <v>14</v>
      </c>
      <c r="L11" s="106">
        <v>4.0204429301533222E-2</v>
      </c>
      <c r="M11" s="140"/>
      <c r="N11" s="1" t="s">
        <v>14</v>
      </c>
      <c r="O11" s="143">
        <v>1.596437880104257E-2</v>
      </c>
      <c r="Q11" s="1" t="s">
        <v>14</v>
      </c>
      <c r="R11" s="100">
        <v>0.11070381231671554</v>
      </c>
      <c r="T11" s="1" t="s">
        <v>14</v>
      </c>
      <c r="U11" s="100">
        <v>5.0837320574162681E-2</v>
      </c>
    </row>
    <row r="12" spans="2:21" x14ac:dyDescent="0.25">
      <c r="B12" s="1" t="s">
        <v>40</v>
      </c>
      <c r="C12" s="110" t="s">
        <v>41</v>
      </c>
      <c r="D12" s="120">
        <v>648</v>
      </c>
      <c r="E12" s="121">
        <v>15</v>
      </c>
      <c r="F12" s="123">
        <v>1</v>
      </c>
      <c r="G12" s="190">
        <v>50</v>
      </c>
      <c r="H12" s="30">
        <v>95</v>
      </c>
      <c r="I12" s="30">
        <v>70</v>
      </c>
      <c r="K12" s="142" t="s">
        <v>15</v>
      </c>
      <c r="L12" s="106">
        <v>2.2714366837024418E-4</v>
      </c>
      <c r="M12" s="140"/>
      <c r="N12" s="1" t="s">
        <v>15</v>
      </c>
      <c r="O12" s="143">
        <v>5.9730668983492619E-4</v>
      </c>
      <c r="Q12" s="1" t="s">
        <v>15</v>
      </c>
      <c r="R12" s="100">
        <v>0</v>
      </c>
      <c r="T12" s="1" t="s">
        <v>15</v>
      </c>
      <c r="U12" s="100">
        <v>0</v>
      </c>
    </row>
    <row r="13" spans="2:21" ht="15.75" thickBot="1" x14ac:dyDescent="0.3">
      <c r="B13" s="1" t="s">
        <v>40</v>
      </c>
      <c r="C13" s="110" t="s">
        <v>42</v>
      </c>
      <c r="D13" s="126">
        <v>1215</v>
      </c>
      <c r="E13" s="127">
        <v>18.3</v>
      </c>
      <c r="F13" s="128">
        <v>2.8</v>
      </c>
      <c r="G13" s="190">
        <v>50</v>
      </c>
      <c r="H13" s="30">
        <v>95</v>
      </c>
      <c r="I13" s="30">
        <v>70</v>
      </c>
      <c r="K13" s="142" t="s">
        <v>16</v>
      </c>
      <c r="L13" s="106">
        <v>6.3600227143668373E-3</v>
      </c>
      <c r="M13" s="140"/>
      <c r="N13" s="1" t="s">
        <v>16</v>
      </c>
      <c r="O13" s="143">
        <v>3.801042571676803E-4</v>
      </c>
      <c r="Q13" s="1" t="s">
        <v>16</v>
      </c>
      <c r="R13" s="100">
        <v>1.0997067448680353E-2</v>
      </c>
      <c r="T13" s="1" t="s">
        <v>16</v>
      </c>
      <c r="U13" s="100">
        <v>2.9904306220095693E-4</v>
      </c>
    </row>
    <row r="14" spans="2:21" ht="15.75" thickBot="1" x14ac:dyDescent="0.3">
      <c r="K14" s="144" t="s">
        <v>17</v>
      </c>
      <c r="L14" s="146">
        <v>7.3821692220329355E-3</v>
      </c>
      <c r="M14" s="147"/>
      <c r="N14" s="5" t="s">
        <v>17</v>
      </c>
      <c r="O14" s="148">
        <v>1.1403127715030408E-3</v>
      </c>
      <c r="Q14" s="1" t="s">
        <v>17</v>
      </c>
      <c r="R14" s="100">
        <v>9.1642228739002938E-3</v>
      </c>
      <c r="T14" s="1" t="s">
        <v>17</v>
      </c>
      <c r="U14" s="100">
        <v>2.6913875598086126E-3</v>
      </c>
    </row>
    <row r="15" spans="2:21" ht="15.75" thickBot="1" x14ac:dyDescent="0.3">
      <c r="B15" s="191"/>
      <c r="C15" s="191"/>
      <c r="D15" s="191"/>
      <c r="E15" s="191"/>
      <c r="F15" s="191"/>
      <c r="G15" s="191"/>
      <c r="H15" s="191"/>
      <c r="I15" s="191"/>
    </row>
    <row r="16" spans="2:21" x14ac:dyDescent="0.25">
      <c r="B16" s="191"/>
      <c r="C16" s="191"/>
      <c r="D16" s="191"/>
      <c r="E16" s="191"/>
      <c r="F16" s="191"/>
      <c r="G16" s="191"/>
      <c r="H16" s="191"/>
      <c r="I16" s="191"/>
      <c r="K16" s="335" t="s">
        <v>49</v>
      </c>
      <c r="L16" s="340"/>
      <c r="N16" s="341" t="s">
        <v>50</v>
      </c>
      <c r="O16" s="342"/>
      <c r="P16" s="138"/>
      <c r="Q16" s="342" t="s">
        <v>51</v>
      </c>
      <c r="R16" s="342"/>
      <c r="S16" s="138"/>
      <c r="T16" s="342" t="s">
        <v>52</v>
      </c>
      <c r="U16" s="343"/>
    </row>
    <row r="17" spans="2:21" x14ac:dyDescent="0.25">
      <c r="B17" s="191"/>
      <c r="C17" s="191"/>
      <c r="D17" s="191"/>
      <c r="E17" s="191"/>
      <c r="F17" s="191"/>
      <c r="G17" s="191"/>
      <c r="H17" s="191"/>
      <c r="I17" s="191"/>
      <c r="K17" s="2" t="s">
        <v>7</v>
      </c>
      <c r="L17" s="11" t="s">
        <v>112</v>
      </c>
      <c r="N17" s="139" t="s">
        <v>7</v>
      </c>
      <c r="O17" s="11" t="s">
        <v>112</v>
      </c>
      <c r="P17" s="140"/>
      <c r="Q17" s="2" t="s">
        <v>7</v>
      </c>
      <c r="R17" s="11" t="s">
        <v>112</v>
      </c>
      <c r="S17" s="140"/>
      <c r="T17" s="2" t="s">
        <v>7</v>
      </c>
      <c r="U17" s="141" t="s">
        <v>112</v>
      </c>
    </row>
    <row r="18" spans="2:21" x14ac:dyDescent="0.25">
      <c r="B18" s="191"/>
      <c r="C18" s="191"/>
      <c r="D18" s="191"/>
      <c r="E18" s="191"/>
      <c r="F18" s="191"/>
      <c r="G18" s="191"/>
      <c r="H18" s="191"/>
      <c r="I18" s="191"/>
      <c r="K18" s="1" t="s">
        <v>8</v>
      </c>
      <c r="L18" s="100">
        <v>1.3416253231779749E-2</v>
      </c>
      <c r="N18" s="142" t="s">
        <v>8</v>
      </c>
      <c r="O18" s="100">
        <v>1.0461978965915974E-2</v>
      </c>
      <c r="P18" s="140"/>
      <c r="Q18" s="1" t="s">
        <v>8</v>
      </c>
      <c r="R18" s="100">
        <v>1.4879746602335089E-2</v>
      </c>
      <c r="S18" s="140"/>
      <c r="T18" s="1" t="s">
        <v>8</v>
      </c>
      <c r="U18" s="149">
        <v>1.855416121333436E-2</v>
      </c>
    </row>
    <row r="19" spans="2:21" x14ac:dyDescent="0.25">
      <c r="B19" s="191"/>
      <c r="C19" s="191"/>
      <c r="D19" s="191"/>
      <c r="E19" s="191"/>
      <c r="F19" s="191"/>
      <c r="G19" s="191"/>
      <c r="H19" s="191"/>
      <c r="I19" s="191"/>
      <c r="K19" s="1" t="s">
        <v>9</v>
      </c>
      <c r="L19" s="100">
        <v>6.7989658304800499E-2</v>
      </c>
      <c r="N19" s="142" t="s">
        <v>9</v>
      </c>
      <c r="O19" s="100">
        <v>0.23247618523209074</v>
      </c>
      <c r="P19" s="140"/>
      <c r="Q19" s="1" t="s">
        <v>9</v>
      </c>
      <c r="R19" s="100">
        <v>0.13778498029538508</v>
      </c>
      <c r="S19" s="140"/>
      <c r="T19" s="1" t="s">
        <v>9</v>
      </c>
      <c r="U19" s="149">
        <v>6.4901070136269154E-2</v>
      </c>
    </row>
    <row r="20" spans="2:21" x14ac:dyDescent="0.25">
      <c r="B20" s="191"/>
      <c r="C20" s="191"/>
      <c r="D20" s="191"/>
      <c r="E20" s="191"/>
      <c r="F20" s="191"/>
      <c r="G20" s="191"/>
      <c r="H20" s="191"/>
      <c r="I20" s="191"/>
      <c r="K20" s="1" t="s">
        <v>10</v>
      </c>
      <c r="L20" s="100">
        <v>4.18559150303962E-2</v>
      </c>
      <c r="N20" s="142" t="s">
        <v>10</v>
      </c>
      <c r="O20" s="100">
        <v>3.9094763504212322E-2</v>
      </c>
      <c r="P20" s="140"/>
      <c r="Q20" s="1" t="s">
        <v>10</v>
      </c>
      <c r="R20" s="100">
        <v>4.6591285772163087E-2</v>
      </c>
      <c r="S20" s="140"/>
      <c r="T20" s="1" t="s">
        <v>10</v>
      </c>
      <c r="U20" s="149">
        <v>5.3352837015936565E-2</v>
      </c>
    </row>
    <row r="21" spans="2:21" x14ac:dyDescent="0.25">
      <c r="B21" s="191"/>
      <c r="C21" s="191"/>
      <c r="D21" s="191"/>
      <c r="E21" s="191"/>
      <c r="F21" s="191"/>
      <c r="G21" s="191"/>
      <c r="H21" s="191"/>
      <c r="I21" s="191"/>
      <c r="K21" s="1" t="s">
        <v>11</v>
      </c>
      <c r="L21" s="100">
        <v>1.5861924393822932E-2</v>
      </c>
      <c r="N21" s="142" t="s">
        <v>11</v>
      </c>
      <c r="O21" s="100">
        <v>8.4246462199218108E-3</v>
      </c>
      <c r="P21" s="140"/>
      <c r="Q21" s="1" t="s">
        <v>11</v>
      </c>
      <c r="R21" s="100">
        <v>1.9888770211041951E-2</v>
      </c>
      <c r="S21" s="140"/>
      <c r="T21" s="1" t="s">
        <v>11</v>
      </c>
      <c r="U21" s="149">
        <v>1.3087997536376935E-3</v>
      </c>
    </row>
    <row r="22" spans="2:21" x14ac:dyDescent="0.25">
      <c r="B22" s="191"/>
      <c r="C22" s="191"/>
      <c r="D22" s="191"/>
      <c r="E22" s="191"/>
      <c r="F22" s="191"/>
      <c r="G22" s="191"/>
      <c r="H22" s="191"/>
      <c r="I22" s="191"/>
      <c r="K22" s="1" t="s">
        <v>12</v>
      </c>
      <c r="L22" s="100">
        <v>4.9262804835441272E-2</v>
      </c>
      <c r="N22" s="142" t="s">
        <v>12</v>
      </c>
      <c r="O22" s="100">
        <v>7.0040196024447998E-2</v>
      </c>
      <c r="P22" s="140"/>
      <c r="Q22" s="1" t="s">
        <v>12</v>
      </c>
      <c r="R22" s="100">
        <v>6.496998268940371E-2</v>
      </c>
      <c r="S22" s="140"/>
      <c r="T22" s="1" t="s">
        <v>12</v>
      </c>
      <c r="U22" s="149">
        <v>5.0350296404650087E-2</v>
      </c>
    </row>
    <row r="23" spans="2:21" x14ac:dyDescent="0.25">
      <c r="B23" s="191"/>
      <c r="C23" s="191"/>
      <c r="D23" s="191"/>
      <c r="E23" s="191"/>
      <c r="F23" s="191"/>
      <c r="G23" s="191"/>
      <c r="H23" s="191"/>
      <c r="I23" s="191"/>
      <c r="K23" s="1" t="s">
        <v>13</v>
      </c>
      <c r="L23" s="100">
        <v>0.76598420795192512</v>
      </c>
      <c r="N23" s="142" t="s">
        <v>13</v>
      </c>
      <c r="O23" s="100">
        <v>0.60150872749297946</v>
      </c>
      <c r="P23" s="140"/>
      <c r="Q23" s="1" t="s">
        <v>13</v>
      </c>
      <c r="R23" s="100">
        <v>0.61931420573827856</v>
      </c>
      <c r="S23" s="140"/>
      <c r="T23" s="1" t="s">
        <v>13</v>
      </c>
      <c r="U23" s="149">
        <v>0.78335514666256068</v>
      </c>
    </row>
    <row r="24" spans="2:21" x14ac:dyDescent="0.25">
      <c r="B24" s="191"/>
      <c r="C24" s="191"/>
      <c r="D24" s="191"/>
      <c r="E24" s="191"/>
      <c r="F24" s="191"/>
      <c r="G24" s="191"/>
      <c r="H24" s="191"/>
      <c r="I24" s="191"/>
      <c r="K24" s="1" t="s">
        <v>14</v>
      </c>
      <c r="L24" s="100">
        <v>2.8858919712109566E-2</v>
      </c>
      <c r="N24" s="142" t="s">
        <v>14</v>
      </c>
      <c r="O24" s="100">
        <v>2.4833434282253181E-2</v>
      </c>
      <c r="P24" s="140"/>
      <c r="Q24" s="1" t="s">
        <v>14</v>
      </c>
      <c r="R24" s="100">
        <v>6.0292438584214209E-2</v>
      </c>
      <c r="S24" s="140"/>
      <c r="T24" s="1" t="s">
        <v>14</v>
      </c>
      <c r="U24" s="149">
        <v>6.6979752097929019E-3</v>
      </c>
    </row>
    <row r="25" spans="2:21" x14ac:dyDescent="0.25">
      <c r="B25" s="191"/>
      <c r="C25" s="191"/>
      <c r="D25" s="191"/>
      <c r="E25" s="191"/>
      <c r="F25" s="191"/>
      <c r="G25" s="191"/>
      <c r="H25" s="191"/>
      <c r="I25" s="191"/>
      <c r="K25" s="1" t="s">
        <v>15</v>
      </c>
      <c r="L25" s="100">
        <v>1.3975263783103906E-4</v>
      </c>
      <c r="N25" s="142" t="s">
        <v>15</v>
      </c>
      <c r="O25" s="100">
        <v>7.7088266064644019E-4</v>
      </c>
      <c r="P25" s="140"/>
      <c r="Q25" s="1" t="s">
        <v>15</v>
      </c>
      <c r="R25" s="100">
        <v>1.3259180140694634E-3</v>
      </c>
      <c r="S25" s="140"/>
      <c r="T25" s="1" t="s">
        <v>15</v>
      </c>
      <c r="U25" s="149">
        <v>1.2472091769959196E-2</v>
      </c>
    </row>
    <row r="26" spans="2:21" x14ac:dyDescent="0.25">
      <c r="B26" s="191"/>
      <c r="C26" s="191"/>
      <c r="D26" s="191"/>
      <c r="E26" s="191"/>
      <c r="F26" s="191"/>
      <c r="G26" s="191"/>
      <c r="H26" s="191"/>
      <c r="I26" s="191"/>
      <c r="K26" s="1" t="s">
        <v>16</v>
      </c>
      <c r="L26" s="100">
        <v>6.0093634267346799E-3</v>
      </c>
      <c r="N26" s="142" t="s">
        <v>16</v>
      </c>
      <c r="O26" s="100">
        <v>4.4050437751225156E-3</v>
      </c>
      <c r="P26" s="140"/>
      <c r="Q26" s="1" t="s">
        <v>16</v>
      </c>
      <c r="R26" s="100">
        <v>1.480608449044234E-2</v>
      </c>
      <c r="S26" s="140"/>
      <c r="T26" s="1" t="s">
        <v>16</v>
      </c>
      <c r="U26" s="149">
        <v>7.4678574178150747E-3</v>
      </c>
    </row>
    <row r="27" spans="2:21" ht="15.75" thickBot="1" x14ac:dyDescent="0.3">
      <c r="K27" s="1" t="s">
        <v>17</v>
      </c>
      <c r="L27" s="100">
        <v>1.0621200475158969E-2</v>
      </c>
      <c r="N27" s="144" t="s">
        <v>17</v>
      </c>
      <c r="O27" s="150">
        <v>7.9841418424095589E-3</v>
      </c>
      <c r="P27" s="147"/>
      <c r="Q27" s="5" t="s">
        <v>17</v>
      </c>
      <c r="R27" s="150">
        <v>2.014658760266657E-2</v>
      </c>
      <c r="S27" s="147"/>
      <c r="T27" s="5" t="s">
        <v>17</v>
      </c>
      <c r="U27" s="151">
        <v>1.5397644160443451E-3</v>
      </c>
    </row>
    <row r="29" spans="2:21" x14ac:dyDescent="0.25">
      <c r="K29" s="337" t="s">
        <v>53</v>
      </c>
      <c r="L29" s="337"/>
      <c r="N29" s="337" t="s">
        <v>54</v>
      </c>
      <c r="O29" s="337"/>
    </row>
    <row r="30" spans="2:21" x14ac:dyDescent="0.25">
      <c r="K30" s="2" t="s">
        <v>7</v>
      </c>
      <c r="L30" s="11" t="s">
        <v>112</v>
      </c>
      <c r="N30" s="2" t="s">
        <v>7</v>
      </c>
      <c r="O30" s="11" t="s">
        <v>112</v>
      </c>
    </row>
    <row r="31" spans="2:21" x14ac:dyDescent="0.25">
      <c r="B31" s="191"/>
      <c r="C31" s="191"/>
      <c r="D31" s="191"/>
      <c r="E31" s="191"/>
      <c r="F31" s="191"/>
      <c r="G31" s="191"/>
      <c r="H31" s="191"/>
      <c r="K31" s="1" t="s">
        <v>8</v>
      </c>
      <c r="L31" s="106">
        <v>6.9281483964688789E-3</v>
      </c>
      <c r="N31" s="1" t="s">
        <v>8</v>
      </c>
      <c r="O31" s="106">
        <v>7.2041553748870821E-2</v>
      </c>
    </row>
    <row r="32" spans="2:21" x14ac:dyDescent="0.25">
      <c r="B32" s="191"/>
      <c r="C32" s="191"/>
      <c r="D32" s="191"/>
      <c r="E32" s="191"/>
      <c r="F32" s="191"/>
      <c r="G32" s="191"/>
      <c r="H32" s="191"/>
      <c r="K32" s="1" t="s">
        <v>9</v>
      </c>
      <c r="L32" s="106">
        <v>0.1364398256788468</v>
      </c>
      <c r="N32" s="1" t="s">
        <v>9</v>
      </c>
      <c r="O32" s="106">
        <v>0.26908310749774167</v>
      </c>
    </row>
    <row r="33" spans="2:15" x14ac:dyDescent="0.25">
      <c r="B33" s="191"/>
      <c r="C33" s="191"/>
      <c r="D33" s="191"/>
      <c r="E33" s="191"/>
      <c r="F33" s="191"/>
      <c r="G33" s="191"/>
      <c r="H33" s="191"/>
      <c r="K33" s="1" t="s">
        <v>10</v>
      </c>
      <c r="L33" s="106">
        <v>7.4645211755503413E-2</v>
      </c>
      <c r="N33" s="1" t="s">
        <v>10</v>
      </c>
      <c r="O33" s="106">
        <v>2.9132791327913278E-2</v>
      </c>
    </row>
    <row r="34" spans="2:15" x14ac:dyDescent="0.25">
      <c r="K34" s="1" t="s">
        <v>11</v>
      </c>
      <c r="L34" s="106">
        <v>1.8549558609900547E-2</v>
      </c>
      <c r="N34" s="1" t="s">
        <v>11</v>
      </c>
      <c r="O34" s="106">
        <v>1.9986449864498646E-2</v>
      </c>
    </row>
    <row r="35" spans="2:15" x14ac:dyDescent="0.25">
      <c r="K35" s="1" t="s">
        <v>12</v>
      </c>
      <c r="L35" s="106">
        <v>6.4476477818750697E-2</v>
      </c>
      <c r="N35" s="1" t="s">
        <v>12</v>
      </c>
      <c r="O35" s="106">
        <v>7.4751580849141824E-2</v>
      </c>
    </row>
    <row r="36" spans="2:15" x14ac:dyDescent="0.25">
      <c r="K36" s="1" t="s">
        <v>13</v>
      </c>
      <c r="L36" s="106">
        <v>0.65996200692814844</v>
      </c>
      <c r="N36" s="1" t="s">
        <v>13</v>
      </c>
      <c r="O36" s="106">
        <v>0.4416214995483288</v>
      </c>
    </row>
    <row r="37" spans="2:15" x14ac:dyDescent="0.25">
      <c r="K37" s="1" t="s">
        <v>14</v>
      </c>
      <c r="L37" s="106">
        <v>3.5534696614146835E-2</v>
      </c>
      <c r="N37" s="1" t="s">
        <v>14</v>
      </c>
      <c r="O37" s="106">
        <v>6.2443541102077685E-2</v>
      </c>
    </row>
    <row r="38" spans="2:15" x14ac:dyDescent="0.25">
      <c r="B38" s="191"/>
      <c r="C38" s="191"/>
      <c r="D38" s="191"/>
      <c r="E38" s="191"/>
      <c r="F38" s="191"/>
      <c r="G38" s="191"/>
      <c r="H38" s="191"/>
      <c r="K38" s="1" t="s">
        <v>15</v>
      </c>
      <c r="L38" s="106">
        <v>2.2348865795060902E-4</v>
      </c>
      <c r="N38" s="1" t="s">
        <v>15</v>
      </c>
      <c r="O38" s="106">
        <v>7.9042457091237583E-4</v>
      </c>
    </row>
    <row r="39" spans="2:15" x14ac:dyDescent="0.25">
      <c r="B39" s="191"/>
      <c r="C39" s="191"/>
      <c r="D39" s="191"/>
      <c r="E39" s="191"/>
      <c r="F39" s="191"/>
      <c r="G39" s="191"/>
      <c r="H39" s="191"/>
      <c r="K39" s="1" t="s">
        <v>16</v>
      </c>
      <c r="L39" s="106">
        <v>6.7046597385182706E-4</v>
      </c>
      <c r="N39" s="1" t="s">
        <v>16</v>
      </c>
      <c r="O39" s="106">
        <v>1.0614272809394761E-2</v>
      </c>
    </row>
    <row r="40" spans="2:15" x14ac:dyDescent="0.25">
      <c r="B40" s="191"/>
      <c r="C40" s="191"/>
      <c r="D40" s="191"/>
      <c r="E40" s="191"/>
      <c r="F40" s="191"/>
      <c r="G40" s="191"/>
      <c r="H40" s="191"/>
      <c r="K40" s="1" t="s">
        <v>17</v>
      </c>
      <c r="L40" s="106">
        <v>2.5701195664320038E-3</v>
      </c>
      <c r="N40" s="1" t="s">
        <v>17</v>
      </c>
      <c r="O40" s="106">
        <v>1.9534778681120146E-2</v>
      </c>
    </row>
  </sheetData>
  <mergeCells count="10">
    <mergeCell ref="K29:L29"/>
    <mergeCell ref="T16:U16"/>
    <mergeCell ref="N29:O29"/>
    <mergeCell ref="N3:O3"/>
    <mergeCell ref="Q3:R3"/>
    <mergeCell ref="B2:I2"/>
    <mergeCell ref="T3:U3"/>
    <mergeCell ref="K16:L16"/>
    <mergeCell ref="N16:O16"/>
    <mergeCell ref="Q16:R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GPS Coord.</vt:lpstr>
      <vt:lpstr>AVG Traffic Data</vt:lpstr>
      <vt:lpstr>St. Axle Dist</vt:lpstr>
      <vt:lpstr>Other Single Axle Dist</vt:lpstr>
      <vt:lpstr>Tandem Dist</vt:lpstr>
      <vt:lpstr>Tridem Dist</vt:lpstr>
      <vt:lpstr>Quad Dist</vt:lpstr>
      <vt:lpstr>Average-Traffic Data </vt:lpstr>
      <vt:lpstr>WINTER AADTT </vt:lpstr>
      <vt:lpstr>Class Examples</vt:lpstr>
      <vt:lpstr>Winter Traffic</vt:lpstr>
      <vt:lpstr>'St. Axle Dist'!Distribution_Steering_Axle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Morovatdar, Ali</dc:creator>
  <cp:lastModifiedBy>Jaime Gonzales</cp:lastModifiedBy>
  <dcterms:created xsi:type="dcterms:W3CDTF">2019-02-22T17:04:50Z</dcterms:created>
  <dcterms:modified xsi:type="dcterms:W3CDTF">2019-08-06T15:17:15Z</dcterms:modified>
</cp:coreProperties>
</file>