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sminegonzales/Downloads/"/>
    </mc:Choice>
  </mc:AlternateContent>
  <xr:revisionPtr revIDLastSave="0" documentId="8_{31E53A88-C972-F045-AB62-2098995716C8}" xr6:coauthVersionLast="47" xr6:coauthVersionMax="47" xr10:uidLastSave="{00000000-0000-0000-0000-000000000000}"/>
  <bookViews>
    <workbookView xWindow="6700" yWindow="1160" windowWidth="24460" windowHeight="14820" activeTab="2" xr2:uid="{C1B098F7-1489-ED4F-9024-B228BEB29012}"/>
  </bookViews>
  <sheets>
    <sheet name="{LinDuva}_Module07_Flow_Constra" sheetId="1" r:id="rId1"/>
    <sheet name="{LinDuva}_Module07_Locations" sheetId="2" r:id="rId2"/>
    <sheet name="Module" sheetId="3" r:id="rId3"/>
    <sheet name="Module (2)" sheetId="4" r:id="rId4"/>
  </sheets>
  <definedNames>
    <definedName name="solver_adj" localSheetId="2" hidden="1">Module!$B$6:$B$18</definedName>
    <definedName name="solver_adj" localSheetId="3" hidden="1">'Module (2)'!$B$6:$B$18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2</definedName>
    <definedName name="solver_eng" localSheetId="3" hidden="1">2</definedName>
    <definedName name="solver_itr" localSheetId="2" hidden="1">2147483647</definedName>
    <definedName name="solver_itr" localSheetId="3" hidden="1">2147483647</definedName>
    <definedName name="solver_lhs1" localSheetId="2" hidden="1">Module!$B$6:$B$18</definedName>
    <definedName name="solver_lhs1" localSheetId="3" hidden="1">'Module (2)'!$B$6:$B$18</definedName>
    <definedName name="solver_lhs2" localSheetId="2" hidden="1">Module!$B$6:$B$18</definedName>
    <definedName name="solver_lhs2" localSheetId="3" hidden="1">'Module (2)'!$B$6:$B$18</definedName>
    <definedName name="solver_lhs3" localSheetId="2" hidden="1">Module!$M$6:$M$13</definedName>
    <definedName name="solver_lhs3" localSheetId="3" hidden="1">'Module (2)'!$M$6:$M$13</definedName>
    <definedName name="solver_lin" localSheetId="2" hidden="1">1</definedName>
    <definedName name="solver_lin" localSheetId="3" hidden="1">1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3</definedName>
    <definedName name="solver_num" localSheetId="3" hidden="1">3</definedName>
    <definedName name="solver_opt" localSheetId="2" hidden="1">Module!$F$2</definedName>
    <definedName name="solver_opt" localSheetId="3" hidden="1">'Module (2)'!$F$2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el2" localSheetId="2" hidden="1">3</definedName>
    <definedName name="solver_rel2" localSheetId="3" hidden="1">3</definedName>
    <definedName name="solver_rel3" localSheetId="2" hidden="1">2</definedName>
    <definedName name="solver_rel3" localSheetId="3" hidden="1">2</definedName>
    <definedName name="solver_rhs1" localSheetId="2" hidden="1">Module!$G$6:$G$18</definedName>
    <definedName name="solver_rhs1" localSheetId="3" hidden="1">'Module (2)'!$G$6:$G$18</definedName>
    <definedName name="solver_rhs2" localSheetId="2" hidden="1">0</definedName>
    <definedName name="solver_rhs2" localSheetId="3" hidden="1">0</definedName>
    <definedName name="solver_rhs3" localSheetId="2" hidden="1">Module!$N$6:$N$13</definedName>
    <definedName name="solver_rhs3" localSheetId="3" hidden="1">'Module (2)'!$N$6:$N$13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18" i="4" l="1"/>
  <c r="D18" i="4"/>
  <c r="F17" i="4"/>
  <c r="D17" i="4"/>
  <c r="F16" i="4"/>
  <c r="D16" i="4"/>
  <c r="F15" i="4"/>
  <c r="D15" i="4"/>
  <c r="F14" i="4"/>
  <c r="D14" i="4"/>
  <c r="L13" i="4"/>
  <c r="K13" i="4"/>
  <c r="F13" i="4"/>
  <c r="D13" i="4"/>
  <c r="L12" i="4"/>
  <c r="K12" i="4"/>
  <c r="F12" i="4"/>
  <c r="D12" i="4"/>
  <c r="L11" i="4"/>
  <c r="K11" i="4"/>
  <c r="M11" i="4" s="1"/>
  <c r="F11" i="4"/>
  <c r="D11" i="4"/>
  <c r="L10" i="4"/>
  <c r="M10" i="4" s="1"/>
  <c r="K10" i="4"/>
  <c r="F10" i="4"/>
  <c r="D10" i="4"/>
  <c r="L9" i="4"/>
  <c r="K9" i="4"/>
  <c r="F9" i="4"/>
  <c r="D9" i="4"/>
  <c r="M8" i="4"/>
  <c r="L8" i="4"/>
  <c r="K8" i="4"/>
  <c r="F8" i="4"/>
  <c r="D8" i="4"/>
  <c r="L7" i="4"/>
  <c r="M7" i="4" s="1"/>
  <c r="K7" i="4"/>
  <c r="F7" i="4"/>
  <c r="D7" i="4"/>
  <c r="L6" i="4"/>
  <c r="K6" i="4"/>
  <c r="M6" i="4" s="1"/>
  <c r="F6" i="4"/>
  <c r="D6" i="4"/>
  <c r="F2" i="4"/>
  <c r="L7" i="3"/>
  <c r="L8" i="3"/>
  <c r="L9" i="3"/>
  <c r="L10" i="3"/>
  <c r="L11" i="3"/>
  <c r="L12" i="3"/>
  <c r="L13" i="3"/>
  <c r="L6" i="3"/>
  <c r="K7" i="3"/>
  <c r="K8" i="3"/>
  <c r="K9" i="3"/>
  <c r="K10" i="3"/>
  <c r="K11" i="3"/>
  <c r="K12" i="3"/>
  <c r="K13" i="3"/>
  <c r="K6" i="3"/>
  <c r="F2" i="3"/>
  <c r="F7" i="3"/>
  <c r="F8" i="3"/>
  <c r="F9" i="3"/>
  <c r="F10" i="3"/>
  <c r="F11" i="3"/>
  <c r="F12" i="3"/>
  <c r="F13" i="3"/>
  <c r="F14" i="3"/>
  <c r="F15" i="3"/>
  <c r="F16" i="3"/>
  <c r="F17" i="3"/>
  <c r="F18" i="3"/>
  <c r="F6" i="3"/>
  <c r="D7" i="3"/>
  <c r="D8" i="3"/>
  <c r="D9" i="3"/>
  <c r="D10" i="3"/>
  <c r="D11" i="3"/>
  <c r="D12" i="3"/>
  <c r="D13" i="3"/>
  <c r="D14" i="3"/>
  <c r="D15" i="3"/>
  <c r="D16" i="3"/>
  <c r="D17" i="3"/>
  <c r="D18" i="3"/>
  <c r="D6" i="3"/>
  <c r="M12" i="4" l="1"/>
  <c r="M9" i="4"/>
  <c r="M13" i="4"/>
  <c r="M6" i="3"/>
  <c r="M12" i="3"/>
  <c r="M13" i="3"/>
  <c r="M10" i="3"/>
  <c r="M9" i="3"/>
  <c r="M8" i="3"/>
  <c r="M11" i="3"/>
  <c r="M7" i="3"/>
</calcChain>
</file>

<file path=xl/sharedStrings.xml><?xml version="1.0" encoding="utf-8"?>
<sst xmlns="http://purl.oclc.org/ooxml/spreadsheetml/main" count="55" uniqueCount="28">
  <si>
    <t>to</t>
  </si>
  <si>
    <t>from</t>
  </si>
  <si>
    <t>capacity_of_molten_chocolate</t>
  </si>
  <si>
    <t>Toffee Town</t>
  </si>
  <si>
    <t>Strawberry Swirl Stream</t>
  </si>
  <si>
    <t>Pixie Stix Plateau</t>
  </si>
  <si>
    <t>Molasses Marsh</t>
  </si>
  <si>
    <t>Gingerbread Glades</t>
  </si>
  <si>
    <t>Frosted Fluff Fields</t>
  </si>
  <si>
    <t>Chocolate Chip Cliffs</t>
  </si>
  <si>
    <t>Candy Cane Canyon</t>
  </si>
  <si>
    <t>location_name</t>
  </si>
  <si>
    <t>location_id</t>
  </si>
  <si>
    <t>Units of Flow</t>
  </si>
  <si>
    <t>Links</t>
  </si>
  <si>
    <t>Upper Bound</t>
  </si>
  <si>
    <t>From</t>
  </si>
  <si>
    <t>To</t>
  </si>
  <si>
    <t>Nodes</t>
  </si>
  <si>
    <t>Inflow</t>
  </si>
  <si>
    <t>Outflow</t>
  </si>
  <si>
    <t>Net Flow</t>
  </si>
  <si>
    <t>Supply / Demand</t>
  </si>
  <si>
    <t>Pixie Stix  Plateau</t>
  </si>
  <si>
    <t xml:space="preserve"> </t>
  </si>
  <si>
    <t>Maximum Flow --&gt;</t>
  </si>
  <si>
    <t>Underutilized</t>
  </si>
  <si>
    <t>At Capacity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</si>
</sst>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" fillId="10" borderId="10" xfId="19" applyBorder="1" applyAlignment="1">
      <alignment horizontal="center"/>
    </xf>
    <xf numFmtId="0" fontId="1" fillId="14" borderId="10" xfId="23" applyBorder="1" applyAlignment="1">
      <alignment horizontal="center"/>
    </xf>
    <xf numFmtId="0" fontId="1" fillId="18" borderId="10" xfId="27" applyBorder="1" applyAlignment="1">
      <alignment horizontal="center"/>
    </xf>
    <xf numFmtId="0" fontId="1" fillId="14" borderId="10" xfId="23" applyBorder="1" applyAlignment="1"/>
    <xf numFmtId="0" fontId="1" fillId="18" borderId="10" xfId="27" applyBorder="1" applyAlignment="1"/>
    <xf numFmtId="0" fontId="1" fillId="26" borderId="11" xfId="35" applyBorder="1"/>
    <xf numFmtId="0" fontId="18" fillId="0" borderId="0" xfId="0" applyFont="1" applyBorder="1"/>
    <xf numFmtId="0" fontId="0" fillId="0" borderId="0" xfId="0" applyBorder="1"/>
    <xf numFmtId="0" fontId="1" fillId="10" borderId="12" xfId="19" applyBorder="1" applyAlignment="1">
      <alignment horizontal="center"/>
    </xf>
    <xf numFmtId="0" fontId="1" fillId="10" borderId="13" xfId="19" applyBorder="1" applyAlignment="1">
      <alignment horizontal="center"/>
    </xf>
    <xf numFmtId="0" fontId="1" fillId="10" borderId="13" xfId="19" applyBorder="1" applyAlignment="1"/>
    <xf numFmtId="0" fontId="1" fillId="10" borderId="14" xfId="19" applyBorder="1" applyAlignment="1">
      <alignment horizontal="center" wrapText="1"/>
    </xf>
    <xf numFmtId="0" fontId="1" fillId="10" borderId="15" xfId="19" applyBorder="1" applyAlignment="1">
      <alignment horizontal="center"/>
    </xf>
    <xf numFmtId="0" fontId="1" fillId="10" borderId="16" xfId="19" applyBorder="1" applyAlignment="1">
      <alignment horizontal="center" wrapText="1"/>
    </xf>
    <xf numFmtId="0" fontId="18" fillId="0" borderId="17" xfId="0" applyFont="1" applyBorder="1"/>
    <xf numFmtId="0" fontId="0" fillId="0" borderId="0" xfId="0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5" xfId="0" applyFont="1" applyBorder="1"/>
    <xf numFmtId="0" fontId="0" fillId="0" borderId="10" xfId="0" applyBorder="1"/>
    <xf numFmtId="0" fontId="18" fillId="0" borderId="16" xfId="0" applyFont="1" applyBorder="1" applyAlignment="1">
      <alignment horizontal="center"/>
    </xf>
    <xf numFmtId="0" fontId="1" fillId="10" borderId="12" xfId="19" applyBorder="1" applyAlignment="1">
      <alignment horizontal="center" wrapText="1"/>
    </xf>
    <xf numFmtId="0" fontId="1" fillId="10" borderId="15" xfId="19" applyBorder="1" applyAlignment="1">
      <alignment horizontal="center" wrapText="1"/>
    </xf>
    <xf numFmtId="0" fontId="0" fillId="33" borderId="17" xfId="0" applyFill="1" applyBorder="1"/>
    <xf numFmtId="0" fontId="0" fillId="0" borderId="18" xfId="0" applyBorder="1"/>
    <xf numFmtId="0" fontId="0" fillId="33" borderId="15" xfId="0" applyFill="1" applyBorder="1"/>
    <xf numFmtId="0" fontId="18" fillId="0" borderId="10" xfId="0" applyFont="1" applyBorder="1"/>
    <xf numFmtId="0" fontId="0" fillId="0" borderId="16" xfId="0" applyBorder="1"/>
    <xf numFmtId="0" fontId="0" fillId="34" borderId="18" xfId="0" applyFill="1" applyBorder="1"/>
    <xf numFmtId="0" fontId="0" fillId="34" borderId="16" xfId="0" applyFill="1" applyBorder="1"/>
    <xf numFmtId="0" fontId="0" fillId="35" borderId="18" xfId="0" applyFill="1" applyBorder="1"/>
    <xf numFmtId="0" fontId="0" fillId="0" borderId="14" xfId="0" applyBorder="1"/>
    <xf numFmtId="0" fontId="14" fillId="34" borderId="12" xfId="0" applyFont="1" applyFill="1" applyBorder="1"/>
    <xf numFmtId="0" fontId="0" fillId="35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6C15-6390-8841-962C-1B19E1152044}">
  <dimension ref="A1:C13"/>
  <sheetViews>
    <sheetView workbookViewId="0">
      <selection activeCell="D27" sqref="D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</v>
      </c>
      <c r="C2">
        <v>490</v>
      </c>
    </row>
    <row r="3" spans="1:3" x14ac:dyDescent="0.2">
      <c r="A3">
        <v>0</v>
      </c>
      <c r="B3">
        <v>2</v>
      </c>
      <c r="C3">
        <v>217</v>
      </c>
    </row>
    <row r="4" spans="1:3" x14ac:dyDescent="0.2">
      <c r="A4">
        <v>0</v>
      </c>
      <c r="B4">
        <v>3</v>
      </c>
      <c r="C4">
        <v>420</v>
      </c>
    </row>
    <row r="5" spans="1:3" x14ac:dyDescent="0.2">
      <c r="A5">
        <v>1</v>
      </c>
      <c r="B5">
        <v>2</v>
      </c>
      <c r="C5">
        <v>208</v>
      </c>
    </row>
    <row r="6" spans="1:3" x14ac:dyDescent="0.2">
      <c r="A6">
        <v>1</v>
      </c>
      <c r="B6">
        <v>4</v>
      </c>
      <c r="C6">
        <v>122</v>
      </c>
    </row>
    <row r="7" spans="1:3" x14ac:dyDescent="0.2">
      <c r="A7">
        <v>2</v>
      </c>
      <c r="B7">
        <v>4</v>
      </c>
      <c r="C7">
        <v>147</v>
      </c>
    </row>
    <row r="8" spans="1:3" x14ac:dyDescent="0.2">
      <c r="A8">
        <v>3</v>
      </c>
      <c r="B8">
        <v>4</v>
      </c>
      <c r="C8">
        <v>78</v>
      </c>
    </row>
    <row r="9" spans="1:3" x14ac:dyDescent="0.2">
      <c r="A9">
        <v>3</v>
      </c>
      <c r="B9">
        <v>6</v>
      </c>
      <c r="C9">
        <v>102</v>
      </c>
    </row>
    <row r="10" spans="1:3" x14ac:dyDescent="0.2">
      <c r="A10">
        <v>4</v>
      </c>
      <c r="B10">
        <v>7</v>
      </c>
      <c r="C10">
        <v>468</v>
      </c>
    </row>
    <row r="11" spans="1:3" x14ac:dyDescent="0.2">
      <c r="A11">
        <v>4</v>
      </c>
      <c r="B11">
        <v>5</v>
      </c>
      <c r="C11">
        <v>291</v>
      </c>
    </row>
    <row r="12" spans="1:3" x14ac:dyDescent="0.2">
      <c r="A12">
        <v>5</v>
      </c>
      <c r="B12">
        <v>7</v>
      </c>
      <c r="C12">
        <v>197</v>
      </c>
    </row>
    <row r="13" spans="1:3" x14ac:dyDescent="0.2">
      <c r="A13">
        <v>6</v>
      </c>
      <c r="B13">
        <v>7</v>
      </c>
      <c r="C13">
        <v>263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2AD0-426B-C344-9624-F6320AFE7807}">
  <dimension ref="A1:B9"/>
  <sheetViews>
    <sheetView workbookViewId="0"/>
  </sheetViews>
  <sheetFormatPr baseColWidth="10" defaultRowHeight="16" x14ac:dyDescent="0.2"/>
  <sheetData>
    <row r="1" spans="1:2" x14ac:dyDescent="0.2">
      <c r="A1" t="s">
        <v>12</v>
      </c>
      <c r="B1" t="s">
        <v>11</v>
      </c>
    </row>
    <row r="2" spans="1:2" x14ac:dyDescent="0.2">
      <c r="A2">
        <v>0</v>
      </c>
      <c r="B2" t="s">
        <v>10</v>
      </c>
    </row>
    <row r="3" spans="1:2" x14ac:dyDescent="0.2">
      <c r="A3">
        <v>1</v>
      </c>
      <c r="B3" t="s">
        <v>9</v>
      </c>
    </row>
    <row r="4" spans="1:2" x14ac:dyDescent="0.2">
      <c r="A4">
        <v>2</v>
      </c>
      <c r="B4" t="s">
        <v>8</v>
      </c>
    </row>
    <row r="5" spans="1:2" x14ac:dyDescent="0.2">
      <c r="A5">
        <v>3</v>
      </c>
      <c r="B5" t="s">
        <v>7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4</v>
      </c>
    </row>
    <row r="9" spans="1:2" x14ac:dyDescent="0.2">
      <c r="A9">
        <v>7</v>
      </c>
      <c r="B9" t="s">
        <v>3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E01E-97F3-9049-8C6C-8DAD71F88A3B}">
  <dimension ref="B1:N18"/>
  <sheetViews>
    <sheetView tabSelected="1" workbookViewId="0">
      <selection activeCell="K26" sqref="K26"/>
    </sheetView>
  </sheetViews>
  <sheetFormatPr baseColWidth="10" defaultRowHeight="16" x14ac:dyDescent="0.2"/>
  <cols>
    <col min="3" max="3" width="2.83203125" customWidth="1"/>
    <col min="4" max="4" width="20.33203125" customWidth="1"/>
    <col min="5" max="5" width="2.83203125" customWidth="1"/>
    <col min="6" max="6" width="20.1640625" customWidth="1"/>
    <col min="9" max="9" width="2.83203125" customWidth="1"/>
    <col min="10" max="10" width="20.1640625" customWidth="1"/>
  </cols>
  <sheetData>
    <row r="1" spans="2:14" ht="17" thickBot="1" x14ac:dyDescent="0.25"/>
    <row r="2" spans="2:14" ht="17" thickBot="1" x14ac:dyDescent="0.25">
      <c r="C2" s="2" t="s">
        <v>25</v>
      </c>
      <c r="D2" s="2"/>
      <c r="E2" s="2"/>
      <c r="F2" s="8">
        <f>B18</f>
        <v>449</v>
      </c>
    </row>
    <row r="3" spans="2:14" ht="17" thickBot="1" x14ac:dyDescent="0.25"/>
    <row r="4" spans="2:14" x14ac:dyDescent="0.2">
      <c r="B4" s="23" t="s">
        <v>13</v>
      </c>
      <c r="C4" s="12" t="s">
        <v>14</v>
      </c>
      <c r="D4" s="12"/>
      <c r="E4" s="12"/>
      <c r="F4" s="12"/>
      <c r="G4" s="14" t="s">
        <v>15</v>
      </c>
      <c r="I4" s="11" t="s">
        <v>18</v>
      </c>
      <c r="J4" s="12"/>
      <c r="K4" s="13"/>
      <c r="L4" s="13"/>
      <c r="M4" s="12" t="s">
        <v>21</v>
      </c>
      <c r="N4" s="14" t="s">
        <v>22</v>
      </c>
    </row>
    <row r="5" spans="2:14" ht="17" thickBot="1" x14ac:dyDescent="0.25">
      <c r="B5" s="24"/>
      <c r="C5" s="4" t="s">
        <v>16</v>
      </c>
      <c r="D5" s="4"/>
      <c r="E5" s="5" t="s">
        <v>17</v>
      </c>
      <c r="F5" s="5"/>
      <c r="G5" s="16"/>
      <c r="I5" s="15"/>
      <c r="J5" s="3"/>
      <c r="K5" s="6" t="s">
        <v>19</v>
      </c>
      <c r="L5" s="7" t="s">
        <v>20</v>
      </c>
      <c r="M5" s="3"/>
      <c r="N5" s="16"/>
    </row>
    <row r="6" spans="2:14" x14ac:dyDescent="0.2">
      <c r="B6" s="25">
        <v>122</v>
      </c>
      <c r="C6" s="9">
        <v>0</v>
      </c>
      <c r="D6" s="10" t="str">
        <f>VLOOKUP(C6,$I$6:$J$13,2,0)</f>
        <v>Candy Cane Canyon</v>
      </c>
      <c r="E6" s="9">
        <v>1</v>
      </c>
      <c r="F6" s="10" t="str">
        <f>_xlfn.XLOOKUP(E6,$I$6:$I$13,$J$6:$J$13)</f>
        <v>Chocolate Chip Cliffs</v>
      </c>
      <c r="G6" s="26">
        <v>490</v>
      </c>
      <c r="I6" s="17">
        <v>0</v>
      </c>
      <c r="J6" s="10" t="s">
        <v>10</v>
      </c>
      <c r="K6" s="18">
        <f>SUMIF($E$6:$E$18,I6,$B$6:$B$18)</f>
        <v>449</v>
      </c>
      <c r="L6" s="18">
        <f>SUMIF($C$6:$C$18,I6,$B$6:$B$18)</f>
        <v>449</v>
      </c>
      <c r="M6" s="18">
        <f>K6-L6</f>
        <v>0</v>
      </c>
      <c r="N6" s="19">
        <v>0</v>
      </c>
    </row>
    <row r="7" spans="2:14" x14ac:dyDescent="0.2">
      <c r="B7" s="25">
        <v>147</v>
      </c>
      <c r="C7" s="9">
        <v>0</v>
      </c>
      <c r="D7" s="10" t="str">
        <f t="shared" ref="D7:D18" si="0">VLOOKUP(C7,$I$6:$J$13,2,0)</f>
        <v>Candy Cane Canyon</v>
      </c>
      <c r="E7" s="9">
        <v>2</v>
      </c>
      <c r="F7" s="10" t="str">
        <f t="shared" ref="F7:F18" si="1">_xlfn.XLOOKUP(E7,$I$6:$I$13,$J$6:$J$13)</f>
        <v>Frosted Fluff Fields</v>
      </c>
      <c r="G7" s="26">
        <v>217</v>
      </c>
      <c r="I7" s="17">
        <v>1</v>
      </c>
      <c r="J7" s="10" t="s">
        <v>9</v>
      </c>
      <c r="K7" s="18">
        <f t="shared" ref="K7:K13" si="2">SUMIF($E$6:$E$18,I7,$B$6:$B$18)</f>
        <v>122</v>
      </c>
      <c r="L7" s="18">
        <f t="shared" ref="L7:L13" si="3">SUMIF($C$6:$C$18,I7,$B$6:$B$18)</f>
        <v>122</v>
      </c>
      <c r="M7" s="18">
        <f t="shared" ref="M7:M13" si="4">K7-L7</f>
        <v>0</v>
      </c>
      <c r="N7" s="19">
        <v>0</v>
      </c>
    </row>
    <row r="8" spans="2:14" x14ac:dyDescent="0.2">
      <c r="B8" s="25">
        <v>180</v>
      </c>
      <c r="C8" s="9">
        <v>0</v>
      </c>
      <c r="D8" s="10" t="str">
        <f t="shared" si="0"/>
        <v>Candy Cane Canyon</v>
      </c>
      <c r="E8" s="9">
        <v>3</v>
      </c>
      <c r="F8" s="10" t="str">
        <f t="shared" si="1"/>
        <v>Gingerbread Glades</v>
      </c>
      <c r="G8" s="26">
        <v>420</v>
      </c>
      <c r="I8" s="17">
        <v>2</v>
      </c>
      <c r="J8" s="10" t="s">
        <v>8</v>
      </c>
      <c r="K8" s="18">
        <f t="shared" si="2"/>
        <v>147</v>
      </c>
      <c r="L8" s="18">
        <f t="shared" si="3"/>
        <v>147</v>
      </c>
      <c r="M8" s="18">
        <f t="shared" si="4"/>
        <v>0</v>
      </c>
      <c r="N8" s="19">
        <v>0</v>
      </c>
    </row>
    <row r="9" spans="2:14" x14ac:dyDescent="0.2">
      <c r="B9" s="25">
        <v>0</v>
      </c>
      <c r="C9" s="9">
        <v>1</v>
      </c>
      <c r="D9" s="10" t="str">
        <f t="shared" si="0"/>
        <v>Chocolate Chip Cliffs</v>
      </c>
      <c r="E9" s="9">
        <v>2</v>
      </c>
      <c r="F9" s="10" t="str">
        <f t="shared" si="1"/>
        <v>Frosted Fluff Fields</v>
      </c>
      <c r="G9" s="26">
        <v>208</v>
      </c>
      <c r="I9" s="17">
        <v>3</v>
      </c>
      <c r="J9" s="10" t="s">
        <v>7</v>
      </c>
      <c r="K9" s="18">
        <f t="shared" si="2"/>
        <v>180</v>
      </c>
      <c r="L9" s="18">
        <f t="shared" si="3"/>
        <v>180</v>
      </c>
      <c r="M9" s="18">
        <f t="shared" si="4"/>
        <v>0</v>
      </c>
      <c r="N9" s="19">
        <v>0</v>
      </c>
    </row>
    <row r="10" spans="2:14" x14ac:dyDescent="0.2">
      <c r="B10" s="25">
        <v>122</v>
      </c>
      <c r="C10" s="9">
        <v>1</v>
      </c>
      <c r="D10" s="10" t="str">
        <f t="shared" si="0"/>
        <v>Chocolate Chip Cliffs</v>
      </c>
      <c r="E10" s="9">
        <v>4</v>
      </c>
      <c r="F10" s="10" t="str">
        <f t="shared" si="1"/>
        <v>Molasses Marsh</v>
      </c>
      <c r="G10" s="26">
        <v>122</v>
      </c>
      <c r="I10" s="17">
        <v>4</v>
      </c>
      <c r="J10" s="10" t="s">
        <v>6</v>
      </c>
      <c r="K10" s="18">
        <f t="shared" si="2"/>
        <v>347</v>
      </c>
      <c r="L10" s="18">
        <f t="shared" si="3"/>
        <v>347</v>
      </c>
      <c r="M10" s="18">
        <f t="shared" si="4"/>
        <v>0</v>
      </c>
      <c r="N10" s="19">
        <v>0</v>
      </c>
    </row>
    <row r="11" spans="2:14" x14ac:dyDescent="0.2">
      <c r="B11" s="25">
        <v>147</v>
      </c>
      <c r="C11" s="9">
        <v>2</v>
      </c>
      <c r="D11" s="10" t="str">
        <f t="shared" si="0"/>
        <v>Frosted Fluff Fields</v>
      </c>
      <c r="E11" s="9">
        <v>4</v>
      </c>
      <c r="F11" s="10" t="str">
        <f t="shared" si="1"/>
        <v>Molasses Marsh</v>
      </c>
      <c r="G11" s="26">
        <v>147</v>
      </c>
      <c r="I11" s="17">
        <v>5</v>
      </c>
      <c r="J11" s="10" t="s">
        <v>23</v>
      </c>
      <c r="K11" s="18">
        <f t="shared" si="2"/>
        <v>197</v>
      </c>
      <c r="L11" s="18">
        <f t="shared" si="3"/>
        <v>197</v>
      </c>
      <c r="M11" s="18">
        <f t="shared" si="4"/>
        <v>0</v>
      </c>
      <c r="N11" s="19">
        <v>0</v>
      </c>
    </row>
    <row r="12" spans="2:14" x14ac:dyDescent="0.2">
      <c r="B12" s="25">
        <v>78</v>
      </c>
      <c r="C12" s="9">
        <v>3</v>
      </c>
      <c r="D12" s="10" t="str">
        <f t="shared" si="0"/>
        <v>Gingerbread Glades</v>
      </c>
      <c r="E12" s="9">
        <v>4</v>
      </c>
      <c r="F12" s="10" t="str">
        <f t="shared" si="1"/>
        <v>Molasses Marsh</v>
      </c>
      <c r="G12" s="26">
        <v>78</v>
      </c>
      <c r="I12" s="17">
        <v>6</v>
      </c>
      <c r="J12" s="10" t="s">
        <v>4</v>
      </c>
      <c r="K12" s="18">
        <f t="shared" si="2"/>
        <v>102</v>
      </c>
      <c r="L12" s="18">
        <f t="shared" si="3"/>
        <v>102</v>
      </c>
      <c r="M12" s="18">
        <f t="shared" si="4"/>
        <v>0</v>
      </c>
      <c r="N12" s="19">
        <v>0</v>
      </c>
    </row>
    <row r="13" spans="2:14" ht="17" thickBot="1" x14ac:dyDescent="0.25">
      <c r="B13" s="25">
        <v>102</v>
      </c>
      <c r="C13" s="9">
        <v>3</v>
      </c>
      <c r="D13" s="10" t="str">
        <f t="shared" si="0"/>
        <v>Gingerbread Glades</v>
      </c>
      <c r="E13" s="9">
        <v>6</v>
      </c>
      <c r="F13" s="10" t="str">
        <f t="shared" si="1"/>
        <v>Strawberry Swirl Stream</v>
      </c>
      <c r="G13" s="26">
        <v>102</v>
      </c>
      <c r="I13" s="20">
        <v>7</v>
      </c>
      <c r="J13" s="21" t="s">
        <v>3</v>
      </c>
      <c r="K13" s="1">
        <f t="shared" si="2"/>
        <v>449</v>
      </c>
      <c r="L13" s="1">
        <f t="shared" si="3"/>
        <v>449</v>
      </c>
      <c r="M13" s="1">
        <f t="shared" si="4"/>
        <v>0</v>
      </c>
      <c r="N13" s="22">
        <v>0</v>
      </c>
    </row>
    <row r="14" spans="2:14" x14ac:dyDescent="0.2">
      <c r="B14" s="25">
        <v>150</v>
      </c>
      <c r="C14" s="9">
        <v>4</v>
      </c>
      <c r="D14" s="10" t="str">
        <f t="shared" si="0"/>
        <v>Molasses Marsh</v>
      </c>
      <c r="E14" s="9">
        <v>7</v>
      </c>
      <c r="F14" s="10" t="str">
        <f t="shared" si="1"/>
        <v>Toffee Town</v>
      </c>
      <c r="G14" s="26">
        <v>468</v>
      </c>
    </row>
    <row r="15" spans="2:14" x14ac:dyDescent="0.2">
      <c r="B15" s="25">
        <v>197</v>
      </c>
      <c r="C15" s="9">
        <v>4</v>
      </c>
      <c r="D15" s="10" t="str">
        <f t="shared" si="0"/>
        <v>Molasses Marsh</v>
      </c>
      <c r="E15" s="9">
        <v>5</v>
      </c>
      <c r="F15" s="10" t="str">
        <f t="shared" si="1"/>
        <v>Pixie Stix  Plateau</v>
      </c>
      <c r="G15" s="26">
        <v>291</v>
      </c>
    </row>
    <row r="16" spans="2:14" x14ac:dyDescent="0.2">
      <c r="B16" s="25">
        <v>197</v>
      </c>
      <c r="C16" s="9">
        <v>5</v>
      </c>
      <c r="D16" s="10" t="str">
        <f t="shared" si="0"/>
        <v>Pixie Stix  Plateau</v>
      </c>
      <c r="E16" s="9">
        <v>7</v>
      </c>
      <c r="F16" s="10" t="str">
        <f t="shared" si="1"/>
        <v>Toffee Town</v>
      </c>
      <c r="G16" s="26">
        <v>197</v>
      </c>
    </row>
    <row r="17" spans="2:10" x14ac:dyDescent="0.2">
      <c r="B17" s="25">
        <v>102</v>
      </c>
      <c r="C17" s="9">
        <v>6</v>
      </c>
      <c r="D17" s="10" t="str">
        <f t="shared" si="0"/>
        <v>Strawberry Swirl Stream</v>
      </c>
      <c r="E17" s="9">
        <v>7</v>
      </c>
      <c r="F17" s="10" t="str">
        <f t="shared" si="1"/>
        <v>Toffee Town</v>
      </c>
      <c r="G17" s="26">
        <v>263</v>
      </c>
    </row>
    <row r="18" spans="2:10" ht="17" thickBot="1" x14ac:dyDescent="0.25">
      <c r="B18" s="27">
        <v>449</v>
      </c>
      <c r="C18" s="28">
        <v>7</v>
      </c>
      <c r="D18" s="21" t="str">
        <f t="shared" si="0"/>
        <v>Toffee Town</v>
      </c>
      <c r="E18" s="28">
        <v>0</v>
      </c>
      <c r="F18" s="21" t="str">
        <f t="shared" si="1"/>
        <v>Candy Cane Canyon</v>
      </c>
      <c r="G18" s="29">
        <v>9999</v>
      </c>
      <c r="J18" t="s">
        <v>24</v>
      </c>
    </row>
  </sheetData>
  <mergeCells count="9">
    <mergeCell ref="N4:N5"/>
    <mergeCell ref="M4:M5"/>
    <mergeCell ref="C2:E2"/>
    <mergeCell ref="I4:J5"/>
    <mergeCell ref="C4:F4"/>
    <mergeCell ref="B4:B5"/>
    <mergeCell ref="G4:G5"/>
    <mergeCell ref="C5:D5"/>
    <mergeCell ref="E5:F5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54C0-93D1-4245-894C-F8B506C62A58}">
  <dimension ref="B1:N21"/>
  <sheetViews>
    <sheetView workbookViewId="0">
      <selection activeCell="K26" sqref="K26"/>
    </sheetView>
  </sheetViews>
  <sheetFormatPr baseColWidth="10" defaultRowHeight="16" x14ac:dyDescent="0.2"/>
  <cols>
    <col min="3" max="3" width="2.83203125" customWidth="1"/>
    <col min="4" max="4" width="20.33203125" customWidth="1"/>
    <col min="5" max="5" width="2.83203125" customWidth="1"/>
    <col min="6" max="6" width="20.1640625" customWidth="1"/>
    <col min="8" max="8" width="12" customWidth="1"/>
    <col min="9" max="9" width="2.83203125" customWidth="1"/>
    <col min="10" max="10" width="20.1640625" customWidth="1"/>
  </cols>
  <sheetData>
    <row r="1" spans="2:14" ht="17" thickBot="1" x14ac:dyDescent="0.25"/>
    <row r="2" spans="2:14" ht="17" thickBot="1" x14ac:dyDescent="0.25">
      <c r="C2" s="2" t="s">
        <v>25</v>
      </c>
      <c r="D2" s="2"/>
      <c r="E2" s="2"/>
      <c r="F2" s="8">
        <f>B18</f>
        <v>449</v>
      </c>
    </row>
    <row r="3" spans="2:14" ht="17" thickBot="1" x14ac:dyDescent="0.25"/>
    <row r="4" spans="2:14" x14ac:dyDescent="0.2">
      <c r="B4" s="23" t="s">
        <v>13</v>
      </c>
      <c r="C4" s="12" t="s">
        <v>14</v>
      </c>
      <c r="D4" s="12"/>
      <c r="E4" s="12"/>
      <c r="F4" s="12"/>
      <c r="G4" s="14" t="s">
        <v>15</v>
      </c>
      <c r="I4" s="11" t="s">
        <v>18</v>
      </c>
      <c r="J4" s="12"/>
      <c r="K4" s="13"/>
      <c r="L4" s="13"/>
      <c r="M4" s="12" t="s">
        <v>21</v>
      </c>
      <c r="N4" s="14" t="s">
        <v>22</v>
      </c>
    </row>
    <row r="5" spans="2:14" ht="17" thickBot="1" x14ac:dyDescent="0.25">
      <c r="B5" s="24"/>
      <c r="C5" s="4" t="s">
        <v>16</v>
      </c>
      <c r="D5" s="4"/>
      <c r="E5" s="5" t="s">
        <v>17</v>
      </c>
      <c r="F5" s="5"/>
      <c r="G5" s="16"/>
      <c r="I5" s="15"/>
      <c r="J5" s="3"/>
      <c r="K5" s="6" t="s">
        <v>19</v>
      </c>
      <c r="L5" s="7" t="s">
        <v>20</v>
      </c>
      <c r="M5" s="3"/>
      <c r="N5" s="16"/>
    </row>
    <row r="6" spans="2:14" x14ac:dyDescent="0.2">
      <c r="B6" s="25">
        <v>122</v>
      </c>
      <c r="C6" s="9">
        <v>0</v>
      </c>
      <c r="D6" s="10" t="str">
        <f>VLOOKUP(C6,$I$6:$J$13,2,0)</f>
        <v>Candy Cane Canyon</v>
      </c>
      <c r="E6" s="9">
        <v>1</v>
      </c>
      <c r="F6" s="10" t="str">
        <f>_xlfn.XLOOKUP(E6,$I$6:$I$13,$J$6:$J$13)</f>
        <v>Chocolate Chip Cliffs</v>
      </c>
      <c r="G6" s="30">
        <v>490</v>
      </c>
      <c r="I6" s="17">
        <v>0</v>
      </c>
      <c r="J6" s="10" t="s">
        <v>10</v>
      </c>
      <c r="K6" s="18">
        <f>SUMIF($E$6:$E$18,I6,$B$6:$B$18)</f>
        <v>449</v>
      </c>
      <c r="L6" s="18">
        <f>SUMIF($C$6:$C$18,I6,$B$6:$B$18)</f>
        <v>449</v>
      </c>
      <c r="M6" s="18">
        <f>K6-L6</f>
        <v>0</v>
      </c>
      <c r="N6" s="19">
        <v>0</v>
      </c>
    </row>
    <row r="7" spans="2:14" x14ac:dyDescent="0.2">
      <c r="B7" s="25">
        <v>147</v>
      </c>
      <c r="C7" s="9">
        <v>0</v>
      </c>
      <c r="D7" s="10" t="str">
        <f t="shared" ref="D7:D18" si="0">VLOOKUP(C7,$I$6:$J$13,2,0)</f>
        <v>Candy Cane Canyon</v>
      </c>
      <c r="E7" s="9">
        <v>2</v>
      </c>
      <c r="F7" s="10" t="str">
        <f t="shared" ref="F7:F18" si="1">_xlfn.XLOOKUP(E7,$I$6:$I$13,$J$6:$J$13)</f>
        <v>Frosted Fluff Fields</v>
      </c>
      <c r="G7" s="30">
        <v>217</v>
      </c>
      <c r="I7" s="17">
        <v>1</v>
      </c>
      <c r="J7" s="10" t="s">
        <v>9</v>
      </c>
      <c r="K7" s="18">
        <f t="shared" ref="K7:K13" si="2">SUMIF($E$6:$E$18,I7,$B$6:$B$18)</f>
        <v>122</v>
      </c>
      <c r="L7" s="18">
        <f t="shared" ref="L7:L13" si="3">SUMIF($C$6:$C$18,I7,$B$6:$B$18)</f>
        <v>122</v>
      </c>
      <c r="M7" s="18">
        <f t="shared" ref="M7:M13" si="4">K7-L7</f>
        <v>0</v>
      </c>
      <c r="N7" s="19">
        <v>0</v>
      </c>
    </row>
    <row r="8" spans="2:14" x14ac:dyDescent="0.2">
      <c r="B8" s="25">
        <v>180</v>
      </c>
      <c r="C8" s="9">
        <v>0</v>
      </c>
      <c r="D8" s="10" t="str">
        <f t="shared" si="0"/>
        <v>Candy Cane Canyon</v>
      </c>
      <c r="E8" s="9">
        <v>3</v>
      </c>
      <c r="F8" s="10" t="str">
        <f t="shared" si="1"/>
        <v>Gingerbread Glades</v>
      </c>
      <c r="G8" s="30">
        <v>420</v>
      </c>
      <c r="I8" s="17">
        <v>2</v>
      </c>
      <c r="J8" s="10" t="s">
        <v>8</v>
      </c>
      <c r="K8" s="18">
        <f t="shared" si="2"/>
        <v>147</v>
      </c>
      <c r="L8" s="18">
        <f t="shared" si="3"/>
        <v>147</v>
      </c>
      <c r="M8" s="18">
        <f t="shared" si="4"/>
        <v>0</v>
      </c>
      <c r="N8" s="19">
        <v>0</v>
      </c>
    </row>
    <row r="9" spans="2:14" x14ac:dyDescent="0.2">
      <c r="B9" s="25">
        <v>0</v>
      </c>
      <c r="C9" s="9">
        <v>1</v>
      </c>
      <c r="D9" s="10" t="str">
        <f t="shared" si="0"/>
        <v>Chocolate Chip Cliffs</v>
      </c>
      <c r="E9" s="9">
        <v>2</v>
      </c>
      <c r="F9" s="10" t="str">
        <f t="shared" si="1"/>
        <v>Frosted Fluff Fields</v>
      </c>
      <c r="G9" s="30">
        <v>208</v>
      </c>
      <c r="I9" s="17">
        <v>3</v>
      </c>
      <c r="J9" s="10" t="s">
        <v>7</v>
      </c>
      <c r="K9" s="18">
        <f t="shared" si="2"/>
        <v>180</v>
      </c>
      <c r="L9" s="18">
        <f t="shared" si="3"/>
        <v>180</v>
      </c>
      <c r="M9" s="18">
        <f t="shared" si="4"/>
        <v>0</v>
      </c>
      <c r="N9" s="19">
        <v>0</v>
      </c>
    </row>
    <row r="10" spans="2:14" x14ac:dyDescent="0.2">
      <c r="B10" s="25">
        <v>122</v>
      </c>
      <c r="C10" s="9">
        <v>1</v>
      </c>
      <c r="D10" s="10" t="str">
        <f t="shared" si="0"/>
        <v>Chocolate Chip Cliffs</v>
      </c>
      <c r="E10" s="9">
        <v>4</v>
      </c>
      <c r="F10" s="10" t="str">
        <f t="shared" si="1"/>
        <v>Molasses Marsh</v>
      </c>
      <c r="G10" s="32">
        <v>122</v>
      </c>
      <c r="I10" s="17">
        <v>4</v>
      </c>
      <c r="J10" s="10" t="s">
        <v>6</v>
      </c>
      <c r="K10" s="18">
        <f t="shared" si="2"/>
        <v>347</v>
      </c>
      <c r="L10" s="18">
        <f t="shared" si="3"/>
        <v>347</v>
      </c>
      <c r="M10" s="18">
        <f t="shared" si="4"/>
        <v>0</v>
      </c>
      <c r="N10" s="19">
        <v>0</v>
      </c>
    </row>
    <row r="11" spans="2:14" x14ac:dyDescent="0.2">
      <c r="B11" s="25">
        <v>147</v>
      </c>
      <c r="C11" s="9">
        <v>2</v>
      </c>
      <c r="D11" s="10" t="str">
        <f t="shared" si="0"/>
        <v>Frosted Fluff Fields</v>
      </c>
      <c r="E11" s="9">
        <v>4</v>
      </c>
      <c r="F11" s="10" t="str">
        <f t="shared" si="1"/>
        <v>Molasses Marsh</v>
      </c>
      <c r="G11" s="32">
        <v>147</v>
      </c>
      <c r="I11" s="17">
        <v>5</v>
      </c>
      <c r="J11" s="10" t="s">
        <v>23</v>
      </c>
      <c r="K11" s="18">
        <f t="shared" si="2"/>
        <v>197</v>
      </c>
      <c r="L11" s="18">
        <f t="shared" si="3"/>
        <v>197</v>
      </c>
      <c r="M11" s="18">
        <f t="shared" si="4"/>
        <v>0</v>
      </c>
      <c r="N11" s="19">
        <v>0</v>
      </c>
    </row>
    <row r="12" spans="2:14" x14ac:dyDescent="0.2">
      <c r="B12" s="25">
        <v>78</v>
      </c>
      <c r="C12" s="9">
        <v>3</v>
      </c>
      <c r="D12" s="10" t="str">
        <f t="shared" si="0"/>
        <v>Gingerbread Glades</v>
      </c>
      <c r="E12" s="9">
        <v>4</v>
      </c>
      <c r="F12" s="10" t="str">
        <f t="shared" si="1"/>
        <v>Molasses Marsh</v>
      </c>
      <c r="G12" s="32">
        <v>78</v>
      </c>
      <c r="I12" s="17">
        <v>6</v>
      </c>
      <c r="J12" s="10" t="s">
        <v>4</v>
      </c>
      <c r="K12" s="18">
        <f t="shared" si="2"/>
        <v>102</v>
      </c>
      <c r="L12" s="18">
        <f t="shared" si="3"/>
        <v>102</v>
      </c>
      <c r="M12" s="18">
        <f t="shared" si="4"/>
        <v>0</v>
      </c>
      <c r="N12" s="19">
        <v>0</v>
      </c>
    </row>
    <row r="13" spans="2:14" ht="17" thickBot="1" x14ac:dyDescent="0.25">
      <c r="B13" s="25">
        <v>102</v>
      </c>
      <c r="C13" s="9">
        <v>3</v>
      </c>
      <c r="D13" s="10" t="str">
        <f t="shared" si="0"/>
        <v>Gingerbread Glades</v>
      </c>
      <c r="E13" s="9">
        <v>6</v>
      </c>
      <c r="F13" s="10" t="str">
        <f t="shared" si="1"/>
        <v>Strawberry Swirl Stream</v>
      </c>
      <c r="G13" s="32">
        <v>102</v>
      </c>
      <c r="I13" s="20">
        <v>7</v>
      </c>
      <c r="J13" s="21" t="s">
        <v>3</v>
      </c>
      <c r="K13" s="1">
        <f t="shared" si="2"/>
        <v>449</v>
      </c>
      <c r="L13" s="1">
        <f t="shared" si="3"/>
        <v>449</v>
      </c>
      <c r="M13" s="1">
        <f t="shared" si="4"/>
        <v>0</v>
      </c>
      <c r="N13" s="22">
        <v>0</v>
      </c>
    </row>
    <row r="14" spans="2:14" x14ac:dyDescent="0.2">
      <c r="B14" s="25">
        <v>150</v>
      </c>
      <c r="C14" s="9">
        <v>4</v>
      </c>
      <c r="D14" s="10" t="str">
        <f t="shared" si="0"/>
        <v>Molasses Marsh</v>
      </c>
      <c r="E14" s="9">
        <v>7</v>
      </c>
      <c r="F14" s="10" t="str">
        <f t="shared" si="1"/>
        <v>Toffee Town</v>
      </c>
      <c r="G14" s="30">
        <v>468</v>
      </c>
    </row>
    <row r="15" spans="2:14" x14ac:dyDescent="0.2">
      <c r="B15" s="25">
        <v>197</v>
      </c>
      <c r="C15" s="9">
        <v>4</v>
      </c>
      <c r="D15" s="10" t="str">
        <f t="shared" si="0"/>
        <v>Molasses Marsh</v>
      </c>
      <c r="E15" s="9">
        <v>5</v>
      </c>
      <c r="F15" s="10" t="str">
        <f t="shared" si="1"/>
        <v>Pixie Stix  Plateau</v>
      </c>
      <c r="G15" s="30">
        <v>291</v>
      </c>
    </row>
    <row r="16" spans="2:14" x14ac:dyDescent="0.2">
      <c r="B16" s="25">
        <v>197</v>
      </c>
      <c r="C16" s="9">
        <v>5</v>
      </c>
      <c r="D16" s="10" t="str">
        <f t="shared" si="0"/>
        <v>Pixie Stix  Plateau</v>
      </c>
      <c r="E16" s="9">
        <v>7</v>
      </c>
      <c r="F16" s="10" t="str">
        <f t="shared" si="1"/>
        <v>Toffee Town</v>
      </c>
      <c r="G16" s="32">
        <v>197</v>
      </c>
    </row>
    <row r="17" spans="2:10" x14ac:dyDescent="0.2">
      <c r="B17" s="25">
        <v>102</v>
      </c>
      <c r="C17" s="9">
        <v>6</v>
      </c>
      <c r="D17" s="10" t="str">
        <f t="shared" si="0"/>
        <v>Strawberry Swirl Stream</v>
      </c>
      <c r="E17" s="9">
        <v>7</v>
      </c>
      <c r="F17" s="10" t="str">
        <f t="shared" si="1"/>
        <v>Toffee Town</v>
      </c>
      <c r="G17" s="30">
        <v>263</v>
      </c>
    </row>
    <row r="18" spans="2:10" ht="17" thickBot="1" x14ac:dyDescent="0.25">
      <c r="B18" s="27">
        <v>449</v>
      </c>
      <c r="C18" s="28">
        <v>7</v>
      </c>
      <c r="D18" s="21" t="str">
        <f t="shared" si="0"/>
        <v>Toffee Town</v>
      </c>
      <c r="E18" s="28">
        <v>0</v>
      </c>
      <c r="F18" s="21" t="str">
        <f t="shared" si="1"/>
        <v>Candy Cane Canyon</v>
      </c>
      <c r="G18" s="31">
        <v>9999</v>
      </c>
      <c r="J18" t="s">
        <v>24</v>
      </c>
    </row>
    <row r="19" spans="2:10" ht="17" thickBot="1" x14ac:dyDescent="0.25"/>
    <row r="20" spans="2:10" x14ac:dyDescent="0.2">
      <c r="G20" s="34"/>
      <c r="H20" s="33" t="s">
        <v>26</v>
      </c>
    </row>
    <row r="21" spans="2:10" ht="17" thickBot="1" x14ac:dyDescent="0.25">
      <c r="G21" s="35"/>
      <c r="H21" s="29" t="s">
        <v>27</v>
      </c>
    </row>
  </sheetData>
  <mergeCells count="9">
    <mergeCell ref="N4:N5"/>
    <mergeCell ref="C5:D5"/>
    <mergeCell ref="E5:F5"/>
    <mergeCell ref="C2:E2"/>
    <mergeCell ref="B4:B5"/>
    <mergeCell ref="C4:F4"/>
    <mergeCell ref="G4:G5"/>
    <mergeCell ref="I4:J5"/>
    <mergeCell ref="M4:M5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{LinDuva}_Module07_Flow_Constra</vt:lpstr>
      <vt:lpstr>{LinDuva}_Module07_Locations</vt:lpstr>
      <vt:lpstr>Module</vt:lpstr>
      <vt:lpstr>Module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Gonzales</cp:lastModifiedBy>
  <dcterms:created xsi:type="dcterms:W3CDTF">2025-03-27T14:26:33Z</dcterms:created>
  <dcterms:modified xsi:type="dcterms:W3CDTF">2025-03-27T14:28:25Z</dcterms:modified>
</cp:coreProperties>
</file>