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AMENTO" sheetId="1" state="visible" r:id="rId3"/>
    <sheet name="linear" sheetId="2" state="visible" r:id="rId4"/>
    <sheet name="logaritima" sheetId="3" state="visible" r:id="rId5"/>
    <sheet name="geometrica" sheetId="4" state="visible" r:id="rId6"/>
    <sheet name="exponencial" sheetId="5" state="visible" r:id="rId7"/>
    <sheet name="potencial" sheetId="6" state="visible" r:id="rId8"/>
    <sheet name="polinomial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<sst xmlns="http://schemas.openxmlformats.org/spreadsheetml/2006/main" count="95" uniqueCount="25">
  <si>
    <t xml:space="preserve">X</t>
  </si>
  <si>
    <t xml:space="preserve">Y</t>
  </si>
  <si>
    <t xml:space="preserve">Y CORRIGIDO (C°)</t>
  </si>
  <si>
    <t xml:space="preserve">Y CORRIGIDO</t>
  </si>
  <si>
    <t xml:space="preserve">XY</t>
  </si>
  <si>
    <t xml:space="preserve">X²</t>
  </si>
  <si>
    <t xml:space="preserve">S.Q. REG</t>
  </si>
  <si>
    <t xml:space="preserve">S.Q. TOTAL</t>
  </si>
  <si>
    <t xml:space="preserve">Ym=</t>
  </si>
  <si>
    <t xml:space="preserve">n=</t>
  </si>
  <si>
    <t xml:space="preserve">a=</t>
  </si>
  <si>
    <t xml:space="preserve">b=</t>
  </si>
  <si>
    <t xml:space="preserve">R²=</t>
  </si>
  <si>
    <t xml:space="preserve">ln(a)=</t>
  </si>
  <si>
    <t xml:space="preserve">ln(b)=</t>
  </si>
  <si>
    <t xml:space="preserve">n</t>
  </si>
  <si>
    <t xml:space="preserve">a</t>
  </si>
  <si>
    <t xml:space="preserve">ln(b)</t>
  </si>
  <si>
    <t xml:space="preserve">R²</t>
  </si>
  <si>
    <t xml:space="preserve">X^4</t>
  </si>
  <si>
    <t xml:space="preserve">X³</t>
  </si>
  <si>
    <t xml:space="preserve">X²Y</t>
  </si>
  <si>
    <t xml:space="preserve">ym</t>
  </si>
  <si>
    <t xml:space="preserve">b</t>
  </si>
  <si>
    <t xml:space="preserve">c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</si>
</sst>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"/>
    <numFmt numFmtId="166" formatCode="0.00"/>
    <numFmt numFmtId="167" formatCode="0.000000000000"/>
    <numFmt numFmtId="168" formatCode="0.000000000000000000"/>
    <numFmt numFmtId="169" formatCode="General"/>
    <numFmt numFmtId="170" formatCode="0.0000000000000000000"/>
    <numFmt numFmtId="171" formatCode="0.0000000"/>
    <numFmt numFmtId="172" formatCode="0.000000000000000"/>
    <numFmt numFmtId="173" formatCode="0.00000000000000"/>
    <numFmt numFmtId="174" formatCode="0.0000000000000"/>
    <numFmt numFmtId="175" formatCode="0.0000000000000000"/>
    <numFmt numFmtId="176" formatCode="0.000000000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rgb="FF808080"/>
      </patternFill>
    </fill>
    <fill>
      <patternFill patternType="solid">
        <fgColor theme="5"/>
        <bgColor rgb="FFFF8080"/>
      </patternFill>
    </fill>
    <fill>
      <patternFill patternType="solid">
        <fgColor theme="6"/>
        <bgColor rgb="FFBFBFBF"/>
      </patternFill>
    </fill>
    <fill>
      <patternFill patternType="solid">
        <fgColor theme="9"/>
        <bgColor rgb="FF99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3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4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Y CORRIGIDO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logaritima!$C$1</c:f>
              <c:strCache>
                <c:ptCount val="1"/>
                <c:pt idx="0">
                  <c:v>Y CORRIGIDO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logaritima!$A$2:$A$145</c:f>
              <c:numCache>
                <c:formatCode>General</c:formatCode>
                <c:ptCount val="144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  <c:pt idx="141">
                  <c:v>2021</c:v>
                </c:pt>
                <c:pt idx="142">
                  <c:v>2022</c:v>
                </c:pt>
              </c:numCache>
            </c:numRef>
          </c:xVal>
          <c:yVal>
            <c:numRef>
              <c:f>logaritima!$C$2:$C$145</c:f>
              <c:numCache>
                <c:formatCode>General</c:formatCode>
                <c:ptCount val="144"/>
                <c:pt idx="0">
                  <c:v>13.53</c:v>
                </c:pt>
                <c:pt idx="1">
                  <c:v>13.61</c:v>
                </c:pt>
                <c:pt idx="2">
                  <c:v>13.59</c:v>
                </c:pt>
                <c:pt idx="3">
                  <c:v>13.52</c:v>
                </c:pt>
                <c:pt idx="4">
                  <c:v>13.42</c:v>
                </c:pt>
                <c:pt idx="5">
                  <c:v>13.37</c:v>
                </c:pt>
                <c:pt idx="6">
                  <c:v>13.39</c:v>
                </c:pt>
                <c:pt idx="7">
                  <c:v>13.34</c:v>
                </c:pt>
                <c:pt idx="8">
                  <c:v>13.53</c:v>
                </c:pt>
                <c:pt idx="9">
                  <c:v>13.6</c:v>
                </c:pt>
                <c:pt idx="10">
                  <c:v>13.35</c:v>
                </c:pt>
                <c:pt idx="11">
                  <c:v>13.47</c:v>
                </c:pt>
                <c:pt idx="12">
                  <c:v>13.43</c:v>
                </c:pt>
                <c:pt idx="13">
                  <c:v>13.39</c:v>
                </c:pt>
                <c:pt idx="14">
                  <c:v>13.4</c:v>
                </c:pt>
                <c:pt idx="15">
                  <c:v>13.48</c:v>
                </c:pt>
                <c:pt idx="16">
                  <c:v>13.59</c:v>
                </c:pt>
                <c:pt idx="17">
                  <c:v>13.6</c:v>
                </c:pt>
                <c:pt idx="18">
                  <c:v>13.43</c:v>
                </c:pt>
                <c:pt idx="19">
                  <c:v>13.53</c:v>
                </c:pt>
                <c:pt idx="20">
                  <c:v>13.62</c:v>
                </c:pt>
                <c:pt idx="21">
                  <c:v>13.55</c:v>
                </c:pt>
                <c:pt idx="22">
                  <c:v>13.43</c:v>
                </c:pt>
                <c:pt idx="23">
                  <c:v>13.33</c:v>
                </c:pt>
                <c:pt idx="24">
                  <c:v>13.23</c:v>
                </c:pt>
                <c:pt idx="25">
                  <c:v>13.44</c:v>
                </c:pt>
                <c:pt idx="26">
                  <c:v>13.48</c:v>
                </c:pt>
                <c:pt idx="27">
                  <c:v>13.32</c:v>
                </c:pt>
                <c:pt idx="28">
                  <c:v>13.27</c:v>
                </c:pt>
                <c:pt idx="29">
                  <c:v>13.22</c:v>
                </c:pt>
                <c:pt idx="30">
                  <c:v>13.27</c:v>
                </c:pt>
                <c:pt idx="31">
                  <c:v>13.26</c:v>
                </c:pt>
                <c:pt idx="32">
                  <c:v>13.34</c:v>
                </c:pt>
                <c:pt idx="33">
                  <c:v>13.36</c:v>
                </c:pt>
                <c:pt idx="34">
                  <c:v>13.55</c:v>
                </c:pt>
                <c:pt idx="35">
                  <c:v>13.56</c:v>
                </c:pt>
                <c:pt idx="36">
                  <c:v>13.34</c:v>
                </c:pt>
                <c:pt idx="37">
                  <c:v>13.24</c:v>
                </c:pt>
                <c:pt idx="38">
                  <c:v>13.41</c:v>
                </c:pt>
                <c:pt idx="39">
                  <c:v>13.42</c:v>
                </c:pt>
                <c:pt idx="40">
                  <c:v>13.43</c:v>
                </c:pt>
                <c:pt idx="41">
                  <c:v>13.51</c:v>
                </c:pt>
                <c:pt idx="42">
                  <c:v>13.42</c:v>
                </c:pt>
                <c:pt idx="43">
                  <c:v>13.44</c:v>
                </c:pt>
                <c:pt idx="44">
                  <c:v>13.43</c:v>
                </c:pt>
                <c:pt idx="45">
                  <c:v>13.48</c:v>
                </c:pt>
                <c:pt idx="46">
                  <c:v>13.59</c:v>
                </c:pt>
                <c:pt idx="47">
                  <c:v>13.48</c:v>
                </c:pt>
                <c:pt idx="48">
                  <c:v>13.5</c:v>
                </c:pt>
                <c:pt idx="49">
                  <c:v>13.34</c:v>
                </c:pt>
                <c:pt idx="50">
                  <c:v>13.54</c:v>
                </c:pt>
                <c:pt idx="51">
                  <c:v>13.61</c:v>
                </c:pt>
                <c:pt idx="52">
                  <c:v>13.55</c:v>
                </c:pt>
                <c:pt idx="53">
                  <c:v>13.42</c:v>
                </c:pt>
                <c:pt idx="54">
                  <c:v>13.58</c:v>
                </c:pt>
                <c:pt idx="55">
                  <c:v>13.51</c:v>
                </c:pt>
                <c:pt idx="56">
                  <c:v>13.56</c:v>
                </c:pt>
                <c:pt idx="57">
                  <c:v>13.68</c:v>
                </c:pt>
                <c:pt idx="58">
                  <c:v>13.7</c:v>
                </c:pt>
                <c:pt idx="59">
                  <c:v>13.69</c:v>
                </c:pt>
                <c:pt idx="60">
                  <c:v>13.83</c:v>
                </c:pt>
                <c:pt idx="61">
                  <c:v>13.89</c:v>
                </c:pt>
                <c:pt idx="62">
                  <c:v>13.77</c:v>
                </c:pt>
                <c:pt idx="63">
                  <c:v>13.79</c:v>
                </c:pt>
                <c:pt idx="64">
                  <c:v>13.91</c:v>
                </c:pt>
                <c:pt idx="65">
                  <c:v>13.79</c:v>
                </c:pt>
                <c:pt idx="66">
                  <c:v>13.63</c:v>
                </c:pt>
                <c:pt idx="67">
                  <c:v>13.68</c:v>
                </c:pt>
                <c:pt idx="68">
                  <c:v>13.6</c:v>
                </c:pt>
                <c:pt idx="69">
                  <c:v>13.59</c:v>
                </c:pt>
                <c:pt idx="70">
                  <c:v>13.53</c:v>
                </c:pt>
                <c:pt idx="71">
                  <c:v>13.63</c:v>
                </c:pt>
                <c:pt idx="72">
                  <c:v>13.71</c:v>
                </c:pt>
                <c:pt idx="73">
                  <c:v>13.78</c:v>
                </c:pt>
                <c:pt idx="74">
                  <c:v>13.57</c:v>
                </c:pt>
                <c:pt idx="75">
                  <c:v>13.56</c:v>
                </c:pt>
                <c:pt idx="76">
                  <c:v>13.51</c:v>
                </c:pt>
                <c:pt idx="77">
                  <c:v>13.75</c:v>
                </c:pt>
                <c:pt idx="78">
                  <c:v>13.76</c:v>
                </c:pt>
                <c:pt idx="79">
                  <c:v>13.73</c:v>
                </c:pt>
                <c:pt idx="80">
                  <c:v>13.67</c:v>
                </c:pt>
                <c:pt idx="81">
                  <c:v>13.76</c:v>
                </c:pt>
                <c:pt idx="82">
                  <c:v>13.73</c:v>
                </c:pt>
                <c:pt idx="83">
                  <c:v>13.75</c:v>
                </c:pt>
                <c:pt idx="84">
                  <c:v>13.5</c:v>
                </c:pt>
                <c:pt idx="85">
                  <c:v>13.59</c:v>
                </c:pt>
                <c:pt idx="86">
                  <c:v>13.64</c:v>
                </c:pt>
                <c:pt idx="87">
                  <c:v>13.68</c:v>
                </c:pt>
                <c:pt idx="88">
                  <c:v>13.62</c:v>
                </c:pt>
                <c:pt idx="89">
                  <c:v>13.75</c:v>
                </c:pt>
                <c:pt idx="90">
                  <c:v>13.73</c:v>
                </c:pt>
                <c:pt idx="91">
                  <c:v>13.62</c:v>
                </c:pt>
                <c:pt idx="92">
                  <c:v>13.71</c:v>
                </c:pt>
                <c:pt idx="93">
                  <c:v>13.86</c:v>
                </c:pt>
                <c:pt idx="94">
                  <c:v>13.63</c:v>
                </c:pt>
                <c:pt idx="95">
                  <c:v>13.69</c:v>
                </c:pt>
                <c:pt idx="96">
                  <c:v>13.6</c:v>
                </c:pt>
                <c:pt idx="97">
                  <c:v>13.88</c:v>
                </c:pt>
                <c:pt idx="98">
                  <c:v>13.77</c:v>
                </c:pt>
                <c:pt idx="99">
                  <c:v>13.87</c:v>
                </c:pt>
                <c:pt idx="100">
                  <c:v>13.96</c:v>
                </c:pt>
                <c:pt idx="101">
                  <c:v>14.02</c:v>
                </c:pt>
                <c:pt idx="102">
                  <c:v>13.84</c:v>
                </c:pt>
                <c:pt idx="103">
                  <c:v>14.01</c:v>
                </c:pt>
                <c:pt idx="104">
                  <c:v>13.86</c:v>
                </c:pt>
                <c:pt idx="105">
                  <c:v>13.82</c:v>
                </c:pt>
                <c:pt idx="106">
                  <c:v>13.88</c:v>
                </c:pt>
                <c:pt idx="107">
                  <c:v>14.02</c:v>
                </c:pt>
                <c:pt idx="108">
                  <c:v>14.09</c:v>
                </c:pt>
                <c:pt idx="109">
                  <c:v>13.97</c:v>
                </c:pt>
                <c:pt idx="110">
                  <c:v>14.15</c:v>
                </c:pt>
                <c:pt idx="111">
                  <c:v>14.1</c:v>
                </c:pt>
                <c:pt idx="112">
                  <c:v>13.92</c:v>
                </c:pt>
                <c:pt idx="113">
                  <c:v>13.93</c:v>
                </c:pt>
                <c:pt idx="114">
                  <c:v>14.01</c:v>
                </c:pt>
                <c:pt idx="115">
                  <c:v>14.15</c:v>
                </c:pt>
                <c:pt idx="116">
                  <c:v>14.03</c:v>
                </c:pt>
                <c:pt idx="117">
                  <c:v>14.16</c:v>
                </c:pt>
                <c:pt idx="118">
                  <c:v>14.31</c:v>
                </c:pt>
                <c:pt idx="119">
                  <c:v>14.08</c:v>
                </c:pt>
                <c:pt idx="120">
                  <c:v>14.09</c:v>
                </c:pt>
                <c:pt idx="121">
                  <c:v>14.24</c:v>
                </c:pt>
                <c:pt idx="122">
                  <c:v>14.33</c:v>
                </c:pt>
                <c:pt idx="123">
                  <c:v>14.32</c:v>
                </c:pt>
                <c:pt idx="124">
                  <c:v>14.23</c:v>
                </c:pt>
                <c:pt idx="125">
                  <c:v>14.38</c:v>
                </c:pt>
                <c:pt idx="126">
                  <c:v>14.34</c:v>
                </c:pt>
                <c:pt idx="127">
                  <c:v>14.36</c:v>
                </c:pt>
                <c:pt idx="128">
                  <c:v>14.24</c:v>
                </c:pt>
                <c:pt idx="129">
                  <c:v>14.36</c:v>
                </c:pt>
                <c:pt idx="130">
                  <c:v>14.42</c:v>
                </c:pt>
                <c:pt idx="131">
                  <c:v>14.31</c:v>
                </c:pt>
                <c:pt idx="132">
                  <c:v>14.35</c:v>
                </c:pt>
                <c:pt idx="133">
                  <c:v>14.38</c:v>
                </c:pt>
                <c:pt idx="134">
                  <c:v>14.45</c:v>
                </c:pt>
                <c:pt idx="135">
                  <c:v>14.6</c:v>
                </c:pt>
                <c:pt idx="136">
                  <c:v>14.72</c:v>
                </c:pt>
                <c:pt idx="137">
                  <c:v>14.62</c:v>
                </c:pt>
                <c:pt idx="138">
                  <c:v>14.55</c:v>
                </c:pt>
                <c:pt idx="139">
                  <c:v>14.68</c:v>
                </c:pt>
                <c:pt idx="140">
                  <c:v>14.72</c:v>
                </c:pt>
                <c:pt idx="141">
                  <c:v>14.55</c:v>
                </c:pt>
                <c:pt idx="142">
                  <c:v>14.6</c:v>
                </c:pt>
              </c:numCache>
            </c:numRef>
          </c:yVal>
          <c:smooth val="0"/>
        </c:ser>
        <c:axId val="36684551"/>
        <c:axId val="44127323"/>
      </c:scatterChart>
      <c:valAx>
        <c:axId val="366845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127323"/>
        <c:crosses val="autoZero"/>
        <c:crossBetween val="midCat"/>
      </c:valAx>
      <c:valAx>
        <c:axId val="441273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68455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Y CORRIGIDO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logaritima!$C$1</c:f>
              <c:strCache>
                <c:ptCount val="1"/>
                <c:pt idx="0">
                  <c:v>Y CORRIGIDO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og"/>
            <c:forward val="0"/>
            <c:backward val="0"/>
            <c:dispRSqr val="1"/>
            <c:dispEq val="1"/>
          </c:trendline>
          <c:xVal>
            <c:numRef>
              <c:f>logaritima!$A$2:$A$145</c:f>
              <c:numCache>
                <c:formatCode>General</c:formatCode>
                <c:ptCount val="144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  <c:pt idx="141">
                  <c:v>2021</c:v>
                </c:pt>
                <c:pt idx="142">
                  <c:v>2022</c:v>
                </c:pt>
              </c:numCache>
            </c:numRef>
          </c:xVal>
          <c:yVal>
            <c:numRef>
              <c:f>logaritima!$C$2:$C$145</c:f>
              <c:numCache>
                <c:formatCode>General</c:formatCode>
                <c:ptCount val="144"/>
                <c:pt idx="0">
                  <c:v>13.53</c:v>
                </c:pt>
                <c:pt idx="1">
                  <c:v>13.61</c:v>
                </c:pt>
                <c:pt idx="2">
                  <c:v>13.59</c:v>
                </c:pt>
                <c:pt idx="3">
                  <c:v>13.52</c:v>
                </c:pt>
                <c:pt idx="4">
                  <c:v>13.42</c:v>
                </c:pt>
                <c:pt idx="5">
                  <c:v>13.37</c:v>
                </c:pt>
                <c:pt idx="6">
                  <c:v>13.39</c:v>
                </c:pt>
                <c:pt idx="7">
                  <c:v>13.34</c:v>
                </c:pt>
                <c:pt idx="8">
                  <c:v>13.53</c:v>
                </c:pt>
                <c:pt idx="9">
                  <c:v>13.6</c:v>
                </c:pt>
                <c:pt idx="10">
                  <c:v>13.35</c:v>
                </c:pt>
                <c:pt idx="11">
                  <c:v>13.47</c:v>
                </c:pt>
                <c:pt idx="12">
                  <c:v>13.43</c:v>
                </c:pt>
                <c:pt idx="13">
                  <c:v>13.39</c:v>
                </c:pt>
                <c:pt idx="14">
                  <c:v>13.4</c:v>
                </c:pt>
                <c:pt idx="15">
                  <c:v>13.48</c:v>
                </c:pt>
                <c:pt idx="16">
                  <c:v>13.59</c:v>
                </c:pt>
                <c:pt idx="17">
                  <c:v>13.6</c:v>
                </c:pt>
                <c:pt idx="18">
                  <c:v>13.43</c:v>
                </c:pt>
                <c:pt idx="19">
                  <c:v>13.53</c:v>
                </c:pt>
                <c:pt idx="20">
                  <c:v>13.62</c:v>
                </c:pt>
                <c:pt idx="21">
                  <c:v>13.55</c:v>
                </c:pt>
                <c:pt idx="22">
                  <c:v>13.43</c:v>
                </c:pt>
                <c:pt idx="23">
                  <c:v>13.33</c:v>
                </c:pt>
                <c:pt idx="24">
                  <c:v>13.23</c:v>
                </c:pt>
                <c:pt idx="25">
                  <c:v>13.44</c:v>
                </c:pt>
                <c:pt idx="26">
                  <c:v>13.48</c:v>
                </c:pt>
                <c:pt idx="27">
                  <c:v>13.32</c:v>
                </c:pt>
                <c:pt idx="28">
                  <c:v>13.27</c:v>
                </c:pt>
                <c:pt idx="29">
                  <c:v>13.22</c:v>
                </c:pt>
                <c:pt idx="30">
                  <c:v>13.27</c:v>
                </c:pt>
                <c:pt idx="31">
                  <c:v>13.26</c:v>
                </c:pt>
                <c:pt idx="32">
                  <c:v>13.34</c:v>
                </c:pt>
                <c:pt idx="33">
                  <c:v>13.36</c:v>
                </c:pt>
                <c:pt idx="34">
                  <c:v>13.55</c:v>
                </c:pt>
                <c:pt idx="35">
                  <c:v>13.56</c:v>
                </c:pt>
                <c:pt idx="36">
                  <c:v>13.34</c:v>
                </c:pt>
                <c:pt idx="37">
                  <c:v>13.24</c:v>
                </c:pt>
                <c:pt idx="38">
                  <c:v>13.41</c:v>
                </c:pt>
                <c:pt idx="39">
                  <c:v>13.42</c:v>
                </c:pt>
                <c:pt idx="40">
                  <c:v>13.43</c:v>
                </c:pt>
                <c:pt idx="41">
                  <c:v>13.51</c:v>
                </c:pt>
                <c:pt idx="42">
                  <c:v>13.42</c:v>
                </c:pt>
                <c:pt idx="43">
                  <c:v>13.44</c:v>
                </c:pt>
                <c:pt idx="44">
                  <c:v>13.43</c:v>
                </c:pt>
                <c:pt idx="45">
                  <c:v>13.48</c:v>
                </c:pt>
                <c:pt idx="46">
                  <c:v>13.59</c:v>
                </c:pt>
                <c:pt idx="47">
                  <c:v>13.48</c:v>
                </c:pt>
                <c:pt idx="48">
                  <c:v>13.5</c:v>
                </c:pt>
                <c:pt idx="49">
                  <c:v>13.34</c:v>
                </c:pt>
                <c:pt idx="50">
                  <c:v>13.54</c:v>
                </c:pt>
                <c:pt idx="51">
                  <c:v>13.61</c:v>
                </c:pt>
                <c:pt idx="52">
                  <c:v>13.55</c:v>
                </c:pt>
                <c:pt idx="53">
                  <c:v>13.42</c:v>
                </c:pt>
                <c:pt idx="54">
                  <c:v>13.58</c:v>
                </c:pt>
                <c:pt idx="55">
                  <c:v>13.51</c:v>
                </c:pt>
                <c:pt idx="56">
                  <c:v>13.56</c:v>
                </c:pt>
                <c:pt idx="57">
                  <c:v>13.68</c:v>
                </c:pt>
                <c:pt idx="58">
                  <c:v>13.7</c:v>
                </c:pt>
                <c:pt idx="59">
                  <c:v>13.69</c:v>
                </c:pt>
                <c:pt idx="60">
                  <c:v>13.83</c:v>
                </c:pt>
                <c:pt idx="61">
                  <c:v>13.89</c:v>
                </c:pt>
                <c:pt idx="62">
                  <c:v>13.77</c:v>
                </c:pt>
                <c:pt idx="63">
                  <c:v>13.79</c:v>
                </c:pt>
                <c:pt idx="64">
                  <c:v>13.91</c:v>
                </c:pt>
                <c:pt idx="65">
                  <c:v>13.79</c:v>
                </c:pt>
                <c:pt idx="66">
                  <c:v>13.63</c:v>
                </c:pt>
                <c:pt idx="67">
                  <c:v>13.68</c:v>
                </c:pt>
                <c:pt idx="68">
                  <c:v>13.6</c:v>
                </c:pt>
                <c:pt idx="69">
                  <c:v>13.59</c:v>
                </c:pt>
                <c:pt idx="70">
                  <c:v>13.53</c:v>
                </c:pt>
                <c:pt idx="71">
                  <c:v>13.63</c:v>
                </c:pt>
                <c:pt idx="72">
                  <c:v>13.71</c:v>
                </c:pt>
                <c:pt idx="73">
                  <c:v>13.78</c:v>
                </c:pt>
                <c:pt idx="74">
                  <c:v>13.57</c:v>
                </c:pt>
                <c:pt idx="75">
                  <c:v>13.56</c:v>
                </c:pt>
                <c:pt idx="76">
                  <c:v>13.51</c:v>
                </c:pt>
                <c:pt idx="77">
                  <c:v>13.75</c:v>
                </c:pt>
                <c:pt idx="78">
                  <c:v>13.76</c:v>
                </c:pt>
                <c:pt idx="79">
                  <c:v>13.73</c:v>
                </c:pt>
                <c:pt idx="80">
                  <c:v>13.67</c:v>
                </c:pt>
                <c:pt idx="81">
                  <c:v>13.76</c:v>
                </c:pt>
                <c:pt idx="82">
                  <c:v>13.73</c:v>
                </c:pt>
                <c:pt idx="83">
                  <c:v>13.75</c:v>
                </c:pt>
                <c:pt idx="84">
                  <c:v>13.5</c:v>
                </c:pt>
                <c:pt idx="85">
                  <c:v>13.59</c:v>
                </c:pt>
                <c:pt idx="86">
                  <c:v>13.64</c:v>
                </c:pt>
                <c:pt idx="87">
                  <c:v>13.68</c:v>
                </c:pt>
                <c:pt idx="88">
                  <c:v>13.62</c:v>
                </c:pt>
                <c:pt idx="89">
                  <c:v>13.75</c:v>
                </c:pt>
                <c:pt idx="90">
                  <c:v>13.73</c:v>
                </c:pt>
                <c:pt idx="91">
                  <c:v>13.62</c:v>
                </c:pt>
                <c:pt idx="92">
                  <c:v>13.71</c:v>
                </c:pt>
                <c:pt idx="93">
                  <c:v>13.86</c:v>
                </c:pt>
                <c:pt idx="94">
                  <c:v>13.63</c:v>
                </c:pt>
                <c:pt idx="95">
                  <c:v>13.69</c:v>
                </c:pt>
                <c:pt idx="96">
                  <c:v>13.6</c:v>
                </c:pt>
                <c:pt idx="97">
                  <c:v>13.88</c:v>
                </c:pt>
                <c:pt idx="98">
                  <c:v>13.77</c:v>
                </c:pt>
                <c:pt idx="99">
                  <c:v>13.87</c:v>
                </c:pt>
                <c:pt idx="100">
                  <c:v>13.96</c:v>
                </c:pt>
                <c:pt idx="101">
                  <c:v>14.02</c:v>
                </c:pt>
                <c:pt idx="102">
                  <c:v>13.84</c:v>
                </c:pt>
                <c:pt idx="103">
                  <c:v>14.01</c:v>
                </c:pt>
                <c:pt idx="104">
                  <c:v>13.86</c:v>
                </c:pt>
                <c:pt idx="105">
                  <c:v>13.82</c:v>
                </c:pt>
                <c:pt idx="106">
                  <c:v>13.88</c:v>
                </c:pt>
                <c:pt idx="107">
                  <c:v>14.02</c:v>
                </c:pt>
                <c:pt idx="108">
                  <c:v>14.09</c:v>
                </c:pt>
                <c:pt idx="109">
                  <c:v>13.97</c:v>
                </c:pt>
                <c:pt idx="110">
                  <c:v>14.15</c:v>
                </c:pt>
                <c:pt idx="111">
                  <c:v>14.1</c:v>
                </c:pt>
                <c:pt idx="112">
                  <c:v>13.92</c:v>
                </c:pt>
                <c:pt idx="113">
                  <c:v>13.93</c:v>
                </c:pt>
                <c:pt idx="114">
                  <c:v>14.01</c:v>
                </c:pt>
                <c:pt idx="115">
                  <c:v>14.15</c:v>
                </c:pt>
                <c:pt idx="116">
                  <c:v>14.03</c:v>
                </c:pt>
                <c:pt idx="117">
                  <c:v>14.16</c:v>
                </c:pt>
                <c:pt idx="118">
                  <c:v>14.31</c:v>
                </c:pt>
                <c:pt idx="119">
                  <c:v>14.08</c:v>
                </c:pt>
                <c:pt idx="120">
                  <c:v>14.09</c:v>
                </c:pt>
                <c:pt idx="121">
                  <c:v>14.24</c:v>
                </c:pt>
                <c:pt idx="122">
                  <c:v>14.33</c:v>
                </c:pt>
                <c:pt idx="123">
                  <c:v>14.32</c:v>
                </c:pt>
                <c:pt idx="124">
                  <c:v>14.23</c:v>
                </c:pt>
                <c:pt idx="125">
                  <c:v>14.38</c:v>
                </c:pt>
                <c:pt idx="126">
                  <c:v>14.34</c:v>
                </c:pt>
                <c:pt idx="127">
                  <c:v>14.36</c:v>
                </c:pt>
                <c:pt idx="128">
                  <c:v>14.24</c:v>
                </c:pt>
                <c:pt idx="129">
                  <c:v>14.36</c:v>
                </c:pt>
                <c:pt idx="130">
                  <c:v>14.42</c:v>
                </c:pt>
                <c:pt idx="131">
                  <c:v>14.31</c:v>
                </c:pt>
                <c:pt idx="132">
                  <c:v>14.35</c:v>
                </c:pt>
                <c:pt idx="133">
                  <c:v>14.38</c:v>
                </c:pt>
                <c:pt idx="134">
                  <c:v>14.45</c:v>
                </c:pt>
                <c:pt idx="135">
                  <c:v>14.6</c:v>
                </c:pt>
                <c:pt idx="136">
                  <c:v>14.72</c:v>
                </c:pt>
                <c:pt idx="137">
                  <c:v>14.62</c:v>
                </c:pt>
                <c:pt idx="138">
                  <c:v>14.55</c:v>
                </c:pt>
                <c:pt idx="139">
                  <c:v>14.68</c:v>
                </c:pt>
                <c:pt idx="140">
                  <c:v>14.72</c:v>
                </c:pt>
                <c:pt idx="141">
                  <c:v>14.55</c:v>
                </c:pt>
                <c:pt idx="142">
                  <c:v>14.6</c:v>
                </c:pt>
              </c:numCache>
            </c:numRef>
          </c:yVal>
          <c:smooth val="0"/>
        </c:ser>
        <c:axId val="57011550"/>
        <c:axId val="123583"/>
      </c:scatterChart>
      <c:valAx>
        <c:axId val="570115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3583"/>
        <c:crosses val="autoZero"/>
        <c:crossBetween val="midCat"/>
      </c:valAx>
      <c:valAx>
        <c:axId val="1235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01155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Y CORRIGIDO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logaritima!$C$1</c:f>
              <c:strCache>
                <c:ptCount val="1"/>
                <c:pt idx="0">
                  <c:v>Y CORRIGIDO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logaritima!$A$2:$A$145</c:f>
              <c:numCache>
                <c:formatCode>General</c:formatCode>
                <c:ptCount val="144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  <c:pt idx="141">
                  <c:v>2021</c:v>
                </c:pt>
                <c:pt idx="142">
                  <c:v>2022</c:v>
                </c:pt>
              </c:numCache>
            </c:numRef>
          </c:xVal>
          <c:yVal>
            <c:numRef>
              <c:f>logaritima!$C$2:$C$145</c:f>
              <c:numCache>
                <c:formatCode>General</c:formatCode>
                <c:ptCount val="144"/>
                <c:pt idx="0">
                  <c:v>13.53</c:v>
                </c:pt>
                <c:pt idx="1">
                  <c:v>13.61</c:v>
                </c:pt>
                <c:pt idx="2">
                  <c:v>13.59</c:v>
                </c:pt>
                <c:pt idx="3">
                  <c:v>13.52</c:v>
                </c:pt>
                <c:pt idx="4">
                  <c:v>13.42</c:v>
                </c:pt>
                <c:pt idx="5">
                  <c:v>13.37</c:v>
                </c:pt>
                <c:pt idx="6">
                  <c:v>13.39</c:v>
                </c:pt>
                <c:pt idx="7">
                  <c:v>13.34</c:v>
                </c:pt>
                <c:pt idx="8">
                  <c:v>13.53</c:v>
                </c:pt>
                <c:pt idx="9">
                  <c:v>13.6</c:v>
                </c:pt>
                <c:pt idx="10">
                  <c:v>13.35</c:v>
                </c:pt>
                <c:pt idx="11">
                  <c:v>13.47</c:v>
                </c:pt>
                <c:pt idx="12">
                  <c:v>13.43</c:v>
                </c:pt>
                <c:pt idx="13">
                  <c:v>13.39</c:v>
                </c:pt>
                <c:pt idx="14">
                  <c:v>13.4</c:v>
                </c:pt>
                <c:pt idx="15">
                  <c:v>13.48</c:v>
                </c:pt>
                <c:pt idx="16">
                  <c:v>13.59</c:v>
                </c:pt>
                <c:pt idx="17">
                  <c:v>13.6</c:v>
                </c:pt>
                <c:pt idx="18">
                  <c:v>13.43</c:v>
                </c:pt>
                <c:pt idx="19">
                  <c:v>13.53</c:v>
                </c:pt>
                <c:pt idx="20">
                  <c:v>13.62</c:v>
                </c:pt>
                <c:pt idx="21">
                  <c:v>13.55</c:v>
                </c:pt>
                <c:pt idx="22">
                  <c:v>13.43</c:v>
                </c:pt>
                <c:pt idx="23">
                  <c:v>13.33</c:v>
                </c:pt>
                <c:pt idx="24">
                  <c:v>13.23</c:v>
                </c:pt>
                <c:pt idx="25">
                  <c:v>13.44</c:v>
                </c:pt>
                <c:pt idx="26">
                  <c:v>13.48</c:v>
                </c:pt>
                <c:pt idx="27">
                  <c:v>13.32</c:v>
                </c:pt>
                <c:pt idx="28">
                  <c:v>13.27</c:v>
                </c:pt>
                <c:pt idx="29">
                  <c:v>13.22</c:v>
                </c:pt>
                <c:pt idx="30">
                  <c:v>13.27</c:v>
                </c:pt>
                <c:pt idx="31">
                  <c:v>13.26</c:v>
                </c:pt>
                <c:pt idx="32">
                  <c:v>13.34</c:v>
                </c:pt>
                <c:pt idx="33">
                  <c:v>13.36</c:v>
                </c:pt>
                <c:pt idx="34">
                  <c:v>13.55</c:v>
                </c:pt>
                <c:pt idx="35">
                  <c:v>13.56</c:v>
                </c:pt>
                <c:pt idx="36">
                  <c:v>13.34</c:v>
                </c:pt>
                <c:pt idx="37">
                  <c:v>13.24</c:v>
                </c:pt>
                <c:pt idx="38">
                  <c:v>13.41</c:v>
                </c:pt>
                <c:pt idx="39">
                  <c:v>13.42</c:v>
                </c:pt>
                <c:pt idx="40">
                  <c:v>13.43</c:v>
                </c:pt>
                <c:pt idx="41">
                  <c:v>13.51</c:v>
                </c:pt>
                <c:pt idx="42">
                  <c:v>13.42</c:v>
                </c:pt>
                <c:pt idx="43">
                  <c:v>13.44</c:v>
                </c:pt>
                <c:pt idx="44">
                  <c:v>13.43</c:v>
                </c:pt>
                <c:pt idx="45">
                  <c:v>13.48</c:v>
                </c:pt>
                <c:pt idx="46">
                  <c:v>13.59</c:v>
                </c:pt>
                <c:pt idx="47">
                  <c:v>13.48</c:v>
                </c:pt>
                <c:pt idx="48">
                  <c:v>13.5</c:v>
                </c:pt>
                <c:pt idx="49">
                  <c:v>13.34</c:v>
                </c:pt>
                <c:pt idx="50">
                  <c:v>13.54</c:v>
                </c:pt>
                <c:pt idx="51">
                  <c:v>13.61</c:v>
                </c:pt>
                <c:pt idx="52">
                  <c:v>13.55</c:v>
                </c:pt>
                <c:pt idx="53">
                  <c:v>13.42</c:v>
                </c:pt>
                <c:pt idx="54">
                  <c:v>13.58</c:v>
                </c:pt>
                <c:pt idx="55">
                  <c:v>13.51</c:v>
                </c:pt>
                <c:pt idx="56">
                  <c:v>13.56</c:v>
                </c:pt>
                <c:pt idx="57">
                  <c:v>13.68</c:v>
                </c:pt>
                <c:pt idx="58">
                  <c:v>13.7</c:v>
                </c:pt>
                <c:pt idx="59">
                  <c:v>13.69</c:v>
                </c:pt>
                <c:pt idx="60">
                  <c:v>13.83</c:v>
                </c:pt>
                <c:pt idx="61">
                  <c:v>13.89</c:v>
                </c:pt>
                <c:pt idx="62">
                  <c:v>13.77</c:v>
                </c:pt>
                <c:pt idx="63">
                  <c:v>13.79</c:v>
                </c:pt>
                <c:pt idx="64">
                  <c:v>13.91</c:v>
                </c:pt>
                <c:pt idx="65">
                  <c:v>13.79</c:v>
                </c:pt>
                <c:pt idx="66">
                  <c:v>13.63</c:v>
                </c:pt>
                <c:pt idx="67">
                  <c:v>13.68</c:v>
                </c:pt>
                <c:pt idx="68">
                  <c:v>13.6</c:v>
                </c:pt>
                <c:pt idx="69">
                  <c:v>13.59</c:v>
                </c:pt>
                <c:pt idx="70">
                  <c:v>13.53</c:v>
                </c:pt>
                <c:pt idx="71">
                  <c:v>13.63</c:v>
                </c:pt>
                <c:pt idx="72">
                  <c:v>13.71</c:v>
                </c:pt>
                <c:pt idx="73">
                  <c:v>13.78</c:v>
                </c:pt>
                <c:pt idx="74">
                  <c:v>13.57</c:v>
                </c:pt>
                <c:pt idx="75">
                  <c:v>13.56</c:v>
                </c:pt>
                <c:pt idx="76">
                  <c:v>13.51</c:v>
                </c:pt>
                <c:pt idx="77">
                  <c:v>13.75</c:v>
                </c:pt>
                <c:pt idx="78">
                  <c:v>13.76</c:v>
                </c:pt>
                <c:pt idx="79">
                  <c:v>13.73</c:v>
                </c:pt>
                <c:pt idx="80">
                  <c:v>13.67</c:v>
                </c:pt>
                <c:pt idx="81">
                  <c:v>13.76</c:v>
                </c:pt>
                <c:pt idx="82">
                  <c:v>13.73</c:v>
                </c:pt>
                <c:pt idx="83">
                  <c:v>13.75</c:v>
                </c:pt>
                <c:pt idx="84">
                  <c:v>13.5</c:v>
                </c:pt>
                <c:pt idx="85">
                  <c:v>13.59</c:v>
                </c:pt>
                <c:pt idx="86">
                  <c:v>13.64</c:v>
                </c:pt>
                <c:pt idx="87">
                  <c:v>13.68</c:v>
                </c:pt>
                <c:pt idx="88">
                  <c:v>13.62</c:v>
                </c:pt>
                <c:pt idx="89">
                  <c:v>13.75</c:v>
                </c:pt>
                <c:pt idx="90">
                  <c:v>13.73</c:v>
                </c:pt>
                <c:pt idx="91">
                  <c:v>13.62</c:v>
                </c:pt>
                <c:pt idx="92">
                  <c:v>13.71</c:v>
                </c:pt>
                <c:pt idx="93">
                  <c:v>13.86</c:v>
                </c:pt>
                <c:pt idx="94">
                  <c:v>13.63</c:v>
                </c:pt>
                <c:pt idx="95">
                  <c:v>13.69</c:v>
                </c:pt>
                <c:pt idx="96">
                  <c:v>13.6</c:v>
                </c:pt>
                <c:pt idx="97">
                  <c:v>13.88</c:v>
                </c:pt>
                <c:pt idx="98">
                  <c:v>13.77</c:v>
                </c:pt>
                <c:pt idx="99">
                  <c:v>13.87</c:v>
                </c:pt>
                <c:pt idx="100">
                  <c:v>13.96</c:v>
                </c:pt>
                <c:pt idx="101">
                  <c:v>14.02</c:v>
                </c:pt>
                <c:pt idx="102">
                  <c:v>13.84</c:v>
                </c:pt>
                <c:pt idx="103">
                  <c:v>14.01</c:v>
                </c:pt>
                <c:pt idx="104">
                  <c:v>13.86</c:v>
                </c:pt>
                <c:pt idx="105">
                  <c:v>13.82</c:v>
                </c:pt>
                <c:pt idx="106">
                  <c:v>13.88</c:v>
                </c:pt>
                <c:pt idx="107">
                  <c:v>14.02</c:v>
                </c:pt>
                <c:pt idx="108">
                  <c:v>14.09</c:v>
                </c:pt>
                <c:pt idx="109">
                  <c:v>13.97</c:v>
                </c:pt>
                <c:pt idx="110">
                  <c:v>14.15</c:v>
                </c:pt>
                <c:pt idx="111">
                  <c:v>14.1</c:v>
                </c:pt>
                <c:pt idx="112">
                  <c:v>13.92</c:v>
                </c:pt>
                <c:pt idx="113">
                  <c:v>13.93</c:v>
                </c:pt>
                <c:pt idx="114">
                  <c:v>14.01</c:v>
                </c:pt>
                <c:pt idx="115">
                  <c:v>14.15</c:v>
                </c:pt>
                <c:pt idx="116">
                  <c:v>14.03</c:v>
                </c:pt>
                <c:pt idx="117">
                  <c:v>14.16</c:v>
                </c:pt>
                <c:pt idx="118">
                  <c:v>14.31</c:v>
                </c:pt>
                <c:pt idx="119">
                  <c:v>14.08</c:v>
                </c:pt>
                <c:pt idx="120">
                  <c:v>14.09</c:v>
                </c:pt>
                <c:pt idx="121">
                  <c:v>14.24</c:v>
                </c:pt>
                <c:pt idx="122">
                  <c:v>14.33</c:v>
                </c:pt>
                <c:pt idx="123">
                  <c:v>14.32</c:v>
                </c:pt>
                <c:pt idx="124">
                  <c:v>14.23</c:v>
                </c:pt>
                <c:pt idx="125">
                  <c:v>14.38</c:v>
                </c:pt>
                <c:pt idx="126">
                  <c:v>14.34</c:v>
                </c:pt>
                <c:pt idx="127">
                  <c:v>14.36</c:v>
                </c:pt>
                <c:pt idx="128">
                  <c:v>14.24</c:v>
                </c:pt>
                <c:pt idx="129">
                  <c:v>14.36</c:v>
                </c:pt>
                <c:pt idx="130">
                  <c:v>14.42</c:v>
                </c:pt>
                <c:pt idx="131">
                  <c:v>14.31</c:v>
                </c:pt>
                <c:pt idx="132">
                  <c:v>14.35</c:v>
                </c:pt>
                <c:pt idx="133">
                  <c:v>14.38</c:v>
                </c:pt>
                <c:pt idx="134">
                  <c:v>14.45</c:v>
                </c:pt>
                <c:pt idx="135">
                  <c:v>14.6</c:v>
                </c:pt>
                <c:pt idx="136">
                  <c:v>14.72</c:v>
                </c:pt>
                <c:pt idx="137">
                  <c:v>14.62</c:v>
                </c:pt>
                <c:pt idx="138">
                  <c:v>14.55</c:v>
                </c:pt>
                <c:pt idx="139">
                  <c:v>14.68</c:v>
                </c:pt>
                <c:pt idx="140">
                  <c:v>14.72</c:v>
                </c:pt>
                <c:pt idx="141">
                  <c:v>14.55</c:v>
                </c:pt>
                <c:pt idx="142">
                  <c:v>14.6</c:v>
                </c:pt>
              </c:numCache>
            </c:numRef>
          </c:yVal>
          <c:smooth val="0"/>
        </c:ser>
        <c:axId val="36900141"/>
        <c:axId val="93883287"/>
      </c:scatterChart>
      <c:valAx>
        <c:axId val="369001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883287"/>
        <c:crosses val="autoZero"/>
        <c:crossBetween val="midCat"/>
      </c:valAx>
      <c:valAx>
        <c:axId val="938832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90014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Y CORRIGIDO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logaritima!$C$1</c:f>
              <c:strCache>
                <c:ptCount val="1"/>
                <c:pt idx="0">
                  <c:v>Y CORRIGIDO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logaritima!$A$2:$A$145</c:f>
              <c:numCache>
                <c:formatCode>General</c:formatCode>
                <c:ptCount val="144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  <c:pt idx="141">
                  <c:v>2021</c:v>
                </c:pt>
                <c:pt idx="142">
                  <c:v>2022</c:v>
                </c:pt>
              </c:numCache>
            </c:numRef>
          </c:xVal>
          <c:yVal>
            <c:numRef>
              <c:f>logaritima!$C$2:$C$145</c:f>
              <c:numCache>
                <c:formatCode>General</c:formatCode>
                <c:ptCount val="144"/>
                <c:pt idx="0">
                  <c:v>13.53</c:v>
                </c:pt>
                <c:pt idx="1">
                  <c:v>13.61</c:v>
                </c:pt>
                <c:pt idx="2">
                  <c:v>13.59</c:v>
                </c:pt>
                <c:pt idx="3">
                  <c:v>13.52</c:v>
                </c:pt>
                <c:pt idx="4">
                  <c:v>13.42</c:v>
                </c:pt>
                <c:pt idx="5">
                  <c:v>13.37</c:v>
                </c:pt>
                <c:pt idx="6">
                  <c:v>13.39</c:v>
                </c:pt>
                <c:pt idx="7">
                  <c:v>13.34</c:v>
                </c:pt>
                <c:pt idx="8">
                  <c:v>13.53</c:v>
                </c:pt>
                <c:pt idx="9">
                  <c:v>13.6</c:v>
                </c:pt>
                <c:pt idx="10">
                  <c:v>13.35</c:v>
                </c:pt>
                <c:pt idx="11">
                  <c:v>13.47</c:v>
                </c:pt>
                <c:pt idx="12">
                  <c:v>13.43</c:v>
                </c:pt>
                <c:pt idx="13">
                  <c:v>13.39</c:v>
                </c:pt>
                <c:pt idx="14">
                  <c:v>13.4</c:v>
                </c:pt>
                <c:pt idx="15">
                  <c:v>13.48</c:v>
                </c:pt>
                <c:pt idx="16">
                  <c:v>13.59</c:v>
                </c:pt>
                <c:pt idx="17">
                  <c:v>13.6</c:v>
                </c:pt>
                <c:pt idx="18">
                  <c:v>13.43</c:v>
                </c:pt>
                <c:pt idx="19">
                  <c:v>13.53</c:v>
                </c:pt>
                <c:pt idx="20">
                  <c:v>13.62</c:v>
                </c:pt>
                <c:pt idx="21">
                  <c:v>13.55</c:v>
                </c:pt>
                <c:pt idx="22">
                  <c:v>13.43</c:v>
                </c:pt>
                <c:pt idx="23">
                  <c:v>13.33</c:v>
                </c:pt>
                <c:pt idx="24">
                  <c:v>13.23</c:v>
                </c:pt>
                <c:pt idx="25">
                  <c:v>13.44</c:v>
                </c:pt>
                <c:pt idx="26">
                  <c:v>13.48</c:v>
                </c:pt>
                <c:pt idx="27">
                  <c:v>13.32</c:v>
                </c:pt>
                <c:pt idx="28">
                  <c:v>13.27</c:v>
                </c:pt>
                <c:pt idx="29">
                  <c:v>13.22</c:v>
                </c:pt>
                <c:pt idx="30">
                  <c:v>13.27</c:v>
                </c:pt>
                <c:pt idx="31">
                  <c:v>13.26</c:v>
                </c:pt>
                <c:pt idx="32">
                  <c:v>13.34</c:v>
                </c:pt>
                <c:pt idx="33">
                  <c:v>13.36</c:v>
                </c:pt>
                <c:pt idx="34">
                  <c:v>13.55</c:v>
                </c:pt>
                <c:pt idx="35">
                  <c:v>13.56</c:v>
                </c:pt>
                <c:pt idx="36">
                  <c:v>13.34</c:v>
                </c:pt>
                <c:pt idx="37">
                  <c:v>13.24</c:v>
                </c:pt>
                <c:pt idx="38">
                  <c:v>13.41</c:v>
                </c:pt>
                <c:pt idx="39">
                  <c:v>13.42</c:v>
                </c:pt>
                <c:pt idx="40">
                  <c:v>13.43</c:v>
                </c:pt>
                <c:pt idx="41">
                  <c:v>13.51</c:v>
                </c:pt>
                <c:pt idx="42">
                  <c:v>13.42</c:v>
                </c:pt>
                <c:pt idx="43">
                  <c:v>13.44</c:v>
                </c:pt>
                <c:pt idx="44">
                  <c:v>13.43</c:v>
                </c:pt>
                <c:pt idx="45">
                  <c:v>13.48</c:v>
                </c:pt>
                <c:pt idx="46">
                  <c:v>13.59</c:v>
                </c:pt>
                <c:pt idx="47">
                  <c:v>13.48</c:v>
                </c:pt>
                <c:pt idx="48">
                  <c:v>13.5</c:v>
                </c:pt>
                <c:pt idx="49">
                  <c:v>13.34</c:v>
                </c:pt>
                <c:pt idx="50">
                  <c:v>13.54</c:v>
                </c:pt>
                <c:pt idx="51">
                  <c:v>13.61</c:v>
                </c:pt>
                <c:pt idx="52">
                  <c:v>13.55</c:v>
                </c:pt>
                <c:pt idx="53">
                  <c:v>13.42</c:v>
                </c:pt>
                <c:pt idx="54">
                  <c:v>13.58</c:v>
                </c:pt>
                <c:pt idx="55">
                  <c:v>13.51</c:v>
                </c:pt>
                <c:pt idx="56">
                  <c:v>13.56</c:v>
                </c:pt>
                <c:pt idx="57">
                  <c:v>13.68</c:v>
                </c:pt>
                <c:pt idx="58">
                  <c:v>13.7</c:v>
                </c:pt>
                <c:pt idx="59">
                  <c:v>13.69</c:v>
                </c:pt>
                <c:pt idx="60">
                  <c:v>13.83</c:v>
                </c:pt>
                <c:pt idx="61">
                  <c:v>13.89</c:v>
                </c:pt>
                <c:pt idx="62">
                  <c:v>13.77</c:v>
                </c:pt>
                <c:pt idx="63">
                  <c:v>13.79</c:v>
                </c:pt>
                <c:pt idx="64">
                  <c:v>13.91</c:v>
                </c:pt>
                <c:pt idx="65">
                  <c:v>13.79</c:v>
                </c:pt>
                <c:pt idx="66">
                  <c:v>13.63</c:v>
                </c:pt>
                <c:pt idx="67">
                  <c:v>13.68</c:v>
                </c:pt>
                <c:pt idx="68">
                  <c:v>13.6</c:v>
                </c:pt>
                <c:pt idx="69">
                  <c:v>13.59</c:v>
                </c:pt>
                <c:pt idx="70">
                  <c:v>13.53</c:v>
                </c:pt>
                <c:pt idx="71">
                  <c:v>13.63</c:v>
                </c:pt>
                <c:pt idx="72">
                  <c:v>13.71</c:v>
                </c:pt>
                <c:pt idx="73">
                  <c:v>13.78</c:v>
                </c:pt>
                <c:pt idx="74">
                  <c:v>13.57</c:v>
                </c:pt>
                <c:pt idx="75">
                  <c:v>13.56</c:v>
                </c:pt>
                <c:pt idx="76">
                  <c:v>13.51</c:v>
                </c:pt>
                <c:pt idx="77">
                  <c:v>13.75</c:v>
                </c:pt>
                <c:pt idx="78">
                  <c:v>13.76</c:v>
                </c:pt>
                <c:pt idx="79">
                  <c:v>13.73</c:v>
                </c:pt>
                <c:pt idx="80">
                  <c:v>13.67</c:v>
                </c:pt>
                <c:pt idx="81">
                  <c:v>13.76</c:v>
                </c:pt>
                <c:pt idx="82">
                  <c:v>13.73</c:v>
                </c:pt>
                <c:pt idx="83">
                  <c:v>13.75</c:v>
                </c:pt>
                <c:pt idx="84">
                  <c:v>13.5</c:v>
                </c:pt>
                <c:pt idx="85">
                  <c:v>13.59</c:v>
                </c:pt>
                <c:pt idx="86">
                  <c:v>13.64</c:v>
                </c:pt>
                <c:pt idx="87">
                  <c:v>13.68</c:v>
                </c:pt>
                <c:pt idx="88">
                  <c:v>13.62</c:v>
                </c:pt>
                <c:pt idx="89">
                  <c:v>13.75</c:v>
                </c:pt>
                <c:pt idx="90">
                  <c:v>13.73</c:v>
                </c:pt>
                <c:pt idx="91">
                  <c:v>13.62</c:v>
                </c:pt>
                <c:pt idx="92">
                  <c:v>13.71</c:v>
                </c:pt>
                <c:pt idx="93">
                  <c:v>13.86</c:v>
                </c:pt>
                <c:pt idx="94">
                  <c:v>13.63</c:v>
                </c:pt>
                <c:pt idx="95">
                  <c:v>13.69</c:v>
                </c:pt>
                <c:pt idx="96">
                  <c:v>13.6</c:v>
                </c:pt>
                <c:pt idx="97">
                  <c:v>13.88</c:v>
                </c:pt>
                <c:pt idx="98">
                  <c:v>13.77</c:v>
                </c:pt>
                <c:pt idx="99">
                  <c:v>13.87</c:v>
                </c:pt>
                <c:pt idx="100">
                  <c:v>13.96</c:v>
                </c:pt>
                <c:pt idx="101">
                  <c:v>14.02</c:v>
                </c:pt>
                <c:pt idx="102">
                  <c:v>13.84</c:v>
                </c:pt>
                <c:pt idx="103">
                  <c:v>14.01</c:v>
                </c:pt>
                <c:pt idx="104">
                  <c:v>13.86</c:v>
                </c:pt>
                <c:pt idx="105">
                  <c:v>13.82</c:v>
                </c:pt>
                <c:pt idx="106">
                  <c:v>13.88</c:v>
                </c:pt>
                <c:pt idx="107">
                  <c:v>14.02</c:v>
                </c:pt>
                <c:pt idx="108">
                  <c:v>14.09</c:v>
                </c:pt>
                <c:pt idx="109">
                  <c:v>13.97</c:v>
                </c:pt>
                <c:pt idx="110">
                  <c:v>14.15</c:v>
                </c:pt>
                <c:pt idx="111">
                  <c:v>14.1</c:v>
                </c:pt>
                <c:pt idx="112">
                  <c:v>13.92</c:v>
                </c:pt>
                <c:pt idx="113">
                  <c:v>13.93</c:v>
                </c:pt>
                <c:pt idx="114">
                  <c:v>14.01</c:v>
                </c:pt>
                <c:pt idx="115">
                  <c:v>14.15</c:v>
                </c:pt>
                <c:pt idx="116">
                  <c:v>14.03</c:v>
                </c:pt>
                <c:pt idx="117">
                  <c:v>14.16</c:v>
                </c:pt>
                <c:pt idx="118">
                  <c:v>14.31</c:v>
                </c:pt>
                <c:pt idx="119">
                  <c:v>14.08</c:v>
                </c:pt>
                <c:pt idx="120">
                  <c:v>14.09</c:v>
                </c:pt>
                <c:pt idx="121">
                  <c:v>14.24</c:v>
                </c:pt>
                <c:pt idx="122">
                  <c:v>14.33</c:v>
                </c:pt>
                <c:pt idx="123">
                  <c:v>14.32</c:v>
                </c:pt>
                <c:pt idx="124">
                  <c:v>14.23</c:v>
                </c:pt>
                <c:pt idx="125">
                  <c:v>14.38</c:v>
                </c:pt>
                <c:pt idx="126">
                  <c:v>14.34</c:v>
                </c:pt>
                <c:pt idx="127">
                  <c:v>14.36</c:v>
                </c:pt>
                <c:pt idx="128">
                  <c:v>14.24</c:v>
                </c:pt>
                <c:pt idx="129">
                  <c:v>14.36</c:v>
                </c:pt>
                <c:pt idx="130">
                  <c:v>14.42</c:v>
                </c:pt>
                <c:pt idx="131">
                  <c:v>14.31</c:v>
                </c:pt>
                <c:pt idx="132">
                  <c:v>14.35</c:v>
                </c:pt>
                <c:pt idx="133">
                  <c:v>14.38</c:v>
                </c:pt>
                <c:pt idx="134">
                  <c:v>14.45</c:v>
                </c:pt>
                <c:pt idx="135">
                  <c:v>14.6</c:v>
                </c:pt>
                <c:pt idx="136">
                  <c:v>14.72</c:v>
                </c:pt>
                <c:pt idx="137">
                  <c:v>14.62</c:v>
                </c:pt>
                <c:pt idx="138">
                  <c:v>14.55</c:v>
                </c:pt>
                <c:pt idx="139">
                  <c:v>14.68</c:v>
                </c:pt>
                <c:pt idx="140">
                  <c:v>14.72</c:v>
                </c:pt>
                <c:pt idx="141">
                  <c:v>14.55</c:v>
                </c:pt>
                <c:pt idx="142">
                  <c:v>14.6</c:v>
                </c:pt>
              </c:numCache>
            </c:numRef>
          </c:yVal>
          <c:smooth val="0"/>
        </c:ser>
        <c:axId val="96623526"/>
        <c:axId val="34302348"/>
      </c:scatterChart>
      <c:valAx>
        <c:axId val="966235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302348"/>
        <c:crosses val="autoZero"/>
        <c:crossBetween val="midCat"/>
      </c:valAx>
      <c:valAx>
        <c:axId val="343023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62352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Y CORRIGIDO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11474705011226"/>
          <c:y val="0.125748502994012"/>
          <c:w val="0.903979362728706"/>
          <c:h val="0.819846022241232"/>
        </c:manualLayout>
      </c:layout>
      <c:scatterChart>
        <c:scatterStyle val="lineMarker"/>
        <c:varyColors val="0"/>
        <c:ser>
          <c:idx val="0"/>
          <c:order val="0"/>
          <c:tx>
            <c:strRef>
              <c:f>polinomial!$C$1</c:f>
              <c:strCache>
                <c:ptCount val="1"/>
                <c:pt idx="0">
                  <c:v>Y CORRIGIDO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polinomial!$A$2:$A$144</c:f>
              <c:numCache>
                <c:formatCode>General</c:formatCode>
                <c:ptCount val="143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  <c:pt idx="141">
                  <c:v>2021</c:v>
                </c:pt>
                <c:pt idx="142">
                  <c:v>2022</c:v>
                </c:pt>
              </c:numCache>
            </c:numRef>
          </c:xVal>
          <c:yVal>
            <c:numRef>
              <c:f>polinomial!$C$2:$C$144</c:f>
              <c:numCache>
                <c:formatCode>General</c:formatCode>
                <c:ptCount val="143"/>
                <c:pt idx="0">
                  <c:v>13.53</c:v>
                </c:pt>
                <c:pt idx="1">
                  <c:v>13.61</c:v>
                </c:pt>
                <c:pt idx="2">
                  <c:v>13.59</c:v>
                </c:pt>
                <c:pt idx="3">
                  <c:v>13.52</c:v>
                </c:pt>
                <c:pt idx="4">
                  <c:v>13.42</c:v>
                </c:pt>
                <c:pt idx="5">
                  <c:v>13.37</c:v>
                </c:pt>
                <c:pt idx="6">
                  <c:v>13.39</c:v>
                </c:pt>
                <c:pt idx="7">
                  <c:v>13.34</c:v>
                </c:pt>
                <c:pt idx="8">
                  <c:v>13.53</c:v>
                </c:pt>
                <c:pt idx="9">
                  <c:v>13.6</c:v>
                </c:pt>
                <c:pt idx="10">
                  <c:v>13.35</c:v>
                </c:pt>
                <c:pt idx="11">
                  <c:v>13.47</c:v>
                </c:pt>
                <c:pt idx="12">
                  <c:v>13.43</c:v>
                </c:pt>
                <c:pt idx="13">
                  <c:v>13.39</c:v>
                </c:pt>
                <c:pt idx="14">
                  <c:v>13.4</c:v>
                </c:pt>
                <c:pt idx="15">
                  <c:v>13.48</c:v>
                </c:pt>
                <c:pt idx="16">
                  <c:v>13.59</c:v>
                </c:pt>
                <c:pt idx="17">
                  <c:v>13.6</c:v>
                </c:pt>
                <c:pt idx="18">
                  <c:v>13.43</c:v>
                </c:pt>
                <c:pt idx="19">
                  <c:v>13.53</c:v>
                </c:pt>
                <c:pt idx="20">
                  <c:v>13.62</c:v>
                </c:pt>
                <c:pt idx="21">
                  <c:v>13.55</c:v>
                </c:pt>
                <c:pt idx="22">
                  <c:v>13.43</c:v>
                </c:pt>
                <c:pt idx="23">
                  <c:v>13.33</c:v>
                </c:pt>
                <c:pt idx="24">
                  <c:v>13.23</c:v>
                </c:pt>
                <c:pt idx="25">
                  <c:v>13.44</c:v>
                </c:pt>
                <c:pt idx="26">
                  <c:v>13.48</c:v>
                </c:pt>
                <c:pt idx="27">
                  <c:v>13.32</c:v>
                </c:pt>
                <c:pt idx="28">
                  <c:v>13.27</c:v>
                </c:pt>
                <c:pt idx="29">
                  <c:v>13.22</c:v>
                </c:pt>
                <c:pt idx="30">
                  <c:v>13.27</c:v>
                </c:pt>
                <c:pt idx="31">
                  <c:v>13.26</c:v>
                </c:pt>
                <c:pt idx="32">
                  <c:v>13.34</c:v>
                </c:pt>
                <c:pt idx="33">
                  <c:v>13.36</c:v>
                </c:pt>
                <c:pt idx="34">
                  <c:v>13.55</c:v>
                </c:pt>
                <c:pt idx="35">
                  <c:v>13.56</c:v>
                </c:pt>
                <c:pt idx="36">
                  <c:v>13.34</c:v>
                </c:pt>
                <c:pt idx="37">
                  <c:v>13.24</c:v>
                </c:pt>
                <c:pt idx="38">
                  <c:v>13.41</c:v>
                </c:pt>
                <c:pt idx="39">
                  <c:v>13.42</c:v>
                </c:pt>
                <c:pt idx="40">
                  <c:v>13.43</c:v>
                </c:pt>
                <c:pt idx="41">
                  <c:v>13.51</c:v>
                </c:pt>
                <c:pt idx="42">
                  <c:v>13.42</c:v>
                </c:pt>
                <c:pt idx="43">
                  <c:v>13.44</c:v>
                </c:pt>
                <c:pt idx="44">
                  <c:v>13.43</c:v>
                </c:pt>
                <c:pt idx="45">
                  <c:v>13.48</c:v>
                </c:pt>
                <c:pt idx="46">
                  <c:v>13.59</c:v>
                </c:pt>
                <c:pt idx="47">
                  <c:v>13.48</c:v>
                </c:pt>
                <c:pt idx="48">
                  <c:v>13.5</c:v>
                </c:pt>
                <c:pt idx="49">
                  <c:v>13.34</c:v>
                </c:pt>
                <c:pt idx="50">
                  <c:v>13.54</c:v>
                </c:pt>
                <c:pt idx="51">
                  <c:v>13.61</c:v>
                </c:pt>
                <c:pt idx="52">
                  <c:v>13.55</c:v>
                </c:pt>
                <c:pt idx="53">
                  <c:v>13.42</c:v>
                </c:pt>
                <c:pt idx="54">
                  <c:v>13.58</c:v>
                </c:pt>
                <c:pt idx="55">
                  <c:v>13.51</c:v>
                </c:pt>
                <c:pt idx="56">
                  <c:v>13.56</c:v>
                </c:pt>
                <c:pt idx="57">
                  <c:v>13.68</c:v>
                </c:pt>
                <c:pt idx="58">
                  <c:v>13.7</c:v>
                </c:pt>
                <c:pt idx="59">
                  <c:v>13.69</c:v>
                </c:pt>
                <c:pt idx="60">
                  <c:v>13.83</c:v>
                </c:pt>
                <c:pt idx="61">
                  <c:v>13.89</c:v>
                </c:pt>
                <c:pt idx="62">
                  <c:v>13.77</c:v>
                </c:pt>
                <c:pt idx="63">
                  <c:v>13.79</c:v>
                </c:pt>
                <c:pt idx="64">
                  <c:v>13.91</c:v>
                </c:pt>
                <c:pt idx="65">
                  <c:v>13.79</c:v>
                </c:pt>
                <c:pt idx="66">
                  <c:v>13.63</c:v>
                </c:pt>
                <c:pt idx="67">
                  <c:v>13.68</c:v>
                </c:pt>
                <c:pt idx="68">
                  <c:v>13.6</c:v>
                </c:pt>
                <c:pt idx="69">
                  <c:v>13.59</c:v>
                </c:pt>
                <c:pt idx="70">
                  <c:v>13.53</c:v>
                </c:pt>
                <c:pt idx="71">
                  <c:v>13.63</c:v>
                </c:pt>
                <c:pt idx="72">
                  <c:v>13.71</c:v>
                </c:pt>
                <c:pt idx="73">
                  <c:v>13.78</c:v>
                </c:pt>
                <c:pt idx="74">
                  <c:v>13.57</c:v>
                </c:pt>
                <c:pt idx="75">
                  <c:v>13.56</c:v>
                </c:pt>
                <c:pt idx="76">
                  <c:v>13.51</c:v>
                </c:pt>
                <c:pt idx="77">
                  <c:v>13.75</c:v>
                </c:pt>
                <c:pt idx="78">
                  <c:v>13.76</c:v>
                </c:pt>
                <c:pt idx="79">
                  <c:v>13.73</c:v>
                </c:pt>
                <c:pt idx="80">
                  <c:v>13.67</c:v>
                </c:pt>
                <c:pt idx="81">
                  <c:v>13.76</c:v>
                </c:pt>
                <c:pt idx="82">
                  <c:v>13.73</c:v>
                </c:pt>
                <c:pt idx="83">
                  <c:v>13.75</c:v>
                </c:pt>
                <c:pt idx="84">
                  <c:v>13.5</c:v>
                </c:pt>
                <c:pt idx="85">
                  <c:v>13.59</c:v>
                </c:pt>
                <c:pt idx="86">
                  <c:v>13.64</c:v>
                </c:pt>
                <c:pt idx="87">
                  <c:v>13.68</c:v>
                </c:pt>
                <c:pt idx="88">
                  <c:v>13.62</c:v>
                </c:pt>
                <c:pt idx="89">
                  <c:v>13.75</c:v>
                </c:pt>
                <c:pt idx="90">
                  <c:v>13.73</c:v>
                </c:pt>
                <c:pt idx="91">
                  <c:v>13.62</c:v>
                </c:pt>
                <c:pt idx="92">
                  <c:v>13.71</c:v>
                </c:pt>
                <c:pt idx="93">
                  <c:v>13.86</c:v>
                </c:pt>
                <c:pt idx="94">
                  <c:v>13.63</c:v>
                </c:pt>
                <c:pt idx="95">
                  <c:v>13.69</c:v>
                </c:pt>
                <c:pt idx="96">
                  <c:v>13.6</c:v>
                </c:pt>
                <c:pt idx="97">
                  <c:v>13.88</c:v>
                </c:pt>
                <c:pt idx="98">
                  <c:v>13.77</c:v>
                </c:pt>
                <c:pt idx="99">
                  <c:v>13.87</c:v>
                </c:pt>
                <c:pt idx="100">
                  <c:v>13.96</c:v>
                </c:pt>
                <c:pt idx="101">
                  <c:v>14.02</c:v>
                </c:pt>
                <c:pt idx="102">
                  <c:v>13.84</c:v>
                </c:pt>
                <c:pt idx="103">
                  <c:v>14.01</c:v>
                </c:pt>
                <c:pt idx="104">
                  <c:v>13.86</c:v>
                </c:pt>
                <c:pt idx="105">
                  <c:v>13.82</c:v>
                </c:pt>
                <c:pt idx="106">
                  <c:v>13.88</c:v>
                </c:pt>
                <c:pt idx="107">
                  <c:v>14.02</c:v>
                </c:pt>
                <c:pt idx="108">
                  <c:v>14.09</c:v>
                </c:pt>
                <c:pt idx="109">
                  <c:v>13.97</c:v>
                </c:pt>
                <c:pt idx="110">
                  <c:v>14.15</c:v>
                </c:pt>
                <c:pt idx="111">
                  <c:v>14.1</c:v>
                </c:pt>
                <c:pt idx="112">
                  <c:v>13.92</c:v>
                </c:pt>
                <c:pt idx="113">
                  <c:v>13.93</c:v>
                </c:pt>
                <c:pt idx="114">
                  <c:v>14.01</c:v>
                </c:pt>
                <c:pt idx="115">
                  <c:v>14.15</c:v>
                </c:pt>
                <c:pt idx="116">
                  <c:v>14.03</c:v>
                </c:pt>
                <c:pt idx="117">
                  <c:v>14.16</c:v>
                </c:pt>
                <c:pt idx="118">
                  <c:v>14.31</c:v>
                </c:pt>
                <c:pt idx="119">
                  <c:v>14.08</c:v>
                </c:pt>
                <c:pt idx="120">
                  <c:v>14.09</c:v>
                </c:pt>
                <c:pt idx="121">
                  <c:v>14.24</c:v>
                </c:pt>
                <c:pt idx="122">
                  <c:v>14.33</c:v>
                </c:pt>
                <c:pt idx="123">
                  <c:v>14.32</c:v>
                </c:pt>
                <c:pt idx="124">
                  <c:v>14.23</c:v>
                </c:pt>
                <c:pt idx="125">
                  <c:v>14.38</c:v>
                </c:pt>
                <c:pt idx="126">
                  <c:v>14.34</c:v>
                </c:pt>
                <c:pt idx="127">
                  <c:v>14.36</c:v>
                </c:pt>
                <c:pt idx="128">
                  <c:v>14.24</c:v>
                </c:pt>
                <c:pt idx="129">
                  <c:v>14.36</c:v>
                </c:pt>
                <c:pt idx="130">
                  <c:v>14.42</c:v>
                </c:pt>
                <c:pt idx="131">
                  <c:v>14.31</c:v>
                </c:pt>
                <c:pt idx="132">
                  <c:v>14.35</c:v>
                </c:pt>
                <c:pt idx="133">
                  <c:v>14.38</c:v>
                </c:pt>
                <c:pt idx="134">
                  <c:v>14.45</c:v>
                </c:pt>
                <c:pt idx="135">
                  <c:v>14.6</c:v>
                </c:pt>
                <c:pt idx="136">
                  <c:v>14.72</c:v>
                </c:pt>
                <c:pt idx="137">
                  <c:v>14.62</c:v>
                </c:pt>
                <c:pt idx="138">
                  <c:v>14.55</c:v>
                </c:pt>
                <c:pt idx="139">
                  <c:v>14.68</c:v>
                </c:pt>
                <c:pt idx="140">
                  <c:v>14.72</c:v>
                </c:pt>
                <c:pt idx="141">
                  <c:v>14.55</c:v>
                </c:pt>
                <c:pt idx="142">
                  <c:v>14.6</c:v>
                </c:pt>
              </c:numCache>
            </c:numRef>
          </c:yVal>
          <c:smooth val="0"/>
        </c:ser>
        <c:axId val="9707541"/>
        <c:axId val="59086780"/>
      </c:scatterChart>
      <c:valAx>
        <c:axId val="97075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086780"/>
        <c:crosses val="autoZero"/>
        <c:crossBetween val="midCat"/>
      </c:valAx>
      <c:valAx>
        <c:axId val="590867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0754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518040</xdr:colOff>
      <xdr:row>8</xdr:row>
      <xdr:rowOff>42120</xdr:rowOff>
    </xdr:from>
    <xdr:to>
      <xdr:col>19</xdr:col>
      <xdr:colOff>626040</xdr:colOff>
      <xdr:row>29</xdr:row>
      <xdr:rowOff>156240</xdr:rowOff>
    </xdr:to>
    <xdr:graphicFrame>
      <xdr:nvGraphicFramePr>
        <xdr:cNvPr id="0" name="Gráfico 1"/>
        <xdr:cNvGraphicFramePr/>
      </xdr:nvGraphicFramePr>
      <xdr:xfrm>
        <a:off x="8122320" y="1455480"/>
        <a:ext cx="7081920" cy="39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45720</xdr:colOff>
      <xdr:row>8</xdr:row>
      <xdr:rowOff>30600</xdr:rowOff>
    </xdr:from>
    <xdr:to>
      <xdr:col>20</xdr:col>
      <xdr:colOff>60480</xdr:colOff>
      <xdr:row>29</xdr:row>
      <xdr:rowOff>144720</xdr:rowOff>
    </xdr:to>
    <xdr:graphicFrame>
      <xdr:nvGraphicFramePr>
        <xdr:cNvPr id="1" name="Gráfico 1"/>
        <xdr:cNvGraphicFramePr/>
      </xdr:nvGraphicFramePr>
      <xdr:xfrm>
        <a:off x="8251920" y="1443960"/>
        <a:ext cx="7067520" cy="39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601920</xdr:colOff>
      <xdr:row>8</xdr:row>
      <xdr:rowOff>91440</xdr:rowOff>
    </xdr:from>
    <xdr:to>
      <xdr:col>20</xdr:col>
      <xdr:colOff>83520</xdr:colOff>
      <xdr:row>30</xdr:row>
      <xdr:rowOff>22680</xdr:rowOff>
    </xdr:to>
    <xdr:graphicFrame>
      <xdr:nvGraphicFramePr>
        <xdr:cNvPr id="2" name="Gráfico 1"/>
        <xdr:cNvGraphicFramePr/>
      </xdr:nvGraphicFramePr>
      <xdr:xfrm>
        <a:off x="8228880" y="1493640"/>
        <a:ext cx="11919240" cy="391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236160</xdr:colOff>
      <xdr:row>8</xdr:row>
      <xdr:rowOff>61200</xdr:rowOff>
    </xdr:from>
    <xdr:to>
      <xdr:col>19</xdr:col>
      <xdr:colOff>327240</xdr:colOff>
      <xdr:row>29</xdr:row>
      <xdr:rowOff>175320</xdr:rowOff>
    </xdr:to>
    <xdr:graphicFrame>
      <xdr:nvGraphicFramePr>
        <xdr:cNvPr id="3" name="Gráfico 1"/>
        <xdr:cNvGraphicFramePr/>
      </xdr:nvGraphicFramePr>
      <xdr:xfrm>
        <a:off x="10416960" y="1463400"/>
        <a:ext cx="11921760" cy="39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182880</xdr:colOff>
      <xdr:row>9</xdr:row>
      <xdr:rowOff>23040</xdr:rowOff>
    </xdr:from>
    <xdr:to>
      <xdr:col>23</xdr:col>
      <xdr:colOff>273960</xdr:colOff>
      <xdr:row>32</xdr:row>
      <xdr:rowOff>68400</xdr:rowOff>
    </xdr:to>
    <xdr:graphicFrame>
      <xdr:nvGraphicFramePr>
        <xdr:cNvPr id="4" name="Gráfico 2"/>
        <xdr:cNvGraphicFramePr/>
      </xdr:nvGraphicFramePr>
      <xdr:xfrm>
        <a:off x="10630080" y="1605960"/>
        <a:ext cx="11005200" cy="420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4"/>
  <sheetViews>
    <sheetView showFormulas="false" showGridLines="true" showRowColHeaders="true" showZeros="true" rightToLeft="false" tabSelected="false" showOutlineSymbols="true" defaultGridColor="true" view="normal" topLeftCell="D7" colorId="64" zoomScale="145" zoomScaleNormal="145" zoomScalePageLayoutView="100" workbookViewId="0">
      <selection pane="topLeft" activeCell="C1" activeCellId="0" sqref="C1"/>
    </sheetView>
  </sheetViews>
  <sheetFormatPr defaultColWidth="8.6796875" defaultRowHeight="14.25" zeroHeight="false" outlineLevelRow="0" outlineLevelCol="0"/>
  <cols>
    <col collapsed="false" customWidth="true" hidden="false" outlineLevel="0" max="3" min="3" style="1" width="15.66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4.25" hidden="false" customHeight="false" outlineLevel="0" collapsed="false">
      <c r="A2" s="3" t="n">
        <v>1880</v>
      </c>
      <c r="B2" s="4" t="n">
        <v>-0.17</v>
      </c>
      <c r="C2" s="5" t="n">
        <f aca="false">13.7+B2</f>
        <v>13.53</v>
      </c>
    </row>
    <row r="3" customFormat="false" ht="14.25" hidden="false" customHeight="false" outlineLevel="0" collapsed="false">
      <c r="A3" s="3" t="n">
        <v>1881</v>
      </c>
      <c r="B3" s="4" t="n">
        <v>-0.09</v>
      </c>
      <c r="C3" s="5" t="n">
        <f aca="false">13.7+B3</f>
        <v>13.61</v>
      </c>
    </row>
    <row r="4" customFormat="false" ht="14.25" hidden="false" customHeight="false" outlineLevel="0" collapsed="false">
      <c r="A4" s="3" t="n">
        <v>1882</v>
      </c>
      <c r="B4" s="4" t="n">
        <v>-0.11</v>
      </c>
      <c r="C4" s="5" t="n">
        <f aca="false">13.7+B4</f>
        <v>13.59</v>
      </c>
    </row>
    <row r="5" customFormat="false" ht="14.25" hidden="false" customHeight="false" outlineLevel="0" collapsed="false">
      <c r="A5" s="3" t="n">
        <v>1883</v>
      </c>
      <c r="B5" s="4" t="n">
        <v>-0.18</v>
      </c>
      <c r="C5" s="5" t="n">
        <f aca="false">13.7+B5</f>
        <v>13.52</v>
      </c>
    </row>
    <row r="6" customFormat="false" ht="14.25" hidden="false" customHeight="false" outlineLevel="0" collapsed="false">
      <c r="A6" s="3" t="n">
        <v>1884</v>
      </c>
      <c r="B6" s="4" t="n">
        <v>-0.28</v>
      </c>
      <c r="C6" s="5" t="n">
        <f aca="false">13.7+B6</f>
        <v>13.42</v>
      </c>
    </row>
    <row r="7" customFormat="false" ht="14.25" hidden="false" customHeight="false" outlineLevel="0" collapsed="false">
      <c r="A7" s="3" t="n">
        <v>1885</v>
      </c>
      <c r="B7" s="4" t="n">
        <v>-0.33</v>
      </c>
      <c r="C7" s="5" t="n">
        <f aca="false">13.7+B7</f>
        <v>13.37</v>
      </c>
    </row>
    <row r="8" customFormat="false" ht="14.25" hidden="false" customHeight="false" outlineLevel="0" collapsed="false">
      <c r="A8" s="3" t="n">
        <v>1886</v>
      </c>
      <c r="B8" s="4" t="n">
        <v>-0.31</v>
      </c>
      <c r="C8" s="5" t="n">
        <f aca="false">13.7+B8</f>
        <v>13.39</v>
      </c>
    </row>
    <row r="9" customFormat="false" ht="14.25" hidden="false" customHeight="false" outlineLevel="0" collapsed="false">
      <c r="A9" s="3" t="n">
        <v>1887</v>
      </c>
      <c r="B9" s="4" t="n">
        <v>-0.36</v>
      </c>
      <c r="C9" s="5" t="n">
        <f aca="false">13.7+B9</f>
        <v>13.34</v>
      </c>
    </row>
    <row r="10" customFormat="false" ht="14.25" hidden="false" customHeight="false" outlineLevel="0" collapsed="false">
      <c r="A10" s="3" t="n">
        <v>1888</v>
      </c>
      <c r="B10" s="4" t="n">
        <v>-0.17</v>
      </c>
      <c r="C10" s="5" t="n">
        <f aca="false">13.7+B10</f>
        <v>13.53</v>
      </c>
    </row>
    <row r="11" customFormat="false" ht="14.25" hidden="false" customHeight="false" outlineLevel="0" collapsed="false">
      <c r="A11" s="3" t="n">
        <v>1889</v>
      </c>
      <c r="B11" s="4" t="n">
        <v>-0.1</v>
      </c>
      <c r="C11" s="5" t="n">
        <f aca="false">13.7+B11</f>
        <v>13.6</v>
      </c>
    </row>
    <row r="12" customFormat="false" ht="14.25" hidden="false" customHeight="false" outlineLevel="0" collapsed="false">
      <c r="A12" s="3" t="n">
        <v>1890</v>
      </c>
      <c r="B12" s="4" t="n">
        <v>-0.35</v>
      </c>
      <c r="C12" s="5" t="n">
        <f aca="false">13.7+B12</f>
        <v>13.35</v>
      </c>
    </row>
    <row r="13" customFormat="false" ht="14.25" hidden="false" customHeight="false" outlineLevel="0" collapsed="false">
      <c r="A13" s="3" t="n">
        <v>1891</v>
      </c>
      <c r="B13" s="4" t="n">
        <v>-0.23</v>
      </c>
      <c r="C13" s="5" t="n">
        <f aca="false">13.7+B13</f>
        <v>13.47</v>
      </c>
    </row>
    <row r="14" customFormat="false" ht="14.25" hidden="false" customHeight="false" outlineLevel="0" collapsed="false">
      <c r="A14" s="3" t="n">
        <v>1892</v>
      </c>
      <c r="B14" s="4" t="n">
        <v>-0.27</v>
      </c>
      <c r="C14" s="5" t="n">
        <f aca="false">13.7+B14</f>
        <v>13.43</v>
      </c>
    </row>
    <row r="15" customFormat="false" ht="14.25" hidden="false" customHeight="false" outlineLevel="0" collapsed="false">
      <c r="A15" s="3" t="n">
        <v>1893</v>
      </c>
      <c r="B15" s="4" t="n">
        <v>-0.31</v>
      </c>
      <c r="C15" s="5" t="n">
        <f aca="false">13.7+B15</f>
        <v>13.39</v>
      </c>
    </row>
    <row r="16" customFormat="false" ht="14.25" hidden="false" customHeight="false" outlineLevel="0" collapsed="false">
      <c r="A16" s="3" t="n">
        <v>1894</v>
      </c>
      <c r="B16" s="4" t="n">
        <v>-0.3</v>
      </c>
      <c r="C16" s="5" t="n">
        <f aca="false">13.7+B16</f>
        <v>13.4</v>
      </c>
    </row>
    <row r="17" customFormat="false" ht="14.25" hidden="false" customHeight="false" outlineLevel="0" collapsed="false">
      <c r="A17" s="3" t="n">
        <v>1895</v>
      </c>
      <c r="B17" s="4" t="n">
        <v>-0.22</v>
      </c>
      <c r="C17" s="5" t="n">
        <f aca="false">13.7+B17</f>
        <v>13.48</v>
      </c>
    </row>
    <row r="18" customFormat="false" ht="14.25" hidden="false" customHeight="false" outlineLevel="0" collapsed="false">
      <c r="A18" s="3" t="n">
        <v>1896</v>
      </c>
      <c r="B18" s="4" t="n">
        <v>-0.11</v>
      </c>
      <c r="C18" s="5" t="n">
        <f aca="false">13.7+B18</f>
        <v>13.59</v>
      </c>
    </row>
    <row r="19" customFormat="false" ht="14.25" hidden="false" customHeight="false" outlineLevel="0" collapsed="false">
      <c r="A19" s="3" t="n">
        <v>1897</v>
      </c>
      <c r="B19" s="4" t="n">
        <v>-0.1</v>
      </c>
      <c r="C19" s="5" t="n">
        <f aca="false">13.7+B19</f>
        <v>13.6</v>
      </c>
    </row>
    <row r="20" customFormat="false" ht="14.25" hidden="false" customHeight="false" outlineLevel="0" collapsed="false">
      <c r="A20" s="3" t="n">
        <v>1898</v>
      </c>
      <c r="B20" s="4" t="n">
        <v>-0.27</v>
      </c>
      <c r="C20" s="5" t="n">
        <f aca="false">13.7+B20</f>
        <v>13.43</v>
      </c>
    </row>
    <row r="21" customFormat="false" ht="14.25" hidden="false" customHeight="false" outlineLevel="0" collapsed="false">
      <c r="A21" s="3" t="n">
        <v>1899</v>
      </c>
      <c r="B21" s="4" t="n">
        <v>-0.17</v>
      </c>
      <c r="C21" s="5" t="n">
        <f aca="false">13.7+B21</f>
        <v>13.53</v>
      </c>
    </row>
    <row r="22" customFormat="false" ht="14.25" hidden="false" customHeight="false" outlineLevel="0" collapsed="false">
      <c r="A22" s="3" t="n">
        <v>1900</v>
      </c>
      <c r="B22" s="4" t="n">
        <v>-0.08</v>
      </c>
      <c r="C22" s="5" t="n">
        <f aca="false">13.7+B22</f>
        <v>13.62</v>
      </c>
    </row>
    <row r="23" customFormat="false" ht="14.25" hidden="false" customHeight="false" outlineLevel="0" collapsed="false">
      <c r="A23" s="3" t="n">
        <v>1901</v>
      </c>
      <c r="B23" s="4" t="n">
        <v>-0.15</v>
      </c>
      <c r="C23" s="5" t="n">
        <f aca="false">13.7+B23</f>
        <v>13.55</v>
      </c>
    </row>
    <row r="24" customFormat="false" ht="14.25" hidden="false" customHeight="false" outlineLevel="0" collapsed="false">
      <c r="A24" s="3" t="n">
        <v>1902</v>
      </c>
      <c r="B24" s="4" t="n">
        <v>-0.27</v>
      </c>
      <c r="C24" s="5" t="n">
        <f aca="false">13.7+B24</f>
        <v>13.43</v>
      </c>
    </row>
    <row r="25" customFormat="false" ht="14.25" hidden="false" customHeight="false" outlineLevel="0" collapsed="false">
      <c r="A25" s="3" t="n">
        <v>1903</v>
      </c>
      <c r="B25" s="4" t="n">
        <v>-0.37</v>
      </c>
      <c r="C25" s="5" t="n">
        <f aca="false">13.7+B25</f>
        <v>13.33</v>
      </c>
    </row>
    <row r="26" customFormat="false" ht="14.25" hidden="false" customHeight="false" outlineLevel="0" collapsed="false">
      <c r="A26" s="3" t="n">
        <v>1904</v>
      </c>
      <c r="B26" s="4" t="n">
        <v>-0.47</v>
      </c>
      <c r="C26" s="5" t="n">
        <f aca="false">13.7+B26</f>
        <v>13.23</v>
      </c>
    </row>
    <row r="27" customFormat="false" ht="14.25" hidden="false" customHeight="false" outlineLevel="0" collapsed="false">
      <c r="A27" s="3" t="n">
        <v>1905</v>
      </c>
      <c r="B27" s="4" t="n">
        <v>-0.26</v>
      </c>
      <c r="C27" s="5" t="n">
        <f aca="false">13.7+B27</f>
        <v>13.44</v>
      </c>
    </row>
    <row r="28" customFormat="false" ht="14.25" hidden="false" customHeight="false" outlineLevel="0" collapsed="false">
      <c r="A28" s="3" t="n">
        <v>1906</v>
      </c>
      <c r="B28" s="4" t="n">
        <v>-0.22</v>
      </c>
      <c r="C28" s="5" t="n">
        <f aca="false">13.7+B28</f>
        <v>13.48</v>
      </c>
    </row>
    <row r="29" customFormat="false" ht="14.25" hidden="false" customHeight="false" outlineLevel="0" collapsed="false">
      <c r="A29" s="3" t="n">
        <v>1907</v>
      </c>
      <c r="B29" s="4" t="n">
        <v>-0.38</v>
      </c>
      <c r="C29" s="5" t="n">
        <f aca="false">13.7+B29</f>
        <v>13.32</v>
      </c>
    </row>
    <row r="30" customFormat="false" ht="14.25" hidden="false" customHeight="false" outlineLevel="0" collapsed="false">
      <c r="A30" s="3" t="n">
        <v>1908</v>
      </c>
      <c r="B30" s="4" t="n">
        <v>-0.43</v>
      </c>
      <c r="C30" s="5" t="n">
        <f aca="false">13.7+B30</f>
        <v>13.27</v>
      </c>
    </row>
    <row r="31" customFormat="false" ht="14.25" hidden="false" customHeight="false" outlineLevel="0" collapsed="false">
      <c r="A31" s="3" t="n">
        <v>1909</v>
      </c>
      <c r="B31" s="4" t="n">
        <v>-0.48</v>
      </c>
      <c r="C31" s="5" t="n">
        <f aca="false">13.7+B31</f>
        <v>13.22</v>
      </c>
    </row>
    <row r="32" customFormat="false" ht="14.25" hidden="false" customHeight="false" outlineLevel="0" collapsed="false">
      <c r="A32" s="3" t="n">
        <v>1910</v>
      </c>
      <c r="B32" s="4" t="n">
        <v>-0.43</v>
      </c>
      <c r="C32" s="5" t="n">
        <f aca="false">13.7+B32</f>
        <v>13.27</v>
      </c>
    </row>
    <row r="33" customFormat="false" ht="14.25" hidden="false" customHeight="false" outlineLevel="0" collapsed="false">
      <c r="A33" s="3" t="n">
        <v>1911</v>
      </c>
      <c r="B33" s="4" t="n">
        <v>-0.44</v>
      </c>
      <c r="C33" s="5" t="n">
        <f aca="false">13.7+B33</f>
        <v>13.26</v>
      </c>
    </row>
    <row r="34" customFormat="false" ht="14.25" hidden="false" customHeight="false" outlineLevel="0" collapsed="false">
      <c r="A34" s="3" t="n">
        <v>1912</v>
      </c>
      <c r="B34" s="4" t="n">
        <v>-0.36</v>
      </c>
      <c r="C34" s="5" t="n">
        <f aca="false">13.7+B34</f>
        <v>13.34</v>
      </c>
    </row>
    <row r="35" customFormat="false" ht="14.25" hidden="false" customHeight="false" outlineLevel="0" collapsed="false">
      <c r="A35" s="3" t="n">
        <v>1913</v>
      </c>
      <c r="B35" s="4" t="n">
        <v>-0.34</v>
      </c>
      <c r="C35" s="5" t="n">
        <f aca="false">13.7+B35</f>
        <v>13.36</v>
      </c>
    </row>
    <row r="36" customFormat="false" ht="14.25" hidden="false" customHeight="false" outlineLevel="0" collapsed="false">
      <c r="A36" s="3" t="n">
        <v>1914</v>
      </c>
      <c r="B36" s="4" t="n">
        <v>-0.15</v>
      </c>
      <c r="C36" s="5" t="n">
        <f aca="false">13.7+B36</f>
        <v>13.55</v>
      </c>
    </row>
    <row r="37" customFormat="false" ht="14.25" hidden="false" customHeight="false" outlineLevel="0" collapsed="false">
      <c r="A37" s="3" t="n">
        <v>1915</v>
      </c>
      <c r="B37" s="4" t="n">
        <v>-0.14</v>
      </c>
      <c r="C37" s="5" t="n">
        <f aca="false">13.7+B37</f>
        <v>13.56</v>
      </c>
    </row>
    <row r="38" customFormat="false" ht="14.25" hidden="false" customHeight="false" outlineLevel="0" collapsed="false">
      <c r="A38" s="3" t="n">
        <v>1916</v>
      </c>
      <c r="B38" s="4" t="n">
        <v>-0.36</v>
      </c>
      <c r="C38" s="5" t="n">
        <f aca="false">13.7+B38</f>
        <v>13.34</v>
      </c>
    </row>
    <row r="39" customFormat="false" ht="14.25" hidden="false" customHeight="false" outlineLevel="0" collapsed="false">
      <c r="A39" s="3" t="n">
        <v>1917</v>
      </c>
      <c r="B39" s="4" t="n">
        <v>-0.46</v>
      </c>
      <c r="C39" s="5" t="n">
        <f aca="false">13.7+B39</f>
        <v>13.24</v>
      </c>
    </row>
    <row r="40" customFormat="false" ht="14.25" hidden="false" customHeight="false" outlineLevel="0" collapsed="false">
      <c r="A40" s="3" t="n">
        <v>1918</v>
      </c>
      <c r="B40" s="4" t="n">
        <v>-0.29</v>
      </c>
      <c r="C40" s="5" t="n">
        <f aca="false">13.7+B40</f>
        <v>13.41</v>
      </c>
    </row>
    <row r="41" customFormat="false" ht="14.25" hidden="false" customHeight="false" outlineLevel="0" collapsed="false">
      <c r="A41" s="3" t="n">
        <v>1919</v>
      </c>
      <c r="B41" s="4" t="n">
        <v>-0.28</v>
      </c>
      <c r="C41" s="5" t="n">
        <f aca="false">13.7+B41</f>
        <v>13.42</v>
      </c>
    </row>
    <row r="42" customFormat="false" ht="14.25" hidden="false" customHeight="false" outlineLevel="0" collapsed="false">
      <c r="A42" s="3" t="n">
        <v>1920</v>
      </c>
      <c r="B42" s="4" t="n">
        <v>-0.27</v>
      </c>
      <c r="C42" s="5" t="n">
        <f aca="false">13.7+B42</f>
        <v>13.43</v>
      </c>
    </row>
    <row r="43" customFormat="false" ht="14.25" hidden="false" customHeight="false" outlineLevel="0" collapsed="false">
      <c r="A43" s="3" t="n">
        <v>1921</v>
      </c>
      <c r="B43" s="4" t="n">
        <v>-0.19</v>
      </c>
      <c r="C43" s="5" t="n">
        <f aca="false">13.7+B43</f>
        <v>13.51</v>
      </c>
    </row>
    <row r="44" customFormat="false" ht="14.25" hidden="false" customHeight="false" outlineLevel="0" collapsed="false">
      <c r="A44" s="3" t="n">
        <v>1922</v>
      </c>
      <c r="B44" s="4" t="n">
        <v>-0.28</v>
      </c>
      <c r="C44" s="5" t="n">
        <f aca="false">13.7+B44</f>
        <v>13.42</v>
      </c>
    </row>
    <row r="45" customFormat="false" ht="14.25" hidden="false" customHeight="false" outlineLevel="0" collapsed="false">
      <c r="A45" s="3" t="n">
        <v>1923</v>
      </c>
      <c r="B45" s="4" t="n">
        <v>-0.26</v>
      </c>
      <c r="C45" s="5" t="n">
        <f aca="false">13.7+B45</f>
        <v>13.44</v>
      </c>
    </row>
    <row r="46" customFormat="false" ht="14.25" hidden="false" customHeight="false" outlineLevel="0" collapsed="false">
      <c r="A46" s="3" t="n">
        <v>1924</v>
      </c>
      <c r="B46" s="4" t="n">
        <v>-0.27</v>
      </c>
      <c r="C46" s="5" t="n">
        <f aca="false">13.7+B46</f>
        <v>13.43</v>
      </c>
    </row>
    <row r="47" customFormat="false" ht="14.25" hidden="false" customHeight="false" outlineLevel="0" collapsed="false">
      <c r="A47" s="3" t="n">
        <v>1925</v>
      </c>
      <c r="B47" s="4" t="n">
        <v>-0.22</v>
      </c>
      <c r="C47" s="5" t="n">
        <f aca="false">13.7+B47</f>
        <v>13.48</v>
      </c>
    </row>
    <row r="48" customFormat="false" ht="14.25" hidden="false" customHeight="false" outlineLevel="0" collapsed="false">
      <c r="A48" s="3" t="n">
        <v>1926</v>
      </c>
      <c r="B48" s="4" t="n">
        <v>-0.11</v>
      </c>
      <c r="C48" s="5" t="n">
        <f aca="false">13.7+B48</f>
        <v>13.59</v>
      </c>
    </row>
    <row r="49" customFormat="false" ht="14.25" hidden="false" customHeight="false" outlineLevel="0" collapsed="false">
      <c r="A49" s="3" t="n">
        <v>1927</v>
      </c>
      <c r="B49" s="4" t="n">
        <v>-0.22</v>
      </c>
      <c r="C49" s="5" t="n">
        <f aca="false">13.7+B49</f>
        <v>13.48</v>
      </c>
    </row>
    <row r="50" customFormat="false" ht="14.25" hidden="false" customHeight="false" outlineLevel="0" collapsed="false">
      <c r="A50" s="3" t="n">
        <v>1928</v>
      </c>
      <c r="B50" s="4" t="n">
        <v>-0.2</v>
      </c>
      <c r="C50" s="5" t="n">
        <f aca="false">13.7+B50</f>
        <v>13.5</v>
      </c>
    </row>
    <row r="51" customFormat="false" ht="14.25" hidden="false" customHeight="false" outlineLevel="0" collapsed="false">
      <c r="A51" s="3" t="n">
        <v>1929</v>
      </c>
      <c r="B51" s="4" t="n">
        <v>-0.36</v>
      </c>
      <c r="C51" s="5" t="n">
        <f aca="false">13.7+B51</f>
        <v>13.34</v>
      </c>
    </row>
    <row r="52" customFormat="false" ht="14.25" hidden="false" customHeight="false" outlineLevel="0" collapsed="false">
      <c r="A52" s="3" t="n">
        <v>1930</v>
      </c>
      <c r="B52" s="4" t="n">
        <v>-0.16</v>
      </c>
      <c r="C52" s="5" t="n">
        <f aca="false">13.7+B52</f>
        <v>13.54</v>
      </c>
    </row>
    <row r="53" customFormat="false" ht="14.25" hidden="false" customHeight="false" outlineLevel="0" collapsed="false">
      <c r="A53" s="3" t="n">
        <v>1931</v>
      </c>
      <c r="B53" s="4" t="n">
        <v>-0.09</v>
      </c>
      <c r="C53" s="5" t="n">
        <f aca="false">13.7+B53</f>
        <v>13.61</v>
      </c>
    </row>
    <row r="54" customFormat="false" ht="14.25" hidden="false" customHeight="false" outlineLevel="0" collapsed="false">
      <c r="A54" s="3" t="n">
        <v>1932</v>
      </c>
      <c r="B54" s="4" t="n">
        <v>-0.15</v>
      </c>
      <c r="C54" s="5" t="n">
        <f aca="false">13.7+B54</f>
        <v>13.55</v>
      </c>
    </row>
    <row r="55" customFormat="false" ht="14.25" hidden="false" customHeight="false" outlineLevel="0" collapsed="false">
      <c r="A55" s="3" t="n">
        <v>1933</v>
      </c>
      <c r="B55" s="4" t="n">
        <v>-0.28</v>
      </c>
      <c r="C55" s="5" t="n">
        <f aca="false">13.7+B55</f>
        <v>13.42</v>
      </c>
    </row>
    <row r="56" customFormat="false" ht="14.25" hidden="false" customHeight="false" outlineLevel="0" collapsed="false">
      <c r="A56" s="3" t="n">
        <v>1934</v>
      </c>
      <c r="B56" s="4" t="n">
        <v>-0.12</v>
      </c>
      <c r="C56" s="5" t="n">
        <f aca="false">13.7+B56</f>
        <v>13.58</v>
      </c>
    </row>
    <row r="57" customFormat="false" ht="14.25" hidden="false" customHeight="false" outlineLevel="0" collapsed="false">
      <c r="A57" s="3" t="n">
        <v>1935</v>
      </c>
      <c r="B57" s="4" t="n">
        <v>-0.19</v>
      </c>
      <c r="C57" s="5" t="n">
        <f aca="false">13.7+B57</f>
        <v>13.51</v>
      </c>
    </row>
    <row r="58" customFormat="false" ht="14.25" hidden="false" customHeight="false" outlineLevel="0" collapsed="false">
      <c r="A58" s="3" t="n">
        <v>1936</v>
      </c>
      <c r="B58" s="4" t="n">
        <v>-0.14</v>
      </c>
      <c r="C58" s="5" t="n">
        <f aca="false">13.7+B58</f>
        <v>13.56</v>
      </c>
    </row>
    <row r="59" customFormat="false" ht="14.25" hidden="false" customHeight="false" outlineLevel="0" collapsed="false">
      <c r="A59" s="3" t="n">
        <v>1937</v>
      </c>
      <c r="B59" s="4" t="n">
        <v>-0.02</v>
      </c>
      <c r="C59" s="5" t="n">
        <f aca="false">13.7+B59</f>
        <v>13.68</v>
      </c>
    </row>
    <row r="60" customFormat="false" ht="14.25" hidden="false" customHeight="false" outlineLevel="0" collapsed="false">
      <c r="A60" s="3" t="n">
        <v>1938</v>
      </c>
      <c r="B60" s="4" t="n">
        <v>0</v>
      </c>
      <c r="C60" s="5" t="n">
        <f aca="false">13.7+B60</f>
        <v>13.7</v>
      </c>
    </row>
    <row r="61" customFormat="false" ht="14.25" hidden="false" customHeight="false" outlineLevel="0" collapsed="false">
      <c r="A61" s="3" t="n">
        <v>1939</v>
      </c>
      <c r="B61" s="4" t="n">
        <v>-0.01</v>
      </c>
      <c r="C61" s="5" t="n">
        <f aca="false">13.7+B61</f>
        <v>13.69</v>
      </c>
    </row>
    <row r="62" customFormat="false" ht="14.25" hidden="false" customHeight="false" outlineLevel="0" collapsed="false">
      <c r="A62" s="3" t="n">
        <v>1940</v>
      </c>
      <c r="B62" s="4" t="n">
        <v>0.13</v>
      </c>
      <c r="C62" s="5" t="n">
        <f aca="false">13.7+B62</f>
        <v>13.83</v>
      </c>
    </row>
    <row r="63" customFormat="false" ht="14.25" hidden="false" customHeight="false" outlineLevel="0" collapsed="false">
      <c r="A63" s="3" t="n">
        <v>1941</v>
      </c>
      <c r="B63" s="4" t="n">
        <v>0.19</v>
      </c>
      <c r="C63" s="5" t="n">
        <f aca="false">13.7+B63</f>
        <v>13.89</v>
      </c>
    </row>
    <row r="64" customFormat="false" ht="14.25" hidden="false" customHeight="false" outlineLevel="0" collapsed="false">
      <c r="A64" s="3" t="n">
        <v>1942</v>
      </c>
      <c r="B64" s="4" t="n">
        <v>0.07</v>
      </c>
      <c r="C64" s="5" t="n">
        <f aca="false">13.7+B64</f>
        <v>13.77</v>
      </c>
    </row>
    <row r="65" customFormat="false" ht="14.25" hidden="false" customHeight="false" outlineLevel="0" collapsed="false">
      <c r="A65" s="3" t="n">
        <v>1943</v>
      </c>
      <c r="B65" s="4" t="n">
        <v>0.09</v>
      </c>
      <c r="C65" s="5" t="n">
        <f aca="false">13.7+B65</f>
        <v>13.79</v>
      </c>
    </row>
    <row r="66" customFormat="false" ht="14.25" hidden="false" customHeight="false" outlineLevel="0" collapsed="false">
      <c r="A66" s="3" t="n">
        <v>1944</v>
      </c>
      <c r="B66" s="4" t="n">
        <v>0.21</v>
      </c>
      <c r="C66" s="5" t="n">
        <f aca="false">13.7+B66</f>
        <v>13.91</v>
      </c>
    </row>
    <row r="67" customFormat="false" ht="14.25" hidden="false" customHeight="false" outlineLevel="0" collapsed="false">
      <c r="A67" s="3" t="n">
        <v>1945</v>
      </c>
      <c r="B67" s="4" t="n">
        <v>0.09</v>
      </c>
      <c r="C67" s="5" t="n">
        <f aca="false">13.7+B67</f>
        <v>13.79</v>
      </c>
    </row>
    <row r="68" customFormat="false" ht="14.25" hidden="false" customHeight="false" outlineLevel="0" collapsed="false">
      <c r="A68" s="3" t="n">
        <v>1946</v>
      </c>
      <c r="B68" s="4" t="n">
        <v>-0.07</v>
      </c>
      <c r="C68" s="5" t="n">
        <f aca="false">13.7+B68</f>
        <v>13.63</v>
      </c>
    </row>
    <row r="69" customFormat="false" ht="14.25" hidden="false" customHeight="false" outlineLevel="0" collapsed="false">
      <c r="A69" s="3" t="n">
        <v>1947</v>
      </c>
      <c r="B69" s="4" t="n">
        <v>-0.02</v>
      </c>
      <c r="C69" s="5" t="n">
        <f aca="false">13.7+B69</f>
        <v>13.68</v>
      </c>
    </row>
    <row r="70" customFormat="false" ht="14.25" hidden="false" customHeight="false" outlineLevel="0" collapsed="false">
      <c r="A70" s="3" t="n">
        <v>1948</v>
      </c>
      <c r="B70" s="4" t="n">
        <v>-0.1</v>
      </c>
      <c r="C70" s="5" t="n">
        <f aca="false">13.7+B70</f>
        <v>13.6</v>
      </c>
    </row>
    <row r="71" customFormat="false" ht="14.25" hidden="false" customHeight="false" outlineLevel="0" collapsed="false">
      <c r="A71" s="3" t="n">
        <v>1949</v>
      </c>
      <c r="B71" s="4" t="n">
        <v>-0.11</v>
      </c>
      <c r="C71" s="5" t="n">
        <f aca="false">13.7+B71</f>
        <v>13.59</v>
      </c>
    </row>
    <row r="72" customFormat="false" ht="14.25" hidden="false" customHeight="false" outlineLevel="0" collapsed="false">
      <c r="A72" s="3" t="n">
        <v>1950</v>
      </c>
      <c r="B72" s="4" t="n">
        <v>-0.17</v>
      </c>
      <c r="C72" s="5" t="n">
        <f aca="false">13.7+B72</f>
        <v>13.53</v>
      </c>
    </row>
    <row r="73" customFormat="false" ht="14.25" hidden="false" customHeight="false" outlineLevel="0" collapsed="false">
      <c r="A73" s="3" t="n">
        <v>1951</v>
      </c>
      <c r="B73" s="4" t="n">
        <v>-0.07</v>
      </c>
      <c r="C73" s="5" t="n">
        <f aca="false">13.7+B73</f>
        <v>13.63</v>
      </c>
    </row>
    <row r="74" customFormat="false" ht="14.25" hidden="false" customHeight="false" outlineLevel="0" collapsed="false">
      <c r="A74" s="3" t="n">
        <v>1952</v>
      </c>
      <c r="B74" s="4" t="n">
        <v>0.01</v>
      </c>
      <c r="C74" s="5" t="n">
        <f aca="false">13.7+B74</f>
        <v>13.71</v>
      </c>
    </row>
    <row r="75" customFormat="false" ht="14.25" hidden="false" customHeight="false" outlineLevel="0" collapsed="false">
      <c r="A75" s="3" t="n">
        <v>1953</v>
      </c>
      <c r="B75" s="4" t="n">
        <v>0.08</v>
      </c>
      <c r="C75" s="5" t="n">
        <f aca="false">13.7+B75</f>
        <v>13.78</v>
      </c>
    </row>
    <row r="76" customFormat="false" ht="14.25" hidden="false" customHeight="false" outlineLevel="0" collapsed="false">
      <c r="A76" s="3" t="n">
        <v>1954</v>
      </c>
      <c r="B76" s="4" t="n">
        <v>-0.13</v>
      </c>
      <c r="C76" s="5" t="n">
        <f aca="false">13.7+B76</f>
        <v>13.57</v>
      </c>
    </row>
    <row r="77" customFormat="false" ht="14.25" hidden="false" customHeight="false" outlineLevel="0" collapsed="false">
      <c r="A77" s="3" t="n">
        <v>1955</v>
      </c>
      <c r="B77" s="4" t="n">
        <v>-0.14</v>
      </c>
      <c r="C77" s="5" t="n">
        <f aca="false">13.7+B77</f>
        <v>13.56</v>
      </c>
    </row>
    <row r="78" customFormat="false" ht="14.25" hidden="false" customHeight="false" outlineLevel="0" collapsed="false">
      <c r="A78" s="3" t="n">
        <v>1956</v>
      </c>
      <c r="B78" s="4" t="n">
        <v>-0.19</v>
      </c>
      <c r="C78" s="5" t="n">
        <f aca="false">13.7+B78</f>
        <v>13.51</v>
      </c>
    </row>
    <row r="79" customFormat="false" ht="14.25" hidden="false" customHeight="false" outlineLevel="0" collapsed="false">
      <c r="A79" s="3" t="n">
        <v>1957</v>
      </c>
      <c r="B79" s="4" t="n">
        <v>0.05</v>
      </c>
      <c r="C79" s="5" t="n">
        <f aca="false">13.7+B79</f>
        <v>13.75</v>
      </c>
    </row>
    <row r="80" customFormat="false" ht="14.25" hidden="false" customHeight="false" outlineLevel="0" collapsed="false">
      <c r="A80" s="3" t="n">
        <v>1958</v>
      </c>
      <c r="B80" s="4" t="n">
        <v>0.06</v>
      </c>
      <c r="C80" s="5" t="n">
        <f aca="false">13.7+B80</f>
        <v>13.76</v>
      </c>
    </row>
    <row r="81" customFormat="false" ht="14.25" hidden="false" customHeight="false" outlineLevel="0" collapsed="false">
      <c r="A81" s="3" t="n">
        <v>1959</v>
      </c>
      <c r="B81" s="4" t="n">
        <v>0.03</v>
      </c>
      <c r="C81" s="5" t="n">
        <f aca="false">13.7+B81</f>
        <v>13.73</v>
      </c>
    </row>
    <row r="82" customFormat="false" ht="14.25" hidden="false" customHeight="false" outlineLevel="0" collapsed="false">
      <c r="A82" s="3" t="n">
        <v>1960</v>
      </c>
      <c r="B82" s="4" t="n">
        <v>-0.03</v>
      </c>
      <c r="C82" s="5" t="n">
        <f aca="false">13.7+B82</f>
        <v>13.67</v>
      </c>
    </row>
    <row r="83" customFormat="false" ht="14.25" hidden="false" customHeight="false" outlineLevel="0" collapsed="false">
      <c r="A83" s="3" t="n">
        <v>1961</v>
      </c>
      <c r="B83" s="4" t="n">
        <v>0.06</v>
      </c>
      <c r="C83" s="5" t="n">
        <f aca="false">13.7+B83</f>
        <v>13.76</v>
      </c>
    </row>
    <row r="84" customFormat="false" ht="14.25" hidden="false" customHeight="false" outlineLevel="0" collapsed="false">
      <c r="A84" s="3" t="n">
        <v>1962</v>
      </c>
      <c r="B84" s="4" t="n">
        <v>0.03</v>
      </c>
      <c r="C84" s="5" t="n">
        <f aca="false">13.7+B84</f>
        <v>13.73</v>
      </c>
    </row>
    <row r="85" customFormat="false" ht="14.25" hidden="false" customHeight="false" outlineLevel="0" collapsed="false">
      <c r="A85" s="3" t="n">
        <v>1963</v>
      </c>
      <c r="B85" s="4" t="n">
        <v>0.05</v>
      </c>
      <c r="C85" s="5" t="n">
        <f aca="false">13.7+B85</f>
        <v>13.75</v>
      </c>
    </row>
    <row r="86" customFormat="false" ht="14.25" hidden="false" customHeight="false" outlineLevel="0" collapsed="false">
      <c r="A86" s="3" t="n">
        <v>1964</v>
      </c>
      <c r="B86" s="4" t="n">
        <v>-0.2</v>
      </c>
      <c r="C86" s="5" t="n">
        <f aca="false">13.7+B86</f>
        <v>13.5</v>
      </c>
    </row>
    <row r="87" customFormat="false" ht="14.25" hidden="false" customHeight="false" outlineLevel="0" collapsed="false">
      <c r="A87" s="3" t="n">
        <v>1965</v>
      </c>
      <c r="B87" s="4" t="n">
        <v>-0.11</v>
      </c>
      <c r="C87" s="5" t="n">
        <f aca="false">13.7+B87</f>
        <v>13.59</v>
      </c>
    </row>
    <row r="88" customFormat="false" ht="14.25" hidden="false" customHeight="false" outlineLevel="0" collapsed="false">
      <c r="A88" s="3" t="n">
        <v>1966</v>
      </c>
      <c r="B88" s="4" t="n">
        <v>-0.06</v>
      </c>
      <c r="C88" s="5" t="n">
        <f aca="false">13.7+B88</f>
        <v>13.64</v>
      </c>
    </row>
    <row r="89" customFormat="false" ht="14.25" hidden="false" customHeight="false" outlineLevel="0" collapsed="false">
      <c r="A89" s="3" t="n">
        <v>1967</v>
      </c>
      <c r="B89" s="4" t="n">
        <v>-0.02</v>
      </c>
      <c r="C89" s="5" t="n">
        <f aca="false">13.7+B89</f>
        <v>13.68</v>
      </c>
    </row>
    <row r="90" customFormat="false" ht="14.25" hidden="false" customHeight="false" outlineLevel="0" collapsed="false">
      <c r="A90" s="3" t="n">
        <v>1968</v>
      </c>
      <c r="B90" s="4" t="n">
        <v>-0.08</v>
      </c>
      <c r="C90" s="5" t="n">
        <f aca="false">13.7+B90</f>
        <v>13.62</v>
      </c>
    </row>
    <row r="91" customFormat="false" ht="14.25" hidden="false" customHeight="false" outlineLevel="0" collapsed="false">
      <c r="A91" s="3" t="n">
        <v>1969</v>
      </c>
      <c r="B91" s="4" t="n">
        <v>0.05</v>
      </c>
      <c r="C91" s="5" t="n">
        <f aca="false">13.7+B91</f>
        <v>13.75</v>
      </c>
    </row>
    <row r="92" customFormat="false" ht="14.25" hidden="false" customHeight="false" outlineLevel="0" collapsed="false">
      <c r="A92" s="3" t="n">
        <v>1970</v>
      </c>
      <c r="B92" s="4" t="n">
        <v>0.03</v>
      </c>
      <c r="C92" s="5" t="n">
        <f aca="false">13.7+B92</f>
        <v>13.73</v>
      </c>
    </row>
    <row r="93" customFormat="false" ht="14.25" hidden="false" customHeight="false" outlineLevel="0" collapsed="false">
      <c r="A93" s="3" t="n">
        <v>1971</v>
      </c>
      <c r="B93" s="4" t="n">
        <v>-0.08</v>
      </c>
      <c r="C93" s="5" t="n">
        <f aca="false">13.7+B93</f>
        <v>13.62</v>
      </c>
    </row>
    <row r="94" customFormat="false" ht="14.25" hidden="false" customHeight="false" outlineLevel="0" collapsed="false">
      <c r="A94" s="3" t="n">
        <v>1972</v>
      </c>
      <c r="B94" s="4" t="n">
        <v>0.01</v>
      </c>
      <c r="C94" s="5" t="n">
        <f aca="false">13.7+B94</f>
        <v>13.71</v>
      </c>
    </row>
    <row r="95" customFormat="false" ht="14.25" hidden="false" customHeight="false" outlineLevel="0" collapsed="false">
      <c r="A95" s="3" t="n">
        <v>1973</v>
      </c>
      <c r="B95" s="4" t="n">
        <v>0.16</v>
      </c>
      <c r="C95" s="5" t="n">
        <f aca="false">13.7+B95</f>
        <v>13.86</v>
      </c>
    </row>
    <row r="96" customFormat="false" ht="14.25" hidden="false" customHeight="false" outlineLevel="0" collapsed="false">
      <c r="A96" s="3" t="n">
        <v>1974</v>
      </c>
      <c r="B96" s="4" t="n">
        <v>-0.07</v>
      </c>
      <c r="C96" s="5" t="n">
        <f aca="false">13.7+B96</f>
        <v>13.63</v>
      </c>
    </row>
    <row r="97" customFormat="false" ht="14.25" hidden="false" customHeight="false" outlineLevel="0" collapsed="false">
      <c r="A97" s="3" t="n">
        <v>1975</v>
      </c>
      <c r="B97" s="4" t="n">
        <v>-0.01</v>
      </c>
      <c r="C97" s="5" t="n">
        <f aca="false">13.7+B97</f>
        <v>13.69</v>
      </c>
    </row>
    <row r="98" customFormat="false" ht="14.25" hidden="false" customHeight="false" outlineLevel="0" collapsed="false">
      <c r="A98" s="3" t="n">
        <v>1976</v>
      </c>
      <c r="B98" s="4" t="n">
        <v>-0.1</v>
      </c>
      <c r="C98" s="5" t="n">
        <f aca="false">13.7+B98</f>
        <v>13.6</v>
      </c>
    </row>
    <row r="99" customFormat="false" ht="14.25" hidden="false" customHeight="false" outlineLevel="0" collapsed="false">
      <c r="A99" s="3" t="n">
        <v>1977</v>
      </c>
      <c r="B99" s="4" t="n">
        <v>0.18</v>
      </c>
      <c r="C99" s="5" t="n">
        <f aca="false">13.7+B99</f>
        <v>13.88</v>
      </c>
    </row>
    <row r="100" customFormat="false" ht="14.25" hidden="false" customHeight="false" outlineLevel="0" collapsed="false">
      <c r="A100" s="3" t="n">
        <v>1978</v>
      </c>
      <c r="B100" s="4" t="n">
        <v>0.07</v>
      </c>
      <c r="C100" s="5" t="n">
        <f aca="false">13.7+B100</f>
        <v>13.77</v>
      </c>
    </row>
    <row r="101" customFormat="false" ht="14.25" hidden="false" customHeight="false" outlineLevel="0" collapsed="false">
      <c r="A101" s="3" t="n">
        <v>1979</v>
      </c>
      <c r="B101" s="4" t="n">
        <v>0.17</v>
      </c>
      <c r="C101" s="5" t="n">
        <f aca="false">13.7+B101</f>
        <v>13.87</v>
      </c>
    </row>
    <row r="102" customFormat="false" ht="14.25" hidden="false" customHeight="false" outlineLevel="0" collapsed="false">
      <c r="A102" s="3" t="n">
        <v>1980</v>
      </c>
      <c r="B102" s="4" t="n">
        <v>0.26</v>
      </c>
      <c r="C102" s="5" t="n">
        <f aca="false">13.7+B102</f>
        <v>13.96</v>
      </c>
    </row>
    <row r="103" customFormat="false" ht="14.25" hidden="false" customHeight="false" outlineLevel="0" collapsed="false">
      <c r="A103" s="3" t="n">
        <v>1981</v>
      </c>
      <c r="B103" s="4" t="n">
        <v>0.32</v>
      </c>
      <c r="C103" s="5" t="n">
        <f aca="false">13.7+B103</f>
        <v>14.02</v>
      </c>
    </row>
    <row r="104" customFormat="false" ht="14.25" hidden="false" customHeight="false" outlineLevel="0" collapsed="false">
      <c r="A104" s="3" t="n">
        <v>1982</v>
      </c>
      <c r="B104" s="4" t="n">
        <v>0.14</v>
      </c>
      <c r="C104" s="5" t="n">
        <f aca="false">13.7+B104</f>
        <v>13.84</v>
      </c>
    </row>
    <row r="105" customFormat="false" ht="14.25" hidden="false" customHeight="false" outlineLevel="0" collapsed="false">
      <c r="A105" s="3" t="n">
        <v>1983</v>
      </c>
      <c r="B105" s="4" t="n">
        <v>0.31</v>
      </c>
      <c r="C105" s="5" t="n">
        <f aca="false">13.7+B105</f>
        <v>14.01</v>
      </c>
    </row>
    <row r="106" customFormat="false" ht="14.25" hidden="false" customHeight="false" outlineLevel="0" collapsed="false">
      <c r="A106" s="3" t="n">
        <v>1984</v>
      </c>
      <c r="B106" s="4" t="n">
        <v>0.16</v>
      </c>
      <c r="C106" s="5" t="n">
        <f aca="false">13.7+B106</f>
        <v>13.86</v>
      </c>
    </row>
    <row r="107" customFormat="false" ht="14.25" hidden="false" customHeight="false" outlineLevel="0" collapsed="false">
      <c r="A107" s="3" t="n">
        <v>1985</v>
      </c>
      <c r="B107" s="4" t="n">
        <v>0.12</v>
      </c>
      <c r="C107" s="5" t="n">
        <f aca="false">13.7+B107</f>
        <v>13.82</v>
      </c>
    </row>
    <row r="108" customFormat="false" ht="14.25" hidden="false" customHeight="false" outlineLevel="0" collapsed="false">
      <c r="A108" s="3" t="n">
        <v>1986</v>
      </c>
      <c r="B108" s="4" t="n">
        <v>0.18</v>
      </c>
      <c r="C108" s="5" t="n">
        <f aca="false">13.7+B108</f>
        <v>13.88</v>
      </c>
    </row>
    <row r="109" customFormat="false" ht="14.25" hidden="false" customHeight="false" outlineLevel="0" collapsed="false">
      <c r="A109" s="3" t="n">
        <v>1987</v>
      </c>
      <c r="B109" s="4" t="n">
        <v>0.32</v>
      </c>
      <c r="C109" s="5" t="n">
        <f aca="false">13.7+B109</f>
        <v>14.02</v>
      </c>
    </row>
    <row r="110" customFormat="false" ht="14.25" hidden="false" customHeight="false" outlineLevel="0" collapsed="false">
      <c r="A110" s="3" t="n">
        <v>1988</v>
      </c>
      <c r="B110" s="4" t="n">
        <v>0.39</v>
      </c>
      <c r="C110" s="5" t="n">
        <f aca="false">13.7+B110</f>
        <v>14.09</v>
      </c>
    </row>
    <row r="111" customFormat="false" ht="14.25" hidden="false" customHeight="false" outlineLevel="0" collapsed="false">
      <c r="A111" s="3" t="n">
        <v>1989</v>
      </c>
      <c r="B111" s="4" t="n">
        <v>0.27</v>
      </c>
      <c r="C111" s="5" t="n">
        <f aca="false">13.7+B111</f>
        <v>13.97</v>
      </c>
    </row>
    <row r="112" customFormat="false" ht="14.25" hidden="false" customHeight="false" outlineLevel="0" collapsed="false">
      <c r="A112" s="3" t="n">
        <v>1990</v>
      </c>
      <c r="B112" s="4" t="n">
        <v>0.45</v>
      </c>
      <c r="C112" s="5" t="n">
        <f aca="false">13.7+B112</f>
        <v>14.15</v>
      </c>
    </row>
    <row r="113" customFormat="false" ht="14.25" hidden="false" customHeight="false" outlineLevel="0" collapsed="false">
      <c r="A113" s="3" t="n">
        <v>1991</v>
      </c>
      <c r="B113" s="4" t="n">
        <v>0.4</v>
      </c>
      <c r="C113" s="5" t="n">
        <f aca="false">13.7+B113</f>
        <v>14.1</v>
      </c>
    </row>
    <row r="114" customFormat="false" ht="14.25" hidden="false" customHeight="false" outlineLevel="0" collapsed="false">
      <c r="A114" s="3" t="n">
        <v>1992</v>
      </c>
      <c r="B114" s="4" t="n">
        <v>0.22</v>
      </c>
      <c r="C114" s="5" t="n">
        <f aca="false">13.7+B114</f>
        <v>13.92</v>
      </c>
    </row>
    <row r="115" customFormat="false" ht="14.25" hidden="false" customHeight="false" outlineLevel="0" collapsed="false">
      <c r="A115" s="3" t="n">
        <v>1993</v>
      </c>
      <c r="B115" s="4" t="n">
        <v>0.23</v>
      </c>
      <c r="C115" s="5" t="n">
        <f aca="false">13.7+B115</f>
        <v>13.93</v>
      </c>
    </row>
    <row r="116" customFormat="false" ht="14.25" hidden="false" customHeight="false" outlineLevel="0" collapsed="false">
      <c r="A116" s="3" t="n">
        <v>1994</v>
      </c>
      <c r="B116" s="4" t="n">
        <v>0.31</v>
      </c>
      <c r="C116" s="5" t="n">
        <f aca="false">13.7+B116</f>
        <v>14.01</v>
      </c>
    </row>
    <row r="117" customFormat="false" ht="14.25" hidden="false" customHeight="false" outlineLevel="0" collapsed="false">
      <c r="A117" s="3" t="n">
        <v>1995</v>
      </c>
      <c r="B117" s="4" t="n">
        <v>0.45</v>
      </c>
      <c r="C117" s="5" t="n">
        <f aca="false">13.7+B117</f>
        <v>14.15</v>
      </c>
    </row>
    <row r="118" customFormat="false" ht="14.25" hidden="false" customHeight="false" outlineLevel="0" collapsed="false">
      <c r="A118" s="3" t="n">
        <v>1996</v>
      </c>
      <c r="B118" s="4" t="n">
        <v>0.33</v>
      </c>
      <c r="C118" s="5" t="n">
        <f aca="false">13.7+B118</f>
        <v>14.03</v>
      </c>
    </row>
    <row r="119" customFormat="false" ht="14.25" hidden="false" customHeight="false" outlineLevel="0" collapsed="false">
      <c r="A119" s="3" t="n">
        <v>1997</v>
      </c>
      <c r="B119" s="4" t="n">
        <v>0.46</v>
      </c>
      <c r="C119" s="5" t="n">
        <f aca="false">13.7+B119</f>
        <v>14.16</v>
      </c>
    </row>
    <row r="120" customFormat="false" ht="14.25" hidden="false" customHeight="false" outlineLevel="0" collapsed="false">
      <c r="A120" s="3" t="n">
        <v>1998</v>
      </c>
      <c r="B120" s="4" t="n">
        <v>0.61</v>
      </c>
      <c r="C120" s="5" t="n">
        <f aca="false">13.7+B120</f>
        <v>14.31</v>
      </c>
    </row>
    <row r="121" customFormat="false" ht="14.25" hidden="false" customHeight="false" outlineLevel="0" collapsed="false">
      <c r="A121" s="3" t="n">
        <v>1999</v>
      </c>
      <c r="B121" s="4" t="n">
        <v>0.38</v>
      </c>
      <c r="C121" s="5" t="n">
        <f aca="false">13.7+B121</f>
        <v>14.08</v>
      </c>
    </row>
    <row r="122" customFormat="false" ht="14.25" hidden="false" customHeight="false" outlineLevel="0" collapsed="false">
      <c r="A122" s="3" t="n">
        <v>2000</v>
      </c>
      <c r="B122" s="4" t="n">
        <v>0.39</v>
      </c>
      <c r="C122" s="5" t="n">
        <f aca="false">13.7+B122</f>
        <v>14.09</v>
      </c>
    </row>
    <row r="123" customFormat="false" ht="14.25" hidden="false" customHeight="false" outlineLevel="0" collapsed="false">
      <c r="A123" s="3" t="n">
        <v>2001</v>
      </c>
      <c r="B123" s="4" t="n">
        <v>0.54</v>
      </c>
      <c r="C123" s="5" t="n">
        <f aca="false">13.7+B123</f>
        <v>14.24</v>
      </c>
    </row>
    <row r="124" customFormat="false" ht="14.25" hidden="false" customHeight="false" outlineLevel="0" collapsed="false">
      <c r="A124" s="3" t="n">
        <v>2002</v>
      </c>
      <c r="B124" s="4" t="n">
        <v>0.63</v>
      </c>
      <c r="C124" s="5" t="n">
        <f aca="false">13.7+B124</f>
        <v>14.33</v>
      </c>
    </row>
    <row r="125" customFormat="false" ht="14.25" hidden="false" customHeight="false" outlineLevel="0" collapsed="false">
      <c r="A125" s="3" t="n">
        <v>2003</v>
      </c>
      <c r="B125" s="4" t="n">
        <v>0.62</v>
      </c>
      <c r="C125" s="5" t="n">
        <f aca="false">13.7+B125</f>
        <v>14.32</v>
      </c>
    </row>
    <row r="126" customFormat="false" ht="14.25" hidden="false" customHeight="false" outlineLevel="0" collapsed="false">
      <c r="A126" s="3" t="n">
        <v>2004</v>
      </c>
      <c r="B126" s="4" t="n">
        <v>0.53</v>
      </c>
      <c r="C126" s="5" t="n">
        <f aca="false">13.7+B126</f>
        <v>14.23</v>
      </c>
      <c r="H126" s="6"/>
    </row>
    <row r="127" customFormat="false" ht="14.25" hidden="false" customHeight="false" outlineLevel="0" collapsed="false">
      <c r="A127" s="3" t="n">
        <v>2005</v>
      </c>
      <c r="B127" s="4" t="n">
        <v>0.68</v>
      </c>
      <c r="C127" s="5" t="n">
        <f aca="false">13.7+B127</f>
        <v>14.38</v>
      </c>
    </row>
    <row r="128" customFormat="false" ht="14.25" hidden="false" customHeight="false" outlineLevel="0" collapsed="false">
      <c r="A128" s="3" t="n">
        <v>2006</v>
      </c>
      <c r="B128" s="4" t="n">
        <v>0.64</v>
      </c>
      <c r="C128" s="5" t="n">
        <f aca="false">13.7+B128</f>
        <v>14.34</v>
      </c>
    </row>
    <row r="129" customFormat="false" ht="14.25" hidden="false" customHeight="false" outlineLevel="0" collapsed="false">
      <c r="A129" s="3" t="n">
        <v>2007</v>
      </c>
      <c r="B129" s="4" t="n">
        <v>0.66</v>
      </c>
      <c r="C129" s="5" t="n">
        <f aca="false">13.7+B129</f>
        <v>14.36</v>
      </c>
    </row>
    <row r="130" customFormat="false" ht="14.25" hidden="false" customHeight="false" outlineLevel="0" collapsed="false">
      <c r="A130" s="3" t="n">
        <v>2008</v>
      </c>
      <c r="B130" s="4" t="n">
        <v>0.54</v>
      </c>
      <c r="C130" s="5" t="n">
        <f aca="false">13.7+B130</f>
        <v>14.24</v>
      </c>
    </row>
    <row r="131" customFormat="false" ht="14.25" hidden="false" customHeight="false" outlineLevel="0" collapsed="false">
      <c r="A131" s="3" t="n">
        <v>2009</v>
      </c>
      <c r="B131" s="4" t="n">
        <v>0.66</v>
      </c>
      <c r="C131" s="5" t="n">
        <f aca="false">13.7+B131</f>
        <v>14.36</v>
      </c>
    </row>
    <row r="132" customFormat="false" ht="14.25" hidden="false" customHeight="false" outlineLevel="0" collapsed="false">
      <c r="A132" s="3" t="n">
        <v>2010</v>
      </c>
      <c r="B132" s="4" t="n">
        <v>0.72</v>
      </c>
      <c r="C132" s="5" t="n">
        <f aca="false">13.7+B132</f>
        <v>14.42</v>
      </c>
    </row>
    <row r="133" customFormat="false" ht="14.25" hidden="false" customHeight="false" outlineLevel="0" collapsed="false">
      <c r="A133" s="3" t="n">
        <v>2011</v>
      </c>
      <c r="B133" s="4" t="n">
        <v>0.61</v>
      </c>
      <c r="C133" s="5" t="n">
        <f aca="false">13.7+B133</f>
        <v>14.31</v>
      </c>
    </row>
    <row r="134" customFormat="false" ht="14.25" hidden="false" customHeight="false" outlineLevel="0" collapsed="false">
      <c r="A134" s="3" t="n">
        <v>2012</v>
      </c>
      <c r="B134" s="4" t="n">
        <v>0.65</v>
      </c>
      <c r="C134" s="5" t="n">
        <f aca="false">13.7+B134</f>
        <v>14.35</v>
      </c>
    </row>
    <row r="135" customFormat="false" ht="14.25" hidden="false" customHeight="false" outlineLevel="0" collapsed="false">
      <c r="A135" s="3" t="n">
        <v>2013</v>
      </c>
      <c r="B135" s="4" t="n">
        <v>0.68</v>
      </c>
      <c r="C135" s="5" t="n">
        <f aca="false">13.7+B135</f>
        <v>14.38</v>
      </c>
    </row>
    <row r="136" customFormat="false" ht="14.25" hidden="false" customHeight="false" outlineLevel="0" collapsed="false">
      <c r="A136" s="3" t="n">
        <v>2014</v>
      </c>
      <c r="B136" s="4" t="n">
        <v>0.75</v>
      </c>
      <c r="C136" s="5" t="n">
        <f aca="false">13.7+B136</f>
        <v>14.45</v>
      </c>
    </row>
    <row r="137" customFormat="false" ht="14.25" hidden="false" customHeight="false" outlineLevel="0" collapsed="false">
      <c r="A137" s="3" t="n">
        <v>2015</v>
      </c>
      <c r="B137" s="4" t="n">
        <v>0.9</v>
      </c>
      <c r="C137" s="5" t="n">
        <f aca="false">13.7+B137</f>
        <v>14.6</v>
      </c>
    </row>
    <row r="138" customFormat="false" ht="14.25" hidden="false" customHeight="false" outlineLevel="0" collapsed="false">
      <c r="A138" s="3" t="n">
        <v>2016</v>
      </c>
      <c r="B138" s="4" t="n">
        <v>1.02</v>
      </c>
      <c r="C138" s="5" t="n">
        <f aca="false">13.7+B138</f>
        <v>14.72</v>
      </c>
    </row>
    <row r="139" customFormat="false" ht="14.25" hidden="false" customHeight="false" outlineLevel="0" collapsed="false">
      <c r="A139" s="3" t="n">
        <v>2017</v>
      </c>
      <c r="B139" s="4" t="n">
        <v>0.92</v>
      </c>
      <c r="C139" s="5" t="n">
        <f aca="false">13.7+B139</f>
        <v>14.62</v>
      </c>
    </row>
    <row r="140" customFormat="false" ht="14.25" hidden="false" customHeight="false" outlineLevel="0" collapsed="false">
      <c r="A140" s="3" t="n">
        <v>2018</v>
      </c>
      <c r="B140" s="4" t="n">
        <v>0.85</v>
      </c>
      <c r="C140" s="5" t="n">
        <f aca="false">13.7+B140</f>
        <v>14.55</v>
      </c>
    </row>
    <row r="141" customFormat="false" ht="14.25" hidden="false" customHeight="false" outlineLevel="0" collapsed="false">
      <c r="A141" s="3" t="n">
        <v>2019</v>
      </c>
      <c r="B141" s="4" t="n">
        <v>0.98</v>
      </c>
      <c r="C141" s="5" t="n">
        <f aca="false">13.7+B141</f>
        <v>14.68</v>
      </c>
    </row>
    <row r="142" customFormat="false" ht="14.25" hidden="false" customHeight="false" outlineLevel="0" collapsed="false">
      <c r="A142" s="3" t="n">
        <v>2020</v>
      </c>
      <c r="B142" s="4" t="n">
        <v>1.02</v>
      </c>
      <c r="C142" s="5" t="n">
        <f aca="false">13.7+B142</f>
        <v>14.72</v>
      </c>
    </row>
    <row r="143" customFormat="false" ht="14.25" hidden="false" customHeight="false" outlineLevel="0" collapsed="false">
      <c r="A143" s="3" t="n">
        <v>2021</v>
      </c>
      <c r="B143" s="4" t="n">
        <v>0.85</v>
      </c>
      <c r="C143" s="5" t="n">
        <f aca="false">13.7+B143</f>
        <v>14.55</v>
      </c>
    </row>
    <row r="144" customFormat="false" ht="14.25" hidden="false" customHeight="false" outlineLevel="0" collapsed="false">
      <c r="A144" s="3" t="n">
        <v>2022</v>
      </c>
      <c r="B144" s="4" t="n">
        <v>0.9</v>
      </c>
      <c r="C144" s="5" t="n">
        <f aca="false">13.7+B144</f>
        <v>14.6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45"/>
  <sheetViews>
    <sheetView showFormulas="false" showGridLines="fals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P5" activeCellId="0" sqref="P5"/>
    </sheetView>
  </sheetViews>
  <sheetFormatPr defaultColWidth="8.88671875" defaultRowHeight="14.25" zeroHeight="false" outlineLevelRow="0" outlineLevelCol="0"/>
  <cols>
    <col collapsed="false" customWidth="true" hidden="false" outlineLevel="0" max="1" min="1" style="7" width="8.56"/>
    <col collapsed="false" customWidth="true" hidden="false" outlineLevel="0" max="2" min="2" style="7" width="8.34"/>
    <col collapsed="false" customWidth="true" hidden="false" outlineLevel="0" max="3" min="3" style="7" width="12"/>
    <col collapsed="false" customWidth="false" hidden="false" outlineLevel="0" max="4" min="4" style="8" width="8.88"/>
    <col collapsed="false" customWidth="true" hidden="false" outlineLevel="0" max="5" min="5" style="7" width="10.21"/>
    <col collapsed="false" customWidth="true" hidden="false" outlineLevel="0" max="6" min="6" style="7" width="8.34"/>
    <col collapsed="false" customWidth="true" hidden="false" outlineLevel="0" max="7" min="7" style="7" width="10.44"/>
    <col collapsed="false" customWidth="true" hidden="false" outlineLevel="0" max="8" min="8" style="9" width="10"/>
    <col collapsed="false" customWidth="true" hidden="false" outlineLevel="0" max="10" min="9" style="10" width="15.56"/>
    <col collapsed="false" customWidth="false" hidden="false" outlineLevel="0" max="12" min="11" style="8" width="8.88"/>
    <col collapsed="false" customWidth="true" hidden="false" outlineLevel="0" max="13" min="13" style="8" width="27.88"/>
    <col collapsed="false" customWidth="false" hidden="false" outlineLevel="0" max="16384" min="14" style="8" width="8.88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3</v>
      </c>
      <c r="D1" s="1"/>
      <c r="E1" s="11" t="s">
        <v>0</v>
      </c>
      <c r="F1" s="11" t="s">
        <v>1</v>
      </c>
      <c r="G1" s="11" t="s">
        <v>4</v>
      </c>
      <c r="H1" s="12" t="s">
        <v>5</v>
      </c>
      <c r="I1" s="13" t="s">
        <v>6</v>
      </c>
      <c r="J1" s="13" t="s">
        <v>7</v>
      </c>
      <c r="K1" s="14" t="s">
        <v>8</v>
      </c>
      <c r="L1" s="14" t="s">
        <v>9</v>
      </c>
      <c r="M1" s="15" t="s">
        <v>10</v>
      </c>
      <c r="N1" s="15" t="s">
        <v>11</v>
      </c>
      <c r="O1" s="15" t="s">
        <v>12</v>
      </c>
    </row>
    <row r="2" customFormat="false" ht="13.8" hidden="false" customHeight="false" outlineLevel="0" collapsed="false">
      <c r="A2" s="3" t="n">
        <v>1880</v>
      </c>
      <c r="B2" s="4" t="n">
        <v>-0.17</v>
      </c>
      <c r="C2" s="4" t="n">
        <v>13.53</v>
      </c>
      <c r="E2" s="3" t="n">
        <v>1880</v>
      </c>
      <c r="F2" s="4" t="n">
        <v>13.53</v>
      </c>
      <c r="G2" s="4" t="n">
        <f aca="false">E2*F2</f>
        <v>25436.4</v>
      </c>
      <c r="H2" s="3" t="n">
        <f aca="false">E2^2</f>
        <v>3534400</v>
      </c>
      <c r="I2" s="16" t="n">
        <f aca="false">($K$2-($M$2*E2+$N$2))^2</f>
        <v>0.304551543546054</v>
      </c>
      <c r="J2" s="16" t="n">
        <f aca="false">($K$2-F2)^2</f>
        <v>0.0535453127292285</v>
      </c>
      <c r="K2" s="17" t="n">
        <f aca="false">AVERAGE(F2:F144)</f>
        <v>13.7613986013986</v>
      </c>
      <c r="L2" s="18" t="n">
        <f aca="false">COUNT(A2:A144)</f>
        <v>143</v>
      </c>
      <c r="M2" s="19" t="n">
        <f aca="false">((E145*F145)-(L2*G145))/((E145^2)-(L2*H145))</f>
        <v>0.00777270264946472</v>
      </c>
      <c r="N2" s="19" t="n">
        <f aca="false">(E145*G145-F145*H145)/(E145^2-L2*H145)</f>
        <v>-1.40314426770301</v>
      </c>
      <c r="O2" s="19" t="n">
        <f aca="false">I145/J145</f>
        <v>0.763316876465942</v>
      </c>
    </row>
    <row r="3" customFormat="false" ht="14.25" hidden="false" customHeight="false" outlineLevel="0" collapsed="false">
      <c r="A3" s="3" t="n">
        <v>1881</v>
      </c>
      <c r="B3" s="4" t="n">
        <v>-0.09</v>
      </c>
      <c r="C3" s="4" t="n">
        <v>13.61</v>
      </c>
      <c r="E3" s="3" t="n">
        <v>1881</v>
      </c>
      <c r="F3" s="4" t="n">
        <v>13.61</v>
      </c>
      <c r="G3" s="4" t="n">
        <f aca="false">E3*F3</f>
        <v>25600.41</v>
      </c>
      <c r="H3" s="3" t="n">
        <f aca="false">E3^2</f>
        <v>3538161</v>
      </c>
      <c r="I3" s="16" t="n">
        <f aca="false">($K$2-($M$2*E3+$N$2))^2</f>
        <v>0.296033041732863</v>
      </c>
      <c r="J3" s="16" t="n">
        <f aca="false">($K$2-F3)^2</f>
        <v>0.0229215365054524</v>
      </c>
    </row>
    <row r="4" customFormat="false" ht="13.8" hidden="false" customHeight="false" outlineLevel="0" collapsed="false">
      <c r="A4" s="3" t="n">
        <v>1882</v>
      </c>
      <c r="B4" s="4" t="n">
        <v>-0.11</v>
      </c>
      <c r="C4" s="4" t="n">
        <v>13.59</v>
      </c>
      <c r="E4" s="3" t="n">
        <v>1882</v>
      </c>
      <c r="F4" s="4" t="n">
        <v>13.59</v>
      </c>
      <c r="G4" s="4" t="n">
        <f aca="false">E4*F4</f>
        <v>25576.38</v>
      </c>
      <c r="H4" s="3" t="n">
        <f aca="false">E4^2</f>
        <v>3541924</v>
      </c>
      <c r="I4" s="16" t="n">
        <f aca="false">($K$2-($M$2*E4+$N$2))^2</f>
        <v>0.287635369732623</v>
      </c>
      <c r="J4" s="16" t="n">
        <f aca="false">($K$2-F4)^2</f>
        <v>0.0293774805613962</v>
      </c>
      <c r="L4" s="0"/>
      <c r="M4" s="0"/>
    </row>
    <row r="5" customFormat="false" ht="13.8" hidden="false" customHeight="false" outlineLevel="0" collapsed="false">
      <c r="A5" s="3" t="n">
        <v>1883</v>
      </c>
      <c r="B5" s="4" t="n">
        <v>-0.18</v>
      </c>
      <c r="C5" s="4" t="n">
        <v>13.52</v>
      </c>
      <c r="E5" s="3" t="n">
        <v>1883</v>
      </c>
      <c r="F5" s="4" t="n">
        <v>13.52</v>
      </c>
      <c r="G5" s="4" t="n">
        <f aca="false">E5*F5</f>
        <v>25458.16</v>
      </c>
      <c r="H5" s="3" t="n">
        <f aca="false">E5^2</f>
        <v>3545689</v>
      </c>
      <c r="I5" s="16" t="n">
        <f aca="false">($K$2-($M$2*E5+$N$2))^2</f>
        <v>0.279358527545338</v>
      </c>
      <c r="J5" s="16" t="n">
        <f aca="false">($K$2-F5)^2</f>
        <v>0.0582732847572004</v>
      </c>
      <c r="L5" s="0"/>
      <c r="M5" s="0"/>
    </row>
    <row r="6" customFormat="false" ht="13.8" hidden="false" customHeight="false" outlineLevel="0" collapsed="false">
      <c r="A6" s="3" t="n">
        <v>1884</v>
      </c>
      <c r="B6" s="4" t="n">
        <v>-0.28</v>
      </c>
      <c r="C6" s="4" t="n">
        <v>13.42</v>
      </c>
      <c r="E6" s="3" t="n">
        <v>1884</v>
      </c>
      <c r="F6" s="4" t="n">
        <v>13.42</v>
      </c>
      <c r="G6" s="4" t="n">
        <f aca="false">E6*F6</f>
        <v>25283.28</v>
      </c>
      <c r="H6" s="3" t="n">
        <f aca="false">E6^2</f>
        <v>3549456</v>
      </c>
      <c r="I6" s="16" t="n">
        <f aca="false">($K$2-($M$2*E6+$N$2))^2</f>
        <v>0.271202515171006</v>
      </c>
      <c r="J6" s="16" t="n">
        <f aca="false">($K$2-F6)^2</f>
        <v>0.11655300503692</v>
      </c>
      <c r="L6" s="0"/>
      <c r="M6" s="0"/>
    </row>
    <row r="7" customFormat="false" ht="14.25" hidden="false" customHeight="false" outlineLevel="0" collapsed="false">
      <c r="A7" s="3" t="n">
        <v>1885</v>
      </c>
      <c r="B7" s="4" t="n">
        <v>-0.33</v>
      </c>
      <c r="C7" s="4" t="n">
        <v>13.37</v>
      </c>
      <c r="E7" s="3" t="n">
        <v>1885</v>
      </c>
      <c r="F7" s="4" t="n">
        <v>13.37</v>
      </c>
      <c r="G7" s="4" t="n">
        <f aca="false">E7*F7</f>
        <v>25202.45</v>
      </c>
      <c r="H7" s="3" t="n">
        <f aca="false">E7^2</f>
        <v>3553225</v>
      </c>
      <c r="I7" s="16" t="n">
        <f aca="false">($K$2-($M$2*E7+$N$2))^2</f>
        <v>0.263167332609629</v>
      </c>
      <c r="J7" s="16" t="n">
        <f aca="false">($K$2-F7)^2</f>
        <v>0.153192865176781</v>
      </c>
    </row>
    <row r="8" customFormat="false" ht="13.8" hidden="false" customHeight="false" outlineLevel="0" collapsed="false">
      <c r="A8" s="3" t="n">
        <v>1886</v>
      </c>
      <c r="B8" s="4" t="n">
        <v>-0.31</v>
      </c>
      <c r="C8" s="4" t="n">
        <v>13.39</v>
      </c>
      <c r="E8" s="3" t="n">
        <v>1886</v>
      </c>
      <c r="F8" s="4" t="n">
        <v>13.39</v>
      </c>
      <c r="G8" s="4" t="n">
        <f aca="false">E8*F8</f>
        <v>25253.54</v>
      </c>
      <c r="H8" s="3" t="n">
        <f aca="false">E8^2</f>
        <v>3556996</v>
      </c>
      <c r="I8" s="16" t="n">
        <f aca="false">($K$2-($M$2*E8+$N$2))^2</f>
        <v>0.255252979861205</v>
      </c>
      <c r="J8" s="16" t="n">
        <f aca="false">($K$2-F8)^2</f>
        <v>0.137936921120837</v>
      </c>
      <c r="L8" s="0"/>
      <c r="M8" s="0"/>
    </row>
    <row r="9" customFormat="false" ht="14.25" hidden="false" customHeight="false" outlineLevel="0" collapsed="false">
      <c r="A9" s="3" t="n">
        <v>1887</v>
      </c>
      <c r="B9" s="4" t="n">
        <v>-0.36</v>
      </c>
      <c r="C9" s="4" t="n">
        <v>13.34</v>
      </c>
      <c r="E9" s="3" t="n">
        <v>1887</v>
      </c>
      <c r="F9" s="4" t="n">
        <v>13.34</v>
      </c>
      <c r="G9" s="4" t="n">
        <f aca="false">E9*F9</f>
        <v>25172.58</v>
      </c>
      <c r="H9" s="3" t="n">
        <f aca="false">E9^2</f>
        <v>3560769</v>
      </c>
      <c r="I9" s="16" t="n">
        <f aca="false">($K$2-($M$2*E9+$N$2))^2</f>
        <v>0.247459456925735</v>
      </c>
      <c r="J9" s="16" t="n">
        <f aca="false">($K$2-F9)^2</f>
        <v>0.177576781260696</v>
      </c>
    </row>
    <row r="10" customFormat="false" ht="14.25" hidden="false" customHeight="false" outlineLevel="0" collapsed="false">
      <c r="A10" s="3" t="n">
        <v>1888</v>
      </c>
      <c r="B10" s="4" t="n">
        <v>-0.17</v>
      </c>
      <c r="C10" s="4" t="n">
        <v>13.53</v>
      </c>
      <c r="E10" s="3" t="n">
        <v>1888</v>
      </c>
      <c r="F10" s="4" t="n">
        <v>13.53</v>
      </c>
      <c r="G10" s="4" t="n">
        <f aca="false">E10*F10</f>
        <v>25544.64</v>
      </c>
      <c r="H10" s="3" t="n">
        <f aca="false">E10^2</f>
        <v>3564544</v>
      </c>
      <c r="I10" s="16" t="n">
        <f aca="false">($K$2-($M$2*E10+$N$2))^2</f>
        <v>0.23978676380322</v>
      </c>
      <c r="J10" s="16" t="n">
        <f aca="false">($K$2-F10)^2</f>
        <v>0.0535453127292285</v>
      </c>
    </row>
    <row r="11" customFormat="false" ht="14.25" hidden="false" customHeight="false" outlineLevel="0" collapsed="false">
      <c r="A11" s="3" t="n">
        <v>1889</v>
      </c>
      <c r="B11" s="4" t="n">
        <v>-0.1</v>
      </c>
      <c r="C11" s="4" t="n">
        <v>13.6</v>
      </c>
      <c r="E11" s="3" t="n">
        <v>1889</v>
      </c>
      <c r="F11" s="4" t="n">
        <v>13.6</v>
      </c>
      <c r="G11" s="4" t="n">
        <f aca="false">E11*F11</f>
        <v>25690.4</v>
      </c>
      <c r="H11" s="3" t="n">
        <f aca="false">E11^2</f>
        <v>3568321</v>
      </c>
      <c r="I11" s="16" t="n">
        <f aca="false">($K$2-($M$2*E11+$N$2))^2</f>
        <v>0.23223490049366</v>
      </c>
      <c r="J11" s="16" t="n">
        <f aca="false">($K$2-F11)^2</f>
        <v>0.0260495085334243</v>
      </c>
    </row>
    <row r="12" customFormat="false" ht="14.25" hidden="false" customHeight="false" outlineLevel="0" collapsed="false">
      <c r="A12" s="3" t="n">
        <v>1890</v>
      </c>
      <c r="B12" s="4" t="n">
        <v>-0.35</v>
      </c>
      <c r="C12" s="4" t="n">
        <v>13.35</v>
      </c>
      <c r="E12" s="3" t="n">
        <v>1890</v>
      </c>
      <c r="F12" s="4" t="n">
        <v>13.35</v>
      </c>
      <c r="G12" s="4" t="n">
        <f aca="false">E12*F12</f>
        <v>25231.5</v>
      </c>
      <c r="H12" s="3" t="n">
        <f aca="false">E12^2</f>
        <v>3572100</v>
      </c>
      <c r="I12" s="16" t="n">
        <f aca="false">($K$2-($M$2*E12+$N$2))^2</f>
        <v>0.224803866997052</v>
      </c>
      <c r="J12" s="16" t="n">
        <f aca="false">($K$2-F12)^2</f>
        <v>0.169248809232725</v>
      </c>
    </row>
    <row r="13" customFormat="false" ht="14.25" hidden="false" customHeight="false" outlineLevel="0" collapsed="false">
      <c r="A13" s="3" t="n">
        <v>1891</v>
      </c>
      <c r="B13" s="4" t="n">
        <v>-0.23</v>
      </c>
      <c r="C13" s="4" t="n">
        <v>13.47</v>
      </c>
      <c r="E13" s="3" t="n">
        <v>1891</v>
      </c>
      <c r="F13" s="4" t="n">
        <v>13.47</v>
      </c>
      <c r="G13" s="4" t="n">
        <f aca="false">E13*F13</f>
        <v>25471.77</v>
      </c>
      <c r="H13" s="3" t="n">
        <f aca="false">E13^2</f>
        <v>3575881</v>
      </c>
      <c r="I13" s="16" t="n">
        <f aca="false">($K$2-($M$2*E13+$N$2))^2</f>
        <v>0.217493663313399</v>
      </c>
      <c r="J13" s="16" t="n">
        <f aca="false">($K$2-F13)^2</f>
        <v>0.0849131448970609</v>
      </c>
    </row>
    <row r="14" customFormat="false" ht="14.25" hidden="false" customHeight="false" outlineLevel="0" collapsed="false">
      <c r="A14" s="3" t="n">
        <v>1892</v>
      </c>
      <c r="B14" s="4" t="n">
        <v>-0.27</v>
      </c>
      <c r="C14" s="4" t="n">
        <v>13.43</v>
      </c>
      <c r="E14" s="3" t="n">
        <v>1892</v>
      </c>
      <c r="F14" s="4" t="n">
        <v>13.43</v>
      </c>
      <c r="G14" s="4" t="n">
        <f aca="false">E14*F14</f>
        <v>25409.56</v>
      </c>
      <c r="H14" s="3" t="n">
        <f aca="false">E14^2</f>
        <v>3579664</v>
      </c>
      <c r="I14" s="16" t="n">
        <f aca="false">($K$2-($M$2*E14+$N$2))^2</f>
        <v>0.210304289442699</v>
      </c>
      <c r="J14" s="16" t="n">
        <f aca="false">($K$2-F14)^2</f>
        <v>0.109825033008948</v>
      </c>
    </row>
    <row r="15" customFormat="false" ht="14.25" hidden="false" customHeight="false" outlineLevel="0" collapsed="false">
      <c r="A15" s="3" t="n">
        <v>1893</v>
      </c>
      <c r="B15" s="4" t="n">
        <v>-0.31</v>
      </c>
      <c r="C15" s="4" t="n">
        <v>13.39</v>
      </c>
      <c r="E15" s="3" t="n">
        <v>1893</v>
      </c>
      <c r="F15" s="4" t="n">
        <v>13.39</v>
      </c>
      <c r="G15" s="4" t="n">
        <f aca="false">E15*F15</f>
        <v>25347.27</v>
      </c>
      <c r="H15" s="3" t="n">
        <f aca="false">E15^2</f>
        <v>3583449</v>
      </c>
      <c r="I15" s="16" t="n">
        <f aca="false">($K$2-($M$2*E15+$N$2))^2</f>
        <v>0.203235745384953</v>
      </c>
      <c r="J15" s="16" t="n">
        <f aca="false">($K$2-F15)^2</f>
        <v>0.137936921120837</v>
      </c>
    </row>
    <row r="16" customFormat="false" ht="14.25" hidden="false" customHeight="false" outlineLevel="0" collapsed="false">
      <c r="A16" s="3" t="n">
        <v>1894</v>
      </c>
      <c r="B16" s="4" t="n">
        <v>-0.3</v>
      </c>
      <c r="C16" s="4" t="n">
        <v>13.4</v>
      </c>
      <c r="E16" s="3" t="n">
        <v>1894</v>
      </c>
      <c r="F16" s="4" t="n">
        <v>13.4</v>
      </c>
      <c r="G16" s="4" t="n">
        <f aca="false">E16*F16</f>
        <v>25379.6</v>
      </c>
      <c r="H16" s="3" t="n">
        <f aca="false">E16^2</f>
        <v>3587236</v>
      </c>
      <c r="I16" s="16" t="n">
        <f aca="false">($K$2-($M$2*E16+$N$2))^2</f>
        <v>0.196288031140162</v>
      </c>
      <c r="J16" s="16" t="n">
        <f aca="false">($K$2-F16)^2</f>
        <v>0.130608949092865</v>
      </c>
    </row>
    <row r="17" customFormat="false" ht="14.25" hidden="false" customHeight="false" outlineLevel="0" collapsed="false">
      <c r="A17" s="3" t="n">
        <v>1895</v>
      </c>
      <c r="B17" s="4" t="n">
        <v>-0.22</v>
      </c>
      <c r="C17" s="4" t="n">
        <v>13.48</v>
      </c>
      <c r="E17" s="3" t="n">
        <v>1895</v>
      </c>
      <c r="F17" s="4" t="n">
        <v>13.48</v>
      </c>
      <c r="G17" s="4" t="n">
        <f aca="false">E17*F17</f>
        <v>25544.6</v>
      </c>
      <c r="H17" s="3" t="n">
        <f aca="false">E17^2</f>
        <v>3591025</v>
      </c>
      <c r="I17" s="16" t="n">
        <f aca="false">($K$2-($M$2*E17+$N$2))^2</f>
        <v>0.189461146708324</v>
      </c>
      <c r="J17" s="16" t="n">
        <f aca="false">($K$2-F17)^2</f>
        <v>0.079185172869089</v>
      </c>
    </row>
    <row r="18" customFormat="false" ht="14.25" hidden="false" customHeight="false" outlineLevel="0" collapsed="false">
      <c r="A18" s="3" t="n">
        <v>1896</v>
      </c>
      <c r="B18" s="4" t="n">
        <v>-0.11</v>
      </c>
      <c r="C18" s="4" t="n">
        <v>13.59</v>
      </c>
      <c r="E18" s="3" t="n">
        <v>1896</v>
      </c>
      <c r="F18" s="4" t="n">
        <v>13.59</v>
      </c>
      <c r="G18" s="4" t="n">
        <f aca="false">E18*F18</f>
        <v>25766.64</v>
      </c>
      <c r="H18" s="3" t="n">
        <f aca="false">E18^2</f>
        <v>3594816</v>
      </c>
      <c r="I18" s="16" t="n">
        <f aca="false">($K$2-($M$2*E18+$N$2))^2</f>
        <v>0.182755092089441</v>
      </c>
      <c r="J18" s="16" t="n">
        <f aca="false">($K$2-F18)^2</f>
        <v>0.0293774805613962</v>
      </c>
    </row>
    <row r="19" customFormat="false" ht="14.25" hidden="false" customHeight="false" outlineLevel="0" collapsed="false">
      <c r="A19" s="3" t="n">
        <v>1897</v>
      </c>
      <c r="B19" s="4" t="n">
        <v>-0.1</v>
      </c>
      <c r="C19" s="4" t="n">
        <v>13.6</v>
      </c>
      <c r="E19" s="3" t="n">
        <v>1897</v>
      </c>
      <c r="F19" s="4" t="n">
        <v>13.6</v>
      </c>
      <c r="G19" s="4" t="n">
        <f aca="false">E19*F19</f>
        <v>25799.2</v>
      </c>
      <c r="H19" s="3" t="n">
        <f aca="false">E19^2</f>
        <v>3598609</v>
      </c>
      <c r="I19" s="16" t="n">
        <f aca="false">($K$2-($M$2*E19+$N$2))^2</f>
        <v>0.176169867283513</v>
      </c>
      <c r="J19" s="16" t="n">
        <f aca="false">($K$2-F19)^2</f>
        <v>0.0260495085334243</v>
      </c>
    </row>
    <row r="20" customFormat="false" ht="14.25" hidden="false" customHeight="false" outlineLevel="0" collapsed="false">
      <c r="A20" s="3" t="n">
        <v>1898</v>
      </c>
      <c r="B20" s="4" t="n">
        <v>-0.27</v>
      </c>
      <c r="C20" s="4" t="n">
        <v>13.43</v>
      </c>
      <c r="E20" s="3" t="n">
        <v>1898</v>
      </c>
      <c r="F20" s="4" t="n">
        <v>13.43</v>
      </c>
      <c r="G20" s="4" t="n">
        <f aca="false">E20*F20</f>
        <v>25490.14</v>
      </c>
      <c r="H20" s="3" t="n">
        <f aca="false">E20^2</f>
        <v>3602404</v>
      </c>
      <c r="I20" s="16" t="n">
        <f aca="false">($K$2-($M$2*E20+$N$2))^2</f>
        <v>0.169705472290537</v>
      </c>
      <c r="J20" s="16" t="n">
        <f aca="false">($K$2-F20)^2</f>
        <v>0.109825033008948</v>
      </c>
    </row>
    <row r="21" customFormat="false" ht="14.25" hidden="false" customHeight="false" outlineLevel="0" collapsed="false">
      <c r="A21" s="3" t="n">
        <v>1899</v>
      </c>
      <c r="B21" s="4" t="n">
        <v>-0.17</v>
      </c>
      <c r="C21" s="4" t="n">
        <v>13.53</v>
      </c>
      <c r="E21" s="3" t="n">
        <v>1899</v>
      </c>
      <c r="F21" s="4" t="n">
        <v>13.53</v>
      </c>
      <c r="G21" s="4" t="n">
        <f aca="false">E21*F21</f>
        <v>25693.47</v>
      </c>
      <c r="H21" s="3" t="n">
        <f aca="false">E21^2</f>
        <v>3606201</v>
      </c>
      <c r="I21" s="16" t="n">
        <f aca="false">($K$2-($M$2*E21+$N$2))^2</f>
        <v>0.163361907110515</v>
      </c>
      <c r="J21" s="16" t="n">
        <f aca="false">($K$2-F21)^2</f>
        <v>0.0535453127292285</v>
      </c>
    </row>
    <row r="22" customFormat="false" ht="14.25" hidden="false" customHeight="false" outlineLevel="0" collapsed="false">
      <c r="A22" s="3" t="n">
        <v>1900</v>
      </c>
      <c r="B22" s="4" t="n">
        <v>-0.08</v>
      </c>
      <c r="C22" s="4" t="n">
        <v>13.62</v>
      </c>
      <c r="E22" s="3" t="n">
        <v>1900</v>
      </c>
      <c r="F22" s="4" t="n">
        <v>13.62</v>
      </c>
      <c r="G22" s="4" t="n">
        <f aca="false">E22*F22</f>
        <v>25878</v>
      </c>
      <c r="H22" s="3" t="n">
        <f aca="false">E22^2</f>
        <v>3610000</v>
      </c>
      <c r="I22" s="16" t="n">
        <f aca="false">($K$2-($M$2*E22+$N$2))^2</f>
        <v>0.157139171743448</v>
      </c>
      <c r="J22" s="16" t="n">
        <f aca="false">($K$2-F22)^2</f>
        <v>0.0199935644774804</v>
      </c>
    </row>
    <row r="23" customFormat="false" ht="14.25" hidden="false" customHeight="false" outlineLevel="0" collapsed="false">
      <c r="A23" s="3" t="n">
        <v>1901</v>
      </c>
      <c r="B23" s="4" t="n">
        <v>-0.15</v>
      </c>
      <c r="C23" s="4" t="n">
        <v>13.55</v>
      </c>
      <c r="E23" s="3" t="n">
        <v>1901</v>
      </c>
      <c r="F23" s="4" t="n">
        <v>13.55</v>
      </c>
      <c r="G23" s="4" t="n">
        <f aca="false">E23*F23</f>
        <v>25758.55</v>
      </c>
      <c r="H23" s="3" t="n">
        <f aca="false">E23^2</f>
        <v>3613801</v>
      </c>
      <c r="I23" s="16" t="n">
        <f aca="false">($K$2-($M$2*E23+$N$2))^2</f>
        <v>0.151037266189334</v>
      </c>
      <c r="J23" s="16" t="n">
        <f aca="false">($K$2-F23)^2</f>
        <v>0.0446893686732846</v>
      </c>
    </row>
    <row r="24" customFormat="false" ht="14.25" hidden="false" customHeight="false" outlineLevel="0" collapsed="false">
      <c r="A24" s="3" t="n">
        <v>1902</v>
      </c>
      <c r="B24" s="4" t="n">
        <v>-0.27</v>
      </c>
      <c r="C24" s="4" t="n">
        <v>13.43</v>
      </c>
      <c r="E24" s="3" t="n">
        <v>1902</v>
      </c>
      <c r="F24" s="4" t="n">
        <v>13.43</v>
      </c>
      <c r="G24" s="4" t="n">
        <f aca="false">E24*F24</f>
        <v>25543.86</v>
      </c>
      <c r="H24" s="3" t="n">
        <f aca="false">E24^2</f>
        <v>3617604</v>
      </c>
      <c r="I24" s="16" t="n">
        <f aca="false">($K$2-($M$2*E24+$N$2))^2</f>
        <v>0.145056190448174</v>
      </c>
      <c r="J24" s="16" t="n">
        <f aca="false">($K$2-F24)^2</f>
        <v>0.109825033008948</v>
      </c>
    </row>
    <row r="25" customFormat="false" ht="14.25" hidden="false" customHeight="false" outlineLevel="0" collapsed="false">
      <c r="A25" s="3" t="n">
        <v>1903</v>
      </c>
      <c r="B25" s="4" t="n">
        <v>-0.37</v>
      </c>
      <c r="C25" s="4" t="n">
        <v>13.33</v>
      </c>
      <c r="E25" s="3" t="n">
        <v>1903</v>
      </c>
      <c r="F25" s="4" t="n">
        <v>13.33</v>
      </c>
      <c r="G25" s="4" t="n">
        <f aca="false">E25*F25</f>
        <v>25366.99</v>
      </c>
      <c r="H25" s="3" t="n">
        <f aca="false">E25^2</f>
        <v>3621409</v>
      </c>
      <c r="I25" s="16" t="n">
        <f aca="false">($K$2-($M$2*E25+$N$2))^2</f>
        <v>0.139195944519969</v>
      </c>
      <c r="J25" s="16" t="n">
        <f aca="false">($K$2-F25)^2</f>
        <v>0.186104753288668</v>
      </c>
    </row>
    <row r="26" customFormat="false" ht="14.25" hidden="false" customHeight="false" outlineLevel="0" collapsed="false">
      <c r="A26" s="3" t="n">
        <v>1904</v>
      </c>
      <c r="B26" s="4" t="n">
        <v>-0.47</v>
      </c>
      <c r="C26" s="4" t="n">
        <v>13.23</v>
      </c>
      <c r="E26" s="3" t="n">
        <v>1904</v>
      </c>
      <c r="F26" s="4" t="n">
        <v>13.23</v>
      </c>
      <c r="G26" s="4" t="n">
        <f aca="false">E26*F26</f>
        <v>25189.92</v>
      </c>
      <c r="H26" s="3" t="n">
        <f aca="false">E26^2</f>
        <v>3625216</v>
      </c>
      <c r="I26" s="16" t="n">
        <f aca="false">($K$2-($M$2*E26+$N$2))^2</f>
        <v>0.133456528404718</v>
      </c>
      <c r="J26" s="16" t="n">
        <f aca="false">($K$2-F26)^2</f>
        <v>0.28238447356839</v>
      </c>
    </row>
    <row r="27" customFormat="false" ht="14.25" hidden="false" customHeight="false" outlineLevel="0" collapsed="false">
      <c r="A27" s="3" t="n">
        <v>1905</v>
      </c>
      <c r="B27" s="4" t="n">
        <v>-0.26</v>
      </c>
      <c r="C27" s="4" t="n">
        <v>13.44</v>
      </c>
      <c r="E27" s="3" t="n">
        <v>1905</v>
      </c>
      <c r="F27" s="4" t="n">
        <v>13.44</v>
      </c>
      <c r="G27" s="4" t="n">
        <f aca="false">E27*F27</f>
        <v>25603.2</v>
      </c>
      <c r="H27" s="3" t="n">
        <f aca="false">E27^2</f>
        <v>3629025</v>
      </c>
      <c r="I27" s="16" t="n">
        <f aca="false">($K$2-($M$2*E27+$N$2))^2</f>
        <v>0.127837942102421</v>
      </c>
      <c r="J27" s="16" t="n">
        <f aca="false">($K$2-F27)^2</f>
        <v>0.103297060980977</v>
      </c>
    </row>
    <row r="28" customFormat="false" ht="14.25" hidden="false" customHeight="false" outlineLevel="0" collapsed="false">
      <c r="A28" s="3" t="n">
        <v>1906</v>
      </c>
      <c r="B28" s="4" t="n">
        <v>-0.22</v>
      </c>
      <c r="C28" s="4" t="n">
        <v>13.48</v>
      </c>
      <c r="E28" s="3" t="n">
        <v>1906</v>
      </c>
      <c r="F28" s="4" t="n">
        <v>13.48</v>
      </c>
      <c r="G28" s="4" t="n">
        <f aca="false">E28*F28</f>
        <v>25692.88</v>
      </c>
      <c r="H28" s="3" t="n">
        <f aca="false">E28^2</f>
        <v>3632836</v>
      </c>
      <c r="I28" s="16" t="n">
        <f aca="false">($K$2-($M$2*E28+$N$2))^2</f>
        <v>0.122340185613077</v>
      </c>
      <c r="J28" s="16" t="n">
        <f aca="false">($K$2-F28)^2</f>
        <v>0.079185172869089</v>
      </c>
    </row>
    <row r="29" customFormat="false" ht="14.25" hidden="false" customHeight="false" outlineLevel="0" collapsed="false">
      <c r="A29" s="3" t="n">
        <v>1907</v>
      </c>
      <c r="B29" s="4" t="n">
        <v>-0.38</v>
      </c>
      <c r="C29" s="4" t="n">
        <v>13.32</v>
      </c>
      <c r="E29" s="3" t="n">
        <v>1907</v>
      </c>
      <c r="F29" s="4" t="n">
        <v>13.32</v>
      </c>
      <c r="G29" s="4" t="n">
        <f aca="false">E29*F29</f>
        <v>25401.24</v>
      </c>
      <c r="H29" s="3" t="n">
        <f aca="false">E29^2</f>
        <v>3636649</v>
      </c>
      <c r="I29" s="16" t="n">
        <f aca="false">($K$2-($M$2*E29+$N$2))^2</f>
        <v>0.116963258936687</v>
      </c>
      <c r="J29" s="16" t="n">
        <f aca="false">($K$2-F29)^2</f>
        <v>0.194832725316642</v>
      </c>
    </row>
    <row r="30" customFormat="false" ht="14.25" hidden="false" customHeight="false" outlineLevel="0" collapsed="false">
      <c r="A30" s="3" t="n">
        <v>1908</v>
      </c>
      <c r="B30" s="4" t="n">
        <v>-0.43</v>
      </c>
      <c r="C30" s="4" t="n">
        <v>13.27</v>
      </c>
      <c r="E30" s="3" t="n">
        <v>1908</v>
      </c>
      <c r="F30" s="4" t="n">
        <v>13.27</v>
      </c>
      <c r="G30" s="4" t="n">
        <f aca="false">E30*F30</f>
        <v>25319.16</v>
      </c>
      <c r="H30" s="3" t="n">
        <f aca="false">E30^2</f>
        <v>3640464</v>
      </c>
      <c r="I30" s="16" t="n">
        <f aca="false">($K$2-($M$2*E30+$N$2))^2</f>
        <v>0.111707162073252</v>
      </c>
      <c r="J30" s="16" t="n">
        <f aca="false">($K$2-F30)^2</f>
        <v>0.241472585456501</v>
      </c>
    </row>
    <row r="31" customFormat="false" ht="14.25" hidden="false" customHeight="false" outlineLevel="0" collapsed="false">
      <c r="A31" s="3" t="n">
        <v>1909</v>
      </c>
      <c r="B31" s="4" t="n">
        <v>-0.48</v>
      </c>
      <c r="C31" s="4" t="n">
        <v>13.22</v>
      </c>
      <c r="E31" s="3" t="n">
        <v>1909</v>
      </c>
      <c r="F31" s="4" t="n">
        <v>13.22</v>
      </c>
      <c r="G31" s="4" t="n">
        <f aca="false">E31*F31</f>
        <v>25236.98</v>
      </c>
      <c r="H31" s="3" t="n">
        <f aca="false">E31^2</f>
        <v>3644281</v>
      </c>
      <c r="I31" s="16" t="n">
        <f aca="false">($K$2-($M$2*E31+$N$2))^2</f>
        <v>0.10657189502277</v>
      </c>
      <c r="J31" s="16" t="n">
        <f aca="false">($K$2-F31)^2</f>
        <v>0.293112445596361</v>
      </c>
    </row>
    <row r="32" customFormat="false" ht="14.25" hidden="false" customHeight="false" outlineLevel="0" collapsed="false">
      <c r="A32" s="3" t="n">
        <v>1910</v>
      </c>
      <c r="B32" s="4" t="n">
        <v>-0.43</v>
      </c>
      <c r="C32" s="4" t="n">
        <v>13.27</v>
      </c>
      <c r="E32" s="3" t="n">
        <v>1910</v>
      </c>
      <c r="F32" s="4" t="n">
        <v>13.27</v>
      </c>
      <c r="G32" s="4" t="n">
        <f aca="false">E32*F32</f>
        <v>25345.7</v>
      </c>
      <c r="H32" s="3" t="n">
        <f aca="false">E32^2</f>
        <v>3648100</v>
      </c>
      <c r="I32" s="16" t="n">
        <f aca="false">($K$2-($M$2*E32+$N$2))^2</f>
        <v>0.101557457785242</v>
      </c>
      <c r="J32" s="16" t="n">
        <f aca="false">($K$2-F32)^2</f>
        <v>0.241472585456501</v>
      </c>
    </row>
    <row r="33" customFormat="false" ht="14.25" hidden="false" customHeight="false" outlineLevel="0" collapsed="false">
      <c r="A33" s="3" t="n">
        <v>1911</v>
      </c>
      <c r="B33" s="4" t="n">
        <v>-0.44</v>
      </c>
      <c r="C33" s="4" t="n">
        <v>13.26</v>
      </c>
      <c r="E33" s="3" t="n">
        <v>1911</v>
      </c>
      <c r="F33" s="4" t="n">
        <v>13.26</v>
      </c>
      <c r="G33" s="4" t="n">
        <f aca="false">E33*F33</f>
        <v>25339.86</v>
      </c>
      <c r="H33" s="3" t="n">
        <f aca="false">E33^2</f>
        <v>3651921</v>
      </c>
      <c r="I33" s="16" t="n">
        <f aca="false">($K$2-($M$2*E33+$N$2))^2</f>
        <v>0.0966638503606685</v>
      </c>
      <c r="J33" s="16" t="n">
        <f aca="false">($K$2-F33)^2</f>
        <v>0.251400557484472</v>
      </c>
    </row>
    <row r="34" customFormat="false" ht="14.25" hidden="false" customHeight="false" outlineLevel="0" collapsed="false">
      <c r="A34" s="3" t="n">
        <v>1912</v>
      </c>
      <c r="B34" s="4" t="n">
        <v>-0.36</v>
      </c>
      <c r="C34" s="4" t="n">
        <v>13.34</v>
      </c>
      <c r="E34" s="3" t="n">
        <v>1912</v>
      </c>
      <c r="F34" s="4" t="n">
        <v>13.34</v>
      </c>
      <c r="G34" s="4" t="n">
        <f aca="false">E34*F34</f>
        <v>25506.08</v>
      </c>
      <c r="H34" s="3" t="n">
        <f aca="false">E34^2</f>
        <v>3655744</v>
      </c>
      <c r="I34" s="16" t="n">
        <f aca="false">($K$2-($M$2*E34+$N$2))^2</f>
        <v>0.0918910727490499</v>
      </c>
      <c r="J34" s="16" t="n">
        <f aca="false">($K$2-F34)^2</f>
        <v>0.177576781260696</v>
      </c>
    </row>
    <row r="35" customFormat="false" ht="14.25" hidden="false" customHeight="false" outlineLevel="0" collapsed="false">
      <c r="A35" s="3" t="n">
        <v>1913</v>
      </c>
      <c r="B35" s="4" t="n">
        <v>-0.34</v>
      </c>
      <c r="C35" s="4" t="n">
        <v>13.36</v>
      </c>
      <c r="E35" s="3" t="n">
        <v>1913</v>
      </c>
      <c r="F35" s="4" t="n">
        <v>13.36</v>
      </c>
      <c r="G35" s="4" t="n">
        <f aca="false">E35*F35</f>
        <v>25557.68</v>
      </c>
      <c r="H35" s="3" t="n">
        <f aca="false">E35^2</f>
        <v>3659569</v>
      </c>
      <c r="I35" s="16" t="n">
        <f aca="false">($K$2-($M$2*E35+$N$2))^2</f>
        <v>0.0872391249503842</v>
      </c>
      <c r="J35" s="16" t="n">
        <f aca="false">($K$2-F35)^2</f>
        <v>0.161120837204753</v>
      </c>
    </row>
    <row r="36" customFormat="false" ht="14.25" hidden="false" customHeight="false" outlineLevel="0" collapsed="false">
      <c r="A36" s="3" t="n">
        <v>1914</v>
      </c>
      <c r="B36" s="4" t="n">
        <v>-0.15</v>
      </c>
      <c r="C36" s="4" t="n">
        <v>13.55</v>
      </c>
      <c r="E36" s="3" t="n">
        <v>1914</v>
      </c>
      <c r="F36" s="4" t="n">
        <v>13.55</v>
      </c>
      <c r="G36" s="4" t="n">
        <f aca="false">E36*F36</f>
        <v>25934.7</v>
      </c>
      <c r="H36" s="3" t="n">
        <f aca="false">E36^2</f>
        <v>3663396</v>
      </c>
      <c r="I36" s="16" t="n">
        <f aca="false">($K$2-($M$2*E36+$N$2))^2</f>
        <v>0.0827080069646724</v>
      </c>
      <c r="J36" s="16" t="n">
        <f aca="false">($K$2-F36)^2</f>
        <v>0.0446893686732846</v>
      </c>
    </row>
    <row r="37" customFormat="false" ht="14.25" hidden="false" customHeight="false" outlineLevel="0" collapsed="false">
      <c r="A37" s="3" t="n">
        <v>1915</v>
      </c>
      <c r="B37" s="4" t="n">
        <v>-0.14</v>
      </c>
      <c r="C37" s="4" t="n">
        <v>13.56</v>
      </c>
      <c r="E37" s="3" t="n">
        <v>1915</v>
      </c>
      <c r="F37" s="4" t="n">
        <v>13.56</v>
      </c>
      <c r="G37" s="4" t="n">
        <f aca="false">E37*F37</f>
        <v>25967.4</v>
      </c>
      <c r="H37" s="3" t="n">
        <f aca="false">E37^2</f>
        <v>3667225</v>
      </c>
      <c r="I37" s="16" t="n">
        <f aca="false">($K$2-($M$2*E37+$N$2))^2</f>
        <v>0.0782977187919147</v>
      </c>
      <c r="J37" s="16" t="n">
        <f aca="false">($K$2-F37)^2</f>
        <v>0.0405613966453127</v>
      </c>
    </row>
    <row r="38" customFormat="false" ht="14.25" hidden="false" customHeight="false" outlineLevel="0" collapsed="false">
      <c r="A38" s="3" t="n">
        <v>1916</v>
      </c>
      <c r="B38" s="4" t="n">
        <v>-0.36</v>
      </c>
      <c r="C38" s="4" t="n">
        <v>13.34</v>
      </c>
      <c r="E38" s="3" t="n">
        <v>1916</v>
      </c>
      <c r="F38" s="4" t="n">
        <v>13.34</v>
      </c>
      <c r="G38" s="4" t="n">
        <f aca="false">E38*F38</f>
        <v>25559.44</v>
      </c>
      <c r="H38" s="3" t="n">
        <f aca="false">E38^2</f>
        <v>3671056</v>
      </c>
      <c r="I38" s="16" t="n">
        <f aca="false">($K$2-($M$2*E38+$N$2))^2</f>
        <v>0.074008260432111</v>
      </c>
      <c r="J38" s="16" t="n">
        <f aca="false">($K$2-F38)^2</f>
        <v>0.177576781260696</v>
      </c>
    </row>
    <row r="39" customFormat="false" ht="14.25" hidden="false" customHeight="false" outlineLevel="0" collapsed="false">
      <c r="A39" s="3" t="n">
        <v>1917</v>
      </c>
      <c r="B39" s="4" t="n">
        <v>-0.46</v>
      </c>
      <c r="C39" s="4" t="n">
        <v>13.24</v>
      </c>
      <c r="E39" s="3" t="n">
        <v>1917</v>
      </c>
      <c r="F39" s="4" t="n">
        <v>13.24</v>
      </c>
      <c r="G39" s="4" t="n">
        <f aca="false">E39*F39</f>
        <v>25381.08</v>
      </c>
      <c r="H39" s="3" t="n">
        <f aca="false">E39^2</f>
        <v>3674889</v>
      </c>
      <c r="I39" s="16" t="n">
        <f aca="false">($K$2-($M$2*E39+$N$2))^2</f>
        <v>0.0698396318852613</v>
      </c>
      <c r="J39" s="16" t="n">
        <f aca="false">($K$2-F39)^2</f>
        <v>0.271856501540418</v>
      </c>
    </row>
    <row r="40" customFormat="false" ht="14.25" hidden="false" customHeight="false" outlineLevel="0" collapsed="false">
      <c r="A40" s="3" t="n">
        <v>1918</v>
      </c>
      <c r="B40" s="4" t="n">
        <v>-0.29</v>
      </c>
      <c r="C40" s="4" t="n">
        <v>13.41</v>
      </c>
      <c r="E40" s="3" t="n">
        <v>1918</v>
      </c>
      <c r="F40" s="4" t="n">
        <v>13.41</v>
      </c>
      <c r="G40" s="4" t="n">
        <f aca="false">E40*F40</f>
        <v>25720.38</v>
      </c>
      <c r="H40" s="3" t="n">
        <f aca="false">E40^2</f>
        <v>3678724</v>
      </c>
      <c r="I40" s="16" t="n">
        <f aca="false">($K$2-($M$2*E40+$N$2))^2</f>
        <v>0.0657918331513655</v>
      </c>
      <c r="J40" s="16" t="n">
        <f aca="false">($K$2-F40)^2</f>
        <v>0.123480977064892</v>
      </c>
    </row>
    <row r="41" customFormat="false" ht="14.25" hidden="false" customHeight="false" outlineLevel="0" collapsed="false">
      <c r="A41" s="3" t="n">
        <v>1919</v>
      </c>
      <c r="B41" s="4" t="n">
        <v>-0.28</v>
      </c>
      <c r="C41" s="4" t="n">
        <v>13.42</v>
      </c>
      <c r="E41" s="3" t="n">
        <v>1919</v>
      </c>
      <c r="F41" s="4" t="n">
        <v>13.42</v>
      </c>
      <c r="G41" s="4" t="n">
        <f aca="false">E41*F41</f>
        <v>25752.98</v>
      </c>
      <c r="H41" s="3" t="n">
        <f aca="false">E41^2</f>
        <v>3682561</v>
      </c>
      <c r="I41" s="16" t="n">
        <f aca="false">($K$2-($M$2*E41+$N$2))^2</f>
        <v>0.0618648642304238</v>
      </c>
      <c r="J41" s="16" t="n">
        <f aca="false">($K$2-F41)^2</f>
        <v>0.11655300503692</v>
      </c>
    </row>
    <row r="42" customFormat="false" ht="14.25" hidden="false" customHeight="false" outlineLevel="0" collapsed="false">
      <c r="A42" s="3" t="n">
        <v>1920</v>
      </c>
      <c r="B42" s="4" t="n">
        <v>-0.27</v>
      </c>
      <c r="C42" s="4" t="n">
        <v>13.43</v>
      </c>
      <c r="E42" s="3" t="n">
        <v>1920</v>
      </c>
      <c r="F42" s="4" t="n">
        <v>13.43</v>
      </c>
      <c r="G42" s="4" t="n">
        <f aca="false">E42*F42</f>
        <v>25785.6</v>
      </c>
      <c r="H42" s="3" t="n">
        <f aca="false">E42^2</f>
        <v>3686400</v>
      </c>
      <c r="I42" s="16" t="n">
        <f aca="false">($K$2-($M$2*E42+$N$2))^2</f>
        <v>0.058058725122437</v>
      </c>
      <c r="J42" s="16" t="n">
        <f aca="false">($K$2-F42)^2</f>
        <v>0.109825033008948</v>
      </c>
    </row>
    <row r="43" customFormat="false" ht="14.25" hidden="false" customHeight="false" outlineLevel="0" collapsed="false">
      <c r="A43" s="3" t="n">
        <v>1921</v>
      </c>
      <c r="B43" s="4" t="n">
        <v>-0.19</v>
      </c>
      <c r="C43" s="4" t="n">
        <v>13.51</v>
      </c>
      <c r="E43" s="3" t="n">
        <v>1921</v>
      </c>
      <c r="F43" s="4" t="n">
        <v>13.51</v>
      </c>
      <c r="G43" s="4" t="n">
        <f aca="false">E43*F43</f>
        <v>25952.71</v>
      </c>
      <c r="H43" s="3" t="n">
        <f aca="false">E43^2</f>
        <v>3690241</v>
      </c>
      <c r="I43" s="16" t="n">
        <f aca="false">($K$2-($M$2*E43+$N$2))^2</f>
        <v>0.0543734158274032</v>
      </c>
      <c r="J43" s="16" t="n">
        <f aca="false">($K$2-F43)^2</f>
        <v>0.0632012567851723</v>
      </c>
    </row>
    <row r="44" customFormat="false" ht="14.25" hidden="false" customHeight="false" outlineLevel="0" collapsed="false">
      <c r="A44" s="3" t="n">
        <v>1922</v>
      </c>
      <c r="B44" s="4" t="n">
        <v>-0.28</v>
      </c>
      <c r="C44" s="4" t="n">
        <v>13.42</v>
      </c>
      <c r="E44" s="3" t="n">
        <v>1922</v>
      </c>
      <c r="F44" s="4" t="n">
        <v>13.42</v>
      </c>
      <c r="G44" s="4" t="n">
        <f aca="false">E44*F44</f>
        <v>25793.24</v>
      </c>
      <c r="H44" s="3" t="n">
        <f aca="false">E44^2</f>
        <v>3694084</v>
      </c>
      <c r="I44" s="16" t="n">
        <f aca="false">($K$2-($M$2*E44+$N$2))^2</f>
        <v>0.0508089363453234</v>
      </c>
      <c r="J44" s="16" t="n">
        <f aca="false">($K$2-F44)^2</f>
        <v>0.11655300503692</v>
      </c>
    </row>
    <row r="45" customFormat="false" ht="14.25" hidden="false" customHeight="false" outlineLevel="0" collapsed="false">
      <c r="A45" s="3" t="n">
        <v>1923</v>
      </c>
      <c r="B45" s="4" t="n">
        <v>-0.26</v>
      </c>
      <c r="C45" s="4" t="n">
        <v>13.44</v>
      </c>
      <c r="E45" s="3" t="n">
        <v>1923</v>
      </c>
      <c r="F45" s="4" t="n">
        <v>13.44</v>
      </c>
      <c r="G45" s="4" t="n">
        <f aca="false">E45*F45</f>
        <v>25845.12</v>
      </c>
      <c r="H45" s="3" t="n">
        <f aca="false">E45^2</f>
        <v>3697929</v>
      </c>
      <c r="I45" s="16" t="n">
        <f aca="false">($K$2-($M$2*E45+$N$2))^2</f>
        <v>0.0473652866761977</v>
      </c>
      <c r="J45" s="16" t="n">
        <f aca="false">($K$2-F45)^2</f>
        <v>0.103297060980977</v>
      </c>
    </row>
    <row r="46" customFormat="false" ht="14.25" hidden="false" customHeight="false" outlineLevel="0" collapsed="false">
      <c r="A46" s="3" t="n">
        <v>1924</v>
      </c>
      <c r="B46" s="4" t="n">
        <v>-0.27</v>
      </c>
      <c r="C46" s="4" t="n">
        <v>13.43</v>
      </c>
      <c r="E46" s="3" t="n">
        <v>1924</v>
      </c>
      <c r="F46" s="4" t="n">
        <v>13.43</v>
      </c>
      <c r="G46" s="4" t="n">
        <f aca="false">E46*F46</f>
        <v>25839.32</v>
      </c>
      <c r="H46" s="3" t="n">
        <f aca="false">E46^2</f>
        <v>3701776</v>
      </c>
      <c r="I46" s="16" t="n">
        <f aca="false">($K$2-($M$2*E46+$N$2))^2</f>
        <v>0.0440424668200259</v>
      </c>
      <c r="J46" s="16" t="n">
        <f aca="false">($K$2-F46)^2</f>
        <v>0.109825033008948</v>
      </c>
    </row>
    <row r="47" customFormat="false" ht="14.25" hidden="false" customHeight="false" outlineLevel="0" collapsed="false">
      <c r="A47" s="3" t="n">
        <v>1925</v>
      </c>
      <c r="B47" s="4" t="n">
        <v>-0.22</v>
      </c>
      <c r="C47" s="4" t="n">
        <v>13.48</v>
      </c>
      <c r="E47" s="3" t="n">
        <v>1925</v>
      </c>
      <c r="F47" s="4" t="n">
        <v>13.48</v>
      </c>
      <c r="G47" s="4" t="n">
        <f aca="false">E47*F47</f>
        <v>25949</v>
      </c>
      <c r="H47" s="3" t="n">
        <f aca="false">E47^2</f>
        <v>3705625</v>
      </c>
      <c r="I47" s="16" t="n">
        <f aca="false">($K$2-($M$2*E47+$N$2))^2</f>
        <v>0.0408404767768082</v>
      </c>
      <c r="J47" s="16" t="n">
        <f aca="false">($K$2-F47)^2</f>
        <v>0.079185172869089</v>
      </c>
    </row>
    <row r="48" customFormat="false" ht="14.25" hidden="false" customHeight="false" outlineLevel="0" collapsed="false">
      <c r="A48" s="3" t="n">
        <v>1926</v>
      </c>
      <c r="B48" s="4" t="n">
        <v>-0.11</v>
      </c>
      <c r="C48" s="4" t="n">
        <v>13.59</v>
      </c>
      <c r="E48" s="3" t="n">
        <v>1926</v>
      </c>
      <c r="F48" s="4" t="n">
        <v>13.59</v>
      </c>
      <c r="G48" s="4" t="n">
        <f aca="false">E48*F48</f>
        <v>26174.34</v>
      </c>
      <c r="H48" s="3" t="n">
        <f aca="false">E48^2</f>
        <v>3709476</v>
      </c>
      <c r="I48" s="16" t="n">
        <f aca="false">($K$2-($M$2*E48+$N$2))^2</f>
        <v>0.0377593165465444</v>
      </c>
      <c r="J48" s="16" t="n">
        <f aca="false">($K$2-F48)^2</f>
        <v>0.0293774805613962</v>
      </c>
    </row>
    <row r="49" customFormat="false" ht="14.25" hidden="false" customHeight="false" outlineLevel="0" collapsed="false">
      <c r="A49" s="3" t="n">
        <v>1927</v>
      </c>
      <c r="B49" s="4" t="n">
        <v>-0.22</v>
      </c>
      <c r="C49" s="4" t="n">
        <v>13.48</v>
      </c>
      <c r="E49" s="3" t="n">
        <v>1927</v>
      </c>
      <c r="F49" s="4" t="n">
        <v>13.48</v>
      </c>
      <c r="G49" s="4" t="n">
        <f aca="false">E49*F49</f>
        <v>25975.96</v>
      </c>
      <c r="H49" s="3" t="n">
        <f aca="false">E49^2</f>
        <v>3713329</v>
      </c>
      <c r="I49" s="16" t="n">
        <f aca="false">($K$2-($M$2*E49+$N$2))^2</f>
        <v>0.0347989861292346</v>
      </c>
      <c r="J49" s="16" t="n">
        <f aca="false">($K$2-F49)^2</f>
        <v>0.079185172869089</v>
      </c>
    </row>
    <row r="50" customFormat="false" ht="14.25" hidden="false" customHeight="false" outlineLevel="0" collapsed="false">
      <c r="A50" s="3" t="n">
        <v>1928</v>
      </c>
      <c r="B50" s="4" t="n">
        <v>-0.2</v>
      </c>
      <c r="C50" s="4" t="n">
        <v>13.5</v>
      </c>
      <c r="E50" s="3" t="n">
        <v>1928</v>
      </c>
      <c r="F50" s="4" t="n">
        <v>13.5</v>
      </c>
      <c r="G50" s="4" t="n">
        <f aca="false">E50*F50</f>
        <v>26028</v>
      </c>
      <c r="H50" s="3" t="n">
        <f aca="false">E50^2</f>
        <v>3717184</v>
      </c>
      <c r="I50" s="16" t="n">
        <f aca="false">($K$2-($M$2*E50+$N$2))^2</f>
        <v>0.0319594855248795</v>
      </c>
      <c r="J50" s="16" t="n">
        <f aca="false">($K$2-F50)^2</f>
        <v>0.0683292288131442</v>
      </c>
    </row>
    <row r="51" customFormat="false" ht="14.25" hidden="false" customHeight="false" outlineLevel="0" collapsed="false">
      <c r="A51" s="3" t="n">
        <v>1929</v>
      </c>
      <c r="B51" s="4" t="n">
        <v>-0.36</v>
      </c>
      <c r="C51" s="4" t="n">
        <v>13.34</v>
      </c>
      <c r="E51" s="3" t="n">
        <v>1929</v>
      </c>
      <c r="F51" s="4" t="n">
        <v>13.34</v>
      </c>
      <c r="G51" s="4" t="n">
        <f aca="false">E51*F51</f>
        <v>25732.86</v>
      </c>
      <c r="H51" s="3" t="n">
        <f aca="false">E51^2</f>
        <v>3721041</v>
      </c>
      <c r="I51" s="16" t="n">
        <f aca="false">($K$2-($M$2*E51+$N$2))^2</f>
        <v>0.0292408147334777</v>
      </c>
      <c r="J51" s="16" t="n">
        <f aca="false">($K$2-F51)^2</f>
        <v>0.177576781260696</v>
      </c>
    </row>
    <row r="52" customFormat="false" ht="14.25" hidden="false" customHeight="false" outlineLevel="0" collapsed="false">
      <c r="A52" s="3" t="n">
        <v>1930</v>
      </c>
      <c r="B52" s="4" t="n">
        <v>-0.16</v>
      </c>
      <c r="C52" s="4" t="n">
        <v>13.54</v>
      </c>
      <c r="E52" s="3" t="n">
        <v>1930</v>
      </c>
      <c r="F52" s="4" t="n">
        <v>13.54</v>
      </c>
      <c r="G52" s="4" t="n">
        <f aca="false">E52*F52</f>
        <v>26132.2</v>
      </c>
      <c r="H52" s="3" t="n">
        <f aca="false">E52^2</f>
        <v>3724900</v>
      </c>
      <c r="I52" s="16" t="n">
        <f aca="false">($K$2-($M$2*E52+$N$2))^2</f>
        <v>0.0266429737550299</v>
      </c>
      <c r="J52" s="16" t="n">
        <f aca="false">($K$2-F52)^2</f>
        <v>0.0490173407012566</v>
      </c>
    </row>
    <row r="53" customFormat="false" ht="14.25" hidden="false" customHeight="false" outlineLevel="0" collapsed="false">
      <c r="A53" s="3" t="n">
        <v>1931</v>
      </c>
      <c r="B53" s="4" t="n">
        <v>-0.09</v>
      </c>
      <c r="C53" s="4" t="n">
        <v>13.61</v>
      </c>
      <c r="E53" s="3" t="n">
        <v>1931</v>
      </c>
      <c r="F53" s="4" t="n">
        <v>13.61</v>
      </c>
      <c r="G53" s="4" t="n">
        <f aca="false">E53*F53</f>
        <v>26280.91</v>
      </c>
      <c r="H53" s="3" t="n">
        <f aca="false">E53^2</f>
        <v>3728761</v>
      </c>
      <c r="I53" s="16" t="n">
        <f aca="false">($K$2-($M$2*E53+$N$2))^2</f>
        <v>0.0241659625895361</v>
      </c>
      <c r="J53" s="16" t="n">
        <f aca="false">($K$2-F53)^2</f>
        <v>0.0229215365054524</v>
      </c>
    </row>
    <row r="54" customFormat="false" ht="14.25" hidden="false" customHeight="false" outlineLevel="0" collapsed="false">
      <c r="A54" s="3" t="n">
        <v>1932</v>
      </c>
      <c r="B54" s="4" t="n">
        <v>-0.15</v>
      </c>
      <c r="C54" s="4" t="n">
        <v>13.55</v>
      </c>
      <c r="E54" s="3" t="n">
        <v>1932</v>
      </c>
      <c r="F54" s="4" t="n">
        <v>13.55</v>
      </c>
      <c r="G54" s="4" t="n">
        <f aca="false">E54*F54</f>
        <v>26178.6</v>
      </c>
      <c r="H54" s="3" t="n">
        <f aca="false">E54^2</f>
        <v>3732624</v>
      </c>
      <c r="I54" s="16" t="n">
        <f aca="false">($K$2-($M$2*E54+$N$2))^2</f>
        <v>0.0218097812369963</v>
      </c>
      <c r="J54" s="16" t="n">
        <f aca="false">($K$2-F54)^2</f>
        <v>0.0446893686732846</v>
      </c>
    </row>
    <row r="55" customFormat="false" ht="14.25" hidden="false" customHeight="false" outlineLevel="0" collapsed="false">
      <c r="A55" s="3" t="n">
        <v>1933</v>
      </c>
      <c r="B55" s="4" t="n">
        <v>-0.28</v>
      </c>
      <c r="C55" s="4" t="n">
        <v>13.42</v>
      </c>
      <c r="E55" s="3" t="n">
        <v>1933</v>
      </c>
      <c r="F55" s="4" t="n">
        <v>13.42</v>
      </c>
      <c r="G55" s="4" t="n">
        <f aca="false">E55*F55</f>
        <v>25940.86</v>
      </c>
      <c r="H55" s="3" t="n">
        <f aca="false">E55^2</f>
        <v>3736489</v>
      </c>
      <c r="I55" s="16" t="n">
        <f aca="false">($K$2-($M$2*E55+$N$2))^2</f>
        <v>0.0195744296974105</v>
      </c>
      <c r="J55" s="16" t="n">
        <f aca="false">($K$2-F55)^2</f>
        <v>0.11655300503692</v>
      </c>
    </row>
    <row r="56" customFormat="false" ht="14.25" hidden="false" customHeight="false" outlineLevel="0" collapsed="false">
      <c r="A56" s="3" t="n">
        <v>1934</v>
      </c>
      <c r="B56" s="4" t="n">
        <v>-0.12</v>
      </c>
      <c r="C56" s="4" t="n">
        <v>13.58</v>
      </c>
      <c r="E56" s="3" t="n">
        <v>1934</v>
      </c>
      <c r="F56" s="4" t="n">
        <v>13.58</v>
      </c>
      <c r="G56" s="4" t="n">
        <f aca="false">E56*F56</f>
        <v>26263.72</v>
      </c>
      <c r="H56" s="3" t="n">
        <f aca="false">E56^2</f>
        <v>3740356</v>
      </c>
      <c r="I56" s="16" t="n">
        <f aca="false">($K$2-($M$2*E56+$N$2))^2</f>
        <v>0.0174599079707787</v>
      </c>
      <c r="J56" s="16" t="n">
        <f aca="false">($K$2-F56)^2</f>
        <v>0.0329054525893682</v>
      </c>
    </row>
    <row r="57" customFormat="false" ht="14.25" hidden="false" customHeight="false" outlineLevel="0" collapsed="false">
      <c r="A57" s="3" t="n">
        <v>1935</v>
      </c>
      <c r="B57" s="4" t="n">
        <v>-0.19</v>
      </c>
      <c r="C57" s="4" t="n">
        <v>13.51</v>
      </c>
      <c r="E57" s="3" t="n">
        <v>1935</v>
      </c>
      <c r="F57" s="4" t="n">
        <v>13.51</v>
      </c>
      <c r="G57" s="4" t="n">
        <f aca="false">E57*F57</f>
        <v>26141.85</v>
      </c>
      <c r="H57" s="3" t="n">
        <f aca="false">E57^2</f>
        <v>3744225</v>
      </c>
      <c r="I57" s="16" t="n">
        <f aca="false">($K$2-($M$2*E57+$N$2))^2</f>
        <v>0.0154662160571009</v>
      </c>
      <c r="J57" s="16" t="n">
        <f aca="false">($K$2-F57)^2</f>
        <v>0.0632012567851723</v>
      </c>
    </row>
    <row r="58" customFormat="false" ht="14.25" hidden="false" customHeight="false" outlineLevel="0" collapsed="false">
      <c r="A58" s="3" t="n">
        <v>1936</v>
      </c>
      <c r="B58" s="4" t="n">
        <v>-0.14</v>
      </c>
      <c r="C58" s="4" t="n">
        <v>13.56</v>
      </c>
      <c r="E58" s="3" t="n">
        <v>1936</v>
      </c>
      <c r="F58" s="4" t="n">
        <v>13.56</v>
      </c>
      <c r="G58" s="4" t="n">
        <f aca="false">E58*F58</f>
        <v>26252.16</v>
      </c>
      <c r="H58" s="3" t="n">
        <f aca="false">E58^2</f>
        <v>3748096</v>
      </c>
      <c r="I58" s="16" t="n">
        <f aca="false">($K$2-($M$2*E58+$N$2))^2</f>
        <v>0.0135933539563776</v>
      </c>
      <c r="J58" s="16" t="n">
        <f aca="false">($K$2-F58)^2</f>
        <v>0.0405613966453127</v>
      </c>
    </row>
    <row r="59" customFormat="false" ht="14.25" hidden="false" customHeight="false" outlineLevel="0" collapsed="false">
      <c r="A59" s="3" t="n">
        <v>1937</v>
      </c>
      <c r="B59" s="4" t="n">
        <v>-0.02</v>
      </c>
      <c r="C59" s="4" t="n">
        <v>13.68</v>
      </c>
      <c r="E59" s="3" t="n">
        <v>1937</v>
      </c>
      <c r="F59" s="4" t="n">
        <v>13.68</v>
      </c>
      <c r="G59" s="4" t="n">
        <f aca="false">E59*F59</f>
        <v>26498.16</v>
      </c>
      <c r="H59" s="3" t="n">
        <f aca="false">E59^2</f>
        <v>3751969</v>
      </c>
      <c r="I59" s="16" t="n">
        <f aca="false">($K$2-($M$2*E59+$N$2))^2</f>
        <v>0.0118413216686077</v>
      </c>
      <c r="J59" s="16" t="n">
        <f aca="false">($K$2-F59)^2</f>
        <v>0.00662573230964822</v>
      </c>
    </row>
    <row r="60" customFormat="false" ht="14.25" hidden="false" customHeight="false" outlineLevel="0" collapsed="false">
      <c r="A60" s="3" t="n">
        <v>1938</v>
      </c>
      <c r="B60" s="4" t="n">
        <v>0</v>
      </c>
      <c r="C60" s="4" t="n">
        <v>13.7</v>
      </c>
      <c r="E60" s="3" t="n">
        <v>1938</v>
      </c>
      <c r="F60" s="4" t="n">
        <v>13.7</v>
      </c>
      <c r="G60" s="4" t="n">
        <f aca="false">E60*F60</f>
        <v>26550.6</v>
      </c>
      <c r="H60" s="3" t="n">
        <f aca="false">E60^2</f>
        <v>3755844</v>
      </c>
      <c r="I60" s="16" t="n">
        <f aca="false">($K$2-($M$2*E60+$N$2))^2</f>
        <v>0.0102101191937919</v>
      </c>
      <c r="J60" s="16" t="n">
        <f aca="false">($K$2-F60)^2</f>
        <v>0.00376978825370426</v>
      </c>
    </row>
    <row r="61" customFormat="false" ht="14.25" hidden="false" customHeight="false" outlineLevel="0" collapsed="false">
      <c r="A61" s="3" t="n">
        <v>1939</v>
      </c>
      <c r="B61" s="4" t="n">
        <v>-0.01</v>
      </c>
      <c r="C61" s="4" t="n">
        <v>13.69</v>
      </c>
      <c r="E61" s="3" t="n">
        <v>1939</v>
      </c>
      <c r="F61" s="4" t="n">
        <v>13.69</v>
      </c>
      <c r="G61" s="4" t="n">
        <f aca="false">E61*F61</f>
        <v>26544.91</v>
      </c>
      <c r="H61" s="3" t="n">
        <f aca="false">E61^2</f>
        <v>3759721</v>
      </c>
      <c r="I61" s="16" t="n">
        <f aca="false">($K$2-($M$2*E61+$N$2))^2</f>
        <v>0.00869974653193007</v>
      </c>
      <c r="J61" s="16" t="n">
        <f aca="false">($K$2-F61)^2</f>
        <v>0.00509776028167624</v>
      </c>
    </row>
    <row r="62" customFormat="false" ht="14.25" hidden="false" customHeight="false" outlineLevel="0" collapsed="false">
      <c r="A62" s="3" t="n">
        <v>1940</v>
      </c>
      <c r="B62" s="4" t="n">
        <v>0.13</v>
      </c>
      <c r="C62" s="4" t="n">
        <v>13.83</v>
      </c>
      <c r="E62" s="3" t="n">
        <v>1940</v>
      </c>
      <c r="F62" s="4" t="n">
        <v>13.83</v>
      </c>
      <c r="G62" s="4" t="n">
        <f aca="false">E62*F62</f>
        <v>26830.2</v>
      </c>
      <c r="H62" s="3" t="n">
        <f aca="false">E62^2</f>
        <v>3763600</v>
      </c>
      <c r="I62" s="16" t="n">
        <f aca="false">($K$2-($M$2*E62+$N$2))^2</f>
        <v>0.00731020368302224</v>
      </c>
      <c r="J62" s="16" t="n">
        <f aca="false">($K$2-F62)^2</f>
        <v>0.00470615189006817</v>
      </c>
    </row>
    <row r="63" customFormat="false" ht="14.25" hidden="false" customHeight="false" outlineLevel="0" collapsed="false">
      <c r="A63" s="3" t="n">
        <v>1941</v>
      </c>
      <c r="B63" s="4" t="n">
        <v>0.19</v>
      </c>
      <c r="C63" s="4" t="n">
        <v>13.89</v>
      </c>
      <c r="E63" s="3" t="n">
        <v>1941</v>
      </c>
      <c r="F63" s="4" t="n">
        <v>13.89</v>
      </c>
      <c r="G63" s="4" t="n">
        <f aca="false">E63*F63</f>
        <v>26960.49</v>
      </c>
      <c r="H63" s="3" t="n">
        <f aca="false">E63^2</f>
        <v>3767481</v>
      </c>
      <c r="I63" s="16" t="n">
        <f aca="false">($K$2-($M$2*E63+$N$2))^2</f>
        <v>0.0060414906470684</v>
      </c>
      <c r="J63" s="16" t="n">
        <f aca="false">($K$2-F63)^2</f>
        <v>0.0165383197222358</v>
      </c>
    </row>
    <row r="64" customFormat="false" ht="14.25" hidden="false" customHeight="false" outlineLevel="0" collapsed="false">
      <c r="A64" s="3" t="n">
        <v>1942</v>
      </c>
      <c r="B64" s="4" t="n">
        <v>0.07</v>
      </c>
      <c r="C64" s="4" t="n">
        <v>13.77</v>
      </c>
      <c r="E64" s="3" t="n">
        <v>1942</v>
      </c>
      <c r="F64" s="4" t="n">
        <v>13.77</v>
      </c>
      <c r="G64" s="4" t="n">
        <f aca="false">E64*F64</f>
        <v>26741.34</v>
      </c>
      <c r="H64" s="3" t="n">
        <f aca="false">E64^2</f>
        <v>3771364</v>
      </c>
      <c r="I64" s="16" t="n">
        <f aca="false">($K$2-($M$2*E64+$N$2))^2</f>
        <v>0.00489360742406857</v>
      </c>
      <c r="J64" s="16" t="n">
        <f aca="false">($K$2-F64)^2</f>
        <v>7.39840579001577E-005</v>
      </c>
    </row>
    <row r="65" customFormat="false" ht="14.25" hidden="false" customHeight="false" outlineLevel="0" collapsed="false">
      <c r="A65" s="3" t="n">
        <v>1943</v>
      </c>
      <c r="B65" s="4" t="n">
        <v>0.09</v>
      </c>
      <c r="C65" s="4" t="n">
        <v>13.79</v>
      </c>
      <c r="E65" s="3" t="n">
        <v>1943</v>
      </c>
      <c r="F65" s="4" t="n">
        <v>13.79</v>
      </c>
      <c r="G65" s="4" t="n">
        <f aca="false">E65*F65</f>
        <v>26793.97</v>
      </c>
      <c r="H65" s="3" t="n">
        <f aca="false">E65^2</f>
        <v>3775249</v>
      </c>
      <c r="I65" s="16" t="n">
        <f aca="false">($K$2-($M$2*E65+$N$2))^2</f>
        <v>0.00386655401402295</v>
      </c>
      <c r="J65" s="16" t="n">
        <f aca="false">($K$2-F65)^2</f>
        <v>0.000818040001956114</v>
      </c>
    </row>
    <row r="66" customFormat="false" ht="14.25" hidden="false" customHeight="false" outlineLevel="0" collapsed="false">
      <c r="A66" s="3" t="n">
        <v>1944</v>
      </c>
      <c r="B66" s="4" t="n">
        <v>0.21</v>
      </c>
      <c r="C66" s="4" t="n">
        <v>13.91</v>
      </c>
      <c r="E66" s="3" t="n">
        <v>1944</v>
      </c>
      <c r="F66" s="4" t="n">
        <v>13.91</v>
      </c>
      <c r="G66" s="4" t="n">
        <f aca="false">E66*F66</f>
        <v>27041.04</v>
      </c>
      <c r="H66" s="3" t="n">
        <f aca="false">E66^2</f>
        <v>3779136</v>
      </c>
      <c r="I66" s="16" t="n">
        <f aca="false">($K$2-($M$2*E66+$N$2))^2</f>
        <v>0.00296033041693109</v>
      </c>
      <c r="J66" s="16" t="n">
        <f aca="false">($K$2-F66)^2</f>
        <v>0.0220823756662922</v>
      </c>
    </row>
    <row r="67" customFormat="false" ht="14.25" hidden="false" customHeight="false" outlineLevel="0" collapsed="false">
      <c r="A67" s="3" t="n">
        <v>1945</v>
      </c>
      <c r="B67" s="4" t="n">
        <v>0.09</v>
      </c>
      <c r="C67" s="4" t="n">
        <v>13.79</v>
      </c>
      <c r="E67" s="3" t="n">
        <v>1945</v>
      </c>
      <c r="F67" s="4" t="n">
        <v>13.79</v>
      </c>
      <c r="G67" s="4" t="n">
        <f aca="false">E67*F67</f>
        <v>26821.55</v>
      </c>
      <c r="H67" s="3" t="n">
        <f aca="false">E67^2</f>
        <v>3783025</v>
      </c>
      <c r="I67" s="16" t="n">
        <f aca="false">($K$2-($M$2*E67+$N$2))^2</f>
        <v>0.00217493663279322</v>
      </c>
      <c r="J67" s="16" t="n">
        <f aca="false">($K$2-F67)^2</f>
        <v>0.000818040001956114</v>
      </c>
    </row>
    <row r="68" customFormat="false" ht="14.25" hidden="false" customHeight="false" outlineLevel="0" collapsed="false">
      <c r="A68" s="3" t="n">
        <v>1946</v>
      </c>
      <c r="B68" s="4" t="n">
        <v>-0.07</v>
      </c>
      <c r="C68" s="4" t="n">
        <v>13.63</v>
      </c>
      <c r="E68" s="3" t="n">
        <v>1946</v>
      </c>
      <c r="F68" s="4" t="n">
        <v>13.63</v>
      </c>
      <c r="G68" s="4" t="n">
        <f aca="false">E68*F68</f>
        <v>26523.98</v>
      </c>
      <c r="H68" s="3" t="n">
        <f aca="false">E68^2</f>
        <v>3786916</v>
      </c>
      <c r="I68" s="16" t="n">
        <f aca="false">($K$2-($M$2*E68+$N$2))^2</f>
        <v>0.00151037266160935</v>
      </c>
      <c r="J68" s="16" t="n">
        <f aca="false">($K$2-F68)^2</f>
        <v>0.0172655924495084</v>
      </c>
    </row>
    <row r="69" customFormat="false" ht="14.25" hidden="false" customHeight="false" outlineLevel="0" collapsed="false">
      <c r="A69" s="3" t="n">
        <v>1947</v>
      </c>
      <c r="B69" s="4" t="n">
        <v>-0.02</v>
      </c>
      <c r="C69" s="4" t="n">
        <v>13.68</v>
      </c>
      <c r="E69" s="3" t="n">
        <v>1947</v>
      </c>
      <c r="F69" s="4" t="n">
        <v>13.68</v>
      </c>
      <c r="G69" s="4" t="n">
        <f aca="false">E69*F69</f>
        <v>26634.96</v>
      </c>
      <c r="H69" s="3" t="n">
        <f aca="false">E69^2</f>
        <v>3790809</v>
      </c>
      <c r="I69" s="16" t="n">
        <f aca="false">($K$2-($M$2*E69+$N$2))^2</f>
        <v>0.000966638503379486</v>
      </c>
      <c r="J69" s="16" t="n">
        <f aca="false">($K$2-F69)^2</f>
        <v>0.00662573230964822</v>
      </c>
    </row>
    <row r="70" customFormat="false" ht="14.25" hidden="false" customHeight="false" outlineLevel="0" collapsed="false">
      <c r="A70" s="3" t="n">
        <v>1948</v>
      </c>
      <c r="B70" s="4" t="n">
        <v>-0.1</v>
      </c>
      <c r="C70" s="4" t="n">
        <v>13.6</v>
      </c>
      <c r="E70" s="3" t="n">
        <v>1948</v>
      </c>
      <c r="F70" s="4" t="n">
        <v>13.6</v>
      </c>
      <c r="G70" s="4" t="n">
        <f aca="false">E70*F70</f>
        <v>26492.8</v>
      </c>
      <c r="H70" s="3" t="n">
        <f aca="false">E70^2</f>
        <v>3794704</v>
      </c>
      <c r="I70" s="16" t="n">
        <f aca="false">($K$2-($M$2*E70+$N$2))^2</f>
        <v>0.000543734158103617</v>
      </c>
      <c r="J70" s="16" t="n">
        <f aca="false">($K$2-F70)^2</f>
        <v>0.0260495085334243</v>
      </c>
    </row>
    <row r="71" customFormat="false" ht="14.25" hidden="false" customHeight="false" outlineLevel="0" collapsed="false">
      <c r="A71" s="3" t="n">
        <v>1949</v>
      </c>
      <c r="B71" s="4" t="n">
        <v>-0.11</v>
      </c>
      <c r="C71" s="4" t="n">
        <v>13.59</v>
      </c>
      <c r="E71" s="3" t="n">
        <v>1949</v>
      </c>
      <c r="F71" s="4" t="n">
        <v>13.59</v>
      </c>
      <c r="G71" s="4" t="n">
        <f aca="false">E71*F71</f>
        <v>26486.91</v>
      </c>
      <c r="H71" s="3" t="n">
        <f aca="false">E71^2</f>
        <v>3798601</v>
      </c>
      <c r="I71" s="16" t="n">
        <f aca="false">($K$2-($M$2*E71+$N$2))^2</f>
        <v>0.000241659625781746</v>
      </c>
      <c r="J71" s="16" t="n">
        <f aca="false">($K$2-F71)^2</f>
        <v>0.0293774805613962</v>
      </c>
    </row>
    <row r="72" customFormat="false" ht="14.25" hidden="false" customHeight="false" outlineLevel="0" collapsed="false">
      <c r="A72" s="3" t="n">
        <v>1950</v>
      </c>
      <c r="B72" s="4" t="n">
        <v>-0.17</v>
      </c>
      <c r="C72" s="4" t="n">
        <v>13.53</v>
      </c>
      <c r="E72" s="3" t="n">
        <v>1950</v>
      </c>
      <c r="F72" s="4" t="n">
        <v>13.53</v>
      </c>
      <c r="G72" s="4" t="n">
        <f aca="false">E72*F72</f>
        <v>26383.5</v>
      </c>
      <c r="H72" s="3" t="n">
        <f aca="false">E72^2</f>
        <v>3802500</v>
      </c>
      <c r="I72" s="16" t="n">
        <f aca="false">($K$2-($M$2*E72+$N$2))^2</f>
        <v>6.04149064138734E-005</v>
      </c>
      <c r="J72" s="16" t="n">
        <f aca="false">($K$2-F72)^2</f>
        <v>0.0535453127292285</v>
      </c>
    </row>
    <row r="73" customFormat="false" ht="14.25" hidden="false" customHeight="false" outlineLevel="0" collapsed="false">
      <c r="A73" s="3" t="n">
        <v>1951</v>
      </c>
      <c r="B73" s="4" t="n">
        <v>-0.07</v>
      </c>
      <c r="C73" s="4" t="n">
        <v>13.63</v>
      </c>
      <c r="E73" s="3" t="n">
        <v>1951</v>
      </c>
      <c r="F73" s="4" t="n">
        <v>13.63</v>
      </c>
      <c r="G73" s="4" t="n">
        <f aca="false">E73*F73</f>
        <v>26592.13</v>
      </c>
      <c r="H73" s="3" t="n">
        <f aca="false">E73^2</f>
        <v>3806401</v>
      </c>
      <c r="I73" s="16" t="n">
        <f aca="false">($K$2-($M$2*E73+$N$2))^2</f>
        <v>1.64752811194503E-023</v>
      </c>
      <c r="J73" s="16" t="n">
        <f aca="false">($K$2-F73)^2</f>
        <v>0.0172655924495084</v>
      </c>
    </row>
    <row r="74" customFormat="false" ht="14.25" hidden="false" customHeight="false" outlineLevel="0" collapsed="false">
      <c r="A74" s="3" t="n">
        <v>1952</v>
      </c>
      <c r="B74" s="4" t="n">
        <v>0.01</v>
      </c>
      <c r="C74" s="4" t="n">
        <v>13.71</v>
      </c>
      <c r="E74" s="3" t="n">
        <v>1952</v>
      </c>
      <c r="F74" s="4" t="n">
        <v>13.71</v>
      </c>
      <c r="G74" s="4" t="n">
        <f aca="false">E74*F74</f>
        <v>26761.92</v>
      </c>
      <c r="H74" s="3" t="n">
        <f aca="false">E74^2</f>
        <v>3810304</v>
      </c>
      <c r="I74" s="16" t="n">
        <f aca="false">($K$2-($M$2*E74+$N$2))^2</f>
        <v>6.04149065400978E-005</v>
      </c>
      <c r="J74" s="16" t="n">
        <f aca="false">($K$2-F74)^2</f>
        <v>0.00264181622573227</v>
      </c>
    </row>
    <row r="75" customFormat="false" ht="14.25" hidden="false" customHeight="false" outlineLevel="0" collapsed="false">
      <c r="A75" s="3" t="n">
        <v>1953</v>
      </c>
      <c r="B75" s="4" t="n">
        <v>0.08</v>
      </c>
      <c r="C75" s="4" t="n">
        <v>13.78</v>
      </c>
      <c r="E75" s="3" t="n">
        <v>1953</v>
      </c>
      <c r="F75" s="4" t="n">
        <v>13.78</v>
      </c>
      <c r="G75" s="4" t="n">
        <f aca="false">E75*F75</f>
        <v>26912.34</v>
      </c>
      <c r="H75" s="3" t="n">
        <f aca="false">E75^2</f>
        <v>3814209</v>
      </c>
      <c r="I75" s="16" t="n">
        <f aca="false">($K$2-($M$2*E75+$N$2))^2</f>
        <v>0.000241659626034194</v>
      </c>
      <c r="J75" s="16" t="n">
        <f aca="false">($K$2-F75)^2</f>
        <v>0.00034601202992814</v>
      </c>
    </row>
    <row r="76" customFormat="false" ht="14.25" hidden="false" customHeight="false" outlineLevel="0" collapsed="false">
      <c r="A76" s="3" t="n">
        <v>1954</v>
      </c>
      <c r="B76" s="4" t="n">
        <v>-0.13</v>
      </c>
      <c r="C76" s="4" t="n">
        <v>13.57</v>
      </c>
      <c r="E76" s="3" t="n">
        <v>1954</v>
      </c>
      <c r="F76" s="4" t="n">
        <v>13.57</v>
      </c>
      <c r="G76" s="4" t="n">
        <f aca="false">E76*F76</f>
        <v>26515.78</v>
      </c>
      <c r="H76" s="3" t="n">
        <f aca="false">E76^2</f>
        <v>3818116</v>
      </c>
      <c r="I76" s="16" t="n">
        <f aca="false">($K$2-($M$2*E76+$N$2))^2</f>
        <v>0.00054373415848229</v>
      </c>
      <c r="J76" s="16" t="n">
        <f aca="false">($K$2-F76)^2</f>
        <v>0.0366334246173408</v>
      </c>
    </row>
    <row r="77" customFormat="false" ht="14.25" hidden="false" customHeight="false" outlineLevel="0" collapsed="false">
      <c r="A77" s="3" t="n">
        <v>1955</v>
      </c>
      <c r="B77" s="4" t="n">
        <v>-0.14</v>
      </c>
      <c r="C77" s="4" t="n">
        <v>13.56</v>
      </c>
      <c r="E77" s="3" t="n">
        <v>1955</v>
      </c>
      <c r="F77" s="4" t="n">
        <v>13.56</v>
      </c>
      <c r="G77" s="4" t="n">
        <f aca="false">E77*F77</f>
        <v>26509.8</v>
      </c>
      <c r="H77" s="3" t="n">
        <f aca="false">E77^2</f>
        <v>3822025</v>
      </c>
      <c r="I77" s="16" t="n">
        <f aca="false">($K$2-($M$2*E77+$N$2))^2</f>
        <v>0.000966638503884384</v>
      </c>
      <c r="J77" s="16" t="n">
        <f aca="false">($K$2-F77)^2</f>
        <v>0.0405613966453127</v>
      </c>
    </row>
    <row r="78" customFormat="false" ht="14.25" hidden="false" customHeight="false" outlineLevel="0" collapsed="false">
      <c r="A78" s="3" t="n">
        <v>1956</v>
      </c>
      <c r="B78" s="4" t="n">
        <v>-0.19</v>
      </c>
      <c r="C78" s="4" t="n">
        <v>13.51</v>
      </c>
      <c r="E78" s="3" t="n">
        <v>1956</v>
      </c>
      <c r="F78" s="4" t="n">
        <v>13.51</v>
      </c>
      <c r="G78" s="4" t="n">
        <f aca="false">E78*F78</f>
        <v>26425.56</v>
      </c>
      <c r="H78" s="3" t="n">
        <f aca="false">E78^2</f>
        <v>3825936</v>
      </c>
      <c r="I78" s="16" t="n">
        <f aca="false">($K$2-($M$2*E78+$N$2))^2</f>
        <v>0.00151037266224048</v>
      </c>
      <c r="J78" s="16" t="n">
        <f aca="false">($K$2-F78)^2</f>
        <v>0.0632012567851723</v>
      </c>
    </row>
    <row r="79" customFormat="false" ht="14.25" hidden="false" customHeight="false" outlineLevel="0" collapsed="false">
      <c r="A79" s="3" t="n">
        <v>1957</v>
      </c>
      <c r="B79" s="4" t="n">
        <v>0.05</v>
      </c>
      <c r="C79" s="4" t="n">
        <v>13.75</v>
      </c>
      <c r="E79" s="3" t="n">
        <v>1957</v>
      </c>
      <c r="F79" s="4" t="n">
        <v>13.75</v>
      </c>
      <c r="G79" s="4" t="n">
        <f aca="false">E79*F79</f>
        <v>26908.75</v>
      </c>
      <c r="H79" s="3" t="n">
        <f aca="false">E79^2</f>
        <v>3829849</v>
      </c>
      <c r="I79" s="16" t="n">
        <f aca="false">($K$2-($M$2*E79+$N$2))^2</f>
        <v>0.00217493663355057</v>
      </c>
      <c r="J79" s="16" t="n">
        <f aca="false">($K$2-F79)^2</f>
        <v>0.000129928113844167</v>
      </c>
    </row>
    <row r="80" customFormat="false" ht="14.25" hidden="false" customHeight="false" outlineLevel="0" collapsed="false">
      <c r="A80" s="3" t="n">
        <v>1958</v>
      </c>
      <c r="B80" s="4" t="n">
        <v>0.06</v>
      </c>
      <c r="C80" s="4" t="n">
        <v>13.76</v>
      </c>
      <c r="E80" s="3" t="n">
        <v>1958</v>
      </c>
      <c r="F80" s="4" t="n">
        <v>13.76</v>
      </c>
      <c r="G80" s="4" t="n">
        <f aca="false">E80*F80</f>
        <v>26942.08</v>
      </c>
      <c r="H80" s="3" t="n">
        <f aca="false">E80^2</f>
        <v>3833764</v>
      </c>
      <c r="I80" s="16" t="n">
        <f aca="false">($K$2-($M$2*E80+$N$2))^2</f>
        <v>0.00296033041781466</v>
      </c>
      <c r="J80" s="16" t="n">
        <f aca="false">($K$2-F80)^2</f>
        <v>1.95608587216661E-006</v>
      </c>
    </row>
    <row r="81" customFormat="false" ht="14.25" hidden="false" customHeight="false" outlineLevel="0" collapsed="false">
      <c r="A81" s="3" t="n">
        <v>1959</v>
      </c>
      <c r="B81" s="4" t="n">
        <v>0.03</v>
      </c>
      <c r="C81" s="4" t="n">
        <v>13.73</v>
      </c>
      <c r="E81" s="3" t="n">
        <v>1959</v>
      </c>
      <c r="F81" s="4" t="n">
        <v>13.73</v>
      </c>
      <c r="G81" s="4" t="n">
        <f aca="false">E81*F81</f>
        <v>26897.07</v>
      </c>
      <c r="H81" s="3" t="n">
        <f aca="false">E81^2</f>
        <v>3837681</v>
      </c>
      <c r="I81" s="16" t="n">
        <f aca="false">($K$2-($M$2*E81+$N$2))^2</f>
        <v>0.00386655401503253</v>
      </c>
      <c r="J81" s="16" t="n">
        <f aca="false">($K$2-F81)^2</f>
        <v>0.000985872169788254</v>
      </c>
    </row>
    <row r="82" customFormat="false" ht="14.25" hidden="false" customHeight="false" outlineLevel="0" collapsed="false">
      <c r="A82" s="3" t="n">
        <v>1960</v>
      </c>
      <c r="B82" s="4" t="n">
        <v>-0.03</v>
      </c>
      <c r="C82" s="4" t="n">
        <v>13.67</v>
      </c>
      <c r="E82" s="3" t="n">
        <v>1960</v>
      </c>
      <c r="F82" s="4" t="n">
        <v>13.67</v>
      </c>
      <c r="G82" s="4" t="n">
        <f aca="false">E82*F82</f>
        <v>26793.2</v>
      </c>
      <c r="H82" s="3" t="n">
        <f aca="false">E82^2</f>
        <v>3841600</v>
      </c>
      <c r="I82" s="16" t="n">
        <f aca="false">($K$2-($M$2*E82+$N$2))^2</f>
        <v>0.00489360742520459</v>
      </c>
      <c r="J82" s="16" t="n">
        <f aca="false">($K$2-F82)^2</f>
        <v>0.00835370433762019</v>
      </c>
    </row>
    <row r="83" customFormat="false" ht="14.25" hidden="false" customHeight="false" outlineLevel="0" collapsed="false">
      <c r="A83" s="3" t="n">
        <v>1961</v>
      </c>
      <c r="B83" s="4" t="n">
        <v>0.06</v>
      </c>
      <c r="C83" s="4" t="n">
        <v>13.76</v>
      </c>
      <c r="E83" s="3" t="n">
        <v>1961</v>
      </c>
      <c r="F83" s="4" t="n">
        <v>13.76</v>
      </c>
      <c r="G83" s="4" t="n">
        <f aca="false">E83*F83</f>
        <v>26983.36</v>
      </c>
      <c r="H83" s="3" t="n">
        <f aca="false">E83^2</f>
        <v>3845521</v>
      </c>
      <c r="I83" s="16" t="n">
        <f aca="false">($K$2-($M$2*E83+$N$2))^2</f>
        <v>0.00604149064833065</v>
      </c>
      <c r="J83" s="16" t="n">
        <f aca="false">($K$2-F83)^2</f>
        <v>1.95608587216661E-006</v>
      </c>
    </row>
    <row r="84" customFormat="false" ht="14.25" hidden="false" customHeight="false" outlineLevel="0" collapsed="false">
      <c r="A84" s="3" t="n">
        <v>1962</v>
      </c>
      <c r="B84" s="4" t="n">
        <v>0.03</v>
      </c>
      <c r="C84" s="4" t="n">
        <v>13.73</v>
      </c>
      <c r="E84" s="3" t="n">
        <v>1962</v>
      </c>
      <c r="F84" s="4" t="n">
        <v>13.73</v>
      </c>
      <c r="G84" s="4" t="n">
        <f aca="false">E84*F84</f>
        <v>26938.26</v>
      </c>
      <c r="H84" s="3" t="n">
        <f aca="false">E84^2</f>
        <v>3849444</v>
      </c>
      <c r="I84" s="16" t="n">
        <f aca="false">($K$2-($M$2*E84+$N$2))^2</f>
        <v>0.00731020368441071</v>
      </c>
      <c r="J84" s="16" t="n">
        <f aca="false">($K$2-F84)^2</f>
        <v>0.000985872169788254</v>
      </c>
    </row>
    <row r="85" customFormat="false" ht="14.25" hidden="false" customHeight="false" outlineLevel="0" collapsed="false">
      <c r="A85" s="3" t="n">
        <v>1963</v>
      </c>
      <c r="B85" s="4" t="n">
        <v>0.05</v>
      </c>
      <c r="C85" s="4" t="n">
        <v>13.75</v>
      </c>
      <c r="E85" s="3" t="n">
        <v>1963</v>
      </c>
      <c r="F85" s="4" t="n">
        <v>13.75</v>
      </c>
      <c r="G85" s="4" t="n">
        <f aca="false">E85*F85</f>
        <v>26991.25</v>
      </c>
      <c r="H85" s="3" t="n">
        <f aca="false">E85^2</f>
        <v>3853369</v>
      </c>
      <c r="I85" s="16" t="n">
        <f aca="false">($K$2-($M$2*E85+$N$2))^2</f>
        <v>0.00869974653344476</v>
      </c>
      <c r="J85" s="16" t="n">
        <f aca="false">($K$2-F85)^2</f>
        <v>0.000129928113844167</v>
      </c>
    </row>
    <row r="86" customFormat="false" ht="14.25" hidden="false" customHeight="false" outlineLevel="0" collapsed="false">
      <c r="A86" s="3" t="n">
        <v>1964</v>
      </c>
      <c r="B86" s="4" t="n">
        <v>-0.2</v>
      </c>
      <c r="C86" s="4" t="n">
        <v>13.5</v>
      </c>
      <c r="E86" s="3" t="n">
        <v>1964</v>
      </c>
      <c r="F86" s="4" t="n">
        <v>13.5</v>
      </c>
      <c r="G86" s="4" t="n">
        <f aca="false">E86*F86</f>
        <v>26514</v>
      </c>
      <c r="H86" s="3" t="n">
        <f aca="false">E86^2</f>
        <v>3857296</v>
      </c>
      <c r="I86" s="16" t="n">
        <f aca="false">($K$2-($M$2*E86+$N$2))^2</f>
        <v>0.0102101191954328</v>
      </c>
      <c r="J86" s="16" t="n">
        <f aca="false">($K$2-F86)^2</f>
        <v>0.0683292288131442</v>
      </c>
    </row>
    <row r="87" customFormat="false" ht="14.25" hidden="false" customHeight="false" outlineLevel="0" collapsed="false">
      <c r="A87" s="3" t="n">
        <v>1965</v>
      </c>
      <c r="B87" s="4" t="n">
        <v>-0.11</v>
      </c>
      <c r="C87" s="4" t="n">
        <v>13.59</v>
      </c>
      <c r="E87" s="3" t="n">
        <v>1965</v>
      </c>
      <c r="F87" s="4" t="n">
        <v>13.59</v>
      </c>
      <c r="G87" s="4" t="n">
        <f aca="false">E87*F87</f>
        <v>26704.35</v>
      </c>
      <c r="H87" s="3" t="n">
        <f aca="false">E87^2</f>
        <v>3861225</v>
      </c>
      <c r="I87" s="16" t="n">
        <f aca="false">($K$2-($M$2*E87+$N$2))^2</f>
        <v>0.0118413216703749</v>
      </c>
      <c r="J87" s="16" t="n">
        <f aca="false">($K$2-F87)^2</f>
        <v>0.0293774805613962</v>
      </c>
    </row>
    <row r="88" customFormat="false" ht="14.25" hidden="false" customHeight="false" outlineLevel="0" collapsed="false">
      <c r="A88" s="3" t="n">
        <v>1966</v>
      </c>
      <c r="B88" s="4" t="n">
        <v>-0.06</v>
      </c>
      <c r="C88" s="4" t="n">
        <v>13.64</v>
      </c>
      <c r="E88" s="3" t="n">
        <v>1966</v>
      </c>
      <c r="F88" s="4" t="n">
        <v>13.64</v>
      </c>
      <c r="G88" s="4" t="n">
        <f aca="false">E88*F88</f>
        <v>26816.24</v>
      </c>
      <c r="H88" s="3" t="n">
        <f aca="false">E88^2</f>
        <v>3865156</v>
      </c>
      <c r="I88" s="16" t="n">
        <f aca="false">($K$2-($M$2*E88+$N$2))^2</f>
        <v>0.0135933539582709</v>
      </c>
      <c r="J88" s="16" t="n">
        <f aca="false">($K$2-F88)^2</f>
        <v>0.0147376204215365</v>
      </c>
    </row>
    <row r="89" customFormat="false" ht="14.25" hidden="false" customHeight="false" outlineLevel="0" collapsed="false">
      <c r="A89" s="3" t="n">
        <v>1967</v>
      </c>
      <c r="B89" s="4" t="n">
        <v>-0.02</v>
      </c>
      <c r="C89" s="4" t="n">
        <v>13.68</v>
      </c>
      <c r="E89" s="3" t="n">
        <v>1967</v>
      </c>
      <c r="F89" s="4" t="n">
        <v>13.68</v>
      </c>
      <c r="G89" s="4" t="n">
        <f aca="false">E89*F89</f>
        <v>26908.56</v>
      </c>
      <c r="H89" s="3" t="n">
        <f aca="false">E89^2</f>
        <v>3869089</v>
      </c>
      <c r="I89" s="16" t="n">
        <f aca="false">($K$2-($M$2*E89+$N$2))^2</f>
        <v>0.0154662160591205</v>
      </c>
      <c r="J89" s="16" t="n">
        <f aca="false">($K$2-F89)^2</f>
        <v>0.00662573230964822</v>
      </c>
    </row>
    <row r="90" customFormat="false" ht="14.25" hidden="false" customHeight="false" outlineLevel="0" collapsed="false">
      <c r="A90" s="3" t="n">
        <v>1968</v>
      </c>
      <c r="B90" s="4" t="n">
        <v>-0.08</v>
      </c>
      <c r="C90" s="4" t="n">
        <v>13.62</v>
      </c>
      <c r="E90" s="3" t="n">
        <v>1968</v>
      </c>
      <c r="F90" s="4" t="n">
        <v>13.62</v>
      </c>
      <c r="G90" s="4" t="n">
        <f aca="false">E90*F90</f>
        <v>26804.16</v>
      </c>
      <c r="H90" s="3" t="n">
        <f aca="false">E90^2</f>
        <v>3873024</v>
      </c>
      <c r="I90" s="16" t="n">
        <f aca="false">($K$2-($M$2*E90+$N$2))^2</f>
        <v>0.0174599079729246</v>
      </c>
      <c r="J90" s="16" t="n">
        <f aca="false">($K$2-F90)^2</f>
        <v>0.0199935644774804</v>
      </c>
    </row>
    <row r="91" customFormat="false" ht="14.25" hidden="false" customHeight="false" outlineLevel="0" collapsed="false">
      <c r="A91" s="3" t="n">
        <v>1969</v>
      </c>
      <c r="B91" s="4" t="n">
        <v>0.05</v>
      </c>
      <c r="C91" s="4" t="n">
        <v>13.75</v>
      </c>
      <c r="E91" s="3" t="n">
        <v>1969</v>
      </c>
      <c r="F91" s="4" t="n">
        <v>13.75</v>
      </c>
      <c r="G91" s="4" t="n">
        <f aca="false">E91*F91</f>
        <v>27073.75</v>
      </c>
      <c r="H91" s="3" t="n">
        <f aca="false">E91^2</f>
        <v>3876961</v>
      </c>
      <c r="I91" s="16" t="n">
        <f aca="false">($K$2-($M$2*E91+$N$2))^2</f>
        <v>0.0195744296996826</v>
      </c>
      <c r="J91" s="16" t="n">
        <f aca="false">($K$2-F91)^2</f>
        <v>0.000129928113844167</v>
      </c>
    </row>
    <row r="92" customFormat="false" ht="14.25" hidden="false" customHeight="false" outlineLevel="0" collapsed="false">
      <c r="A92" s="3" t="n">
        <v>1970</v>
      </c>
      <c r="B92" s="4" t="n">
        <v>0.03</v>
      </c>
      <c r="C92" s="4" t="n">
        <v>13.73</v>
      </c>
      <c r="E92" s="3" t="n">
        <v>1970</v>
      </c>
      <c r="F92" s="4" t="n">
        <v>13.73</v>
      </c>
      <c r="G92" s="4" t="n">
        <f aca="false">E92*F92</f>
        <v>27048.1</v>
      </c>
      <c r="H92" s="3" t="n">
        <f aca="false">E92^2</f>
        <v>3880900</v>
      </c>
      <c r="I92" s="16" t="n">
        <f aca="false">($K$2-($M$2*E92+$N$2))^2</f>
        <v>0.0218097812393946</v>
      </c>
      <c r="J92" s="16" t="n">
        <f aca="false">($K$2-F92)^2</f>
        <v>0.000985872169788254</v>
      </c>
    </row>
    <row r="93" customFormat="false" ht="14.25" hidden="false" customHeight="false" outlineLevel="0" collapsed="false">
      <c r="A93" s="3" t="n">
        <v>1971</v>
      </c>
      <c r="B93" s="4" t="n">
        <v>-0.08</v>
      </c>
      <c r="C93" s="4" t="n">
        <v>13.62</v>
      </c>
      <c r="E93" s="3" t="n">
        <v>1971</v>
      </c>
      <c r="F93" s="4" t="n">
        <v>13.62</v>
      </c>
      <c r="G93" s="4" t="n">
        <f aca="false">E93*F93</f>
        <v>26845.02</v>
      </c>
      <c r="H93" s="3" t="n">
        <f aca="false">E93^2</f>
        <v>3884841</v>
      </c>
      <c r="I93" s="16" t="n">
        <f aca="false">($K$2-($M$2*E93+$N$2))^2</f>
        <v>0.0241659625920606</v>
      </c>
      <c r="J93" s="16" t="n">
        <f aca="false">($K$2-F93)^2</f>
        <v>0.0199935644774804</v>
      </c>
    </row>
    <row r="94" customFormat="false" ht="14.25" hidden="false" customHeight="false" outlineLevel="0" collapsed="false">
      <c r="A94" s="3" t="n">
        <v>1972</v>
      </c>
      <c r="B94" s="4" t="n">
        <v>0.01</v>
      </c>
      <c r="C94" s="4" t="n">
        <v>13.71</v>
      </c>
      <c r="E94" s="3" t="n">
        <v>1972</v>
      </c>
      <c r="F94" s="4" t="n">
        <v>13.71</v>
      </c>
      <c r="G94" s="4" t="n">
        <f aca="false">E94*F94</f>
        <v>27036.12</v>
      </c>
      <c r="H94" s="3" t="n">
        <f aca="false">E94^2</f>
        <v>3888784</v>
      </c>
      <c r="I94" s="16" t="n">
        <f aca="false">($K$2-($M$2*E94+$N$2))^2</f>
        <v>0.0266429737576806</v>
      </c>
      <c r="J94" s="16" t="n">
        <f aca="false">($K$2-F94)^2</f>
        <v>0.00264181622573227</v>
      </c>
    </row>
    <row r="95" customFormat="false" ht="14.25" hidden="false" customHeight="false" outlineLevel="0" collapsed="false">
      <c r="A95" s="3" t="n">
        <v>1973</v>
      </c>
      <c r="B95" s="4" t="n">
        <v>0.16</v>
      </c>
      <c r="C95" s="4" t="n">
        <v>13.86</v>
      </c>
      <c r="E95" s="3" t="n">
        <v>1973</v>
      </c>
      <c r="F95" s="4" t="n">
        <v>13.86</v>
      </c>
      <c r="G95" s="4" t="n">
        <f aca="false">E95*F95</f>
        <v>27345.78</v>
      </c>
      <c r="H95" s="3" t="n">
        <f aca="false">E95^2</f>
        <v>3892729</v>
      </c>
      <c r="I95" s="16" t="n">
        <f aca="false">($K$2-($M$2*E95+$N$2))^2</f>
        <v>0.0292408147362547</v>
      </c>
      <c r="J95" s="16" t="n">
        <f aca="false">($K$2-F95)^2</f>
        <v>0.00972223580615204</v>
      </c>
    </row>
    <row r="96" customFormat="false" ht="14.25" hidden="false" customHeight="false" outlineLevel="0" collapsed="false">
      <c r="A96" s="3" t="n">
        <v>1974</v>
      </c>
      <c r="B96" s="4" t="n">
        <v>-0.07</v>
      </c>
      <c r="C96" s="4" t="n">
        <v>13.63</v>
      </c>
      <c r="E96" s="3" t="n">
        <v>1974</v>
      </c>
      <c r="F96" s="4" t="n">
        <v>13.63</v>
      </c>
      <c r="G96" s="4" t="n">
        <f aca="false">E96*F96</f>
        <v>26905.62</v>
      </c>
      <c r="H96" s="3" t="n">
        <f aca="false">E96^2</f>
        <v>3896676</v>
      </c>
      <c r="I96" s="16" t="n">
        <f aca="false">($K$2-($M$2*E96+$N$2))^2</f>
        <v>0.0319594855277827</v>
      </c>
      <c r="J96" s="16" t="n">
        <f aca="false">($K$2-F96)^2</f>
        <v>0.0172655924495084</v>
      </c>
    </row>
    <row r="97" customFormat="false" ht="14.25" hidden="false" customHeight="false" outlineLevel="0" collapsed="false">
      <c r="A97" s="3" t="n">
        <v>1975</v>
      </c>
      <c r="B97" s="4" t="n">
        <v>-0.01</v>
      </c>
      <c r="C97" s="4" t="n">
        <v>13.69</v>
      </c>
      <c r="E97" s="3" t="n">
        <v>1975</v>
      </c>
      <c r="F97" s="4" t="n">
        <v>13.69</v>
      </c>
      <c r="G97" s="4" t="n">
        <f aca="false">E97*F97</f>
        <v>27037.75</v>
      </c>
      <c r="H97" s="3" t="n">
        <f aca="false">E97^2</f>
        <v>3900625</v>
      </c>
      <c r="I97" s="16" t="n">
        <f aca="false">($K$2-($M$2*E97+$N$2))^2</f>
        <v>0.034798986132264</v>
      </c>
      <c r="J97" s="16" t="n">
        <f aca="false">($K$2-F97)^2</f>
        <v>0.00509776028167624</v>
      </c>
    </row>
    <row r="98" customFormat="false" ht="14.25" hidden="false" customHeight="false" outlineLevel="0" collapsed="false">
      <c r="A98" s="3" t="n">
        <v>1976</v>
      </c>
      <c r="B98" s="4" t="n">
        <v>-0.1</v>
      </c>
      <c r="C98" s="4" t="n">
        <v>13.6</v>
      </c>
      <c r="E98" s="3" t="n">
        <v>1976</v>
      </c>
      <c r="F98" s="4" t="n">
        <v>13.6</v>
      </c>
      <c r="G98" s="4" t="n">
        <f aca="false">E98*F98</f>
        <v>26873.6</v>
      </c>
      <c r="H98" s="3" t="n">
        <f aca="false">E98^2</f>
        <v>3904576</v>
      </c>
      <c r="I98" s="16" t="n">
        <f aca="false">($K$2-($M$2*E98+$N$2))^2</f>
        <v>0.0377593165497</v>
      </c>
      <c r="J98" s="16" t="n">
        <f aca="false">($K$2-F98)^2</f>
        <v>0.0260495085334243</v>
      </c>
    </row>
    <row r="99" customFormat="false" ht="14.25" hidden="false" customHeight="false" outlineLevel="0" collapsed="false">
      <c r="A99" s="3" t="n">
        <v>1977</v>
      </c>
      <c r="B99" s="4" t="n">
        <v>0.18</v>
      </c>
      <c r="C99" s="4" t="n">
        <v>13.88</v>
      </c>
      <c r="E99" s="3" t="n">
        <v>1977</v>
      </c>
      <c r="F99" s="4" t="n">
        <v>13.88</v>
      </c>
      <c r="G99" s="4" t="n">
        <f aca="false">E99*F99</f>
        <v>27440.76</v>
      </c>
      <c r="H99" s="3" t="n">
        <f aca="false">E99^2</f>
        <v>3908529</v>
      </c>
      <c r="I99" s="16" t="n">
        <f aca="false">($K$2-($M$2*E99+$N$2))^2</f>
        <v>0.04084047678009</v>
      </c>
      <c r="J99" s="16" t="n">
        <f aca="false">($K$2-F99)^2</f>
        <v>0.0140662917502079</v>
      </c>
    </row>
    <row r="100" customFormat="false" ht="14.25" hidden="false" customHeight="false" outlineLevel="0" collapsed="false">
      <c r="A100" s="3" t="n">
        <v>1978</v>
      </c>
      <c r="B100" s="4" t="n">
        <v>0.07</v>
      </c>
      <c r="C100" s="4" t="n">
        <v>13.77</v>
      </c>
      <c r="E100" s="3" t="n">
        <v>1978</v>
      </c>
      <c r="F100" s="4" t="n">
        <v>13.77</v>
      </c>
      <c r="G100" s="4" t="n">
        <f aca="false">E100*F100</f>
        <v>27237.06</v>
      </c>
      <c r="H100" s="3" t="n">
        <f aca="false">E100^2</f>
        <v>3912484</v>
      </c>
      <c r="I100" s="16" t="n">
        <f aca="false">($K$2-($M$2*E100+$N$2))^2</f>
        <v>0.044042466823434</v>
      </c>
      <c r="J100" s="16" t="n">
        <f aca="false">($K$2-F100)^2</f>
        <v>7.39840579001577E-005</v>
      </c>
    </row>
    <row r="101" customFormat="false" ht="14.25" hidden="false" customHeight="false" outlineLevel="0" collapsed="false">
      <c r="A101" s="3" t="n">
        <v>1979</v>
      </c>
      <c r="B101" s="4" t="n">
        <v>0.17</v>
      </c>
      <c r="C101" s="4" t="n">
        <v>13.87</v>
      </c>
      <c r="E101" s="3" t="n">
        <v>1979</v>
      </c>
      <c r="F101" s="4" t="n">
        <v>13.87</v>
      </c>
      <c r="G101" s="4" t="n">
        <f aca="false">E101*F101</f>
        <v>27448.73</v>
      </c>
      <c r="H101" s="3" t="n">
        <f aca="false">E101^2</f>
        <v>3916441</v>
      </c>
      <c r="I101" s="16" t="n">
        <f aca="false">($K$2-($M$2*E101+$N$2))^2</f>
        <v>0.047365286679732</v>
      </c>
      <c r="J101" s="16" t="n">
        <f aca="false">($K$2-F101)^2</f>
        <v>0.01179426377818</v>
      </c>
    </row>
    <row r="102" customFormat="false" ht="14.25" hidden="false" customHeight="false" outlineLevel="0" collapsed="false">
      <c r="A102" s="3" t="n">
        <v>1980</v>
      </c>
      <c r="B102" s="4" t="n">
        <v>0.26</v>
      </c>
      <c r="C102" s="4" t="n">
        <v>13.96</v>
      </c>
      <c r="E102" s="3" t="n">
        <v>1980</v>
      </c>
      <c r="F102" s="4" t="n">
        <v>13.96</v>
      </c>
      <c r="G102" s="4" t="n">
        <f aca="false">E102*F102</f>
        <v>27640.8</v>
      </c>
      <c r="H102" s="3" t="n">
        <f aca="false">E102^2</f>
        <v>3920400</v>
      </c>
      <c r="I102" s="16" t="n">
        <f aca="false">($K$2-($M$2*E102+$N$2))^2</f>
        <v>0.0508089363489839</v>
      </c>
      <c r="J102" s="16" t="n">
        <f aca="false">($K$2-F102)^2</f>
        <v>0.0394425155264318</v>
      </c>
    </row>
    <row r="103" customFormat="false" ht="14.25" hidden="false" customHeight="false" outlineLevel="0" collapsed="false">
      <c r="A103" s="3" t="n">
        <v>1981</v>
      </c>
      <c r="B103" s="4" t="n">
        <v>0.32</v>
      </c>
      <c r="C103" s="4" t="n">
        <v>14.02</v>
      </c>
      <c r="E103" s="3" t="n">
        <v>1981</v>
      </c>
      <c r="F103" s="4" t="n">
        <v>14.02</v>
      </c>
      <c r="G103" s="4" t="n">
        <f aca="false">E103*F103</f>
        <v>27773.62</v>
      </c>
      <c r="H103" s="3" t="n">
        <f aca="false">E103^2</f>
        <v>3924361</v>
      </c>
      <c r="I103" s="16" t="n">
        <f aca="false">($K$2-($M$2*E103+$N$2))^2</f>
        <v>0.0543734158311899</v>
      </c>
      <c r="J103" s="16" t="n">
        <f aca="false">($K$2-F103)^2</f>
        <v>0.0668746833585999</v>
      </c>
    </row>
    <row r="104" customFormat="false" ht="14.25" hidden="false" customHeight="false" outlineLevel="0" collapsed="false">
      <c r="A104" s="3" t="n">
        <v>1982</v>
      </c>
      <c r="B104" s="4" t="n">
        <v>0.14</v>
      </c>
      <c r="C104" s="4" t="n">
        <v>13.84</v>
      </c>
      <c r="E104" s="3" t="n">
        <v>1982</v>
      </c>
      <c r="F104" s="4" t="n">
        <v>13.84</v>
      </c>
      <c r="G104" s="4" t="n">
        <f aca="false">E104*F104</f>
        <v>27430.88</v>
      </c>
      <c r="H104" s="3" t="n">
        <f aca="false">E104^2</f>
        <v>3928324</v>
      </c>
      <c r="I104" s="16" t="n">
        <f aca="false">($K$2-($M$2*E104+$N$2))^2</f>
        <v>0.0580587251263491</v>
      </c>
      <c r="J104" s="16" t="n">
        <f aca="false">($K$2-F104)^2</f>
        <v>0.00617817986209614</v>
      </c>
    </row>
    <row r="105" customFormat="false" ht="14.25" hidden="false" customHeight="false" outlineLevel="0" collapsed="false">
      <c r="A105" s="3" t="n">
        <v>1983</v>
      </c>
      <c r="B105" s="4" t="n">
        <v>0.31</v>
      </c>
      <c r="C105" s="4" t="n">
        <v>14.01</v>
      </c>
      <c r="E105" s="3" t="n">
        <v>1983</v>
      </c>
      <c r="F105" s="4" t="n">
        <v>14.01</v>
      </c>
      <c r="G105" s="4" t="n">
        <f aca="false">E105*F105</f>
        <v>27781.83</v>
      </c>
      <c r="H105" s="3" t="n">
        <f aca="false">E105^2</f>
        <v>3932289</v>
      </c>
      <c r="I105" s="16" t="n">
        <f aca="false">($K$2-($M$2*E105+$N$2))^2</f>
        <v>0.061864864234463</v>
      </c>
      <c r="J105" s="16" t="n">
        <f aca="false">($K$2-F105)^2</f>
        <v>0.061802655386572</v>
      </c>
    </row>
    <row r="106" customFormat="false" ht="14.25" hidden="false" customHeight="false" outlineLevel="0" collapsed="false">
      <c r="A106" s="3" t="n">
        <v>1984</v>
      </c>
      <c r="B106" s="4" t="n">
        <v>0.16</v>
      </c>
      <c r="C106" s="4" t="n">
        <v>13.86</v>
      </c>
      <c r="E106" s="3" t="n">
        <v>1984</v>
      </c>
      <c r="F106" s="4" t="n">
        <v>13.86</v>
      </c>
      <c r="G106" s="4" t="n">
        <f aca="false">E106*F106</f>
        <v>27498.24</v>
      </c>
      <c r="H106" s="3" t="n">
        <f aca="false">E106^2</f>
        <v>3936256</v>
      </c>
      <c r="I106" s="16" t="n">
        <f aca="false">($K$2-($M$2*E106+$N$2))^2</f>
        <v>0.0657918331555309</v>
      </c>
      <c r="J106" s="16" t="n">
        <f aca="false">($K$2-F106)^2</f>
        <v>0.00972223580615204</v>
      </c>
    </row>
    <row r="107" customFormat="false" ht="14.25" hidden="false" customHeight="false" outlineLevel="0" collapsed="false">
      <c r="A107" s="3" t="n">
        <v>1985</v>
      </c>
      <c r="B107" s="4" t="n">
        <v>0.12</v>
      </c>
      <c r="C107" s="4" t="n">
        <v>13.82</v>
      </c>
      <c r="E107" s="3" t="n">
        <v>1985</v>
      </c>
      <c r="F107" s="4" t="n">
        <v>13.82</v>
      </c>
      <c r="G107" s="4" t="n">
        <f aca="false">E107*F107</f>
        <v>27432.7</v>
      </c>
      <c r="H107" s="3" t="n">
        <f aca="false">E107^2</f>
        <v>3940225</v>
      </c>
      <c r="I107" s="16" t="n">
        <f aca="false">($K$2-($M$2*E107+$N$2))^2</f>
        <v>0.0698396318895529</v>
      </c>
      <c r="J107" s="16" t="n">
        <f aca="false">($K$2-F107)^2</f>
        <v>0.00343412391803999</v>
      </c>
    </row>
    <row r="108" customFormat="false" ht="14.25" hidden="false" customHeight="false" outlineLevel="0" collapsed="false">
      <c r="A108" s="3" t="n">
        <v>1986</v>
      </c>
      <c r="B108" s="4" t="n">
        <v>0.18</v>
      </c>
      <c r="C108" s="4" t="n">
        <v>13.88</v>
      </c>
      <c r="E108" s="3" t="n">
        <v>1986</v>
      </c>
      <c r="F108" s="4" t="n">
        <v>13.88</v>
      </c>
      <c r="G108" s="4" t="n">
        <f aca="false">E108*F108</f>
        <v>27565.68</v>
      </c>
      <c r="H108" s="3" t="n">
        <f aca="false">E108^2</f>
        <v>3944196</v>
      </c>
      <c r="I108" s="16" t="n">
        <f aca="false">($K$2-($M$2*E108+$N$2))^2</f>
        <v>0.0740082604365289</v>
      </c>
      <c r="J108" s="16" t="n">
        <f aca="false">($K$2-F108)^2</f>
        <v>0.0140662917502079</v>
      </c>
    </row>
    <row r="109" customFormat="false" ht="14.25" hidden="false" customHeight="false" outlineLevel="0" collapsed="false">
      <c r="A109" s="3" t="n">
        <v>1987</v>
      </c>
      <c r="B109" s="4" t="n">
        <v>0.32</v>
      </c>
      <c r="C109" s="4" t="n">
        <v>14.02</v>
      </c>
      <c r="E109" s="3" t="n">
        <v>1987</v>
      </c>
      <c r="F109" s="4" t="n">
        <v>14.02</v>
      </c>
      <c r="G109" s="4" t="n">
        <f aca="false">E109*F109</f>
        <v>27857.74</v>
      </c>
      <c r="H109" s="3" t="n">
        <f aca="false">E109^2</f>
        <v>3948169</v>
      </c>
      <c r="I109" s="16" t="n">
        <f aca="false">($K$2-($M$2*E109+$N$2))^2</f>
        <v>0.0782977187964588</v>
      </c>
      <c r="J109" s="16" t="n">
        <f aca="false">($K$2-F109)^2</f>
        <v>0.0668746833585999</v>
      </c>
    </row>
    <row r="110" customFormat="false" ht="14.25" hidden="false" customHeight="false" outlineLevel="0" collapsed="false">
      <c r="A110" s="3" t="n">
        <v>1988</v>
      </c>
      <c r="B110" s="4" t="n">
        <v>0.39</v>
      </c>
      <c r="C110" s="4" t="n">
        <v>14.09</v>
      </c>
      <c r="E110" s="3" t="n">
        <v>1988</v>
      </c>
      <c r="F110" s="4" t="n">
        <v>14.09</v>
      </c>
      <c r="G110" s="4" t="n">
        <f aca="false">E110*F110</f>
        <v>28010.92</v>
      </c>
      <c r="H110" s="3" t="n">
        <f aca="false">E110^2</f>
        <v>3952144</v>
      </c>
      <c r="I110" s="16" t="n">
        <f aca="false">($K$2-($M$2*E110+$N$2))^2</f>
        <v>0.0827080069693427</v>
      </c>
      <c r="J110" s="16" t="n">
        <f aca="false">($K$2-F110)^2</f>
        <v>0.107978879162796</v>
      </c>
    </row>
    <row r="111" customFormat="false" ht="14.25" hidden="false" customHeight="false" outlineLevel="0" collapsed="false">
      <c r="A111" s="3" t="n">
        <v>1989</v>
      </c>
      <c r="B111" s="4" t="n">
        <v>0.27</v>
      </c>
      <c r="C111" s="4" t="n">
        <v>13.97</v>
      </c>
      <c r="E111" s="3" t="n">
        <v>1989</v>
      </c>
      <c r="F111" s="4" t="n">
        <v>13.97</v>
      </c>
      <c r="G111" s="4" t="n">
        <f aca="false">E111*F111</f>
        <v>27786.33</v>
      </c>
      <c r="H111" s="3" t="n">
        <f aca="false">E111^2</f>
        <v>3956121</v>
      </c>
      <c r="I111" s="16" t="n">
        <f aca="false">($K$2-($M$2*E111+$N$2))^2</f>
        <v>0.0872391249551807</v>
      </c>
      <c r="J111" s="16" t="n">
        <f aca="false">($K$2-F111)^2</f>
        <v>0.0435145434984597</v>
      </c>
    </row>
    <row r="112" customFormat="false" ht="14.25" hidden="false" customHeight="false" outlineLevel="0" collapsed="false">
      <c r="A112" s="3" t="n">
        <v>1990</v>
      </c>
      <c r="B112" s="4" t="n">
        <v>0.45</v>
      </c>
      <c r="C112" s="4" t="n">
        <v>14.15</v>
      </c>
      <c r="E112" s="3" t="n">
        <v>1990</v>
      </c>
      <c r="F112" s="4" t="n">
        <v>14.15</v>
      </c>
      <c r="G112" s="4" t="n">
        <f aca="false">E112*F112</f>
        <v>28158.5</v>
      </c>
      <c r="H112" s="3" t="n">
        <f aca="false">E112^2</f>
        <v>3960100</v>
      </c>
      <c r="I112" s="16" t="n">
        <f aca="false">($K$2-($M$2*E112+$N$2))^2</f>
        <v>0.0918910727539715</v>
      </c>
      <c r="J112" s="16" t="n">
        <f aca="false">($K$2-F112)^2</f>
        <v>0.151011046994963</v>
      </c>
    </row>
    <row r="113" customFormat="false" ht="14.25" hidden="false" customHeight="false" outlineLevel="0" collapsed="false">
      <c r="A113" s="3" t="n">
        <v>1991</v>
      </c>
      <c r="B113" s="4" t="n">
        <v>0.4</v>
      </c>
      <c r="C113" s="4" t="n">
        <v>14.1</v>
      </c>
      <c r="E113" s="3" t="n">
        <v>1991</v>
      </c>
      <c r="F113" s="4" t="n">
        <v>14.1</v>
      </c>
      <c r="G113" s="4" t="n">
        <f aca="false">E113*F113</f>
        <v>28073.1</v>
      </c>
      <c r="H113" s="3" t="n">
        <f aca="false">E113^2</f>
        <v>3964081</v>
      </c>
      <c r="I113" s="16" t="n">
        <f aca="false">($K$2-($M$2*E113+$N$2))^2</f>
        <v>0.0966638503657175</v>
      </c>
      <c r="J113" s="16" t="n">
        <f aca="false">($K$2-F113)^2</f>
        <v>0.114650907134824</v>
      </c>
    </row>
    <row r="114" customFormat="false" ht="14.25" hidden="false" customHeight="false" outlineLevel="0" collapsed="false">
      <c r="A114" s="3" t="n">
        <v>1992</v>
      </c>
      <c r="B114" s="4" t="n">
        <v>0.22</v>
      </c>
      <c r="C114" s="4" t="n">
        <v>13.92</v>
      </c>
      <c r="E114" s="3" t="n">
        <v>1992</v>
      </c>
      <c r="F114" s="4" t="n">
        <v>13.92</v>
      </c>
      <c r="G114" s="4" t="n">
        <f aca="false">E114*F114</f>
        <v>27728.64</v>
      </c>
      <c r="H114" s="3" t="n">
        <f aca="false">E114^2</f>
        <v>3968064</v>
      </c>
      <c r="I114" s="16" t="n">
        <f aca="false">($K$2-($M$2*E114+$N$2))^2</f>
        <v>0.101557457790417</v>
      </c>
      <c r="J114" s="16" t="n">
        <f aca="false">($K$2-F114)^2</f>
        <v>0.0251544036383201</v>
      </c>
    </row>
    <row r="115" customFormat="false" ht="14.25" hidden="false" customHeight="false" outlineLevel="0" collapsed="false">
      <c r="A115" s="3" t="n">
        <v>1993</v>
      </c>
      <c r="B115" s="4" t="n">
        <v>0.23</v>
      </c>
      <c r="C115" s="4" t="n">
        <v>13.93</v>
      </c>
      <c r="E115" s="3" t="n">
        <v>1993</v>
      </c>
      <c r="F115" s="4" t="n">
        <v>13.93</v>
      </c>
      <c r="G115" s="4" t="n">
        <f aca="false">E115*F115</f>
        <v>27762.49</v>
      </c>
      <c r="H115" s="3" t="n">
        <f aca="false">E115^2</f>
        <v>3972049</v>
      </c>
      <c r="I115" s="16" t="n">
        <f aca="false">($K$2-($M$2*E115+$N$2))^2</f>
        <v>0.106571895028071</v>
      </c>
      <c r="J115" s="16" t="n">
        <f aca="false">($K$2-F115)^2</f>
        <v>0.0284264316103481</v>
      </c>
    </row>
    <row r="116" customFormat="false" ht="14.25" hidden="false" customHeight="false" outlineLevel="0" collapsed="false">
      <c r="A116" s="3" t="n">
        <v>1994</v>
      </c>
      <c r="B116" s="4" t="n">
        <v>0.31</v>
      </c>
      <c r="C116" s="4" t="n">
        <v>14.01</v>
      </c>
      <c r="E116" s="3" t="n">
        <v>1994</v>
      </c>
      <c r="F116" s="4" t="n">
        <v>14.01</v>
      </c>
      <c r="G116" s="4" t="n">
        <f aca="false">E116*F116</f>
        <v>27935.94</v>
      </c>
      <c r="H116" s="3" t="n">
        <f aca="false">E116^2</f>
        <v>3976036</v>
      </c>
      <c r="I116" s="16" t="n">
        <f aca="false">($K$2-($M$2*E116+$N$2))^2</f>
        <v>0.111707162078679</v>
      </c>
      <c r="J116" s="16" t="n">
        <f aca="false">($K$2-F116)^2</f>
        <v>0.061802655386572</v>
      </c>
    </row>
    <row r="117" customFormat="false" ht="14.25" hidden="false" customHeight="false" outlineLevel="0" collapsed="false">
      <c r="A117" s="3" t="n">
        <v>1995</v>
      </c>
      <c r="B117" s="4" t="n">
        <v>0.45</v>
      </c>
      <c r="C117" s="4" t="n">
        <v>14.15</v>
      </c>
      <c r="E117" s="3" t="n">
        <v>1995</v>
      </c>
      <c r="F117" s="4" t="n">
        <v>14.15</v>
      </c>
      <c r="G117" s="4" t="n">
        <f aca="false">E117*F117</f>
        <v>28229.25</v>
      </c>
      <c r="H117" s="3" t="n">
        <f aca="false">E117^2</f>
        <v>3980025</v>
      </c>
      <c r="I117" s="16" t="n">
        <f aca="false">($K$2-($M$2*E117+$N$2))^2</f>
        <v>0.116963258942241</v>
      </c>
      <c r="J117" s="16" t="n">
        <f aca="false">($K$2-F117)^2</f>
        <v>0.151011046994963</v>
      </c>
    </row>
    <row r="118" customFormat="false" ht="14.25" hidden="false" customHeight="false" outlineLevel="0" collapsed="false">
      <c r="A118" s="3" t="n">
        <v>1996</v>
      </c>
      <c r="B118" s="4" t="n">
        <v>0.33</v>
      </c>
      <c r="C118" s="4" t="n">
        <v>14.03</v>
      </c>
      <c r="E118" s="3" t="n">
        <v>1996</v>
      </c>
      <c r="F118" s="4" t="n">
        <v>14.03</v>
      </c>
      <c r="G118" s="4" t="n">
        <f aca="false">E118*F118</f>
        <v>28003.88</v>
      </c>
      <c r="H118" s="3" t="n">
        <f aca="false">E118^2</f>
        <v>3984016</v>
      </c>
      <c r="I118" s="16" t="n">
        <f aca="false">($K$2-($M$2*E118+$N$2))^2</f>
        <v>0.122340185618757</v>
      </c>
      <c r="J118" s="16" t="n">
        <f aca="false">($K$2-F118)^2</f>
        <v>0.0721467113306278</v>
      </c>
    </row>
    <row r="119" customFormat="false" ht="14.25" hidden="false" customHeight="false" outlineLevel="0" collapsed="false">
      <c r="A119" s="3" t="n">
        <v>1997</v>
      </c>
      <c r="B119" s="4" t="n">
        <v>0.46</v>
      </c>
      <c r="C119" s="4" t="n">
        <v>14.16</v>
      </c>
      <c r="E119" s="3" t="n">
        <v>1997</v>
      </c>
      <c r="F119" s="4" t="n">
        <v>14.16</v>
      </c>
      <c r="G119" s="4" t="n">
        <f aca="false">E119*F119</f>
        <v>28277.52</v>
      </c>
      <c r="H119" s="3" t="n">
        <f aca="false">E119^2</f>
        <v>3988009</v>
      </c>
      <c r="I119" s="16" t="n">
        <f aca="false">($K$2-($M$2*E119+$N$2))^2</f>
        <v>0.127837942108227</v>
      </c>
      <c r="J119" s="16" t="n">
        <f aca="false">($K$2-F119)^2</f>
        <v>0.158883074966992</v>
      </c>
    </row>
    <row r="120" customFormat="false" ht="14.25" hidden="false" customHeight="false" outlineLevel="0" collapsed="false">
      <c r="A120" s="3" t="n">
        <v>1998</v>
      </c>
      <c r="B120" s="4" t="n">
        <v>0.61</v>
      </c>
      <c r="C120" s="4" t="n">
        <v>14.31</v>
      </c>
      <c r="E120" s="3" t="n">
        <v>1998</v>
      </c>
      <c r="F120" s="4" t="n">
        <v>14.31</v>
      </c>
      <c r="G120" s="4" t="n">
        <f aca="false">E120*F120</f>
        <v>28591.38</v>
      </c>
      <c r="H120" s="3" t="n">
        <f aca="false">E120^2</f>
        <v>3992004</v>
      </c>
      <c r="I120" s="16" t="n">
        <f aca="false">($K$2-($M$2*E120+$N$2))^2</f>
        <v>0.13345652841065</v>
      </c>
      <c r="J120" s="16" t="n">
        <f aca="false">($K$2-F120)^2</f>
        <v>0.300963494547411</v>
      </c>
    </row>
    <row r="121" customFormat="false" ht="14.25" hidden="false" customHeight="false" outlineLevel="0" collapsed="false">
      <c r="A121" s="3" t="n">
        <v>1999</v>
      </c>
      <c r="B121" s="4" t="n">
        <v>0.38</v>
      </c>
      <c r="C121" s="4" t="n">
        <v>14.08</v>
      </c>
      <c r="E121" s="3" t="n">
        <v>1999</v>
      </c>
      <c r="F121" s="4" t="n">
        <v>14.08</v>
      </c>
      <c r="G121" s="4" t="n">
        <f aca="false">E121*F121</f>
        <v>28145.92</v>
      </c>
      <c r="H121" s="3" t="n">
        <f aca="false">E121^2</f>
        <v>3996001</v>
      </c>
      <c r="I121" s="16" t="n">
        <f aca="false">($K$2-($M$2*E121+$N$2))^2</f>
        <v>0.139195944526027</v>
      </c>
      <c r="J121" s="16" t="n">
        <f aca="false">($K$2-F121)^2</f>
        <v>0.101506851190768</v>
      </c>
    </row>
    <row r="122" customFormat="false" ht="14.25" hidden="false" customHeight="false" outlineLevel="0" collapsed="false">
      <c r="A122" s="3" t="n">
        <v>2000</v>
      </c>
      <c r="B122" s="4" t="n">
        <v>0.39</v>
      </c>
      <c r="C122" s="4" t="n">
        <v>14.09</v>
      </c>
      <c r="E122" s="3" t="n">
        <v>2000</v>
      </c>
      <c r="F122" s="4" t="n">
        <v>14.09</v>
      </c>
      <c r="G122" s="4" t="n">
        <f aca="false">E122*F122</f>
        <v>28180</v>
      </c>
      <c r="H122" s="3" t="n">
        <f aca="false">E122^2</f>
        <v>4000000</v>
      </c>
      <c r="I122" s="16" t="n">
        <f aca="false">($K$2-($M$2*E122+$N$2))^2</f>
        <v>0.145056190454359</v>
      </c>
      <c r="J122" s="16" t="n">
        <f aca="false">($K$2-F122)^2</f>
        <v>0.107978879162796</v>
      </c>
    </row>
    <row r="123" customFormat="false" ht="14.25" hidden="false" customHeight="false" outlineLevel="0" collapsed="false">
      <c r="A123" s="3" t="n">
        <v>2001</v>
      </c>
      <c r="B123" s="4" t="n">
        <v>0.54</v>
      </c>
      <c r="C123" s="4" t="n">
        <v>14.24</v>
      </c>
      <c r="E123" s="3" t="n">
        <v>2001</v>
      </c>
      <c r="F123" s="4" t="n">
        <v>14.24</v>
      </c>
      <c r="G123" s="4" t="n">
        <f aca="false">E123*F123</f>
        <v>28494.24</v>
      </c>
      <c r="H123" s="3" t="n">
        <f aca="false">E123^2</f>
        <v>4004001</v>
      </c>
      <c r="I123" s="16" t="n">
        <f aca="false">($K$2-($M$2*E123+$N$2))^2</f>
        <v>0.151037266195645</v>
      </c>
      <c r="J123" s="16" t="n">
        <f aca="false">($K$2-F123)^2</f>
        <v>0.229059298743215</v>
      </c>
    </row>
    <row r="124" customFormat="false" ht="14.25" hidden="false" customHeight="false" outlineLevel="0" collapsed="false">
      <c r="A124" s="3" t="n">
        <v>2002</v>
      </c>
      <c r="B124" s="4" t="n">
        <v>0.63</v>
      </c>
      <c r="C124" s="4" t="n">
        <v>14.33</v>
      </c>
      <c r="E124" s="3" t="n">
        <v>2002</v>
      </c>
      <c r="F124" s="4" t="n">
        <v>14.33</v>
      </c>
      <c r="G124" s="4" t="n">
        <f aca="false">E124*F124</f>
        <v>28688.66</v>
      </c>
      <c r="H124" s="3" t="n">
        <f aca="false">E124^2</f>
        <v>4008004</v>
      </c>
      <c r="I124" s="16" t="n">
        <f aca="false">($K$2-($M$2*E124+$N$2))^2</f>
        <v>0.157139171749885</v>
      </c>
      <c r="J124" s="16" t="n">
        <f aca="false">($K$2-F124)^2</f>
        <v>0.323307550491468</v>
      </c>
    </row>
    <row r="125" customFormat="false" ht="14.25" hidden="false" customHeight="false" outlineLevel="0" collapsed="false">
      <c r="A125" s="3" t="n">
        <v>2003</v>
      </c>
      <c r="B125" s="4" t="n">
        <v>0.62</v>
      </c>
      <c r="C125" s="4" t="n">
        <v>14.32</v>
      </c>
      <c r="E125" s="3" t="n">
        <v>2003</v>
      </c>
      <c r="F125" s="4" t="n">
        <v>14.32</v>
      </c>
      <c r="G125" s="4" t="n">
        <f aca="false">E125*F125</f>
        <v>28682.96</v>
      </c>
      <c r="H125" s="3" t="n">
        <f aca="false">E125^2</f>
        <v>4012009</v>
      </c>
      <c r="I125" s="16" t="n">
        <f aca="false">($K$2-($M$2*E125+$N$2))^2</f>
        <v>0.163361907117079</v>
      </c>
      <c r="J125" s="16" t="n">
        <f aca="false">($K$2-F125)^2</f>
        <v>0.312035522519438</v>
      </c>
    </row>
    <row r="126" customFormat="false" ht="14.25" hidden="false" customHeight="false" outlineLevel="0" collapsed="false">
      <c r="A126" s="3" t="n">
        <v>2004</v>
      </c>
      <c r="B126" s="4" t="n">
        <v>0.53</v>
      </c>
      <c r="C126" s="4" t="n">
        <v>14.23</v>
      </c>
      <c r="E126" s="3" t="n">
        <v>2004</v>
      </c>
      <c r="F126" s="4" t="n">
        <v>14.23</v>
      </c>
      <c r="G126" s="4" t="n">
        <f aca="false">E126*F126</f>
        <v>28516.92</v>
      </c>
      <c r="H126" s="3" t="n">
        <f aca="false">E126^2</f>
        <v>4016016</v>
      </c>
      <c r="I126" s="16" t="n">
        <f aca="false">($K$2-($M$2*E126+$N$2))^2</f>
        <v>0.169705472297227</v>
      </c>
      <c r="J126" s="16" t="n">
        <f aca="false">($K$2-F126)^2</f>
        <v>0.219587270771187</v>
      </c>
    </row>
    <row r="127" customFormat="false" ht="14.25" hidden="false" customHeight="false" outlineLevel="0" collapsed="false">
      <c r="A127" s="3" t="n">
        <v>2005</v>
      </c>
      <c r="B127" s="4" t="n">
        <v>0.68</v>
      </c>
      <c r="C127" s="4" t="n">
        <v>14.38</v>
      </c>
      <c r="E127" s="3" t="n">
        <v>2005</v>
      </c>
      <c r="F127" s="4" t="n">
        <v>14.38</v>
      </c>
      <c r="G127" s="4" t="n">
        <f aca="false">E127*F127</f>
        <v>28831.9</v>
      </c>
      <c r="H127" s="3" t="n">
        <f aca="false">E127^2</f>
        <v>4020025</v>
      </c>
      <c r="I127" s="16" t="n">
        <f aca="false">($K$2-($M$2*E127+$N$2))^2</f>
        <v>0.176169867290329</v>
      </c>
      <c r="J127" s="16" t="n">
        <f aca="false">($K$2-F127)^2</f>
        <v>0.382667690351607</v>
      </c>
    </row>
    <row r="128" customFormat="false" ht="14.25" hidden="false" customHeight="false" outlineLevel="0" collapsed="false">
      <c r="A128" s="3" t="n">
        <v>2006</v>
      </c>
      <c r="B128" s="4" t="n">
        <v>0.64</v>
      </c>
      <c r="C128" s="4" t="n">
        <v>14.34</v>
      </c>
      <c r="E128" s="3" t="n">
        <v>2006</v>
      </c>
      <c r="F128" s="4" t="n">
        <v>14.34</v>
      </c>
      <c r="G128" s="4" t="n">
        <f aca="false">E128*F128</f>
        <v>28766.04</v>
      </c>
      <c r="H128" s="3" t="n">
        <f aca="false">E128^2</f>
        <v>4024036</v>
      </c>
      <c r="I128" s="16" t="n">
        <f aca="false">($K$2-($M$2*E128+$N$2))^2</f>
        <v>0.182755092096383</v>
      </c>
      <c r="J128" s="16" t="n">
        <f aca="false">($K$2-F128)^2</f>
        <v>0.334779578463496</v>
      </c>
    </row>
    <row r="129" customFormat="false" ht="14.25" hidden="false" customHeight="false" outlineLevel="0" collapsed="false">
      <c r="A129" s="3" t="n">
        <v>2007</v>
      </c>
      <c r="B129" s="4" t="n">
        <v>0.66</v>
      </c>
      <c r="C129" s="4" t="n">
        <v>14.36</v>
      </c>
      <c r="E129" s="3" t="n">
        <v>2007</v>
      </c>
      <c r="F129" s="4" t="n">
        <v>14.36</v>
      </c>
      <c r="G129" s="4" t="n">
        <f aca="false">E129*F129</f>
        <v>28820.52</v>
      </c>
      <c r="H129" s="3" t="n">
        <f aca="false">E129^2</f>
        <v>4028049</v>
      </c>
      <c r="I129" s="16" t="n">
        <f aca="false">($K$2-($M$2*E129+$N$2))^2</f>
        <v>0.189461146715393</v>
      </c>
      <c r="J129" s="16" t="n">
        <f aca="false">($K$2-F129)^2</f>
        <v>0.358323634407551</v>
      </c>
    </row>
    <row r="130" customFormat="false" ht="14.25" hidden="false" customHeight="false" outlineLevel="0" collapsed="false">
      <c r="A130" s="3" t="n">
        <v>2008</v>
      </c>
      <c r="B130" s="4" t="n">
        <v>0.54</v>
      </c>
      <c r="C130" s="4" t="n">
        <v>14.24</v>
      </c>
      <c r="E130" s="3" t="n">
        <v>2008</v>
      </c>
      <c r="F130" s="4" t="n">
        <v>14.24</v>
      </c>
      <c r="G130" s="4" t="n">
        <f aca="false">E130*F130</f>
        <v>28593.92</v>
      </c>
      <c r="H130" s="3" t="n">
        <f aca="false">E130^2</f>
        <v>4032064</v>
      </c>
      <c r="I130" s="16" t="n">
        <f aca="false">($K$2-($M$2*E130+$N$2))^2</f>
        <v>0.196288031147357</v>
      </c>
      <c r="J130" s="16" t="n">
        <f aca="false">($K$2-F130)^2</f>
        <v>0.229059298743215</v>
      </c>
    </row>
    <row r="131" customFormat="false" ht="14.25" hidden="false" customHeight="false" outlineLevel="0" collapsed="false">
      <c r="A131" s="3" t="n">
        <v>2009</v>
      </c>
      <c r="B131" s="4" t="n">
        <v>0.66</v>
      </c>
      <c r="C131" s="4" t="n">
        <v>14.36</v>
      </c>
      <c r="E131" s="3" t="n">
        <v>2009</v>
      </c>
      <c r="F131" s="4" t="n">
        <v>14.36</v>
      </c>
      <c r="G131" s="4" t="n">
        <f aca="false">E131*F131</f>
        <v>28849.24</v>
      </c>
      <c r="H131" s="3" t="n">
        <f aca="false">E131^2</f>
        <v>4036081</v>
      </c>
      <c r="I131" s="16" t="n">
        <f aca="false">($K$2-($M$2*E131+$N$2))^2</f>
        <v>0.203235745392274</v>
      </c>
      <c r="J131" s="16" t="n">
        <f aca="false">($K$2-F131)^2</f>
        <v>0.358323634407551</v>
      </c>
    </row>
    <row r="132" customFormat="false" ht="14.25" hidden="false" customHeight="false" outlineLevel="0" collapsed="false">
      <c r="A132" s="3" t="n">
        <v>2010</v>
      </c>
      <c r="B132" s="4" t="n">
        <v>0.72</v>
      </c>
      <c r="C132" s="4" t="n">
        <v>14.42</v>
      </c>
      <c r="E132" s="3" t="n">
        <v>2010</v>
      </c>
      <c r="F132" s="4" t="n">
        <v>14.42</v>
      </c>
      <c r="G132" s="4" t="n">
        <f aca="false">E132*F132</f>
        <v>28984.2</v>
      </c>
      <c r="H132" s="3" t="n">
        <f aca="false">E132^2</f>
        <v>4040100</v>
      </c>
      <c r="I132" s="16" t="n">
        <f aca="false">($K$2-($M$2*E132+$N$2))^2</f>
        <v>0.210304289450146</v>
      </c>
      <c r="J132" s="16" t="n">
        <f aca="false">($K$2-F132)^2</f>
        <v>0.43375580223972</v>
      </c>
    </row>
    <row r="133" customFormat="false" ht="14.25" hidden="false" customHeight="false" outlineLevel="0" collapsed="false">
      <c r="A133" s="3" t="n">
        <v>2011</v>
      </c>
      <c r="B133" s="4" t="n">
        <v>0.61</v>
      </c>
      <c r="C133" s="4" t="n">
        <v>14.31</v>
      </c>
      <c r="E133" s="3" t="n">
        <v>2011</v>
      </c>
      <c r="F133" s="4" t="n">
        <v>14.31</v>
      </c>
      <c r="G133" s="4" t="n">
        <f aca="false">E133*F133</f>
        <v>28777.41</v>
      </c>
      <c r="H133" s="3" t="n">
        <f aca="false">E133^2</f>
        <v>4044121</v>
      </c>
      <c r="I133" s="16" t="n">
        <f aca="false">($K$2-($M$2*E133+$N$2))^2</f>
        <v>0.217493663320972</v>
      </c>
      <c r="J133" s="16" t="n">
        <f aca="false">($K$2-F133)^2</f>
        <v>0.300963494547411</v>
      </c>
    </row>
    <row r="134" customFormat="false" ht="14.25" hidden="false" customHeight="false" outlineLevel="0" collapsed="false">
      <c r="A134" s="3" t="n">
        <v>2012</v>
      </c>
      <c r="B134" s="4" t="n">
        <v>0.65</v>
      </c>
      <c r="C134" s="4" t="n">
        <v>14.35</v>
      </c>
      <c r="E134" s="3" t="n">
        <v>2012</v>
      </c>
      <c r="F134" s="4" t="n">
        <v>14.35</v>
      </c>
      <c r="G134" s="4" t="n">
        <f aca="false">E134*F134</f>
        <v>28872.2</v>
      </c>
      <c r="H134" s="3" t="n">
        <f aca="false">E134^2</f>
        <v>4048144</v>
      </c>
      <c r="I134" s="16" t="n">
        <f aca="false">($K$2-($M$2*E134+$N$2))^2</f>
        <v>0.224803867004752</v>
      </c>
      <c r="J134" s="16" t="n">
        <f aca="false">($K$2-F134)^2</f>
        <v>0.346451606435524</v>
      </c>
    </row>
    <row r="135" customFormat="false" ht="14.25" hidden="false" customHeight="false" outlineLevel="0" collapsed="false">
      <c r="A135" s="3" t="n">
        <v>2013</v>
      </c>
      <c r="B135" s="4" t="n">
        <v>0.68</v>
      </c>
      <c r="C135" s="4" t="n">
        <v>14.38</v>
      </c>
      <c r="E135" s="3" t="n">
        <v>2013</v>
      </c>
      <c r="F135" s="4" t="n">
        <v>14.38</v>
      </c>
      <c r="G135" s="4" t="n">
        <f aca="false">E135*F135</f>
        <v>28946.94</v>
      </c>
      <c r="H135" s="3" t="n">
        <f aca="false">E135^2</f>
        <v>4052169</v>
      </c>
      <c r="I135" s="16" t="n">
        <f aca="false">($K$2-($M$2*E135+$N$2))^2</f>
        <v>0.232234900501484</v>
      </c>
      <c r="J135" s="16" t="n">
        <f aca="false">($K$2-F135)^2</f>
        <v>0.382667690351607</v>
      </c>
    </row>
    <row r="136" customFormat="false" ht="14.25" hidden="false" customHeight="false" outlineLevel="0" collapsed="false">
      <c r="A136" s="3" t="n">
        <v>2014</v>
      </c>
      <c r="B136" s="4" t="n">
        <v>0.75</v>
      </c>
      <c r="C136" s="4" t="n">
        <v>14.45</v>
      </c>
      <c r="E136" s="3" t="n">
        <v>2014</v>
      </c>
      <c r="F136" s="4" t="n">
        <v>14.45</v>
      </c>
      <c r="G136" s="4" t="n">
        <f aca="false">E136*F136</f>
        <v>29102.3</v>
      </c>
      <c r="H136" s="3" t="n">
        <f aca="false">E136^2</f>
        <v>4056196</v>
      </c>
      <c r="I136" s="16" t="n">
        <f aca="false">($K$2-($M$2*E136+$N$2))^2</f>
        <v>0.239786763811172</v>
      </c>
      <c r="J136" s="16" t="n">
        <f aca="false">($K$2-F136)^2</f>
        <v>0.474171886155803</v>
      </c>
    </row>
    <row r="137" customFormat="false" ht="14.25" hidden="false" customHeight="false" outlineLevel="0" collapsed="false">
      <c r="A137" s="3" t="n">
        <v>2015</v>
      </c>
      <c r="B137" s="4" t="n">
        <v>0.9</v>
      </c>
      <c r="C137" s="4" t="n">
        <v>14.6</v>
      </c>
      <c r="E137" s="3" t="n">
        <v>2015</v>
      </c>
      <c r="F137" s="4" t="n">
        <v>14.6</v>
      </c>
      <c r="G137" s="4" t="n">
        <f aca="false">E137*F137</f>
        <v>29419</v>
      </c>
      <c r="H137" s="3" t="n">
        <f aca="false">E137^2</f>
        <v>4060225</v>
      </c>
      <c r="I137" s="16" t="n">
        <f aca="false">($K$2-($M$2*E137+$N$2))^2</f>
        <v>0.247459456933814</v>
      </c>
      <c r="J137" s="16" t="n">
        <f aca="false">($K$2-F137)^2</f>
        <v>0.703252305736223</v>
      </c>
    </row>
    <row r="138" customFormat="false" ht="14.25" hidden="false" customHeight="false" outlineLevel="0" collapsed="false">
      <c r="A138" s="3" t="n">
        <v>2016</v>
      </c>
      <c r="B138" s="4" t="n">
        <v>1.02</v>
      </c>
      <c r="C138" s="4" t="n">
        <v>14.72</v>
      </c>
      <c r="E138" s="3" t="n">
        <v>2016</v>
      </c>
      <c r="F138" s="4" t="n">
        <v>14.72</v>
      </c>
      <c r="G138" s="4" t="n">
        <f aca="false">E138*F138</f>
        <v>29675.52</v>
      </c>
      <c r="H138" s="3" t="n">
        <f aca="false">E138^2</f>
        <v>4064256</v>
      </c>
      <c r="I138" s="16" t="n">
        <f aca="false">($K$2-($M$2*E138+$N$2))^2</f>
        <v>0.25525297986941</v>
      </c>
      <c r="J138" s="16" t="n">
        <f aca="false">($K$2-F138)^2</f>
        <v>0.918916641400558</v>
      </c>
    </row>
    <row r="139" customFormat="false" ht="14.25" hidden="false" customHeight="false" outlineLevel="0" collapsed="false">
      <c r="A139" s="3" t="n">
        <v>2017</v>
      </c>
      <c r="B139" s="4" t="n">
        <v>0.92</v>
      </c>
      <c r="C139" s="4" t="n">
        <v>14.62</v>
      </c>
      <c r="E139" s="3" t="n">
        <v>2017</v>
      </c>
      <c r="F139" s="4" t="n">
        <v>14.62</v>
      </c>
      <c r="G139" s="4" t="n">
        <f aca="false">E139*F139</f>
        <v>29488.54</v>
      </c>
      <c r="H139" s="3" t="n">
        <f aca="false">E139^2</f>
        <v>4068289</v>
      </c>
      <c r="I139" s="16" t="n">
        <f aca="false">($K$2-($M$2*E139+$N$2))^2</f>
        <v>0.263167332617959</v>
      </c>
      <c r="J139" s="16" t="n">
        <f aca="false">($K$2-F139)^2</f>
        <v>0.737196361680279</v>
      </c>
    </row>
    <row r="140" customFormat="false" ht="14.25" hidden="false" customHeight="false" outlineLevel="0" collapsed="false">
      <c r="A140" s="3" t="n">
        <v>2018</v>
      </c>
      <c r="B140" s="4" t="n">
        <v>0.85</v>
      </c>
      <c r="C140" s="4" t="n">
        <v>14.55</v>
      </c>
      <c r="E140" s="3" t="n">
        <v>2018</v>
      </c>
      <c r="F140" s="4" t="n">
        <v>14.55</v>
      </c>
      <c r="G140" s="4" t="n">
        <f aca="false">E140*F140</f>
        <v>29361.9</v>
      </c>
      <c r="H140" s="3" t="n">
        <f aca="false">E140^2</f>
        <v>4072324</v>
      </c>
      <c r="I140" s="16" t="n">
        <f aca="false">($K$2-($M$2*E140+$N$2))^2</f>
        <v>0.271202515179463</v>
      </c>
      <c r="J140" s="16" t="n">
        <f aca="false">($K$2-F140)^2</f>
        <v>0.621892165876082</v>
      </c>
    </row>
    <row r="141" customFormat="false" ht="14.25" hidden="false" customHeight="false" outlineLevel="0" collapsed="false">
      <c r="A141" s="3" t="n">
        <v>2019</v>
      </c>
      <c r="B141" s="4" t="n">
        <v>0.98</v>
      </c>
      <c r="C141" s="4" t="n">
        <v>14.68</v>
      </c>
      <c r="E141" s="3" t="n">
        <v>2019</v>
      </c>
      <c r="F141" s="4" t="n">
        <v>14.68</v>
      </c>
      <c r="G141" s="4" t="n">
        <f aca="false">E141*F141</f>
        <v>29638.92</v>
      </c>
      <c r="H141" s="3" t="n">
        <f aca="false">E141^2</f>
        <v>4076361</v>
      </c>
      <c r="I141" s="16" t="n">
        <f aca="false">($K$2-($M$2*E141+$N$2))^2</f>
        <v>0.279358527553921</v>
      </c>
      <c r="J141" s="16" t="n">
        <f aca="false">($K$2-F141)^2</f>
        <v>0.843828529512448</v>
      </c>
    </row>
    <row r="142" customFormat="false" ht="14.25" hidden="false" customHeight="false" outlineLevel="0" collapsed="false">
      <c r="A142" s="3" t="n">
        <v>2020</v>
      </c>
      <c r="B142" s="4" t="n">
        <v>1.02</v>
      </c>
      <c r="C142" s="4" t="n">
        <v>14.72</v>
      </c>
      <c r="E142" s="3" t="n">
        <v>2020</v>
      </c>
      <c r="F142" s="4" t="n">
        <v>14.72</v>
      </c>
      <c r="G142" s="4" t="n">
        <f aca="false">E142*F142</f>
        <v>29734.4</v>
      </c>
      <c r="H142" s="3" t="n">
        <f aca="false">E142^2</f>
        <v>4080400</v>
      </c>
      <c r="I142" s="16" t="n">
        <f aca="false">($K$2-($M$2*E142+$N$2))^2</f>
        <v>0.287635369741333</v>
      </c>
      <c r="J142" s="16" t="n">
        <f aca="false">($K$2-F142)^2</f>
        <v>0.918916641400558</v>
      </c>
    </row>
    <row r="143" customFormat="false" ht="14.25" hidden="false" customHeight="false" outlineLevel="0" collapsed="false">
      <c r="A143" s="3" t="n">
        <v>2021</v>
      </c>
      <c r="B143" s="4" t="n">
        <v>0.85</v>
      </c>
      <c r="C143" s="4" t="n">
        <v>14.55</v>
      </c>
      <c r="E143" s="3" t="n">
        <v>2021</v>
      </c>
      <c r="F143" s="4" t="n">
        <v>14.55</v>
      </c>
      <c r="G143" s="4" t="n">
        <f aca="false">E143*F143</f>
        <v>29405.55</v>
      </c>
      <c r="H143" s="3" t="n">
        <f aca="false">E143^2</f>
        <v>4084441</v>
      </c>
      <c r="I143" s="16" t="n">
        <f aca="false">($K$2-($M$2*E143+$N$2))^2</f>
        <v>0.296033041741697</v>
      </c>
      <c r="J143" s="16" t="n">
        <f aca="false">($K$2-F143)^2</f>
        <v>0.621892165876082</v>
      </c>
    </row>
    <row r="144" customFormat="false" ht="14.25" hidden="false" customHeight="false" outlineLevel="0" collapsed="false">
      <c r="A144" s="3" t="n">
        <v>2022</v>
      </c>
      <c r="B144" s="4" t="n">
        <v>0.9</v>
      </c>
      <c r="C144" s="4" t="n">
        <v>14.6</v>
      </c>
      <c r="E144" s="3" t="n">
        <v>2022</v>
      </c>
      <c r="F144" s="4" t="n">
        <v>14.6</v>
      </c>
      <c r="G144" s="4" t="n">
        <f aca="false">E144*F144</f>
        <v>29521.2</v>
      </c>
      <c r="H144" s="3" t="n">
        <f aca="false">E144^2</f>
        <v>4088484</v>
      </c>
      <c r="I144" s="16" t="n">
        <f aca="false">($K$2-($M$2*E144+$N$2))^2</f>
        <v>0.304551543555016</v>
      </c>
      <c r="J144" s="16" t="n">
        <f aca="false">($K$2-F144)^2</f>
        <v>0.703252305736223</v>
      </c>
    </row>
    <row r="145" customFormat="false" ht="14.25" hidden="false" customHeight="false" outlineLevel="0" collapsed="false">
      <c r="E145" s="20" t="n">
        <f aca="false">SUM(E2:E144)</f>
        <v>278993</v>
      </c>
      <c r="F145" s="21" t="n">
        <f aca="false">SUM(F2:F144)</f>
        <v>1967.88</v>
      </c>
      <c r="G145" s="21" t="n">
        <f aca="false">SUM(G2:G144)</f>
        <v>3841227.87</v>
      </c>
      <c r="H145" s="20" t="n">
        <f aca="false">SUM(H2:H144)</f>
        <v>544559015</v>
      </c>
      <c r="I145" s="22" t="n">
        <f aca="false">SUM(I2:I144)</f>
        <v>14.7214210910625</v>
      </c>
      <c r="J145" s="22" t="n">
        <f aca="false">SUM(J2:J144)</f>
        <v>19.2861202797203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45"/>
  <sheetViews>
    <sheetView showFormulas="false" showGridLines="fals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O2" activeCellId="0" sqref="O2"/>
    </sheetView>
  </sheetViews>
  <sheetFormatPr defaultColWidth="8.88671875" defaultRowHeight="14.25" zeroHeight="false" outlineLevelRow="0" outlineLevelCol="0"/>
  <cols>
    <col collapsed="false" customWidth="true" hidden="false" outlineLevel="0" max="1" min="1" style="7" width="8.56"/>
    <col collapsed="false" customWidth="true" hidden="false" outlineLevel="0" max="2" min="2" style="7" width="8.34"/>
    <col collapsed="false" customWidth="true" hidden="false" outlineLevel="0" max="3" min="3" style="7" width="12"/>
    <col collapsed="false" customWidth="false" hidden="false" outlineLevel="0" max="4" min="4" style="8" width="8.88"/>
    <col collapsed="false" customWidth="true" hidden="false" outlineLevel="0" max="5" min="5" style="7" width="12.44"/>
    <col collapsed="false" customWidth="true" hidden="false" outlineLevel="0" max="6" min="6" style="7" width="8.34"/>
    <col collapsed="false" customWidth="true" hidden="false" outlineLevel="0" max="7" min="7" style="7" width="12.11"/>
    <col collapsed="false" customWidth="true" hidden="false" outlineLevel="0" max="8" min="8" style="7" width="13.22"/>
    <col collapsed="false" customWidth="true" hidden="false" outlineLevel="0" max="9" min="9" style="10" width="16.33"/>
    <col collapsed="false" customWidth="true" hidden="false" outlineLevel="0" max="10" min="10" style="10" width="16.22"/>
    <col collapsed="false" customWidth="false" hidden="false" outlineLevel="0" max="11" min="11" style="8" width="8.88"/>
    <col collapsed="false" customWidth="true" hidden="false" outlineLevel="0" max="12" min="12" style="8" width="4.56"/>
    <col collapsed="false" customWidth="true" hidden="false" outlineLevel="0" max="13" min="13" style="8" width="24.44"/>
    <col collapsed="false" customWidth="false" hidden="false" outlineLevel="0" max="16384" min="14" style="8" width="8.88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3</v>
      </c>
      <c r="D1" s="1"/>
      <c r="E1" s="11" t="s">
        <v>0</v>
      </c>
      <c r="F1" s="11" t="s">
        <v>1</v>
      </c>
      <c r="G1" s="11" t="s">
        <v>4</v>
      </c>
      <c r="H1" s="11" t="s">
        <v>5</v>
      </c>
      <c r="I1" s="13" t="s">
        <v>6</v>
      </c>
      <c r="J1" s="13" t="s">
        <v>7</v>
      </c>
      <c r="K1" s="14" t="s">
        <v>8</v>
      </c>
      <c r="L1" s="14" t="s">
        <v>9</v>
      </c>
      <c r="M1" s="15" t="s">
        <v>10</v>
      </c>
      <c r="N1" s="15" t="s">
        <v>11</v>
      </c>
      <c r="O1" s="15" t="s">
        <v>12</v>
      </c>
    </row>
    <row r="2" customFormat="false" ht="13.8" hidden="false" customHeight="false" outlineLevel="0" collapsed="false">
      <c r="A2" s="3" t="n">
        <v>1880</v>
      </c>
      <c r="B2" s="4" t="n">
        <v>-0.17</v>
      </c>
      <c r="C2" s="4" t="n">
        <v>13.53</v>
      </c>
      <c r="E2" s="23" t="n">
        <f aca="false">LN(A2)</f>
        <v>7.539027055824</v>
      </c>
      <c r="F2" s="4" t="n">
        <v>13.53</v>
      </c>
      <c r="G2" s="23" t="n">
        <f aca="false">E2*F2</f>
        <v>102.003036065299</v>
      </c>
      <c r="H2" s="23" t="n">
        <f aca="false">E2^2</f>
        <v>56.8369289484462</v>
      </c>
      <c r="I2" s="16" t="n">
        <f aca="false">($K$2-($M$2*E2+$N$2))^2</f>
        <v>0.309513519726579</v>
      </c>
      <c r="J2" s="16" t="n">
        <f aca="false">($K$2-F2)^2</f>
        <v>0.0535453127292285</v>
      </c>
      <c r="K2" s="17" t="n">
        <f aca="false">AVERAGE(F2:F144)</f>
        <v>13.7613986013986</v>
      </c>
      <c r="L2" s="18" t="n">
        <f aca="false">COUNT(A2:A144)</f>
        <v>143</v>
      </c>
      <c r="M2" s="19" t="n">
        <f aca="false">((E145*F145)-(L2*G145))/((E145^2)-(L2*H145))</f>
        <v>15.0988965246172</v>
      </c>
      <c r="N2" s="19" t="n">
        <f aca="false">(E145*G145-F145*H145)/(E145^2-L2*H145)</f>
        <v>-100.625930203348</v>
      </c>
      <c r="O2" s="19" t="n">
        <f aca="false">I145/J145</f>
        <v>0.757197084371799</v>
      </c>
    </row>
    <row r="3" customFormat="false" ht="14.25" hidden="false" customHeight="false" outlineLevel="0" collapsed="false">
      <c r="A3" s="3" t="n">
        <v>1881</v>
      </c>
      <c r="B3" s="4" t="n">
        <v>-0.09</v>
      </c>
      <c r="C3" s="4" t="n">
        <v>13.61</v>
      </c>
      <c r="E3" s="23" t="n">
        <f aca="false">LN(A3)</f>
        <v>7.53955882930103</v>
      </c>
      <c r="F3" s="4" t="n">
        <v>13.61</v>
      </c>
      <c r="G3" s="23" t="n">
        <f aca="false">E3*F3</f>
        <v>102.613395666787</v>
      </c>
      <c r="H3" s="23" t="n">
        <f aca="false">E3^2</f>
        <v>56.8449473404911</v>
      </c>
      <c r="I3" s="16" t="n">
        <f aca="false">($K$2-($M$2*E3+$N$2))^2</f>
        <v>0.300644075278182</v>
      </c>
      <c r="J3" s="16" t="n">
        <f aca="false">($K$2-F3)^2</f>
        <v>0.0229215365054524</v>
      </c>
    </row>
    <row r="4" customFormat="false" ht="13.8" hidden="false" customHeight="false" outlineLevel="0" collapsed="false">
      <c r="A4" s="3" t="n">
        <v>1882</v>
      </c>
      <c r="B4" s="4" t="n">
        <v>-0.11</v>
      </c>
      <c r="C4" s="4" t="n">
        <v>13.59</v>
      </c>
      <c r="E4" s="23" t="n">
        <f aca="false">LN(A4)</f>
        <v>7.54009032014533</v>
      </c>
      <c r="F4" s="4" t="n">
        <v>13.59</v>
      </c>
      <c r="G4" s="23" t="n">
        <f aca="false">E4*F4</f>
        <v>102.469827450775</v>
      </c>
      <c r="H4" s="23" t="n">
        <f aca="false">E4^2</f>
        <v>56.8529620359492</v>
      </c>
      <c r="I4" s="16" t="n">
        <f aca="false">($K$2-($M$2*E4+$N$2))^2</f>
        <v>0.291908177955232</v>
      </c>
      <c r="J4" s="16" t="n">
        <f aca="false">($K$2-F4)^2</f>
        <v>0.0293774805613962</v>
      </c>
      <c r="L4" s="0"/>
      <c r="M4" s="0"/>
    </row>
    <row r="5" customFormat="false" ht="13.8" hidden="false" customHeight="false" outlineLevel="0" collapsed="false">
      <c r="A5" s="3" t="n">
        <v>1883</v>
      </c>
      <c r="B5" s="4" t="n">
        <v>-0.18</v>
      </c>
      <c r="C5" s="4" t="n">
        <v>13.52</v>
      </c>
      <c r="E5" s="23" t="n">
        <f aca="false">LN(A5)</f>
        <v>7.54062152865715</v>
      </c>
      <c r="F5" s="4" t="n">
        <v>13.52</v>
      </c>
      <c r="G5" s="23" t="n">
        <f aca="false">E5*F5</f>
        <v>101.949203067445</v>
      </c>
      <c r="H5" s="23" t="n">
        <f aca="false">E5^2</f>
        <v>56.8609730384477</v>
      </c>
      <c r="I5" s="16" t="n">
        <f aca="false">($K$2-($M$2*E5+$N$2))^2</f>
        <v>0.283305617455904</v>
      </c>
      <c r="J5" s="16" t="n">
        <f aca="false">($K$2-F5)^2</f>
        <v>0.0582732847572004</v>
      </c>
      <c r="L5" s="0"/>
      <c r="M5" s="0"/>
    </row>
    <row r="6" customFormat="false" ht="13.8" hidden="false" customHeight="false" outlineLevel="0" collapsed="false">
      <c r="A6" s="3" t="n">
        <v>1884</v>
      </c>
      <c r="B6" s="4" t="n">
        <v>-0.28</v>
      </c>
      <c r="C6" s="4" t="n">
        <v>13.42</v>
      </c>
      <c r="E6" s="23" t="n">
        <f aca="false">LN(A6)</f>
        <v>7.54115245513631</v>
      </c>
      <c r="F6" s="4" t="n">
        <v>13.42</v>
      </c>
      <c r="G6" s="23" t="n">
        <f aca="false">E6*F6</f>
        <v>101.202265947929</v>
      </c>
      <c r="H6" s="23" t="n">
        <f aca="false">E6^2</f>
        <v>56.8689803516084</v>
      </c>
      <c r="I6" s="16" t="n">
        <f aca="false">($K$2-($M$2*E6+$N$2))^2</f>
        <v>0.274836183886015</v>
      </c>
      <c r="J6" s="16" t="n">
        <f aca="false">($K$2-F6)^2</f>
        <v>0.11655300503692</v>
      </c>
      <c r="L6" s="0"/>
      <c r="M6" s="0"/>
    </row>
    <row r="7" customFormat="false" ht="14.25" hidden="false" customHeight="false" outlineLevel="0" collapsed="false">
      <c r="A7" s="3" t="n">
        <v>1885</v>
      </c>
      <c r="B7" s="4" t="n">
        <v>-0.33</v>
      </c>
      <c r="C7" s="4" t="n">
        <v>13.37</v>
      </c>
      <c r="E7" s="23" t="n">
        <f aca="false">LN(A7)</f>
        <v>7.54168309988211</v>
      </c>
      <c r="F7" s="4" t="n">
        <v>13.37</v>
      </c>
      <c r="G7" s="23" t="n">
        <f aca="false">E7*F7</f>
        <v>100.832303045424</v>
      </c>
      <c r="H7" s="23" t="n">
        <f aca="false">E7^2</f>
        <v>56.8769839790475</v>
      </c>
      <c r="I7" s="16" t="n">
        <f aca="false">($K$2-($M$2*E7+$N$2))^2</f>
        <v>0.266499667757949</v>
      </c>
      <c r="J7" s="16" t="n">
        <f aca="false">($K$2-F7)^2</f>
        <v>0.153192865176781</v>
      </c>
    </row>
    <row r="8" customFormat="false" ht="13.8" hidden="false" customHeight="false" outlineLevel="0" collapsed="false">
      <c r="A8" s="3" t="n">
        <v>1886</v>
      </c>
      <c r="B8" s="4" t="n">
        <v>-0.31</v>
      </c>
      <c r="C8" s="4" t="n">
        <v>13.39</v>
      </c>
      <c r="E8" s="23" t="n">
        <f aca="false">LN(A8)</f>
        <v>7.5422134631934</v>
      </c>
      <c r="F8" s="4" t="n">
        <v>13.39</v>
      </c>
      <c r="G8" s="23" t="n">
        <f aca="false">E8*F8</f>
        <v>100.99023827216</v>
      </c>
      <c r="H8" s="23" t="n">
        <f aca="false">E8^2</f>
        <v>56.8849839243758</v>
      </c>
      <c r="I8" s="16" t="n">
        <f aca="false">($K$2-($M$2*E8+$N$2))^2</f>
        <v>0.258295859989758</v>
      </c>
      <c r="J8" s="16" t="n">
        <f aca="false">($K$2-F8)^2</f>
        <v>0.137936921120837</v>
      </c>
      <c r="L8" s="0"/>
      <c r="M8" s="0"/>
    </row>
    <row r="9" customFormat="false" ht="14.25" hidden="false" customHeight="false" outlineLevel="0" collapsed="false">
      <c r="A9" s="3" t="n">
        <v>1887</v>
      </c>
      <c r="B9" s="4" t="n">
        <v>-0.36</v>
      </c>
      <c r="C9" s="4" t="n">
        <v>13.34</v>
      </c>
      <c r="E9" s="23" t="n">
        <f aca="false">LN(A9)</f>
        <v>7.54274354536855</v>
      </c>
      <c r="F9" s="4" t="n">
        <v>13.34</v>
      </c>
      <c r="G9" s="23" t="n">
        <f aca="false">E9*F9</f>
        <v>100.620198895216</v>
      </c>
      <c r="H9" s="23" t="n">
        <f aca="false">E9^2</f>
        <v>56.8929801911989</v>
      </c>
      <c r="I9" s="16" t="n">
        <f aca="false">($K$2-($M$2*E9+$N$2))^2</f>
        <v>0.250224551904154</v>
      </c>
      <c r="J9" s="16" t="n">
        <f aca="false">($K$2-F9)^2</f>
        <v>0.177576781260696</v>
      </c>
    </row>
    <row r="10" customFormat="false" ht="14.25" hidden="false" customHeight="false" outlineLevel="0" collapsed="false">
      <c r="A10" s="3" t="n">
        <v>1888</v>
      </c>
      <c r="B10" s="4" t="n">
        <v>-0.17</v>
      </c>
      <c r="C10" s="4" t="n">
        <v>13.53</v>
      </c>
      <c r="E10" s="23" t="n">
        <f aca="false">LN(A10)</f>
        <v>7.54327334670545</v>
      </c>
      <c r="F10" s="4" t="n">
        <v>13.53</v>
      </c>
      <c r="G10" s="23" t="n">
        <f aca="false">E10*F10</f>
        <v>102.060488380925</v>
      </c>
      <c r="H10" s="23" t="n">
        <f aca="false">E10^2</f>
        <v>56.9009727831168</v>
      </c>
      <c r="I10" s="16" t="n">
        <f aca="false">($K$2-($M$2*E10+$N$2))^2</f>
        <v>0.242285535227489</v>
      </c>
      <c r="J10" s="16" t="n">
        <f aca="false">($K$2-F10)^2</f>
        <v>0.0535453127292285</v>
      </c>
    </row>
    <row r="11" customFormat="false" ht="14.25" hidden="false" customHeight="false" outlineLevel="0" collapsed="false">
      <c r="A11" s="3" t="n">
        <v>1889</v>
      </c>
      <c r="B11" s="4" t="n">
        <v>-0.1</v>
      </c>
      <c r="C11" s="4" t="n">
        <v>13.6</v>
      </c>
      <c r="E11" s="23" t="n">
        <f aca="false">LN(A11)</f>
        <v>7.54380286750151</v>
      </c>
      <c r="F11" s="4" t="n">
        <v>13.6</v>
      </c>
      <c r="G11" s="23" t="n">
        <f aca="false">E11*F11</f>
        <v>102.595718998021</v>
      </c>
      <c r="H11" s="23" t="n">
        <f aca="false">E11^2</f>
        <v>56.908961703724</v>
      </c>
      <c r="I11" s="16" t="n">
        <f aca="false">($K$2-($M$2*E11+$N$2))^2</f>
        <v>0.234478602088907</v>
      </c>
      <c r="J11" s="16" t="n">
        <f aca="false">($K$2-F11)^2</f>
        <v>0.0260495085334243</v>
      </c>
    </row>
    <row r="12" customFormat="false" ht="14.25" hidden="false" customHeight="false" outlineLevel="0" collapsed="false">
      <c r="A12" s="3" t="n">
        <v>1890</v>
      </c>
      <c r="B12" s="4" t="n">
        <v>-0.35</v>
      </c>
      <c r="C12" s="4" t="n">
        <v>13.35</v>
      </c>
      <c r="E12" s="23" t="n">
        <f aca="false">LN(A12)</f>
        <v>7.54433210805369</v>
      </c>
      <c r="F12" s="4" t="n">
        <v>13.35</v>
      </c>
      <c r="G12" s="23" t="n">
        <f aca="false">E12*F12</f>
        <v>100.716833642517</v>
      </c>
      <c r="H12" s="23" t="n">
        <f aca="false">E12^2</f>
        <v>56.9169469566098</v>
      </c>
      <c r="I12" s="16" t="n">
        <f aca="false">($K$2-($M$2*E12+$N$2))^2</f>
        <v>0.226803545019253</v>
      </c>
      <c r="J12" s="16" t="n">
        <f aca="false">($K$2-F12)^2</f>
        <v>0.169248809232725</v>
      </c>
    </row>
    <row r="13" customFormat="false" ht="14.25" hidden="false" customHeight="false" outlineLevel="0" collapsed="false">
      <c r="A13" s="3" t="n">
        <v>1891</v>
      </c>
      <c r="B13" s="4" t="n">
        <v>-0.23</v>
      </c>
      <c r="C13" s="4" t="n">
        <v>13.47</v>
      </c>
      <c r="E13" s="23" t="n">
        <f aca="false">LN(A13)</f>
        <v>7.54486106865846</v>
      </c>
      <c r="F13" s="4" t="n">
        <v>13.47</v>
      </c>
      <c r="G13" s="23" t="n">
        <f aca="false">E13*F13</f>
        <v>101.629278594829</v>
      </c>
      <c r="H13" s="23" t="n">
        <f aca="false">E13^2</f>
        <v>56.924928545358</v>
      </c>
      <c r="I13" s="16" t="n">
        <f aca="false">($K$2-($M$2*E13+$N$2))^2</f>
        <v>0.219260156950211</v>
      </c>
      <c r="J13" s="16" t="n">
        <f aca="false">($K$2-F13)^2</f>
        <v>0.0849131448970609</v>
      </c>
    </row>
    <row r="14" customFormat="false" ht="14.25" hidden="false" customHeight="false" outlineLevel="0" collapsed="false">
      <c r="A14" s="3" t="n">
        <v>1892</v>
      </c>
      <c r="B14" s="4" t="n">
        <v>-0.27</v>
      </c>
      <c r="C14" s="4" t="n">
        <v>13.43</v>
      </c>
      <c r="E14" s="23" t="n">
        <f aca="false">LN(A14)</f>
        <v>7.54538974961182</v>
      </c>
      <c r="F14" s="4" t="n">
        <v>13.43</v>
      </c>
      <c r="G14" s="23" t="n">
        <f aca="false">E14*F14</f>
        <v>101.334584337287</v>
      </c>
      <c r="H14" s="23" t="n">
        <f aca="false">E14^2</f>
        <v>56.9329064735472</v>
      </c>
      <c r="I14" s="16" t="n">
        <f aca="false">($K$2-($M$2*E14+$N$2))^2</f>
        <v>0.211848231213242</v>
      </c>
      <c r="J14" s="16" t="n">
        <f aca="false">($K$2-F14)^2</f>
        <v>0.109825033008948</v>
      </c>
    </row>
    <row r="15" customFormat="false" ht="14.25" hidden="false" customHeight="false" outlineLevel="0" collapsed="false">
      <c r="A15" s="3" t="n">
        <v>1893</v>
      </c>
      <c r="B15" s="4" t="n">
        <v>-0.31</v>
      </c>
      <c r="C15" s="4" t="n">
        <v>13.39</v>
      </c>
      <c r="E15" s="23" t="n">
        <f aca="false">LN(A15)</f>
        <v>7.54591815120932</v>
      </c>
      <c r="F15" s="4" t="n">
        <v>13.39</v>
      </c>
      <c r="G15" s="23" t="n">
        <f aca="false">E15*F15</f>
        <v>101.039844044693</v>
      </c>
      <c r="H15" s="23" t="n">
        <f aca="false">E15^2</f>
        <v>56.9408807447503</v>
      </c>
      <c r="I15" s="16" t="n">
        <f aca="false">($K$2-($M$2*E15+$N$2))^2</f>
        <v>0.204567561538727</v>
      </c>
      <c r="J15" s="16" t="n">
        <f aca="false">($K$2-F15)^2</f>
        <v>0.137936921120837</v>
      </c>
    </row>
    <row r="16" customFormat="false" ht="14.25" hidden="false" customHeight="false" outlineLevel="0" collapsed="false">
      <c r="A16" s="3" t="n">
        <v>1894</v>
      </c>
      <c r="B16" s="4" t="n">
        <v>-0.3</v>
      </c>
      <c r="C16" s="4" t="n">
        <v>13.4</v>
      </c>
      <c r="E16" s="23" t="n">
        <f aca="false">LN(A16)</f>
        <v>7.54644627374602</v>
      </c>
      <c r="F16" s="4" t="n">
        <v>13.4</v>
      </c>
      <c r="G16" s="23" t="n">
        <f aca="false">E16*F16</f>
        <v>101.122380068197</v>
      </c>
      <c r="H16" s="23" t="n">
        <f aca="false">E16^2</f>
        <v>56.9488513625352</v>
      </c>
      <c r="I16" s="16" t="n">
        <f aca="false">($K$2-($M$2*E16+$N$2))^2</f>
        <v>0.197417942054914</v>
      </c>
      <c r="J16" s="16" t="n">
        <f aca="false">($K$2-F16)^2</f>
        <v>0.130608949092865</v>
      </c>
    </row>
    <row r="17" customFormat="false" ht="14.25" hidden="false" customHeight="false" outlineLevel="0" collapsed="false">
      <c r="A17" s="3" t="n">
        <v>1895</v>
      </c>
      <c r="B17" s="4" t="n">
        <v>-0.22</v>
      </c>
      <c r="C17" s="4" t="n">
        <v>13.48</v>
      </c>
      <c r="E17" s="23" t="n">
        <f aca="false">LN(A17)</f>
        <v>7.54697411751653</v>
      </c>
      <c r="F17" s="4" t="n">
        <v>13.48</v>
      </c>
      <c r="G17" s="23" t="n">
        <f aca="false">E17*F17</f>
        <v>101.733211104123</v>
      </c>
      <c r="H17" s="23" t="n">
        <f aca="false">E17^2</f>
        <v>56.9568183304644</v>
      </c>
      <c r="I17" s="16" t="n">
        <f aca="false">($K$2-($M$2*E17+$N$2))^2</f>
        <v>0.190399167287049</v>
      </c>
      <c r="J17" s="16" t="n">
        <f aca="false">($K$2-F17)^2</f>
        <v>0.079185172869089</v>
      </c>
    </row>
    <row r="18" customFormat="false" ht="14.25" hidden="false" customHeight="false" outlineLevel="0" collapsed="false">
      <c r="A18" s="3" t="n">
        <v>1896</v>
      </c>
      <c r="B18" s="4" t="n">
        <v>-0.11</v>
      </c>
      <c r="C18" s="4" t="n">
        <v>13.59</v>
      </c>
      <c r="E18" s="23" t="n">
        <f aca="false">LN(A18)</f>
        <v>7.54750168281497</v>
      </c>
      <c r="F18" s="4" t="n">
        <v>13.59</v>
      </c>
      <c r="G18" s="23" t="n">
        <f aca="false">E18*F18</f>
        <v>102.570547869455</v>
      </c>
      <c r="H18" s="23" t="n">
        <f aca="false">E18^2</f>
        <v>56.9647816520948</v>
      </c>
      <c r="I18" s="16" t="n">
        <f aca="false">($K$2-($M$2*E18+$N$2))^2</f>
        <v>0.183511032156386</v>
      </c>
      <c r="J18" s="16" t="n">
        <f aca="false">($K$2-F18)^2</f>
        <v>0.0293774805613962</v>
      </c>
    </row>
    <row r="19" customFormat="false" ht="14.25" hidden="false" customHeight="false" outlineLevel="0" collapsed="false">
      <c r="A19" s="3" t="n">
        <v>1897</v>
      </c>
      <c r="B19" s="4" t="n">
        <v>-0.1</v>
      </c>
      <c r="C19" s="4" t="n">
        <v>13.6</v>
      </c>
      <c r="E19" s="23" t="n">
        <f aca="false">LN(A19)</f>
        <v>7.54802896993501</v>
      </c>
      <c r="F19" s="4" t="n">
        <v>13.6</v>
      </c>
      <c r="G19" s="23" t="n">
        <f aca="false">E19*F19</f>
        <v>102.653193991116</v>
      </c>
      <c r="H19" s="23" t="n">
        <f aca="false">E19^2</f>
        <v>56.9727413309782</v>
      </c>
      <c r="I19" s="16" t="n">
        <f aca="false">($K$2-($M$2*E19+$N$2))^2</f>
        <v>0.176753331979225</v>
      </c>
      <c r="J19" s="16" t="n">
        <f aca="false">($K$2-F19)^2</f>
        <v>0.0260495085334243</v>
      </c>
    </row>
    <row r="20" customFormat="false" ht="14.25" hidden="false" customHeight="false" outlineLevel="0" collapsed="false">
      <c r="A20" s="3" t="n">
        <v>1898</v>
      </c>
      <c r="B20" s="4" t="n">
        <v>-0.27</v>
      </c>
      <c r="C20" s="4" t="n">
        <v>13.43</v>
      </c>
      <c r="E20" s="23" t="n">
        <f aca="false">LN(A20)</f>
        <v>7.54855597916987</v>
      </c>
      <c r="F20" s="4" t="n">
        <v>13.43</v>
      </c>
      <c r="G20" s="23" t="n">
        <f aca="false">E20*F20</f>
        <v>101.377106800251</v>
      </c>
      <c r="H20" s="23" t="n">
        <f aca="false">E20^2</f>
        <v>56.9806973706613</v>
      </c>
      <c r="I20" s="16" t="n">
        <f aca="false">($K$2-($M$2*E20+$N$2))^2</f>
        <v>0.170125862466022</v>
      </c>
      <c r="J20" s="16" t="n">
        <f aca="false">($K$2-F20)^2</f>
        <v>0.109825033008948</v>
      </c>
    </row>
    <row r="21" customFormat="false" ht="14.25" hidden="false" customHeight="false" outlineLevel="0" collapsed="false">
      <c r="A21" s="3" t="n">
        <v>1899</v>
      </c>
      <c r="B21" s="4" t="n">
        <v>-0.17</v>
      </c>
      <c r="C21" s="4" t="n">
        <v>13.53</v>
      </c>
      <c r="E21" s="23" t="n">
        <f aca="false">LN(A21)</f>
        <v>7.54908271081229</v>
      </c>
      <c r="F21" s="4" t="n">
        <v>13.53</v>
      </c>
      <c r="G21" s="23" t="n">
        <f aca="false">E21*F21</f>
        <v>102.13908907729</v>
      </c>
      <c r="H21" s="23" t="n">
        <f aca="false">E21^2</f>
        <v>56.988649774685</v>
      </c>
      <c r="I21" s="16" t="n">
        <f aca="false">($K$2-($M$2*E21+$N$2))^2</f>
        <v>0.163628419720385</v>
      </c>
      <c r="J21" s="16" t="n">
        <f aca="false">($K$2-F21)^2</f>
        <v>0.0535453127292285</v>
      </c>
    </row>
    <row r="22" customFormat="false" ht="14.25" hidden="false" customHeight="false" outlineLevel="0" collapsed="false">
      <c r="A22" s="3" t="n">
        <v>1900</v>
      </c>
      <c r="B22" s="4" t="n">
        <v>-0.08</v>
      </c>
      <c r="C22" s="4" t="n">
        <v>13.62</v>
      </c>
      <c r="E22" s="23" t="n">
        <f aca="false">LN(A22)</f>
        <v>7.54960916515453</v>
      </c>
      <c r="F22" s="4" t="n">
        <v>13.62</v>
      </c>
      <c r="G22" s="23" t="n">
        <f aca="false">E22*F22</f>
        <v>102.825676829405</v>
      </c>
      <c r="H22" s="23" t="n">
        <f aca="false">E22^2</f>
        <v>56.9965985465853</v>
      </c>
      <c r="I22" s="16" t="n">
        <f aca="false">($K$2-($M$2*E22+$N$2))^2</f>
        <v>0.157260800238146</v>
      </c>
      <c r="J22" s="16" t="n">
        <f aca="false">($K$2-F22)^2</f>
        <v>0.0199935644774804</v>
      </c>
    </row>
    <row r="23" customFormat="false" ht="14.25" hidden="false" customHeight="false" outlineLevel="0" collapsed="false">
      <c r="A23" s="3" t="n">
        <v>1901</v>
      </c>
      <c r="B23" s="4" t="n">
        <v>-0.15</v>
      </c>
      <c r="C23" s="4" t="n">
        <v>13.55</v>
      </c>
      <c r="E23" s="23" t="n">
        <f aca="false">LN(A23)</f>
        <v>7.55013534248843</v>
      </c>
      <c r="F23" s="4" t="n">
        <v>13.55</v>
      </c>
      <c r="G23" s="23" t="n">
        <f aca="false">E23*F23</f>
        <v>102.304333890718</v>
      </c>
      <c r="H23" s="23" t="n">
        <f aca="false">E23^2</f>
        <v>57.0045436898929</v>
      </c>
      <c r="I23" s="16" t="n">
        <f aca="false">($K$2-($M$2*E23+$N$2))^2</f>
        <v>0.1510228009065</v>
      </c>
      <c r="J23" s="16" t="n">
        <f aca="false">($K$2-F23)^2</f>
        <v>0.0446893686732846</v>
      </c>
    </row>
    <row r="24" customFormat="false" ht="14.25" hidden="false" customHeight="false" outlineLevel="0" collapsed="false">
      <c r="A24" s="3" t="n">
        <v>1902</v>
      </c>
      <c r="B24" s="4" t="n">
        <v>-0.27</v>
      </c>
      <c r="C24" s="4" t="n">
        <v>13.43</v>
      </c>
      <c r="E24" s="23" t="n">
        <f aca="false">LN(A24)</f>
        <v>7.55066124310534</v>
      </c>
      <c r="F24" s="4" t="n">
        <v>13.43</v>
      </c>
      <c r="G24" s="23" t="n">
        <f aca="false">E24*F24</f>
        <v>101.405380494905</v>
      </c>
      <c r="H24" s="23" t="n">
        <f aca="false">E24^2</f>
        <v>57.012485208133</v>
      </c>
      <c r="I24" s="16" t="n">
        <f aca="false">($K$2-($M$2*E24+$N$2))^2</f>
        <v>0.144914219002949</v>
      </c>
      <c r="J24" s="16" t="n">
        <f aca="false">($K$2-F24)^2</f>
        <v>0.109825033008948</v>
      </c>
    </row>
    <row r="25" customFormat="false" ht="14.25" hidden="false" customHeight="false" outlineLevel="0" collapsed="false">
      <c r="A25" s="3" t="n">
        <v>1903</v>
      </c>
      <c r="B25" s="4" t="n">
        <v>-0.37</v>
      </c>
      <c r="C25" s="4" t="n">
        <v>13.33</v>
      </c>
      <c r="E25" s="23" t="n">
        <f aca="false">LN(A25)</f>
        <v>7.55118686729615</v>
      </c>
      <c r="F25" s="4" t="n">
        <v>13.33</v>
      </c>
      <c r="G25" s="23" t="n">
        <f aca="false">E25*F25</f>
        <v>100.657320941058</v>
      </c>
      <c r="H25" s="23" t="n">
        <f aca="false">E25^2</f>
        <v>57.0204231048258</v>
      </c>
      <c r="I25" s="16" t="n">
        <f aca="false">($K$2-($M$2*E25+$N$2))^2</f>
        <v>0.13893485219448</v>
      </c>
      <c r="J25" s="16" t="n">
        <f aca="false">($K$2-F25)^2</f>
        <v>0.186104753288668</v>
      </c>
    </row>
    <row r="26" customFormat="false" ht="14.25" hidden="false" customHeight="false" outlineLevel="0" collapsed="false">
      <c r="A26" s="3" t="n">
        <v>1904</v>
      </c>
      <c r="B26" s="4" t="n">
        <v>-0.47</v>
      </c>
      <c r="C26" s="4" t="n">
        <v>13.23</v>
      </c>
      <c r="E26" s="23" t="n">
        <f aca="false">LN(A26)</f>
        <v>7.55171221535131</v>
      </c>
      <c r="F26" s="4" t="n">
        <v>13.23</v>
      </c>
      <c r="G26" s="23" t="n">
        <f aca="false">E26*F26</f>
        <v>99.9091526090978</v>
      </c>
      <c r="H26" s="23" t="n">
        <f aca="false">E26^2</f>
        <v>57.0283573834862</v>
      </c>
      <c r="I26" s="16" t="n">
        <f aca="false">($K$2-($M$2*E26+$N$2))^2</f>
        <v>0.133084498536546</v>
      </c>
      <c r="J26" s="16" t="n">
        <f aca="false">($K$2-F26)^2</f>
        <v>0.28238447356839</v>
      </c>
    </row>
    <row r="27" customFormat="false" ht="14.25" hidden="false" customHeight="false" outlineLevel="0" collapsed="false">
      <c r="A27" s="3" t="n">
        <v>1905</v>
      </c>
      <c r="B27" s="4" t="n">
        <v>-0.26</v>
      </c>
      <c r="C27" s="4" t="n">
        <v>13.44</v>
      </c>
      <c r="E27" s="23" t="n">
        <f aca="false">LN(A27)</f>
        <v>7.5522372875608</v>
      </c>
      <c r="F27" s="4" t="n">
        <v>13.44</v>
      </c>
      <c r="G27" s="23" t="n">
        <f aca="false">E27*F27</f>
        <v>101.502069144817</v>
      </c>
      <c r="H27" s="23" t="n">
        <f aca="false">E27^2</f>
        <v>57.0362880476237</v>
      </c>
      <c r="I27" s="16" t="n">
        <f aca="false">($K$2-($M$2*E27+$N$2))^2</f>
        <v>0.127362956472227</v>
      </c>
      <c r="J27" s="16" t="n">
        <f aca="false">($K$2-F27)^2</f>
        <v>0.103297060980977</v>
      </c>
    </row>
    <row r="28" customFormat="false" ht="14.25" hidden="false" customHeight="false" outlineLevel="0" collapsed="false">
      <c r="A28" s="3" t="n">
        <v>1906</v>
      </c>
      <c r="B28" s="4" t="n">
        <v>-0.22</v>
      </c>
      <c r="C28" s="4" t="n">
        <v>13.48</v>
      </c>
      <c r="E28" s="23" t="n">
        <f aca="false">LN(A28)</f>
        <v>7.55276208421415</v>
      </c>
      <c r="F28" s="4" t="n">
        <v>13.48</v>
      </c>
      <c r="G28" s="23" t="n">
        <f aca="false">E28*F28</f>
        <v>101.811232895207</v>
      </c>
      <c r="H28" s="23" t="n">
        <f aca="false">E28^2</f>
        <v>57.0442151007428</v>
      </c>
      <c r="I28" s="16" t="n">
        <f aca="false">($K$2-($M$2*E28+$N$2))^2</f>
        <v>0.121770024831264</v>
      </c>
      <c r="J28" s="16" t="n">
        <f aca="false">($K$2-F28)^2</f>
        <v>0.079185172869089</v>
      </c>
    </row>
    <row r="29" customFormat="false" ht="14.25" hidden="false" customHeight="false" outlineLevel="0" collapsed="false">
      <c r="A29" s="3" t="n">
        <v>1907</v>
      </c>
      <c r="B29" s="4" t="n">
        <v>-0.38</v>
      </c>
      <c r="C29" s="4" t="n">
        <v>13.32</v>
      </c>
      <c r="E29" s="23" t="n">
        <f aca="false">LN(A29)</f>
        <v>7.55328660560042</v>
      </c>
      <c r="F29" s="4" t="n">
        <v>13.32</v>
      </c>
      <c r="G29" s="23" t="n">
        <f aca="false">E29*F29</f>
        <v>100.609777586598</v>
      </c>
      <c r="H29" s="23" t="n">
        <f aca="false">E29^2</f>
        <v>57.0521385463427</v>
      </c>
      <c r="I29" s="16" t="n">
        <f aca="false">($K$2-($M$2*E29+$N$2))^2</f>
        <v>0.116305502829109</v>
      </c>
      <c r="J29" s="16" t="n">
        <f aca="false">($K$2-F29)^2</f>
        <v>0.194832725316642</v>
      </c>
    </row>
    <row r="30" customFormat="false" ht="14.25" hidden="false" customHeight="false" outlineLevel="0" collapsed="false">
      <c r="A30" s="3" t="n">
        <v>1908</v>
      </c>
      <c r="B30" s="4" t="n">
        <v>-0.43</v>
      </c>
      <c r="C30" s="4" t="n">
        <v>13.27</v>
      </c>
      <c r="E30" s="23" t="n">
        <f aca="false">LN(A30)</f>
        <v>7.55381085200823</v>
      </c>
      <c r="F30" s="4" t="n">
        <v>13.27</v>
      </c>
      <c r="G30" s="23" t="n">
        <f aca="false">E30*F30</f>
        <v>100.239070006149</v>
      </c>
      <c r="H30" s="23" t="n">
        <f aca="false">E30^2</f>
        <v>57.0600583879173</v>
      </c>
      <c r="I30" s="16" t="n">
        <f aca="false">($K$2-($M$2*E30+$N$2))^2</f>
        <v>0.110969190066057</v>
      </c>
      <c r="J30" s="16" t="n">
        <f aca="false">($K$2-F30)^2</f>
        <v>0.241472585456501</v>
      </c>
    </row>
    <row r="31" customFormat="false" ht="14.25" hidden="false" customHeight="false" outlineLevel="0" collapsed="false">
      <c r="A31" s="3" t="n">
        <v>1909</v>
      </c>
      <c r="B31" s="4" t="n">
        <v>-0.48</v>
      </c>
      <c r="C31" s="4" t="n">
        <v>13.22</v>
      </c>
      <c r="E31" s="23" t="n">
        <f aca="false">LN(A31)</f>
        <v>7.55433482372575</v>
      </c>
      <c r="F31" s="4" t="n">
        <v>13.22</v>
      </c>
      <c r="G31" s="23" t="n">
        <f aca="false">E31*F31</f>
        <v>99.8683063696544</v>
      </c>
      <c r="H31" s="23" t="n">
        <f aca="false">E31^2</f>
        <v>57.0679746289555</v>
      </c>
      <c r="I31" s="16" t="n">
        <f aca="false">($K$2-($M$2*E31+$N$2))^2</f>
        <v>0.105760886526305</v>
      </c>
      <c r="J31" s="16" t="n">
        <f aca="false">($K$2-F31)^2</f>
        <v>0.293112445596361</v>
      </c>
    </row>
    <row r="32" customFormat="false" ht="14.25" hidden="false" customHeight="false" outlineLevel="0" collapsed="false">
      <c r="A32" s="3" t="n">
        <v>1910</v>
      </c>
      <c r="B32" s="4" t="n">
        <v>-0.43</v>
      </c>
      <c r="C32" s="4" t="n">
        <v>13.27</v>
      </c>
      <c r="E32" s="23" t="n">
        <f aca="false">LN(A32)</f>
        <v>7.55485852104068</v>
      </c>
      <c r="F32" s="4" t="n">
        <v>13.27</v>
      </c>
      <c r="G32" s="23" t="n">
        <f aca="false">E32*F32</f>
        <v>100.25297257421</v>
      </c>
      <c r="H32" s="23" t="n">
        <f aca="false">E32^2</f>
        <v>57.0758872729409</v>
      </c>
      <c r="I32" s="16" t="n">
        <f aca="false">($K$2-($M$2*E32+$N$2))^2</f>
        <v>0.100680392577073</v>
      </c>
      <c r="J32" s="16" t="n">
        <f aca="false">($K$2-F32)^2</f>
        <v>0.241472585456501</v>
      </c>
    </row>
    <row r="33" customFormat="false" ht="14.25" hidden="false" customHeight="false" outlineLevel="0" collapsed="false">
      <c r="A33" s="3" t="n">
        <v>1911</v>
      </c>
      <c r="B33" s="4" t="n">
        <v>-0.44</v>
      </c>
      <c r="C33" s="4" t="n">
        <v>13.26</v>
      </c>
      <c r="E33" s="23" t="n">
        <f aca="false">LN(A33)</f>
        <v>7.55538194424027</v>
      </c>
      <c r="F33" s="4" t="n">
        <v>13.26</v>
      </c>
      <c r="G33" s="23" t="n">
        <f aca="false">E33*F33</f>
        <v>100.184364580626</v>
      </c>
      <c r="H33" s="23" t="n">
        <f aca="false">E33^2</f>
        <v>57.0837963233519</v>
      </c>
      <c r="I33" s="16" t="n">
        <f aca="false">($K$2-($M$2*E33+$N$2))^2</f>
        <v>0.0957275089676398</v>
      </c>
      <c r="J33" s="16" t="n">
        <f aca="false">($K$2-F33)^2</f>
        <v>0.251400557484472</v>
      </c>
    </row>
    <row r="34" customFormat="false" ht="14.25" hidden="false" customHeight="false" outlineLevel="0" collapsed="false">
      <c r="A34" s="3" t="n">
        <v>1912</v>
      </c>
      <c r="B34" s="4" t="n">
        <v>-0.36</v>
      </c>
      <c r="C34" s="4" t="n">
        <v>13.34</v>
      </c>
      <c r="E34" s="23" t="n">
        <f aca="false">LN(A34)</f>
        <v>7.55590509361135</v>
      </c>
      <c r="F34" s="4" t="n">
        <v>13.34</v>
      </c>
      <c r="G34" s="23" t="n">
        <f aca="false">E34*F34</f>
        <v>100.795773948775</v>
      </c>
      <c r="H34" s="23" t="n">
        <f aca="false">E34^2</f>
        <v>57.0917017836619</v>
      </c>
      <c r="I34" s="16" t="n">
        <f aca="false">($K$2-($M$2*E34+$N$2))^2</f>
        <v>0.0909020368284647</v>
      </c>
      <c r="J34" s="16" t="n">
        <f aca="false">($K$2-F34)^2</f>
        <v>0.177576781260696</v>
      </c>
    </row>
    <row r="35" customFormat="false" ht="14.25" hidden="false" customHeight="false" outlineLevel="0" collapsed="false">
      <c r="A35" s="3" t="n">
        <v>1913</v>
      </c>
      <c r="B35" s="4" t="n">
        <v>-0.34</v>
      </c>
      <c r="C35" s="4" t="n">
        <v>13.36</v>
      </c>
      <c r="E35" s="23" t="n">
        <f aca="false">LN(A35)</f>
        <v>7.55642796944025</v>
      </c>
      <c r="F35" s="4" t="n">
        <v>13.36</v>
      </c>
      <c r="G35" s="23" t="n">
        <f aca="false">E35*F35</f>
        <v>100.953877671722</v>
      </c>
      <c r="H35" s="23" t="n">
        <f aca="false">E35^2</f>
        <v>57.0996036573389</v>
      </c>
      <c r="I35" s="16" t="n">
        <f aca="false">($K$2-($M$2*E35+$N$2))^2</f>
        <v>0.0862037776702833</v>
      </c>
      <c r="J35" s="16" t="n">
        <f aca="false">($K$2-F35)^2</f>
        <v>0.161120837204753</v>
      </c>
    </row>
    <row r="36" customFormat="false" ht="14.25" hidden="false" customHeight="false" outlineLevel="0" collapsed="false">
      <c r="A36" s="3" t="n">
        <v>1914</v>
      </c>
      <c r="B36" s="4" t="n">
        <v>-0.15</v>
      </c>
      <c r="C36" s="4" t="n">
        <v>13.55</v>
      </c>
      <c r="E36" s="23" t="n">
        <f aca="false">LN(A36)</f>
        <v>7.5569505720129</v>
      </c>
      <c r="F36" s="4" t="n">
        <v>13.55</v>
      </c>
      <c r="G36" s="23" t="n">
        <f aca="false">E36*F36</f>
        <v>102.396680250775</v>
      </c>
      <c r="H36" s="23" t="n">
        <f aca="false">E36^2</f>
        <v>57.1075019478461</v>
      </c>
      <c r="I36" s="16" t="n">
        <f aca="false">($K$2-($M$2*E36+$N$2))^2</f>
        <v>0.081632533383221</v>
      </c>
      <c r="J36" s="16" t="n">
        <f aca="false">($K$2-F36)^2</f>
        <v>0.0446893686732846</v>
      </c>
    </row>
    <row r="37" customFormat="false" ht="14.25" hidden="false" customHeight="false" outlineLevel="0" collapsed="false">
      <c r="A37" s="3" t="n">
        <v>1915</v>
      </c>
      <c r="B37" s="4" t="n">
        <v>-0.14</v>
      </c>
      <c r="C37" s="4" t="n">
        <v>13.56</v>
      </c>
      <c r="E37" s="23" t="n">
        <f aca="false">LN(A37)</f>
        <v>7.55747290161475</v>
      </c>
      <c r="F37" s="4" t="n">
        <v>13.56</v>
      </c>
      <c r="G37" s="23" t="n">
        <f aca="false">E37*F37</f>
        <v>102.479332545896</v>
      </c>
      <c r="H37" s="23" t="n">
        <f aca="false">E37^2</f>
        <v>57.1153966586412</v>
      </c>
      <c r="I37" s="16" t="n">
        <f aca="false">($K$2-($M$2*E37+$N$2))^2</f>
        <v>0.0771881062358762</v>
      </c>
      <c r="J37" s="16" t="n">
        <f aca="false">($K$2-F37)^2</f>
        <v>0.0405613966453127</v>
      </c>
    </row>
    <row r="38" customFormat="false" ht="14.25" hidden="false" customHeight="false" outlineLevel="0" collapsed="false">
      <c r="A38" s="3" t="n">
        <v>1916</v>
      </c>
      <c r="B38" s="4" t="n">
        <v>-0.36</v>
      </c>
      <c r="C38" s="4" t="n">
        <v>13.34</v>
      </c>
      <c r="E38" s="23" t="n">
        <f aca="false">LN(A38)</f>
        <v>7.55799495853081</v>
      </c>
      <c r="F38" s="4" t="n">
        <v>13.34</v>
      </c>
      <c r="G38" s="23" t="n">
        <f aca="false">E38*F38</f>
        <v>100.823652746801</v>
      </c>
      <c r="H38" s="23" t="n">
        <f aca="false">E38^2</f>
        <v>57.1232877931771</v>
      </c>
      <c r="I38" s="16" t="n">
        <f aca="false">($K$2-($M$2*E38+$N$2))^2</f>
        <v>0.0728702988743998</v>
      </c>
      <c r="J38" s="16" t="n">
        <f aca="false">($K$2-F38)^2</f>
        <v>0.177576781260696</v>
      </c>
    </row>
    <row r="39" customFormat="false" ht="14.25" hidden="false" customHeight="false" outlineLevel="0" collapsed="false">
      <c r="A39" s="3" t="n">
        <v>1917</v>
      </c>
      <c r="B39" s="4" t="n">
        <v>-0.46</v>
      </c>
      <c r="C39" s="4" t="n">
        <v>13.24</v>
      </c>
      <c r="E39" s="23" t="n">
        <f aca="false">LN(A39)</f>
        <v>7.55851674304565</v>
      </c>
      <c r="F39" s="4" t="n">
        <v>13.24</v>
      </c>
      <c r="G39" s="23" t="n">
        <f aca="false">E39*F39</f>
        <v>100.074761677924</v>
      </c>
      <c r="H39" s="23" t="n">
        <f aca="false">E39^2</f>
        <v>57.1311753549013</v>
      </c>
      <c r="I39" s="16" t="n">
        <f aca="false">($K$2-($M$2*E39+$N$2))^2</f>
        <v>0.0686789143216492</v>
      </c>
      <c r="J39" s="16" t="n">
        <f aca="false">($K$2-F39)^2</f>
        <v>0.271856501540418</v>
      </c>
    </row>
    <row r="40" customFormat="false" ht="14.25" hidden="false" customHeight="false" outlineLevel="0" collapsed="false">
      <c r="A40" s="3" t="n">
        <v>1918</v>
      </c>
      <c r="B40" s="4" t="n">
        <v>-0.29</v>
      </c>
      <c r="C40" s="4" t="n">
        <v>13.41</v>
      </c>
      <c r="E40" s="23" t="n">
        <f aca="false">LN(A40)</f>
        <v>7.55903825544338</v>
      </c>
      <c r="F40" s="4" t="n">
        <v>13.41</v>
      </c>
      <c r="G40" s="23" t="n">
        <f aca="false">E40*F40</f>
        <v>101.366703005496</v>
      </c>
      <c r="H40" s="23" t="n">
        <f aca="false">E40^2</f>
        <v>57.1390593472566</v>
      </c>
      <c r="I40" s="16" t="n">
        <f aca="false">($K$2-($M$2*E40+$N$2))^2</f>
        <v>0.06461375597625</v>
      </c>
      <c r="J40" s="16" t="n">
        <f aca="false">($K$2-F40)^2</f>
        <v>0.123480977064892</v>
      </c>
    </row>
    <row r="41" customFormat="false" ht="14.25" hidden="false" customHeight="false" outlineLevel="0" collapsed="false">
      <c r="A41" s="3" t="n">
        <v>1919</v>
      </c>
      <c r="B41" s="4" t="n">
        <v>-0.28</v>
      </c>
      <c r="C41" s="4" t="n">
        <v>13.42</v>
      </c>
      <c r="E41" s="23" t="n">
        <f aca="false">LN(A41)</f>
        <v>7.5595594960077</v>
      </c>
      <c r="F41" s="4" t="n">
        <v>13.42</v>
      </c>
      <c r="G41" s="23" t="n">
        <f aca="false">E41*F41</f>
        <v>101.449288436423</v>
      </c>
      <c r="H41" s="23" t="n">
        <f aca="false">E41^2</f>
        <v>57.1469397736802</v>
      </c>
      <c r="I41" s="16" t="n">
        <f aca="false">($K$2-($M$2*E41+$N$2))^2</f>
        <v>0.0606746276117655</v>
      </c>
      <c r="J41" s="16" t="n">
        <f aca="false">($K$2-F41)^2</f>
        <v>0.11655300503692</v>
      </c>
    </row>
    <row r="42" customFormat="false" ht="14.25" hidden="false" customHeight="false" outlineLevel="0" collapsed="false">
      <c r="A42" s="3" t="n">
        <v>1920</v>
      </c>
      <c r="B42" s="4" t="n">
        <v>-0.27</v>
      </c>
      <c r="C42" s="4" t="n">
        <v>13.43</v>
      </c>
      <c r="E42" s="23" t="n">
        <f aca="false">LN(A42)</f>
        <v>7.56008046502183</v>
      </c>
      <c r="F42" s="4" t="n">
        <v>13.43</v>
      </c>
      <c r="G42" s="23" t="n">
        <f aca="false">E42*F42</f>
        <v>101.531880645243</v>
      </c>
      <c r="H42" s="23" t="n">
        <f aca="false">E42^2</f>
        <v>57.1548166376047</v>
      </c>
      <c r="I42" s="16" t="n">
        <f aca="false">($K$2-($M$2*E42+$N$2))^2</f>
        <v>0.0568613333757371</v>
      </c>
      <c r="J42" s="16" t="n">
        <f aca="false">($K$2-F42)^2</f>
        <v>0.109825033008948</v>
      </c>
    </row>
    <row r="43" customFormat="false" ht="14.25" hidden="false" customHeight="false" outlineLevel="0" collapsed="false">
      <c r="A43" s="3" t="n">
        <v>1921</v>
      </c>
      <c r="B43" s="4" t="n">
        <v>-0.19</v>
      </c>
      <c r="C43" s="4" t="n">
        <v>13.51</v>
      </c>
      <c r="E43" s="23" t="n">
        <f aca="false">LN(A43)</f>
        <v>7.56060116276856</v>
      </c>
      <c r="F43" s="4" t="n">
        <v>13.51</v>
      </c>
      <c r="G43" s="23" t="n">
        <f aca="false">E43*F43</f>
        <v>102.143721709003</v>
      </c>
      <c r="H43" s="23" t="n">
        <f aca="false">E43^2</f>
        <v>57.1626899424573</v>
      </c>
      <c r="I43" s="16" t="n">
        <f aca="false">($K$2-($M$2*E43+$N$2))^2</f>
        <v>0.0531736777888515</v>
      </c>
      <c r="J43" s="16" t="n">
        <f aca="false">($K$2-F43)^2</f>
        <v>0.0632012567851723</v>
      </c>
    </row>
    <row r="44" customFormat="false" ht="14.25" hidden="false" customHeight="false" outlineLevel="0" collapsed="false">
      <c r="A44" s="3" t="n">
        <v>1922</v>
      </c>
      <c r="B44" s="4" t="n">
        <v>-0.28</v>
      </c>
      <c r="C44" s="4" t="n">
        <v>13.42</v>
      </c>
      <c r="E44" s="23" t="n">
        <f aca="false">LN(A44)</f>
        <v>7.56112158953024</v>
      </c>
      <c r="F44" s="4" t="n">
        <v>13.42</v>
      </c>
      <c r="G44" s="23" t="n">
        <f aca="false">E44*F44</f>
        <v>101.470251731496</v>
      </c>
      <c r="H44" s="23" t="n">
        <f aca="false">E44^2</f>
        <v>57.1705596916603</v>
      </c>
      <c r="I44" s="16" t="n">
        <f aca="false">($K$2-($M$2*E44+$N$2))^2</f>
        <v>0.0496114657440565</v>
      </c>
      <c r="J44" s="16" t="n">
        <f aca="false">($K$2-F44)^2</f>
        <v>0.11655300503692</v>
      </c>
    </row>
    <row r="45" customFormat="false" ht="14.25" hidden="false" customHeight="false" outlineLevel="0" collapsed="false">
      <c r="A45" s="3" t="n">
        <v>1923</v>
      </c>
      <c r="B45" s="4" t="n">
        <v>-0.26</v>
      </c>
      <c r="C45" s="4" t="n">
        <v>13.44</v>
      </c>
      <c r="E45" s="23" t="n">
        <f aca="false">LN(A45)</f>
        <v>7.56164174558878</v>
      </c>
      <c r="F45" s="4" t="n">
        <v>13.44</v>
      </c>
      <c r="G45" s="23" t="n">
        <f aca="false">E45*F45</f>
        <v>101.628465060713</v>
      </c>
      <c r="H45" s="23" t="n">
        <f aca="false">E45^2</f>
        <v>57.1784258886309</v>
      </c>
      <c r="I45" s="16" t="n">
        <f aca="false">($K$2-($M$2*E45+$N$2))^2</f>
        <v>0.0461745025056434</v>
      </c>
      <c r="J45" s="16" t="n">
        <f aca="false">($K$2-F45)^2</f>
        <v>0.103297060980977</v>
      </c>
    </row>
    <row r="46" customFormat="false" ht="14.25" hidden="false" customHeight="false" outlineLevel="0" collapsed="false">
      <c r="A46" s="3" t="n">
        <v>1924</v>
      </c>
      <c r="B46" s="4" t="n">
        <v>-0.27</v>
      </c>
      <c r="C46" s="4" t="n">
        <v>13.43</v>
      </c>
      <c r="E46" s="23" t="n">
        <f aca="false">LN(A46)</f>
        <v>7.56216163122565</v>
      </c>
      <c r="F46" s="4" t="n">
        <v>13.43</v>
      </c>
      <c r="G46" s="23" t="n">
        <f aca="false">E46*F46</f>
        <v>101.559830707361</v>
      </c>
      <c r="H46" s="23" t="n">
        <f aca="false">E46^2</f>
        <v>57.1862885367814</v>
      </c>
      <c r="I46" s="16" t="n">
        <f aca="false">($K$2-($M$2*E46+$N$2))^2</f>
        <v>0.0428625937084216</v>
      </c>
      <c r="J46" s="16" t="n">
        <f aca="false">($K$2-F46)^2</f>
        <v>0.109825033008948</v>
      </c>
    </row>
    <row r="47" customFormat="false" ht="14.25" hidden="false" customHeight="false" outlineLevel="0" collapsed="false">
      <c r="A47" s="3" t="n">
        <v>1925</v>
      </c>
      <c r="B47" s="4" t="n">
        <v>-0.22</v>
      </c>
      <c r="C47" s="4" t="n">
        <v>13.48</v>
      </c>
      <c r="E47" s="23" t="n">
        <f aca="false">LN(A47)</f>
        <v>7.56268124672188</v>
      </c>
      <c r="F47" s="4" t="n">
        <v>13.48</v>
      </c>
      <c r="G47" s="23" t="n">
        <f aca="false">E47*F47</f>
        <v>101.944943205811</v>
      </c>
      <c r="H47" s="23" t="n">
        <f aca="false">E47^2</f>
        <v>57.1941476395189</v>
      </c>
      <c r="I47" s="16" t="n">
        <f aca="false">($K$2-($M$2*E47+$N$2))^2</f>
        <v>0.039675545356812</v>
      </c>
      <c r="J47" s="16" t="n">
        <f aca="false">($K$2-F47)^2</f>
        <v>0.079185172869089</v>
      </c>
    </row>
    <row r="48" customFormat="false" ht="14.25" hidden="false" customHeight="false" outlineLevel="0" collapsed="false">
      <c r="A48" s="3" t="n">
        <v>1926</v>
      </c>
      <c r="B48" s="4" t="n">
        <v>-0.11</v>
      </c>
      <c r="C48" s="4" t="n">
        <v>13.59</v>
      </c>
      <c r="E48" s="23" t="n">
        <f aca="false">LN(A48)</f>
        <v>7.56320059235807</v>
      </c>
      <c r="F48" s="4" t="n">
        <v>13.59</v>
      </c>
      <c r="G48" s="23" t="n">
        <f aca="false">E48*F48</f>
        <v>102.783896050146</v>
      </c>
      <c r="H48" s="23" t="n">
        <f aca="false">E48^2</f>
        <v>57.2020032002455</v>
      </c>
      <c r="I48" s="16" t="n">
        <f aca="false">($K$2-($M$2*E48+$N$2))^2</f>
        <v>0.0366131638239708</v>
      </c>
      <c r="J48" s="16" t="n">
        <f aca="false">($K$2-F48)^2</f>
        <v>0.0293774805613962</v>
      </c>
    </row>
    <row r="49" customFormat="false" ht="14.25" hidden="false" customHeight="false" outlineLevel="0" collapsed="false">
      <c r="A49" s="3" t="n">
        <v>1927</v>
      </c>
      <c r="B49" s="4" t="n">
        <v>-0.22</v>
      </c>
      <c r="C49" s="4" t="n">
        <v>13.48</v>
      </c>
      <c r="E49" s="23" t="n">
        <f aca="false">LN(A49)</f>
        <v>7.56371966841437</v>
      </c>
      <c r="F49" s="4" t="n">
        <v>13.48</v>
      </c>
      <c r="G49" s="23" t="n">
        <f aca="false">E49*F49</f>
        <v>101.958941130226</v>
      </c>
      <c r="H49" s="23" t="n">
        <f aca="false">E49^2</f>
        <v>57.2098552223583</v>
      </c>
      <c r="I49" s="16" t="n">
        <f aca="false">($K$2-($M$2*E49+$N$2))^2</f>
        <v>0.0336752558509539</v>
      </c>
      <c r="J49" s="16" t="n">
        <f aca="false">($K$2-F49)^2</f>
        <v>0.079185172869089</v>
      </c>
    </row>
    <row r="50" customFormat="false" ht="14.25" hidden="false" customHeight="false" outlineLevel="0" collapsed="false">
      <c r="A50" s="3" t="n">
        <v>1928</v>
      </c>
      <c r="B50" s="4" t="n">
        <v>-0.2</v>
      </c>
      <c r="C50" s="4" t="n">
        <v>13.5</v>
      </c>
      <c r="E50" s="23" t="n">
        <f aca="false">LN(A50)</f>
        <v>7.56423847517049</v>
      </c>
      <c r="F50" s="4" t="n">
        <v>13.5</v>
      </c>
      <c r="G50" s="23" t="n">
        <f aca="false">E50*F50</f>
        <v>102.117219414802</v>
      </c>
      <c r="H50" s="23" t="n">
        <f aca="false">E50^2</f>
        <v>57.2177037092496</v>
      </c>
      <c r="I50" s="16" t="n">
        <f aca="false">($K$2-($M$2*E50+$N$2))^2</f>
        <v>0.0308616285458163</v>
      </c>
      <c r="J50" s="16" t="n">
        <f aca="false">($K$2-F50)^2</f>
        <v>0.0683292288131442</v>
      </c>
    </row>
    <row r="51" customFormat="false" ht="14.25" hidden="false" customHeight="false" outlineLevel="0" collapsed="false">
      <c r="A51" s="3" t="n">
        <v>1929</v>
      </c>
      <c r="B51" s="4" t="n">
        <v>-0.36</v>
      </c>
      <c r="C51" s="4" t="n">
        <v>13.34</v>
      </c>
      <c r="E51" s="23" t="n">
        <f aca="false">LN(A51)</f>
        <v>7.56475701290573</v>
      </c>
      <c r="F51" s="4" t="n">
        <v>13.34</v>
      </c>
      <c r="G51" s="23" t="n">
        <f aca="false">E51*F51</f>
        <v>100.913858552162</v>
      </c>
      <c r="H51" s="23" t="n">
        <f aca="false">E51^2</f>
        <v>57.2255486643064</v>
      </c>
      <c r="I51" s="16" t="n">
        <f aca="false">($K$2-($M$2*E51+$N$2))^2</f>
        <v>0.0281720893827643</v>
      </c>
      <c r="J51" s="16" t="n">
        <f aca="false">($K$2-F51)^2</f>
        <v>0.177576781260696</v>
      </c>
    </row>
    <row r="52" customFormat="false" ht="14.25" hidden="false" customHeight="false" outlineLevel="0" collapsed="false">
      <c r="A52" s="3" t="n">
        <v>1930</v>
      </c>
      <c r="B52" s="4" t="n">
        <v>-0.16</v>
      </c>
      <c r="C52" s="4" t="n">
        <v>13.54</v>
      </c>
      <c r="E52" s="23" t="n">
        <f aca="false">LN(A52)</f>
        <v>7.56527528189893</v>
      </c>
      <c r="F52" s="4" t="n">
        <v>13.54</v>
      </c>
      <c r="G52" s="23" t="n">
        <f aca="false">E52*F52</f>
        <v>102.433827316912</v>
      </c>
      <c r="H52" s="23" t="n">
        <f aca="false">E52^2</f>
        <v>57.233390090911</v>
      </c>
      <c r="I52" s="16" t="n">
        <f aca="false">($K$2-($M$2*E52+$N$2))^2</f>
        <v>0.0256064462012836</v>
      </c>
      <c r="J52" s="16" t="n">
        <f aca="false">($K$2-F52)^2</f>
        <v>0.0490173407012566</v>
      </c>
    </row>
    <row r="53" customFormat="false" ht="14.25" hidden="false" customHeight="false" outlineLevel="0" collapsed="false">
      <c r="A53" s="3" t="n">
        <v>1931</v>
      </c>
      <c r="B53" s="4" t="n">
        <v>-0.09</v>
      </c>
      <c r="C53" s="4" t="n">
        <v>13.61</v>
      </c>
      <c r="E53" s="23" t="n">
        <f aca="false">LN(A53)</f>
        <v>7.56579328242852</v>
      </c>
      <c r="F53" s="4" t="n">
        <v>13.61</v>
      </c>
      <c r="G53" s="23" t="n">
        <f aca="false">E53*F53</f>
        <v>102.970446573852</v>
      </c>
      <c r="H53" s="23" t="n">
        <f aca="false">E53^2</f>
        <v>57.2412279924404</v>
      </c>
      <c r="I53" s="16" t="n">
        <f aca="false">($K$2-($M$2*E53+$N$2))^2</f>
        <v>0.0231645072052987</v>
      </c>
      <c r="J53" s="16" t="n">
        <f aca="false">($K$2-F53)^2</f>
        <v>0.0229215365054524</v>
      </c>
    </row>
    <row r="54" customFormat="false" ht="14.25" hidden="false" customHeight="false" outlineLevel="0" collapsed="false">
      <c r="A54" s="3" t="n">
        <v>1932</v>
      </c>
      <c r="B54" s="4" t="n">
        <v>-0.15</v>
      </c>
      <c r="C54" s="4" t="n">
        <v>13.55</v>
      </c>
      <c r="E54" s="23" t="n">
        <f aca="false">LN(A54)</f>
        <v>7.56631101477246</v>
      </c>
      <c r="F54" s="4" t="n">
        <v>13.55</v>
      </c>
      <c r="G54" s="23" t="n">
        <f aca="false">E54*F54</f>
        <v>102.523514250167</v>
      </c>
      <c r="H54" s="23" t="n">
        <f aca="false">E54^2</f>
        <v>57.2490623722671</v>
      </c>
      <c r="I54" s="16" t="n">
        <f aca="false">($K$2-($M$2*E54+$N$2))^2</f>
        <v>0.0208460809622924</v>
      </c>
      <c r="J54" s="16" t="n">
        <f aca="false">($K$2-F54)^2</f>
        <v>0.0446893686732846</v>
      </c>
    </row>
    <row r="55" customFormat="false" ht="14.25" hidden="false" customHeight="false" outlineLevel="0" collapsed="false">
      <c r="A55" s="3" t="n">
        <v>1933</v>
      </c>
      <c r="B55" s="4" t="n">
        <v>-0.28</v>
      </c>
      <c r="C55" s="4" t="n">
        <v>13.42</v>
      </c>
      <c r="E55" s="23" t="n">
        <f aca="false">LN(A55)</f>
        <v>7.56682847920833</v>
      </c>
      <c r="F55" s="4" t="n">
        <v>13.42</v>
      </c>
      <c r="G55" s="23" t="n">
        <f aca="false">E55*F55</f>
        <v>101.546838190976</v>
      </c>
      <c r="H55" s="23" t="n">
        <f aca="false">E55^2</f>
        <v>57.2568932337583</v>
      </c>
      <c r="I55" s="16" t="n">
        <f aca="false">($K$2-($M$2*E55+$N$2))^2</f>
        <v>0.0186509764024696</v>
      </c>
      <c r="J55" s="16" t="n">
        <f aca="false">($K$2-F55)^2</f>
        <v>0.11655300503692</v>
      </c>
    </row>
    <row r="56" customFormat="false" ht="14.25" hidden="false" customHeight="false" outlineLevel="0" collapsed="false">
      <c r="A56" s="3" t="n">
        <v>1934</v>
      </c>
      <c r="B56" s="4" t="n">
        <v>-0.12</v>
      </c>
      <c r="C56" s="4" t="n">
        <v>13.58</v>
      </c>
      <c r="E56" s="23" t="n">
        <f aca="false">LN(A56)</f>
        <v>7.56734567601324</v>
      </c>
      <c r="F56" s="4" t="n">
        <v>13.58</v>
      </c>
      <c r="G56" s="23" t="n">
        <f aca="false">E56*F56</f>
        <v>102.76455428026</v>
      </c>
      <c r="H56" s="23" t="n">
        <f aca="false">E56^2</f>
        <v>57.2647205802763</v>
      </c>
      <c r="I56" s="16" t="n">
        <f aca="false">($K$2-($M$2*E56+$N$2))^2</f>
        <v>0.0165790028178957</v>
      </c>
      <c r="J56" s="16" t="n">
        <f aca="false">($K$2-F56)^2</f>
        <v>0.0329054525893682</v>
      </c>
    </row>
    <row r="57" customFormat="false" ht="14.25" hidden="false" customHeight="false" outlineLevel="0" collapsed="false">
      <c r="A57" s="3" t="n">
        <v>1935</v>
      </c>
      <c r="B57" s="4" t="n">
        <v>-0.19</v>
      </c>
      <c r="C57" s="4" t="n">
        <v>13.51</v>
      </c>
      <c r="E57" s="23" t="n">
        <f aca="false">LN(A57)</f>
        <v>7.56786260546388</v>
      </c>
      <c r="F57" s="4" t="n">
        <v>13.51</v>
      </c>
      <c r="G57" s="23" t="n">
        <f aca="false">E57*F57</f>
        <v>102.241823799817</v>
      </c>
      <c r="H57" s="23" t="n">
        <f aca="false">E57^2</f>
        <v>57.2725444151786</v>
      </c>
      <c r="I57" s="16" t="n">
        <f aca="false">($K$2-($M$2*E57+$N$2))^2</f>
        <v>0.0146299698616515</v>
      </c>
      <c r="J57" s="16" t="n">
        <f aca="false">($K$2-F57)^2</f>
        <v>0.0632012567851723</v>
      </c>
    </row>
    <row r="58" customFormat="false" ht="14.25" hidden="false" customHeight="false" outlineLevel="0" collapsed="false">
      <c r="A58" s="3" t="n">
        <v>1936</v>
      </c>
      <c r="B58" s="4" t="n">
        <v>-0.14</v>
      </c>
      <c r="C58" s="4" t="n">
        <v>13.56</v>
      </c>
      <c r="E58" s="23" t="n">
        <f aca="false">LN(A58)</f>
        <v>7.56837926783652</v>
      </c>
      <c r="F58" s="4" t="n">
        <v>13.56</v>
      </c>
      <c r="G58" s="23" t="n">
        <f aca="false">E58*F58</f>
        <v>102.627222871863</v>
      </c>
      <c r="H58" s="23" t="n">
        <f aca="false">E58^2</f>
        <v>57.2803647418177</v>
      </c>
      <c r="I58" s="16" t="n">
        <f aca="false">($K$2-($M$2*E58+$N$2))^2</f>
        <v>0.0128036875469812</v>
      </c>
      <c r="J58" s="16" t="n">
        <f aca="false">($K$2-F58)^2</f>
        <v>0.0405613966453127</v>
      </c>
    </row>
    <row r="59" customFormat="false" ht="14.25" hidden="false" customHeight="false" outlineLevel="0" collapsed="false">
      <c r="A59" s="3" t="n">
        <v>1937</v>
      </c>
      <c r="B59" s="4" t="n">
        <v>-0.02</v>
      </c>
      <c r="C59" s="4" t="n">
        <v>13.68</v>
      </c>
      <c r="E59" s="23" t="n">
        <f aca="false">LN(A59)</f>
        <v>7.568895663407</v>
      </c>
      <c r="F59" s="4" t="n">
        <v>13.68</v>
      </c>
      <c r="G59" s="23" t="n">
        <f aca="false">E59*F59</f>
        <v>103.542492675408</v>
      </c>
      <c r="H59" s="23" t="n">
        <f aca="false">E59^2</f>
        <v>57.2881815635412</v>
      </c>
      <c r="I59" s="16" t="n">
        <f aca="false">($K$2-($M$2*E59+$N$2))^2</f>
        <v>0.0110999662464521</v>
      </c>
      <c r="J59" s="16" t="n">
        <f aca="false">($K$2-F59)^2</f>
        <v>0.00662573230964822</v>
      </c>
    </row>
    <row r="60" customFormat="false" ht="14.25" hidden="false" customHeight="false" outlineLevel="0" collapsed="false">
      <c r="A60" s="3" t="n">
        <v>1938</v>
      </c>
      <c r="B60" s="4" t="n">
        <v>0</v>
      </c>
      <c r="C60" s="4" t="n">
        <v>13.7</v>
      </c>
      <c r="E60" s="23" t="n">
        <f aca="false">LN(A60)</f>
        <v>7.56941179245071</v>
      </c>
      <c r="F60" s="4" t="n">
        <v>13.7</v>
      </c>
      <c r="G60" s="23" t="n">
        <f aca="false">E60*F60</f>
        <v>103.700941556575</v>
      </c>
      <c r="H60" s="23" t="n">
        <f aca="false">E60^2</f>
        <v>57.2959948836919</v>
      </c>
      <c r="I60" s="16" t="n">
        <f aca="false">($K$2-($M$2*E60+$N$2))^2</f>
        <v>0.00951861669111097</v>
      </c>
      <c r="J60" s="16" t="n">
        <f aca="false">($K$2-F60)^2</f>
        <v>0.00376978825370426</v>
      </c>
    </row>
    <row r="61" customFormat="false" ht="14.25" hidden="false" customHeight="false" outlineLevel="0" collapsed="false">
      <c r="A61" s="3" t="n">
        <v>1939</v>
      </c>
      <c r="B61" s="4" t="n">
        <v>-0.01</v>
      </c>
      <c r="C61" s="4" t="n">
        <v>13.69</v>
      </c>
      <c r="E61" s="23" t="n">
        <f aca="false">LN(A61)</f>
        <v>7.56992765524265</v>
      </c>
      <c r="F61" s="4" t="n">
        <v>13.69</v>
      </c>
      <c r="G61" s="23" t="n">
        <f aca="false">E61*F61</f>
        <v>103.632309600272</v>
      </c>
      <c r="H61" s="23" t="n">
        <f aca="false">E61^2</f>
        <v>57.3038047056075</v>
      </c>
      <c r="I61" s="16" t="n">
        <f aca="false">($K$2-($M$2*E61+$N$2))^2</f>
        <v>0.00805944996964411</v>
      </c>
      <c r="J61" s="16" t="n">
        <f aca="false">($K$2-F61)^2</f>
        <v>0.00509776028167624</v>
      </c>
    </row>
    <row r="62" customFormat="false" ht="14.25" hidden="false" customHeight="false" outlineLevel="0" collapsed="false">
      <c r="A62" s="3" t="n">
        <v>1940</v>
      </c>
      <c r="B62" s="4" t="n">
        <v>0.13</v>
      </c>
      <c r="C62" s="4" t="n">
        <v>13.83</v>
      </c>
      <c r="E62" s="23" t="n">
        <f aca="false">LN(A62)</f>
        <v>7.57044325205737</v>
      </c>
      <c r="F62" s="4" t="n">
        <v>13.83</v>
      </c>
      <c r="G62" s="23" t="n">
        <f aca="false">E62*F62</f>
        <v>104.699230175953</v>
      </c>
      <c r="H62" s="23" t="n">
        <f aca="false">E62^2</f>
        <v>57.311611032621</v>
      </c>
      <c r="I62" s="16" t="n">
        <f aca="false">($K$2-($M$2*E62+$N$2))^2</f>
        <v>0.00672227752753898</v>
      </c>
      <c r="J62" s="16" t="n">
        <f aca="false">($K$2-F62)^2</f>
        <v>0.00470615189006817</v>
      </c>
    </row>
    <row r="63" customFormat="false" ht="14.25" hidden="false" customHeight="false" outlineLevel="0" collapsed="false">
      <c r="A63" s="3" t="n">
        <v>1941</v>
      </c>
      <c r="B63" s="4" t="n">
        <v>0.19</v>
      </c>
      <c r="C63" s="4" t="n">
        <v>13.89</v>
      </c>
      <c r="E63" s="23" t="n">
        <f aca="false">LN(A63)</f>
        <v>7.57095858316901</v>
      </c>
      <c r="F63" s="4" t="n">
        <v>13.89</v>
      </c>
      <c r="G63" s="23" t="n">
        <f aca="false">E63*F63</f>
        <v>105.160614720218</v>
      </c>
      <c r="H63" s="23" t="n">
        <f aca="false">E63^2</f>
        <v>57.3194138680605</v>
      </c>
      <c r="I63" s="16" t="n">
        <f aca="false">($K$2-($M$2*E63+$N$2))^2</f>
        <v>0.00550691116624676</v>
      </c>
      <c r="J63" s="16" t="n">
        <f aca="false">($K$2-F63)^2</f>
        <v>0.0165383197222358</v>
      </c>
    </row>
    <row r="64" customFormat="false" ht="14.25" hidden="false" customHeight="false" outlineLevel="0" collapsed="false">
      <c r="A64" s="3" t="n">
        <v>1942</v>
      </c>
      <c r="B64" s="4" t="n">
        <v>0.07</v>
      </c>
      <c r="C64" s="4" t="n">
        <v>13.77</v>
      </c>
      <c r="E64" s="23" t="n">
        <f aca="false">LN(A64)</f>
        <v>7.57147364885127</v>
      </c>
      <c r="F64" s="4" t="n">
        <v>13.77</v>
      </c>
      <c r="G64" s="23" t="n">
        <f aca="false">E64*F64</f>
        <v>104.259192144682</v>
      </c>
      <c r="H64" s="23" t="n">
        <f aca="false">E64^2</f>
        <v>57.3272132152492</v>
      </c>
      <c r="I64" s="16" t="n">
        <f aca="false">($K$2-($M$2*E64+$N$2))^2</f>
        <v>0.0044131630423521</v>
      </c>
      <c r="J64" s="16" t="n">
        <f aca="false">($K$2-F64)^2</f>
        <v>7.39840579001577E-005</v>
      </c>
    </row>
    <row r="65" customFormat="false" ht="14.25" hidden="false" customHeight="false" outlineLevel="0" collapsed="false">
      <c r="A65" s="3" t="n">
        <v>1943</v>
      </c>
      <c r="B65" s="4" t="n">
        <v>0.09</v>
      </c>
      <c r="C65" s="4" t="n">
        <v>13.79</v>
      </c>
      <c r="E65" s="23" t="n">
        <f aca="false">LN(A65)</f>
        <v>7.57198844937744</v>
      </c>
      <c r="F65" s="4" t="n">
        <v>13.79</v>
      </c>
      <c r="G65" s="23" t="n">
        <f aca="false">E65*F65</f>
        <v>104.417720716915</v>
      </c>
      <c r="H65" s="23" t="n">
        <f aca="false">E65^2</f>
        <v>57.3350090775054</v>
      </c>
      <c r="I65" s="16" t="n">
        <f aca="false">($K$2-($M$2*E65+$N$2))^2</f>
        <v>0.00344084566674754</v>
      </c>
      <c r="J65" s="16" t="n">
        <f aca="false">($K$2-F65)^2</f>
        <v>0.000818040001956114</v>
      </c>
    </row>
    <row r="66" customFormat="false" ht="14.25" hidden="false" customHeight="false" outlineLevel="0" collapsed="false">
      <c r="A66" s="3" t="n">
        <v>1944</v>
      </c>
      <c r="B66" s="4" t="n">
        <v>0.21</v>
      </c>
      <c r="C66" s="4" t="n">
        <v>13.91</v>
      </c>
      <c r="E66" s="23" t="n">
        <f aca="false">LN(A66)</f>
        <v>7.57250298502038</v>
      </c>
      <c r="F66" s="4" t="n">
        <v>13.91</v>
      </c>
      <c r="G66" s="23" t="n">
        <f aca="false">E66*F66</f>
        <v>105.333516521634</v>
      </c>
      <c r="H66" s="23" t="n">
        <f aca="false">E66^2</f>
        <v>57.3428014581426</v>
      </c>
      <c r="I66" s="16" t="n">
        <f aca="false">($K$2-($M$2*E66+$N$2))^2</f>
        <v>0.00258977190379179</v>
      </c>
      <c r="J66" s="16" t="n">
        <f aca="false">($K$2-F66)^2</f>
        <v>0.0220823756662922</v>
      </c>
    </row>
    <row r="67" customFormat="false" ht="14.25" hidden="false" customHeight="false" outlineLevel="0" collapsed="false">
      <c r="A67" s="3" t="n">
        <v>1945</v>
      </c>
      <c r="B67" s="4" t="n">
        <v>0.09</v>
      </c>
      <c r="C67" s="4" t="n">
        <v>13.79</v>
      </c>
      <c r="E67" s="23" t="n">
        <f aca="false">LN(A67)</f>
        <v>7.57301725605255</v>
      </c>
      <c r="F67" s="4" t="n">
        <v>13.79</v>
      </c>
      <c r="G67" s="23" t="n">
        <f aca="false">E67*F67</f>
        <v>104.431907960965</v>
      </c>
      <c r="H67" s="23" t="n">
        <f aca="false">E67^2</f>
        <v>57.3505903604696</v>
      </c>
      <c r="I67" s="16" t="n">
        <f aca="false">($K$2-($M$2*E67+$N$2))^2</f>
        <v>0.00185975497049817</v>
      </c>
      <c r="J67" s="16" t="n">
        <f aca="false">($K$2-F67)^2</f>
        <v>0.000818040001956114</v>
      </c>
    </row>
    <row r="68" customFormat="false" ht="14.25" hidden="false" customHeight="false" outlineLevel="0" collapsed="false">
      <c r="A68" s="3" t="n">
        <v>1946</v>
      </c>
      <c r="B68" s="4" t="n">
        <v>-0.07</v>
      </c>
      <c r="C68" s="4" t="n">
        <v>13.63</v>
      </c>
      <c r="E68" s="23" t="n">
        <f aca="false">LN(A68)</f>
        <v>7.57353126274595</v>
      </c>
      <c r="F68" s="4" t="n">
        <v>13.63</v>
      </c>
      <c r="G68" s="23" t="n">
        <f aca="false">E68*F68</f>
        <v>103.227231111227</v>
      </c>
      <c r="H68" s="23" t="n">
        <f aca="false">E68^2</f>
        <v>57.3583757877903</v>
      </c>
      <c r="I68" s="16" t="n">
        <f aca="false">($K$2-($M$2*E68+$N$2))^2</f>
        <v>0.00125060843569973</v>
      </c>
      <c r="J68" s="16" t="n">
        <f aca="false">($K$2-F68)^2</f>
        <v>0.0172655924495084</v>
      </c>
    </row>
    <row r="69" customFormat="false" ht="14.25" hidden="false" customHeight="false" outlineLevel="0" collapsed="false">
      <c r="A69" s="3" t="n">
        <v>1947</v>
      </c>
      <c r="B69" s="4" t="n">
        <v>-0.02</v>
      </c>
      <c r="C69" s="4" t="n">
        <v>13.68</v>
      </c>
      <c r="E69" s="23" t="n">
        <f aca="false">LN(A69)</f>
        <v>7.5740450053722</v>
      </c>
      <c r="F69" s="4" t="n">
        <v>13.68</v>
      </c>
      <c r="G69" s="23" t="n">
        <f aca="false">E69*F69</f>
        <v>103.612935673492</v>
      </c>
      <c r="H69" s="23" t="n">
        <f aca="false">E69^2</f>
        <v>57.3661577434036</v>
      </c>
      <c r="I69" s="16" t="n">
        <f aca="false">($K$2-($M$2*E69+$N$2))^2</f>
        <v>0.000762146219236379</v>
      </c>
      <c r="J69" s="16" t="n">
        <f aca="false">($K$2-F69)^2</f>
        <v>0.00662573230964822</v>
      </c>
    </row>
    <row r="70" customFormat="false" ht="14.25" hidden="false" customHeight="false" outlineLevel="0" collapsed="false">
      <c r="A70" s="3" t="n">
        <v>1948</v>
      </c>
      <c r="B70" s="4" t="n">
        <v>-0.1</v>
      </c>
      <c r="C70" s="4" t="n">
        <v>13.6</v>
      </c>
      <c r="E70" s="23" t="n">
        <f aca="false">LN(A70)</f>
        <v>7.57455848420248</v>
      </c>
      <c r="F70" s="4" t="n">
        <v>13.6</v>
      </c>
      <c r="G70" s="23" t="n">
        <f aca="false">E70*F70</f>
        <v>103.013995385154</v>
      </c>
      <c r="H70" s="23" t="n">
        <f aca="false">E70^2</f>
        <v>57.3739362306038</v>
      </c>
      <c r="I70" s="16" t="n">
        <f aca="false">($K$2-($M$2*E70+$N$2))^2</f>
        <v>0.000394182591131298</v>
      </c>
      <c r="J70" s="16" t="n">
        <f aca="false">($K$2-F70)^2</f>
        <v>0.0260495085334243</v>
      </c>
    </row>
    <row r="71" customFormat="false" ht="14.25" hidden="false" customHeight="false" outlineLevel="0" collapsed="false">
      <c r="A71" s="3" t="n">
        <v>1949</v>
      </c>
      <c r="B71" s="4" t="n">
        <v>-0.11</v>
      </c>
      <c r="C71" s="4" t="n">
        <v>13.59</v>
      </c>
      <c r="E71" s="23" t="n">
        <f aca="false">LN(A71)</f>
        <v>7.57507169950756</v>
      </c>
      <c r="F71" s="4" t="n">
        <v>13.59</v>
      </c>
      <c r="G71" s="23" t="n">
        <f aca="false">E71*F71</f>
        <v>102.945224396308</v>
      </c>
      <c r="H71" s="23" t="n">
        <f aca="false">E71^2</f>
        <v>57.3817112526804</v>
      </c>
      <c r="I71" s="16" t="n">
        <f aca="false">($K$2-($M$2*E71+$N$2))^2</f>
        <v>0.000146532170775173</v>
      </c>
      <c r="J71" s="16" t="n">
        <f aca="false">($K$2-F71)^2</f>
        <v>0.0293774805613962</v>
      </c>
    </row>
    <row r="72" customFormat="false" ht="14.25" hidden="false" customHeight="false" outlineLevel="0" collapsed="false">
      <c r="A72" s="3" t="n">
        <v>1950</v>
      </c>
      <c r="B72" s="4" t="n">
        <v>-0.17</v>
      </c>
      <c r="C72" s="4" t="n">
        <v>13.53</v>
      </c>
      <c r="E72" s="23" t="n">
        <f aca="false">LN(A72)</f>
        <v>7.57558465155779</v>
      </c>
      <c r="F72" s="4" t="n">
        <v>13.53</v>
      </c>
      <c r="G72" s="23" t="n">
        <f aca="false">E72*F72</f>
        <v>102.497660335577</v>
      </c>
      <c r="H72" s="23" t="n">
        <f aca="false">E72^2</f>
        <v>57.389482812918</v>
      </c>
      <c r="I72" s="16" t="n">
        <f aca="false">($K$2-($M$2*E72+$N$2))^2</f>
        <v>1.90099261108855E-005</v>
      </c>
      <c r="J72" s="16" t="n">
        <f aca="false">($K$2-F72)^2</f>
        <v>0.0535453127292285</v>
      </c>
    </row>
    <row r="73" customFormat="false" ht="14.25" hidden="false" customHeight="false" outlineLevel="0" collapsed="false">
      <c r="A73" s="3" t="n">
        <v>1951</v>
      </c>
      <c r="B73" s="4" t="n">
        <v>-0.07</v>
      </c>
      <c r="C73" s="4" t="n">
        <v>13.63</v>
      </c>
      <c r="E73" s="23" t="n">
        <f aca="false">LN(A73)</f>
        <v>7.57609734062311</v>
      </c>
      <c r="F73" s="4" t="n">
        <v>13.63</v>
      </c>
      <c r="G73" s="23" t="n">
        <f aca="false">E73*F73</f>
        <v>103.262206752693</v>
      </c>
      <c r="H73" s="23" t="n">
        <f aca="false">E73^2</f>
        <v>57.3972509145966</v>
      </c>
      <c r="I73" s="16" t="n">
        <f aca="false">($K$2-($M$2*E73+$N$2))^2</f>
        <v>1.14311728244477E-005</v>
      </c>
      <c r="J73" s="16" t="n">
        <f aca="false">($K$2-F73)^2</f>
        <v>0.0172655924495084</v>
      </c>
    </row>
    <row r="74" customFormat="false" ht="14.25" hidden="false" customHeight="false" outlineLevel="0" collapsed="false">
      <c r="A74" s="3" t="n">
        <v>1952</v>
      </c>
      <c r="B74" s="4" t="n">
        <v>0.01</v>
      </c>
      <c r="C74" s="4" t="n">
        <v>13.71</v>
      </c>
      <c r="E74" s="23" t="n">
        <f aca="false">LN(A74)</f>
        <v>7.57660976697304</v>
      </c>
      <c r="F74" s="4" t="n">
        <v>13.71</v>
      </c>
      <c r="G74" s="23" t="n">
        <f aca="false">E74*F74</f>
        <v>103.8753199052</v>
      </c>
      <c r="H74" s="23" t="n">
        <f aca="false">E74^2</f>
        <v>57.4050155609912</v>
      </c>
      <c r="I74" s="16" t="n">
        <f aca="false">($K$2-($M$2*E74+$N$2))^2</f>
        <v>0.000123611573531718</v>
      </c>
      <c r="J74" s="16" t="n">
        <f aca="false">($K$2-F74)^2</f>
        <v>0.00264181622573227</v>
      </c>
    </row>
    <row r="75" customFormat="false" ht="14.25" hidden="false" customHeight="false" outlineLevel="0" collapsed="false">
      <c r="A75" s="3" t="n">
        <v>1953</v>
      </c>
      <c r="B75" s="4" t="n">
        <v>0.08</v>
      </c>
      <c r="C75" s="4" t="n">
        <v>13.78</v>
      </c>
      <c r="E75" s="23" t="n">
        <f aca="false">LN(A75)</f>
        <v>7.57712193087668</v>
      </c>
      <c r="F75" s="4" t="n">
        <v>13.78</v>
      </c>
      <c r="G75" s="23" t="n">
        <f aca="false">E75*F75</f>
        <v>104.412740207481</v>
      </c>
      <c r="H75" s="23" t="n">
        <f aca="false">E75^2</f>
        <v>57.4127767553723</v>
      </c>
      <c r="I75" s="16" t="n">
        <f aca="false">($K$2-($M$2*E75+$N$2))^2</f>
        <v>0.000355367136973133</v>
      </c>
      <c r="J75" s="16" t="n">
        <f aca="false">($K$2-F75)^2</f>
        <v>0.00034601202992814</v>
      </c>
    </row>
    <row r="76" customFormat="false" ht="14.25" hidden="false" customHeight="false" outlineLevel="0" collapsed="false">
      <c r="A76" s="3" t="n">
        <v>1954</v>
      </c>
      <c r="B76" s="4" t="n">
        <v>-0.13</v>
      </c>
      <c r="C76" s="4" t="n">
        <v>13.57</v>
      </c>
      <c r="E76" s="23" t="n">
        <f aca="false">LN(A76)</f>
        <v>7.57763383260273</v>
      </c>
      <c r="F76" s="4" t="n">
        <v>13.57</v>
      </c>
      <c r="G76" s="23" t="n">
        <f aca="false">E76*F76</f>
        <v>102.828491108419</v>
      </c>
      <c r="H76" s="23" t="n">
        <f aca="false">E76^2</f>
        <v>57.4205345010055</v>
      </c>
      <c r="I76" s="16" t="n">
        <f aca="false">($K$2-($M$2*E76+$N$2))^2</f>
        <v>0.000706514217207463</v>
      </c>
      <c r="J76" s="16" t="n">
        <f aca="false">($K$2-F76)^2</f>
        <v>0.0366334246173408</v>
      </c>
    </row>
    <row r="77" customFormat="false" ht="14.25" hidden="false" customHeight="false" outlineLevel="0" collapsed="false">
      <c r="A77" s="3" t="n">
        <v>1955</v>
      </c>
      <c r="B77" s="4" t="n">
        <v>-0.14</v>
      </c>
      <c r="C77" s="4" t="n">
        <v>13.56</v>
      </c>
      <c r="E77" s="23" t="n">
        <f aca="false">LN(A77)</f>
        <v>7.57814547241947</v>
      </c>
      <c r="F77" s="4" t="n">
        <v>13.56</v>
      </c>
      <c r="G77" s="23" t="n">
        <f aca="false">E77*F77</f>
        <v>102.759652606008</v>
      </c>
      <c r="H77" s="23" t="n">
        <f aca="false">E77^2</f>
        <v>57.4282888011517</v>
      </c>
      <c r="I77" s="16" t="n">
        <f aca="false">($K$2-($M$2*E77+$N$2))^2</f>
        <v>0.00117686951280899</v>
      </c>
      <c r="J77" s="16" t="n">
        <f aca="false">($K$2-F77)^2</f>
        <v>0.0405613966453127</v>
      </c>
    </row>
    <row r="78" customFormat="false" ht="14.25" hidden="false" customHeight="false" outlineLevel="0" collapsed="false">
      <c r="A78" s="3" t="n">
        <v>1956</v>
      </c>
      <c r="B78" s="4" t="n">
        <v>-0.19</v>
      </c>
      <c r="C78" s="4" t="n">
        <v>13.51</v>
      </c>
      <c r="E78" s="23" t="n">
        <f aca="false">LN(A78)</f>
        <v>7.57865685059476</v>
      </c>
      <c r="F78" s="4" t="n">
        <v>13.51</v>
      </c>
      <c r="G78" s="23" t="n">
        <f aca="false">E78*F78</f>
        <v>102.387654051535</v>
      </c>
      <c r="H78" s="23" t="n">
        <f aca="false">E78^2</f>
        <v>57.4360396590669</v>
      </c>
      <c r="I78" s="16" t="n">
        <f aca="false">($K$2-($M$2*E78+$N$2))^2</f>
        <v>0.00176625006606468</v>
      </c>
      <c r="J78" s="16" t="n">
        <f aca="false">($K$2-F78)^2</f>
        <v>0.0632012567851723</v>
      </c>
    </row>
    <row r="79" customFormat="false" ht="14.25" hidden="false" customHeight="false" outlineLevel="0" collapsed="false">
      <c r="A79" s="3" t="n">
        <v>1957</v>
      </c>
      <c r="B79" s="4" t="n">
        <v>0.05</v>
      </c>
      <c r="C79" s="4" t="n">
        <v>13.75</v>
      </c>
      <c r="E79" s="23" t="n">
        <f aca="false">LN(A79)</f>
        <v>7.57916796739608</v>
      </c>
      <c r="F79" s="4" t="n">
        <v>13.75</v>
      </c>
      <c r="G79" s="23" t="n">
        <f aca="false">E79*F79</f>
        <v>104.213559551696</v>
      </c>
      <c r="H79" s="23" t="n">
        <f aca="false">E79^2</f>
        <v>57.4437870780028</v>
      </c>
      <c r="I79" s="16" t="n">
        <f aca="false">($K$2-($M$2*E79+$N$2))^2</f>
        <v>0.00247447326218241</v>
      </c>
      <c r="J79" s="16" t="n">
        <f aca="false">($K$2-F79)^2</f>
        <v>0.000129928113844167</v>
      </c>
    </row>
    <row r="80" customFormat="false" ht="14.25" hidden="false" customHeight="false" outlineLevel="0" collapsed="false">
      <c r="A80" s="3" t="n">
        <v>1958</v>
      </c>
      <c r="B80" s="4" t="n">
        <v>0.06</v>
      </c>
      <c r="C80" s="4" t="n">
        <v>13.76</v>
      </c>
      <c r="E80" s="23" t="n">
        <f aca="false">LN(A80)</f>
        <v>7.57967882309046</v>
      </c>
      <c r="F80" s="4" t="n">
        <v>13.76</v>
      </c>
      <c r="G80" s="23" t="n">
        <f aca="false">E80*F80</f>
        <v>104.296380605725</v>
      </c>
      <c r="H80" s="23" t="n">
        <f aca="false">E80^2</f>
        <v>57.4515310612059</v>
      </c>
      <c r="I80" s="16" t="n">
        <f aca="false">($K$2-($M$2*E80+$N$2))^2</f>
        <v>0.00330135682848501</v>
      </c>
      <c r="J80" s="16" t="n">
        <f aca="false">($K$2-F80)^2</f>
        <v>1.95608587216661E-006</v>
      </c>
    </row>
    <row r="81" customFormat="false" ht="14.25" hidden="false" customHeight="false" outlineLevel="0" collapsed="false">
      <c r="A81" s="3" t="n">
        <v>1959</v>
      </c>
      <c r="B81" s="4" t="n">
        <v>0.03</v>
      </c>
      <c r="C81" s="4" t="n">
        <v>13.73</v>
      </c>
      <c r="E81" s="23" t="n">
        <f aca="false">LN(A81)</f>
        <v>7.58018941794454</v>
      </c>
      <c r="F81" s="4" t="n">
        <v>13.73</v>
      </c>
      <c r="G81" s="23" t="n">
        <f aca="false">E81*F81</f>
        <v>104.076000708379</v>
      </c>
      <c r="H81" s="23" t="n">
        <f aca="false">E81^2</f>
        <v>57.4592716119184</v>
      </c>
      <c r="I81" s="16" t="n">
        <f aca="false">($K$2-($M$2*E81+$N$2))^2</f>
        <v>0.00424671883362626</v>
      </c>
      <c r="J81" s="16" t="n">
        <f aca="false">($K$2-F81)^2</f>
        <v>0.000985872169788254</v>
      </c>
    </row>
    <row r="82" customFormat="false" ht="14.25" hidden="false" customHeight="false" outlineLevel="0" collapsed="false">
      <c r="A82" s="3" t="n">
        <v>1960</v>
      </c>
      <c r="B82" s="4" t="n">
        <v>-0.03</v>
      </c>
      <c r="C82" s="4" t="n">
        <v>13.67</v>
      </c>
      <c r="E82" s="23" t="n">
        <f aca="false">LN(A82)</f>
        <v>7.58069975222456</v>
      </c>
      <c r="F82" s="4" t="n">
        <v>13.67</v>
      </c>
      <c r="G82" s="23" t="n">
        <f aca="false">E82*F82</f>
        <v>103.62816561291</v>
      </c>
      <c r="H82" s="23" t="n">
        <f aca="false">E82^2</f>
        <v>57.4670087333776</v>
      </c>
      <c r="I82" s="16" t="n">
        <f aca="false">($K$2-($M$2*E82+$N$2))^2</f>
        <v>0.00531037768678463</v>
      </c>
      <c r="J82" s="16" t="n">
        <f aca="false">($K$2-F82)^2</f>
        <v>0.00835370433762019</v>
      </c>
    </row>
    <row r="83" customFormat="false" ht="14.25" hidden="false" customHeight="false" outlineLevel="0" collapsed="false">
      <c r="A83" s="3" t="n">
        <v>1961</v>
      </c>
      <c r="B83" s="4" t="n">
        <v>0.06</v>
      </c>
      <c r="C83" s="4" t="n">
        <v>13.76</v>
      </c>
      <c r="E83" s="23" t="n">
        <f aca="false">LN(A83)</f>
        <v>7.58120982619635</v>
      </c>
      <c r="F83" s="4" t="n">
        <v>13.76</v>
      </c>
      <c r="G83" s="23" t="n">
        <f aca="false">E83*F83</f>
        <v>104.317447208462</v>
      </c>
      <c r="H83" s="23" t="n">
        <f aca="false">E83^2</f>
        <v>57.474742428816</v>
      </c>
      <c r="I83" s="16" t="n">
        <f aca="false">($K$2-($M$2*E83+$N$2))^2</f>
        <v>0.00649215213689561</v>
      </c>
      <c r="J83" s="16" t="n">
        <f aca="false">($K$2-F83)^2</f>
        <v>1.95608587216661E-006</v>
      </c>
    </row>
    <row r="84" customFormat="false" ht="14.25" hidden="false" customHeight="false" outlineLevel="0" collapsed="false">
      <c r="A84" s="3" t="n">
        <v>1962</v>
      </c>
      <c r="B84" s="4" t="n">
        <v>0.03</v>
      </c>
      <c r="C84" s="4" t="n">
        <v>13.73</v>
      </c>
      <c r="E84" s="23" t="n">
        <f aca="false">LN(A84)</f>
        <v>7.58171964012531</v>
      </c>
      <c r="F84" s="4" t="n">
        <v>13.73</v>
      </c>
      <c r="G84" s="23" t="n">
        <f aca="false">E84*F84</f>
        <v>104.09701065892</v>
      </c>
      <c r="H84" s="23" t="n">
        <f aca="false">E84^2</f>
        <v>57.4824727014618</v>
      </c>
      <c r="I84" s="16" t="n">
        <f aca="false">($K$2-($M$2*E84+$N$2))^2</f>
        <v>0.00779186127184199</v>
      </c>
      <c r="J84" s="16" t="n">
        <f aca="false">($K$2-F84)^2</f>
        <v>0.000985872169788254</v>
      </c>
    </row>
    <row r="85" customFormat="false" ht="14.25" hidden="false" customHeight="false" outlineLevel="0" collapsed="false">
      <c r="A85" s="3" t="n">
        <v>1963</v>
      </c>
      <c r="B85" s="4" t="n">
        <v>0.05</v>
      </c>
      <c r="C85" s="4" t="n">
        <v>13.75</v>
      </c>
      <c r="E85" s="23" t="n">
        <f aca="false">LN(A85)</f>
        <v>7.58222919427646</v>
      </c>
      <c r="F85" s="4" t="n">
        <v>13.75</v>
      </c>
      <c r="G85" s="23" t="n">
        <f aca="false">E85*F85</f>
        <v>104.255651421301</v>
      </c>
      <c r="H85" s="23" t="n">
        <f aca="false">E85^2</f>
        <v>57.4901995545383</v>
      </c>
      <c r="I85" s="16" t="n">
        <f aca="false">($K$2-($M$2*E85+$N$2))^2</f>
        <v>0.00920932451768254</v>
      </c>
      <c r="J85" s="16" t="n">
        <f aca="false">($K$2-F85)^2</f>
        <v>0.000129928113844167</v>
      </c>
    </row>
    <row r="86" customFormat="false" ht="14.25" hidden="false" customHeight="false" outlineLevel="0" collapsed="false">
      <c r="A86" s="3" t="n">
        <v>1964</v>
      </c>
      <c r="B86" s="4" t="n">
        <v>-0.2</v>
      </c>
      <c r="C86" s="4" t="n">
        <v>13.5</v>
      </c>
      <c r="E86" s="23" t="n">
        <f aca="false">LN(A86)</f>
        <v>7.58273848891441</v>
      </c>
      <c r="F86" s="4" t="n">
        <v>13.5</v>
      </c>
      <c r="G86" s="23" t="n">
        <f aca="false">E86*F86</f>
        <v>102.366969600345</v>
      </c>
      <c r="H86" s="23" t="n">
        <f aca="false">E86^2</f>
        <v>57.497922991264</v>
      </c>
      <c r="I86" s="16" t="n">
        <f aca="false">($K$2-($M$2*E86+$N$2))^2</f>
        <v>0.0107443616378598</v>
      </c>
      <c r="J86" s="16" t="n">
        <f aca="false">($K$2-F86)^2</f>
        <v>0.0683292288131442</v>
      </c>
    </row>
    <row r="87" customFormat="false" ht="14.25" hidden="false" customHeight="false" outlineLevel="0" collapsed="false">
      <c r="A87" s="3" t="n">
        <v>1965</v>
      </c>
      <c r="B87" s="4" t="n">
        <v>-0.11</v>
      </c>
      <c r="C87" s="4" t="n">
        <v>13.59</v>
      </c>
      <c r="E87" s="23" t="n">
        <f aca="false">LN(A87)</f>
        <v>7.58324752430336</v>
      </c>
      <c r="F87" s="4" t="n">
        <v>13.59</v>
      </c>
      <c r="G87" s="23" t="n">
        <f aca="false">E87*F87</f>
        <v>103.056333855283</v>
      </c>
      <c r="H87" s="23" t="n">
        <f aca="false">E87^2</f>
        <v>57.5056430148531</v>
      </c>
      <c r="I87" s="16" t="n">
        <f aca="false">($K$2-($M$2*E87+$N$2))^2</f>
        <v>0.0123967927324335</v>
      </c>
      <c r="J87" s="16" t="n">
        <f aca="false">($K$2-F87)^2</f>
        <v>0.0293774805613962</v>
      </c>
    </row>
    <row r="88" customFormat="false" ht="14.25" hidden="false" customHeight="false" outlineLevel="0" collapsed="false">
      <c r="A88" s="3" t="n">
        <v>1966</v>
      </c>
      <c r="B88" s="4" t="n">
        <v>-0.06</v>
      </c>
      <c r="C88" s="4" t="n">
        <v>13.64</v>
      </c>
      <c r="E88" s="23" t="n">
        <f aca="false">LN(A88)</f>
        <v>7.58375630070711</v>
      </c>
      <c r="F88" s="4" t="n">
        <v>13.64</v>
      </c>
      <c r="G88" s="23" t="n">
        <f aca="false">E88*F88</f>
        <v>103.442435941645</v>
      </c>
      <c r="H88" s="23" t="n">
        <f aca="false">E88^2</f>
        <v>57.5133596285148</v>
      </c>
      <c r="I88" s="16" t="n">
        <f aca="false">($K$2-($M$2*E88+$N$2))^2</f>
        <v>0.0141664382372824</v>
      </c>
      <c r="J88" s="16" t="n">
        <f aca="false">($K$2-F88)^2</f>
        <v>0.0147376204215365</v>
      </c>
    </row>
    <row r="89" customFormat="false" ht="14.25" hidden="false" customHeight="false" outlineLevel="0" collapsed="false">
      <c r="A89" s="3" t="n">
        <v>1967</v>
      </c>
      <c r="B89" s="4" t="n">
        <v>-0.02</v>
      </c>
      <c r="C89" s="4" t="n">
        <v>13.68</v>
      </c>
      <c r="E89" s="23" t="n">
        <f aca="false">LN(A89)</f>
        <v>7.58426481838906</v>
      </c>
      <c r="F89" s="4" t="n">
        <v>13.68</v>
      </c>
      <c r="G89" s="23" t="n">
        <f aca="false">E89*F89</f>
        <v>103.752742715562</v>
      </c>
      <c r="H89" s="23" t="n">
        <f aca="false">E89^2</f>
        <v>57.521072835454</v>
      </c>
      <c r="I89" s="16" t="n">
        <f aca="false">($K$2-($M$2*E89+$N$2))^2</f>
        <v>0.016053118923342</v>
      </c>
      <c r="J89" s="16" t="n">
        <f aca="false">($K$2-F89)^2</f>
        <v>0.00662573230964822</v>
      </c>
    </row>
    <row r="90" customFormat="false" ht="14.25" hidden="false" customHeight="false" outlineLevel="0" collapsed="false">
      <c r="A90" s="3" t="n">
        <v>1968</v>
      </c>
      <c r="B90" s="4" t="n">
        <v>-0.08</v>
      </c>
      <c r="C90" s="4" t="n">
        <v>13.62</v>
      </c>
      <c r="E90" s="23" t="n">
        <f aca="false">LN(A90)</f>
        <v>7.5847730776122</v>
      </c>
      <c r="F90" s="4" t="n">
        <v>13.62</v>
      </c>
      <c r="G90" s="23" t="n">
        <f aca="false">E90*F90</f>
        <v>103.304609317078</v>
      </c>
      <c r="H90" s="23" t="n">
        <f aca="false">E90^2</f>
        <v>57.5287826388708</v>
      </c>
      <c r="I90" s="16" t="n">
        <f aca="false">($K$2-($M$2*E90+$N$2))^2</f>
        <v>0.0180566558958331</v>
      </c>
      <c r="J90" s="16" t="n">
        <f aca="false">($K$2-F90)^2</f>
        <v>0.0199935644774804</v>
      </c>
    </row>
    <row r="91" customFormat="false" ht="14.25" hidden="false" customHeight="false" outlineLevel="0" collapsed="false">
      <c r="A91" s="3" t="n">
        <v>1969</v>
      </c>
      <c r="B91" s="4" t="n">
        <v>0.05</v>
      </c>
      <c r="C91" s="4" t="n">
        <v>13.75</v>
      </c>
      <c r="E91" s="23" t="n">
        <f aca="false">LN(A91)</f>
        <v>7.58528107863913</v>
      </c>
      <c r="F91" s="4" t="n">
        <v>13.75</v>
      </c>
      <c r="G91" s="23" t="n">
        <f aca="false">E91*F91</f>
        <v>104.297614831288</v>
      </c>
      <c r="H91" s="23" t="n">
        <f aca="false">E91^2</f>
        <v>57.5364890419607</v>
      </c>
      <c r="I91" s="16" t="n">
        <f aca="false">($K$2-($M$2*E91+$N$2))^2</f>
        <v>0.0201768705934671</v>
      </c>
      <c r="J91" s="16" t="n">
        <f aca="false">($K$2-F91)^2</f>
        <v>0.000129928113844167</v>
      </c>
    </row>
    <row r="92" customFormat="false" ht="14.25" hidden="false" customHeight="false" outlineLevel="0" collapsed="false">
      <c r="A92" s="3" t="n">
        <v>1970</v>
      </c>
      <c r="B92" s="4" t="n">
        <v>0.03</v>
      </c>
      <c r="C92" s="4" t="n">
        <v>13.73</v>
      </c>
      <c r="E92" s="23" t="n">
        <f aca="false">LN(A92)</f>
        <v>7.58578882173203</v>
      </c>
      <c r="F92" s="4" t="n">
        <v>13.73</v>
      </c>
      <c r="G92" s="23" t="n">
        <f aca="false">E92*F92</f>
        <v>104.152880522381</v>
      </c>
      <c r="H92" s="23" t="n">
        <f aca="false">E92^2</f>
        <v>57.5441920479147</v>
      </c>
      <c r="I92" s="16" t="n">
        <f aca="false">($K$2-($M$2*E92+$N$2))^2</f>
        <v>0.0224135847877021</v>
      </c>
      <c r="J92" s="16" t="n">
        <f aca="false">($K$2-F92)^2</f>
        <v>0.000985872169788254</v>
      </c>
    </row>
    <row r="93" customFormat="false" ht="14.25" hidden="false" customHeight="false" outlineLevel="0" collapsed="false">
      <c r="A93" s="3" t="n">
        <v>1971</v>
      </c>
      <c r="B93" s="4" t="n">
        <v>-0.08</v>
      </c>
      <c r="C93" s="4" t="n">
        <v>13.62</v>
      </c>
      <c r="E93" s="23" t="n">
        <f aca="false">LN(A93)</f>
        <v>7.58629630715272</v>
      </c>
      <c r="F93" s="4" t="n">
        <v>13.62</v>
      </c>
      <c r="G93" s="23" t="n">
        <f aca="false">E93*F93</f>
        <v>103.32535570342</v>
      </c>
      <c r="H93" s="23" t="n">
        <f aca="false">E93^2</f>
        <v>57.551891659919</v>
      </c>
      <c r="I93" s="16" t="n">
        <f aca="false">($K$2-($M$2*E93+$N$2))^2</f>
        <v>0.0247666205819657</v>
      </c>
      <c r="J93" s="16" t="n">
        <f aca="false">($K$2-F93)^2</f>
        <v>0.0199935644774804</v>
      </c>
    </row>
    <row r="94" customFormat="false" ht="14.25" hidden="false" customHeight="false" outlineLevel="0" collapsed="false">
      <c r="A94" s="3" t="n">
        <v>1972</v>
      </c>
      <c r="B94" s="4" t="n">
        <v>0.01</v>
      </c>
      <c r="C94" s="4" t="n">
        <v>13.71</v>
      </c>
      <c r="E94" s="23" t="n">
        <f aca="false">LN(A94)</f>
        <v>7.58680353516258</v>
      </c>
      <c r="F94" s="4" t="n">
        <v>13.71</v>
      </c>
      <c r="G94" s="23" t="n">
        <f aca="false">E94*F94</f>
        <v>104.015076467079</v>
      </c>
      <c r="H94" s="23" t="n">
        <f aca="false">E94^2</f>
        <v>57.5595878811554</v>
      </c>
      <c r="I94" s="16" t="n">
        <f aca="false">($K$2-($M$2*E94+$N$2))^2</f>
        <v>0.0272358004108802</v>
      </c>
      <c r="J94" s="16" t="n">
        <f aca="false">($K$2-F94)^2</f>
        <v>0.00264181622573227</v>
      </c>
    </row>
    <row r="95" customFormat="false" ht="14.25" hidden="false" customHeight="false" outlineLevel="0" collapsed="false">
      <c r="A95" s="3" t="n">
        <v>1973</v>
      </c>
      <c r="B95" s="4" t="n">
        <v>0.16</v>
      </c>
      <c r="C95" s="4" t="n">
        <v>13.86</v>
      </c>
      <c r="E95" s="23" t="n">
        <f aca="false">LN(A95)</f>
        <v>7.58731050602262</v>
      </c>
      <c r="F95" s="4" t="n">
        <v>13.86</v>
      </c>
      <c r="G95" s="23" t="n">
        <f aca="false">E95*F95</f>
        <v>105.160123613473</v>
      </c>
      <c r="H95" s="23" t="n">
        <f aca="false">E95^2</f>
        <v>57.5672807148012</v>
      </c>
      <c r="I95" s="16" t="n">
        <f aca="false">($K$2-($M$2*E95+$N$2))^2</f>
        <v>0.0298209470395127</v>
      </c>
      <c r="J95" s="16" t="n">
        <f aca="false">($K$2-F95)^2</f>
        <v>0.00972223580615204</v>
      </c>
    </row>
    <row r="96" customFormat="false" ht="14.25" hidden="false" customHeight="false" outlineLevel="0" collapsed="false">
      <c r="A96" s="3" t="n">
        <v>1974</v>
      </c>
      <c r="B96" s="4" t="n">
        <v>-0.07</v>
      </c>
      <c r="C96" s="4" t="n">
        <v>13.63</v>
      </c>
      <c r="E96" s="23" t="n">
        <f aca="false">LN(A96)</f>
        <v>7.58781721999343</v>
      </c>
      <c r="F96" s="4" t="n">
        <v>13.63</v>
      </c>
      <c r="G96" s="23" t="n">
        <f aca="false">E96*F96</f>
        <v>103.42194870851</v>
      </c>
      <c r="H96" s="23" t="n">
        <f aca="false">E96^2</f>
        <v>57.5749701640288</v>
      </c>
      <c r="I96" s="16" t="n">
        <f aca="false">($K$2-($M$2*E96+$N$2))^2</f>
        <v>0.0325218835626111</v>
      </c>
      <c r="J96" s="16" t="n">
        <f aca="false">($K$2-F96)^2</f>
        <v>0.0172655924495084</v>
      </c>
    </row>
    <row r="97" customFormat="false" ht="14.25" hidden="false" customHeight="false" outlineLevel="0" collapsed="false">
      <c r="A97" s="3" t="n">
        <v>1975</v>
      </c>
      <c r="B97" s="4" t="n">
        <v>-0.01</v>
      </c>
      <c r="C97" s="4" t="n">
        <v>13.69</v>
      </c>
      <c r="E97" s="23" t="n">
        <f aca="false">LN(A97)</f>
        <v>7.58832367733522</v>
      </c>
      <c r="F97" s="4" t="n">
        <v>13.69</v>
      </c>
      <c r="G97" s="23" t="n">
        <f aca="false">E97*F97</f>
        <v>103.884151142719</v>
      </c>
      <c r="H97" s="23" t="n">
        <f aca="false">E97^2</f>
        <v>57.5826562320064</v>
      </c>
      <c r="I97" s="16" t="n">
        <f aca="false">($K$2-($M$2*E97+$N$2))^2</f>
        <v>0.0353384334038238</v>
      </c>
      <c r="J97" s="16" t="n">
        <f aca="false">($K$2-F97)^2</f>
        <v>0.00509776028167624</v>
      </c>
    </row>
    <row r="98" customFormat="false" ht="14.25" hidden="false" customHeight="false" outlineLevel="0" collapsed="false">
      <c r="A98" s="3" t="n">
        <v>1976</v>
      </c>
      <c r="B98" s="4" t="n">
        <v>-0.1</v>
      </c>
      <c r="C98" s="4" t="n">
        <v>13.6</v>
      </c>
      <c r="E98" s="23" t="n">
        <f aca="false">LN(A98)</f>
        <v>7.58882987830781</v>
      </c>
      <c r="F98" s="4" t="n">
        <v>13.6</v>
      </c>
      <c r="G98" s="23" t="n">
        <f aca="false">E98*F98</f>
        <v>103.208086344986</v>
      </c>
      <c r="H98" s="23" t="n">
        <f aca="false">E98^2</f>
        <v>57.5903389218974</v>
      </c>
      <c r="I98" s="16" t="n">
        <f aca="false">($K$2-($M$2*E98+$N$2))^2</f>
        <v>0.038270420314974</v>
      </c>
      <c r="J98" s="16" t="n">
        <f aca="false">($K$2-F98)^2</f>
        <v>0.0260495085334243</v>
      </c>
    </row>
    <row r="99" customFormat="false" ht="14.25" hidden="false" customHeight="false" outlineLevel="0" collapsed="false">
      <c r="A99" s="3" t="n">
        <v>1977</v>
      </c>
      <c r="B99" s="4" t="n">
        <v>0.18</v>
      </c>
      <c r="C99" s="4" t="n">
        <v>13.88</v>
      </c>
      <c r="E99" s="23" t="n">
        <f aca="false">LN(A99)</f>
        <v>7.58933582317062</v>
      </c>
      <c r="F99" s="4" t="n">
        <v>13.88</v>
      </c>
      <c r="G99" s="23" t="n">
        <f aca="false">E99*F99</f>
        <v>105.339981225608</v>
      </c>
      <c r="H99" s="23" t="n">
        <f aca="false">E99^2</f>
        <v>57.5980182368608</v>
      </c>
      <c r="I99" s="16" t="n">
        <f aca="false">($K$2-($M$2*E99+$N$2))^2</f>
        <v>0.0413176683753078</v>
      </c>
      <c r="J99" s="16" t="n">
        <f aca="false">($K$2-F99)^2</f>
        <v>0.0140662917502079</v>
      </c>
    </row>
    <row r="100" customFormat="false" ht="14.25" hidden="false" customHeight="false" outlineLevel="0" collapsed="false">
      <c r="A100" s="3" t="n">
        <v>1978</v>
      </c>
      <c r="B100" s="4" t="n">
        <v>0.07</v>
      </c>
      <c r="C100" s="4" t="n">
        <v>13.77</v>
      </c>
      <c r="E100" s="23" t="n">
        <f aca="false">LN(A100)</f>
        <v>7.58984151218266</v>
      </c>
      <c r="F100" s="4" t="n">
        <v>13.77</v>
      </c>
      <c r="G100" s="23" t="n">
        <f aca="false">E100*F100</f>
        <v>104.512117622755</v>
      </c>
      <c r="H100" s="23" t="n">
        <f aca="false">E100^2</f>
        <v>57.6056941800511</v>
      </c>
      <c r="I100" s="16" t="n">
        <f aca="false">($K$2-($M$2*E100+$N$2))^2</f>
        <v>0.0444800019906737</v>
      </c>
      <c r="J100" s="16" t="n">
        <f aca="false">($K$2-F100)^2</f>
        <v>7.39840579001577E-005</v>
      </c>
    </row>
    <row r="101" customFormat="false" ht="14.25" hidden="false" customHeight="false" outlineLevel="0" collapsed="false">
      <c r="A101" s="3" t="n">
        <v>1979</v>
      </c>
      <c r="B101" s="4" t="n">
        <v>0.17</v>
      </c>
      <c r="C101" s="4" t="n">
        <v>13.87</v>
      </c>
      <c r="E101" s="23" t="n">
        <f aca="false">LN(A101)</f>
        <v>7.59034694560257</v>
      </c>
      <c r="F101" s="4" t="n">
        <v>13.87</v>
      </c>
      <c r="G101" s="23" t="n">
        <f aca="false">E101*F101</f>
        <v>105.278112135508</v>
      </c>
      <c r="H101" s="23" t="n">
        <f aca="false">E101^2</f>
        <v>57.6133667546182</v>
      </c>
      <c r="I101" s="16" t="n">
        <f aca="false">($K$2-($M$2*E101+$N$2))^2</f>
        <v>0.0477572458928683</v>
      </c>
      <c r="J101" s="16" t="n">
        <f aca="false">($K$2-F101)^2</f>
        <v>0.01179426377818</v>
      </c>
    </row>
    <row r="102" customFormat="false" ht="14.25" hidden="false" customHeight="false" outlineLevel="0" collapsed="false">
      <c r="A102" s="3" t="n">
        <v>1980</v>
      </c>
      <c r="B102" s="4" t="n">
        <v>0.26</v>
      </c>
      <c r="C102" s="4" t="n">
        <v>13.96</v>
      </c>
      <c r="E102" s="23" t="n">
        <f aca="false">LN(A102)</f>
        <v>7.59085212368858</v>
      </c>
      <c r="F102" s="4" t="n">
        <v>13.96</v>
      </c>
      <c r="G102" s="23" t="n">
        <f aca="false">E102*F102</f>
        <v>105.968295646693</v>
      </c>
      <c r="H102" s="23" t="n">
        <f aca="false">E102^2</f>
        <v>57.6210359637074</v>
      </c>
      <c r="I102" s="16" t="n">
        <f aca="false">($K$2-($M$2*E102+$N$2))^2</f>
        <v>0.0511492251388332</v>
      </c>
      <c r="J102" s="16" t="n">
        <f aca="false">($K$2-F102)^2</f>
        <v>0.0394425155264318</v>
      </c>
    </row>
    <row r="103" customFormat="false" ht="14.25" hidden="false" customHeight="false" outlineLevel="0" collapsed="false">
      <c r="A103" s="3" t="n">
        <v>1981</v>
      </c>
      <c r="B103" s="4" t="n">
        <v>0.32</v>
      </c>
      <c r="C103" s="4" t="n">
        <v>14.02</v>
      </c>
      <c r="E103" s="23" t="n">
        <f aca="false">LN(A103)</f>
        <v>7.59135704669855</v>
      </c>
      <c r="F103" s="4" t="n">
        <v>14.02</v>
      </c>
      <c r="G103" s="23" t="n">
        <f aca="false">E103*F103</f>
        <v>106.430825794714</v>
      </c>
      <c r="H103" s="23" t="n">
        <f aca="false">E103^2</f>
        <v>57.6287018104597</v>
      </c>
      <c r="I103" s="16" t="n">
        <f aca="false">($K$2-($M$2*E103+$N$2))^2</f>
        <v>0.0546557651098811</v>
      </c>
      <c r="J103" s="16" t="n">
        <f aca="false">($K$2-F103)^2</f>
        <v>0.0668746833585999</v>
      </c>
    </row>
    <row r="104" customFormat="false" ht="14.25" hidden="false" customHeight="false" outlineLevel="0" collapsed="false">
      <c r="A104" s="3" t="n">
        <v>1982</v>
      </c>
      <c r="B104" s="4" t="n">
        <v>0.14</v>
      </c>
      <c r="C104" s="4" t="n">
        <v>13.84</v>
      </c>
      <c r="E104" s="23" t="n">
        <f aca="false">LN(A104)</f>
        <v>7.59186171488993</v>
      </c>
      <c r="F104" s="4" t="n">
        <v>13.84</v>
      </c>
      <c r="G104" s="23" t="n">
        <f aca="false">E104*F104</f>
        <v>105.071366134077</v>
      </c>
      <c r="H104" s="23" t="n">
        <f aca="false">E104^2</f>
        <v>57.6363642980115</v>
      </c>
      <c r="I104" s="16" t="n">
        <f aca="false">($K$2-($M$2*E104+$N$2))^2</f>
        <v>0.0582766915110283</v>
      </c>
      <c r="J104" s="16" t="n">
        <f aca="false">($K$2-F104)^2</f>
        <v>0.00617817986209614</v>
      </c>
    </row>
    <row r="105" customFormat="false" ht="14.25" hidden="false" customHeight="false" outlineLevel="0" collapsed="false">
      <c r="A105" s="3" t="n">
        <v>1983</v>
      </c>
      <c r="B105" s="4" t="n">
        <v>0.31</v>
      </c>
      <c r="C105" s="4" t="n">
        <v>14.01</v>
      </c>
      <c r="E105" s="23" t="n">
        <f aca="false">LN(A105)</f>
        <v>7.5923661285198</v>
      </c>
      <c r="F105" s="4" t="n">
        <v>14.01</v>
      </c>
      <c r="G105" s="23" t="n">
        <f aca="false">E105*F105</f>
        <v>106.369049460562</v>
      </c>
      <c r="H105" s="23" t="n">
        <f aca="false">E105^2</f>
        <v>57.6440234294947</v>
      </c>
      <c r="I105" s="16" t="n">
        <f aca="false">($K$2-($M$2*E105+$N$2))^2</f>
        <v>0.0620118303701828</v>
      </c>
      <c r="J105" s="16" t="n">
        <f aca="false">($K$2-F105)^2</f>
        <v>0.061802655386572</v>
      </c>
    </row>
    <row r="106" customFormat="false" ht="14.25" hidden="false" customHeight="false" outlineLevel="0" collapsed="false">
      <c r="A106" s="3" t="n">
        <v>1984</v>
      </c>
      <c r="B106" s="4" t="n">
        <v>0.16</v>
      </c>
      <c r="C106" s="4" t="n">
        <v>13.86</v>
      </c>
      <c r="E106" s="23" t="n">
        <f aca="false">LN(A106)</f>
        <v>7.59287028784482</v>
      </c>
      <c r="F106" s="4" t="n">
        <v>13.86</v>
      </c>
      <c r="G106" s="23" t="n">
        <f aca="false">E106*F106</f>
        <v>105.237182189529</v>
      </c>
      <c r="H106" s="23" t="n">
        <f aca="false">E106^2</f>
        <v>57.6516792080367</v>
      </c>
      <c r="I106" s="16" t="n">
        <f aca="false">($K$2-($M$2*E106+$N$2))^2</f>
        <v>0.0658610080374443</v>
      </c>
      <c r="J106" s="16" t="n">
        <f aca="false">($K$2-F106)^2</f>
        <v>0.00972223580615204</v>
      </c>
    </row>
    <row r="107" customFormat="false" ht="14.25" hidden="false" customHeight="false" outlineLevel="0" collapsed="false">
      <c r="A107" s="3" t="n">
        <v>1985</v>
      </c>
      <c r="B107" s="4" t="n">
        <v>0.12</v>
      </c>
      <c r="C107" s="4" t="n">
        <v>13.82</v>
      </c>
      <c r="E107" s="23" t="n">
        <f aca="false">LN(A107)</f>
        <v>7.59337419312129</v>
      </c>
      <c r="F107" s="4" t="n">
        <v>13.82</v>
      </c>
      <c r="G107" s="23" t="n">
        <f aca="false">E107*F107</f>
        <v>104.940431348936</v>
      </c>
      <c r="H107" s="23" t="n">
        <f aca="false">E107^2</f>
        <v>57.6593316367604</v>
      </c>
      <c r="I107" s="16" t="n">
        <f aca="false">($K$2-($M$2*E107+$N$2))^2</f>
        <v>0.0698240511843389</v>
      </c>
      <c r="J107" s="16" t="n">
        <f aca="false">($K$2-F107)^2</f>
        <v>0.00343412391803999</v>
      </c>
    </row>
    <row r="108" customFormat="false" ht="14.25" hidden="false" customHeight="false" outlineLevel="0" collapsed="false">
      <c r="A108" s="3" t="n">
        <v>1986</v>
      </c>
      <c r="B108" s="4" t="n">
        <v>0.18</v>
      </c>
      <c r="C108" s="4" t="n">
        <v>13.88</v>
      </c>
      <c r="E108" s="23" t="n">
        <f aca="false">LN(A108)</f>
        <v>7.59387784460512</v>
      </c>
      <c r="F108" s="4" t="n">
        <v>13.88</v>
      </c>
      <c r="G108" s="23" t="n">
        <f aca="false">E108*F108</f>
        <v>105.403024483119</v>
      </c>
      <c r="H108" s="23" t="n">
        <f aca="false">E108^2</f>
        <v>57.6669807187845</v>
      </c>
      <c r="I108" s="16" t="n">
        <f aca="false">($K$2-($M$2*E108+$N$2))^2</f>
        <v>0.0739007868031129</v>
      </c>
      <c r="J108" s="16" t="n">
        <f aca="false">($K$2-F108)^2</f>
        <v>0.0140662917502079</v>
      </c>
    </row>
    <row r="109" customFormat="false" ht="14.25" hidden="false" customHeight="false" outlineLevel="0" collapsed="false">
      <c r="A109" s="3" t="n">
        <v>1987</v>
      </c>
      <c r="B109" s="4" t="n">
        <v>0.32</v>
      </c>
      <c r="C109" s="4" t="n">
        <v>14.02</v>
      </c>
      <c r="E109" s="23" t="n">
        <f aca="false">LN(A109)</f>
        <v>7.59438124255182</v>
      </c>
      <c r="F109" s="4" t="n">
        <v>14.02</v>
      </c>
      <c r="G109" s="23" t="n">
        <f aca="false">E109*F109</f>
        <v>106.473225020576</v>
      </c>
      <c r="H109" s="23" t="n">
        <f aca="false">E109^2</f>
        <v>57.6746264572229</v>
      </c>
      <c r="I109" s="16" t="n">
        <f aca="false">($K$2-($M$2*E109+$N$2))^2</f>
        <v>0.0780910422059546</v>
      </c>
      <c r="J109" s="16" t="n">
        <f aca="false">($K$2-F109)^2</f>
        <v>0.0668746833585999</v>
      </c>
    </row>
    <row r="110" customFormat="false" ht="14.25" hidden="false" customHeight="false" outlineLevel="0" collapsed="false">
      <c r="A110" s="3" t="n">
        <v>1988</v>
      </c>
      <c r="B110" s="4" t="n">
        <v>0.39</v>
      </c>
      <c r="C110" s="4" t="n">
        <v>14.09</v>
      </c>
      <c r="E110" s="23" t="n">
        <f aca="false">LN(A110)</f>
        <v>7.59488438721652</v>
      </c>
      <c r="F110" s="4" t="n">
        <v>14.09</v>
      </c>
      <c r="G110" s="23" t="n">
        <f aca="false">E110*F110</f>
        <v>107.011921015881</v>
      </c>
      <c r="H110" s="23" t="n">
        <f aca="false">E110^2</f>
        <v>57.6822688551853</v>
      </c>
      <c r="I110" s="16" t="n">
        <f aca="false">($K$2-($M$2*E110+$N$2))^2</f>
        <v>0.0823946450243003</v>
      </c>
      <c r="J110" s="16" t="n">
        <f aca="false">($K$2-F110)^2</f>
        <v>0.107978879162796</v>
      </c>
    </row>
    <row r="111" customFormat="false" ht="14.25" hidden="false" customHeight="false" outlineLevel="0" collapsed="false">
      <c r="A111" s="3" t="n">
        <v>1989</v>
      </c>
      <c r="B111" s="4" t="n">
        <v>0.27</v>
      </c>
      <c r="C111" s="4" t="n">
        <v>13.97</v>
      </c>
      <c r="E111" s="23" t="n">
        <f aca="false">LN(A111)</f>
        <v>7.59538727885397</v>
      </c>
      <c r="F111" s="4" t="n">
        <v>13.97</v>
      </c>
      <c r="G111" s="23" t="n">
        <f aca="false">E111*F111</f>
        <v>106.10756028559</v>
      </c>
      <c r="H111" s="23" t="n">
        <f aca="false">E111^2</f>
        <v>57.6899079157768</v>
      </c>
      <c r="I111" s="16" t="n">
        <f aca="false">($K$2-($M$2*E111+$N$2))^2</f>
        <v>0.0868114232080989</v>
      </c>
      <c r="J111" s="16" t="n">
        <f aca="false">($K$2-F111)^2</f>
        <v>0.0435145434984597</v>
      </c>
    </row>
    <row r="112" customFormat="false" ht="14.25" hidden="false" customHeight="false" outlineLevel="0" collapsed="false">
      <c r="A112" s="3" t="n">
        <v>1990</v>
      </c>
      <c r="B112" s="4" t="n">
        <v>0.45</v>
      </c>
      <c r="C112" s="4" t="n">
        <v>14.15</v>
      </c>
      <c r="E112" s="23" t="n">
        <f aca="false">LN(A112)</f>
        <v>7.59588991771854</v>
      </c>
      <c r="F112" s="4" t="n">
        <v>14.15</v>
      </c>
      <c r="G112" s="23" t="n">
        <f aca="false">E112*F112</f>
        <v>107.481842335717</v>
      </c>
      <c r="H112" s="23" t="n">
        <f aca="false">E112^2</f>
        <v>57.6975436420982</v>
      </c>
      <c r="I112" s="16" t="n">
        <f aca="false">($K$2-($M$2*E112+$N$2))^2</f>
        <v>0.0913412050250601</v>
      </c>
      <c r="J112" s="16" t="n">
        <f aca="false">($K$2-F112)^2</f>
        <v>0.151011046994963</v>
      </c>
    </row>
    <row r="113" customFormat="false" ht="14.25" hidden="false" customHeight="false" outlineLevel="0" collapsed="false">
      <c r="A113" s="3" t="n">
        <v>1991</v>
      </c>
      <c r="B113" s="4" t="n">
        <v>0.4</v>
      </c>
      <c r="C113" s="4" t="n">
        <v>14.1</v>
      </c>
      <c r="E113" s="23" t="n">
        <f aca="false">LN(A113)</f>
        <v>7.5963923040642</v>
      </c>
      <c r="F113" s="4" t="n">
        <v>14.1</v>
      </c>
      <c r="G113" s="23" t="n">
        <f aca="false">E113*F113</f>
        <v>107.109131487305</v>
      </c>
      <c r="H113" s="23" t="n">
        <f aca="false">E113^2</f>
        <v>57.7051760372457</v>
      </c>
      <c r="I113" s="16" t="n">
        <f aca="false">($K$2-($M$2*E113+$N$2))^2</f>
        <v>0.095983819059954</v>
      </c>
      <c r="J113" s="16" t="n">
        <f aca="false">($K$2-F113)^2</f>
        <v>0.114650907134824</v>
      </c>
    </row>
    <row r="114" customFormat="false" ht="14.25" hidden="false" customHeight="false" outlineLevel="0" collapsed="false">
      <c r="A114" s="3" t="n">
        <v>1992</v>
      </c>
      <c r="B114" s="4" t="n">
        <v>0.22</v>
      </c>
      <c r="C114" s="4" t="n">
        <v>13.92</v>
      </c>
      <c r="E114" s="23" t="n">
        <f aca="false">LN(A114)</f>
        <v>7.59689443814454</v>
      </c>
      <c r="F114" s="4" t="n">
        <v>13.92</v>
      </c>
      <c r="G114" s="23" t="n">
        <f aca="false">E114*F114</f>
        <v>105.748770578972</v>
      </c>
      <c r="H114" s="23" t="n">
        <f aca="false">E114^2</f>
        <v>57.7128051043115</v>
      </c>
      <c r="I114" s="16" t="n">
        <f aca="false">($K$2-($M$2*E114+$N$2))^2</f>
        <v>0.10073909421389</v>
      </c>
      <c r="J114" s="16" t="n">
        <f aca="false">($K$2-F114)^2</f>
        <v>0.0251544036383201</v>
      </c>
    </row>
    <row r="115" customFormat="false" ht="14.25" hidden="false" customHeight="false" outlineLevel="0" collapsed="false">
      <c r="A115" s="3" t="n">
        <v>1993</v>
      </c>
      <c r="B115" s="4" t="n">
        <v>0.23</v>
      </c>
      <c r="C115" s="4" t="n">
        <v>13.93</v>
      </c>
      <c r="E115" s="23" t="n">
        <f aca="false">LN(A115)</f>
        <v>7.5973963202128</v>
      </c>
      <c r="F115" s="4" t="n">
        <v>13.93</v>
      </c>
      <c r="G115" s="23" t="n">
        <f aca="false">E115*F115</f>
        <v>105.831730740564</v>
      </c>
      <c r="H115" s="23" t="n">
        <f aca="false">E115^2</f>
        <v>57.7204308463829</v>
      </c>
      <c r="I115" s="16" t="n">
        <f aca="false">($K$2-($M$2*E115+$N$2))^2</f>
        <v>0.105606859703531</v>
      </c>
      <c r="J115" s="16" t="n">
        <f aca="false">($K$2-F115)^2</f>
        <v>0.0284264316103481</v>
      </c>
    </row>
    <row r="116" customFormat="false" ht="14.25" hidden="false" customHeight="false" outlineLevel="0" collapsed="false">
      <c r="A116" s="3" t="n">
        <v>1994</v>
      </c>
      <c r="B116" s="4" t="n">
        <v>0.31</v>
      </c>
      <c r="C116" s="4" t="n">
        <v>14.01</v>
      </c>
      <c r="E116" s="23" t="n">
        <f aca="false">LN(A116)</f>
        <v>7.59789795052178</v>
      </c>
      <c r="F116" s="4" t="n">
        <v>14.01</v>
      </c>
      <c r="G116" s="23" t="n">
        <f aca="false">E116*F116</f>
        <v>106.44655028681</v>
      </c>
      <c r="H116" s="23" t="n">
        <f aca="false">E116^2</f>
        <v>57.7280532665431</v>
      </c>
      <c r="I116" s="16" t="n">
        <f aca="false">($K$2-($M$2*E116+$N$2))^2</f>
        <v>0.110586945060467</v>
      </c>
      <c r="J116" s="16" t="n">
        <f aca="false">($K$2-F116)^2</f>
        <v>0.061802655386572</v>
      </c>
    </row>
    <row r="117" customFormat="false" ht="14.25" hidden="false" customHeight="false" outlineLevel="0" collapsed="false">
      <c r="A117" s="3" t="n">
        <v>1995</v>
      </c>
      <c r="B117" s="4" t="n">
        <v>0.45</v>
      </c>
      <c r="C117" s="4" t="n">
        <v>14.15</v>
      </c>
      <c r="E117" s="23" t="n">
        <f aca="false">LN(A117)</f>
        <v>7.59839932932396</v>
      </c>
      <c r="F117" s="4" t="n">
        <v>14.15</v>
      </c>
      <c r="G117" s="23" t="n">
        <f aca="false">E117*F117</f>
        <v>107.517350509934</v>
      </c>
      <c r="H117" s="23" t="n">
        <f aca="false">E117^2</f>
        <v>57.7356723678709</v>
      </c>
      <c r="I117" s="16" t="n">
        <f aca="false">($K$2-($M$2*E117+$N$2))^2</f>
        <v>0.115679180130443</v>
      </c>
      <c r="J117" s="16" t="n">
        <f aca="false">($K$2-F117)^2</f>
        <v>0.151011046994963</v>
      </c>
    </row>
    <row r="118" customFormat="false" ht="14.25" hidden="false" customHeight="false" outlineLevel="0" collapsed="false">
      <c r="A118" s="3" t="n">
        <v>1996</v>
      </c>
      <c r="B118" s="4" t="n">
        <v>0.33</v>
      </c>
      <c r="C118" s="4" t="n">
        <v>14.03</v>
      </c>
      <c r="E118" s="23" t="n">
        <f aca="false">LN(A118)</f>
        <v>7.59890045687141</v>
      </c>
      <c r="F118" s="4" t="n">
        <v>14.03</v>
      </c>
      <c r="G118" s="23" t="n">
        <f aca="false">E118*F118</f>
        <v>106.612573409906</v>
      </c>
      <c r="H118" s="23" t="n">
        <f aca="false">E118^2</f>
        <v>57.7432881534405</v>
      </c>
      <c r="I118" s="16" t="n">
        <f aca="false">($K$2-($M$2*E118+$N$2))^2</f>
        <v>0.120883395072644</v>
      </c>
      <c r="J118" s="16" t="n">
        <f aca="false">($K$2-F118)^2</f>
        <v>0.0721467113306278</v>
      </c>
    </row>
    <row r="119" customFormat="false" ht="14.25" hidden="false" customHeight="false" outlineLevel="0" collapsed="false">
      <c r="A119" s="3" t="n">
        <v>1997</v>
      </c>
      <c r="B119" s="4" t="n">
        <v>0.46</v>
      </c>
      <c r="C119" s="4" t="n">
        <v>14.16</v>
      </c>
      <c r="E119" s="23" t="n">
        <f aca="false">LN(A119)</f>
        <v>7.59940133341582</v>
      </c>
      <c r="F119" s="4" t="n">
        <v>14.16</v>
      </c>
      <c r="G119" s="23" t="n">
        <f aca="false">E119*F119</f>
        <v>107.607522881168</v>
      </c>
      <c r="H119" s="23" t="n">
        <f aca="false">E119^2</f>
        <v>57.7509006263221</v>
      </c>
      <c r="I119" s="16" t="n">
        <f aca="false">($K$2-($M$2*E119+$N$2))^2</f>
        <v>0.126199420358972</v>
      </c>
      <c r="J119" s="16" t="n">
        <f aca="false">($K$2-F119)^2</f>
        <v>0.158883074966992</v>
      </c>
    </row>
    <row r="120" customFormat="false" ht="14.25" hidden="false" customHeight="false" outlineLevel="0" collapsed="false">
      <c r="A120" s="3" t="n">
        <v>1998</v>
      </c>
      <c r="B120" s="4" t="n">
        <v>0.61</v>
      </c>
      <c r="C120" s="4" t="n">
        <v>14.31</v>
      </c>
      <c r="E120" s="23" t="n">
        <f aca="false">LN(A120)</f>
        <v>7.5999019592085</v>
      </c>
      <c r="F120" s="4" t="n">
        <v>14.31</v>
      </c>
      <c r="G120" s="23" t="n">
        <f aca="false">E120*F120</f>
        <v>108.754597036274</v>
      </c>
      <c r="H120" s="23" t="n">
        <f aca="false">E120^2</f>
        <v>57.7585097895812</v>
      </c>
      <c r="I120" s="16" t="n">
        <f aca="false">($K$2-($M$2*E120+$N$2))^2</f>
        <v>0.131627086773382</v>
      </c>
      <c r="J120" s="16" t="n">
        <f aca="false">($K$2-F120)^2</f>
        <v>0.300963494547411</v>
      </c>
    </row>
    <row r="121" customFormat="false" ht="14.25" hidden="false" customHeight="false" outlineLevel="0" collapsed="false">
      <c r="A121" s="3" t="n">
        <v>1999</v>
      </c>
      <c r="B121" s="4" t="n">
        <v>0.38</v>
      </c>
      <c r="C121" s="4" t="n">
        <v>14.08</v>
      </c>
      <c r="E121" s="23" t="n">
        <f aca="false">LN(A121)</f>
        <v>7.6004023345004</v>
      </c>
      <c r="F121" s="4" t="n">
        <v>14.08</v>
      </c>
      <c r="G121" s="23" t="n">
        <f aca="false">E121*F121</f>
        <v>107.013664869766</v>
      </c>
      <c r="H121" s="23" t="n">
        <f aca="false">E121^2</f>
        <v>57.7661156462791</v>
      </c>
      <c r="I121" s="16" t="n">
        <f aca="false">($K$2-($M$2*E121+$N$2))^2</f>
        <v>0.137166225411131</v>
      </c>
      <c r="J121" s="16" t="n">
        <f aca="false">($K$2-F121)^2</f>
        <v>0.101506851190768</v>
      </c>
    </row>
    <row r="122" customFormat="false" ht="14.25" hidden="false" customHeight="false" outlineLevel="0" collapsed="false">
      <c r="A122" s="3" t="n">
        <v>2000</v>
      </c>
      <c r="B122" s="4" t="n">
        <v>0.39</v>
      </c>
      <c r="C122" s="4" t="n">
        <v>14.09</v>
      </c>
      <c r="E122" s="23" t="n">
        <f aca="false">LN(A122)</f>
        <v>7.60090245954208</v>
      </c>
      <c r="F122" s="4" t="n">
        <v>14.09</v>
      </c>
      <c r="G122" s="23" t="n">
        <f aca="false">E122*F122</f>
        <v>107.096715654948</v>
      </c>
      <c r="H122" s="23" t="n">
        <f aca="false">E122^2</f>
        <v>57.7737181994729</v>
      </c>
      <c r="I122" s="16" t="n">
        <f aca="false">($K$2-($M$2*E122+$N$2))^2</f>
        <v>0.142816667678044</v>
      </c>
      <c r="J122" s="16" t="n">
        <f aca="false">($K$2-F122)^2</f>
        <v>0.107978879162796</v>
      </c>
    </row>
    <row r="123" customFormat="false" ht="14.25" hidden="false" customHeight="false" outlineLevel="0" collapsed="false">
      <c r="A123" s="3" t="n">
        <v>2001</v>
      </c>
      <c r="B123" s="4" t="n">
        <v>0.54</v>
      </c>
      <c r="C123" s="4" t="n">
        <v>14.24</v>
      </c>
      <c r="E123" s="23" t="n">
        <f aca="false">LN(A123)</f>
        <v>7.60140233458373</v>
      </c>
      <c r="F123" s="4" t="n">
        <v>14.24</v>
      </c>
      <c r="G123" s="23" t="n">
        <f aca="false">E123*F123</f>
        <v>108.243969244472</v>
      </c>
      <c r="H123" s="23" t="n">
        <f aca="false">E123^2</f>
        <v>57.781317452215</v>
      </c>
      <c r="I123" s="16" t="n">
        <f aca="false">($K$2-($M$2*E123+$N$2))^2</f>
        <v>0.148578245289882</v>
      </c>
      <c r="J123" s="16" t="n">
        <f aca="false">($K$2-F123)^2</f>
        <v>0.229059298743215</v>
      </c>
    </row>
    <row r="124" customFormat="false" ht="14.25" hidden="false" customHeight="false" outlineLevel="0" collapsed="false">
      <c r="A124" s="3" t="n">
        <v>2002</v>
      </c>
      <c r="B124" s="4" t="n">
        <v>0.63</v>
      </c>
      <c r="C124" s="4" t="n">
        <v>14.33</v>
      </c>
      <c r="E124" s="23" t="n">
        <f aca="false">LN(A124)</f>
        <v>7.60190195987517</v>
      </c>
      <c r="F124" s="4" t="n">
        <v>14.33</v>
      </c>
      <c r="G124" s="23" t="n">
        <f aca="false">E124*F124</f>
        <v>108.935255085011</v>
      </c>
      <c r="H124" s="23" t="n">
        <f aca="false">E124^2</f>
        <v>57.7889134075539</v>
      </c>
      <c r="I124" s="16" t="n">
        <f aca="false">($K$2-($M$2*E124+$N$2))^2</f>
        <v>0.154450790271559</v>
      </c>
      <c r="J124" s="16" t="n">
        <f aca="false">($K$2-F124)^2</f>
        <v>0.323307550491468</v>
      </c>
    </row>
    <row r="125" customFormat="false" ht="14.25" hidden="false" customHeight="false" outlineLevel="0" collapsed="false">
      <c r="A125" s="3" t="n">
        <v>2003</v>
      </c>
      <c r="B125" s="4" t="n">
        <v>0.62</v>
      </c>
      <c r="C125" s="4" t="n">
        <v>14.32</v>
      </c>
      <c r="E125" s="23" t="n">
        <f aca="false">LN(A125)</f>
        <v>7.60240133566582</v>
      </c>
      <c r="F125" s="4" t="n">
        <v>14.32</v>
      </c>
      <c r="G125" s="23" t="n">
        <f aca="false">E125*F125</f>
        <v>108.866387126735</v>
      </c>
      <c r="H125" s="23" t="n">
        <f aca="false">E125^2</f>
        <v>57.7965060685334</v>
      </c>
      <c r="I125" s="16" t="n">
        <f aca="false">($K$2-($M$2*E125+$N$2))^2</f>
        <v>0.160434134956492</v>
      </c>
      <c r="J125" s="16" t="n">
        <f aca="false">($K$2-F125)^2</f>
        <v>0.312035522519438</v>
      </c>
    </row>
    <row r="126" customFormat="false" ht="14.25" hidden="false" customHeight="false" outlineLevel="0" collapsed="false">
      <c r="A126" s="3" t="n">
        <v>2004</v>
      </c>
      <c r="B126" s="4" t="n">
        <v>0.53</v>
      </c>
      <c r="C126" s="4" t="n">
        <v>14.23</v>
      </c>
      <c r="E126" s="23" t="n">
        <f aca="false">LN(A126)</f>
        <v>7.60290046220476</v>
      </c>
      <c r="F126" s="4" t="n">
        <v>14.23</v>
      </c>
      <c r="G126" s="23" t="n">
        <f aca="false">E126*F126</f>
        <v>108.189273577174</v>
      </c>
      <c r="H126" s="23" t="n">
        <f aca="false">E126^2</f>
        <v>57.8040954381933</v>
      </c>
      <c r="I126" s="16" t="n">
        <f aca="false">($K$2-($M$2*E126+$N$2))^2</f>
        <v>0.166528111985902</v>
      </c>
      <c r="J126" s="16" t="n">
        <f aca="false">($K$2-F126)^2</f>
        <v>0.219587270771187</v>
      </c>
    </row>
    <row r="127" customFormat="false" ht="14.25" hidden="false" customHeight="false" outlineLevel="0" collapsed="false">
      <c r="A127" s="3" t="n">
        <v>2005</v>
      </c>
      <c r="B127" s="4" t="n">
        <v>0.68</v>
      </c>
      <c r="C127" s="4" t="n">
        <v>14.38</v>
      </c>
      <c r="E127" s="23" t="n">
        <f aca="false">LN(A127)</f>
        <v>7.60339933974067</v>
      </c>
      <c r="F127" s="4" t="n">
        <v>14.38</v>
      </c>
      <c r="G127" s="23" t="n">
        <f aca="false">E127*F127</f>
        <v>109.336882505471</v>
      </c>
      <c r="H127" s="23" t="n">
        <f aca="false">E127^2</f>
        <v>57.8116815195689</v>
      </c>
      <c r="I127" s="16" t="n">
        <f aca="false">($K$2-($M$2*E127+$N$2))^2</f>
        <v>0.172732554308053</v>
      </c>
      <c r="J127" s="16" t="n">
        <f aca="false">($K$2-F127)^2</f>
        <v>0.382667690351607</v>
      </c>
    </row>
    <row r="128" customFormat="false" ht="14.25" hidden="false" customHeight="false" outlineLevel="0" collapsed="false">
      <c r="A128" s="3" t="n">
        <v>2006</v>
      </c>
      <c r="B128" s="4" t="n">
        <v>0.64</v>
      </c>
      <c r="C128" s="4" t="n">
        <v>14.34</v>
      </c>
      <c r="E128" s="23" t="n">
        <f aca="false">LN(A128)</f>
        <v>7.60389796852188</v>
      </c>
      <c r="F128" s="4" t="n">
        <v>14.34</v>
      </c>
      <c r="G128" s="23" t="n">
        <f aca="false">E128*F128</f>
        <v>109.039896868604</v>
      </c>
      <c r="H128" s="23" t="n">
        <f aca="false">E128^2</f>
        <v>57.8192643156912</v>
      </c>
      <c r="I128" s="16" t="n">
        <f aca="false">($K$2-($M$2*E128+$N$2))^2</f>
        <v>0.179047295177635</v>
      </c>
      <c r="J128" s="16" t="n">
        <f aca="false">($K$2-F128)^2</f>
        <v>0.334779578463496</v>
      </c>
    </row>
    <row r="129" customFormat="false" ht="14.25" hidden="false" customHeight="false" outlineLevel="0" collapsed="false">
      <c r="A129" s="3" t="n">
        <v>2007</v>
      </c>
      <c r="B129" s="4" t="n">
        <v>0.66</v>
      </c>
      <c r="C129" s="4" t="n">
        <v>14.36</v>
      </c>
      <c r="E129" s="23" t="n">
        <f aca="false">LN(A129)</f>
        <v>7.60439634879634</v>
      </c>
      <c r="F129" s="4" t="n">
        <v>14.36</v>
      </c>
      <c r="G129" s="23" t="n">
        <f aca="false">E129*F129</f>
        <v>109.199131568715</v>
      </c>
      <c r="H129" s="23" t="n">
        <f aca="false">E129^2</f>
        <v>57.8268438295871</v>
      </c>
      <c r="I129" s="16" t="n">
        <f aca="false">($K$2-($M$2*E129+$N$2))^2</f>
        <v>0.185472168154988</v>
      </c>
      <c r="J129" s="16" t="n">
        <f aca="false">($K$2-F129)^2</f>
        <v>0.358323634407551</v>
      </c>
    </row>
    <row r="130" customFormat="false" ht="14.25" hidden="false" customHeight="false" outlineLevel="0" collapsed="false">
      <c r="A130" s="3" t="n">
        <v>2008</v>
      </c>
      <c r="B130" s="4" t="n">
        <v>0.54</v>
      </c>
      <c r="C130" s="4" t="n">
        <v>14.24</v>
      </c>
      <c r="E130" s="23" t="n">
        <f aca="false">LN(A130)</f>
        <v>7.60489448081162</v>
      </c>
      <c r="F130" s="4" t="n">
        <v>14.24</v>
      </c>
      <c r="G130" s="23" t="n">
        <f aca="false">E130*F130</f>
        <v>108.293697406757</v>
      </c>
      <c r="H130" s="23" t="n">
        <f aca="false">E130^2</f>
        <v>57.834420064279</v>
      </c>
      <c r="I130" s="16" t="n">
        <f aca="false">($K$2-($M$2*E130+$N$2))^2</f>
        <v>0.192007007105522</v>
      </c>
      <c r="J130" s="16" t="n">
        <f aca="false">($K$2-F130)^2</f>
        <v>0.229059298743215</v>
      </c>
    </row>
    <row r="131" customFormat="false" ht="14.25" hidden="false" customHeight="false" outlineLevel="0" collapsed="false">
      <c r="A131" s="3" t="n">
        <v>2009</v>
      </c>
      <c r="B131" s="4" t="n">
        <v>0.66</v>
      </c>
      <c r="C131" s="4" t="n">
        <v>14.36</v>
      </c>
      <c r="E131" s="23" t="n">
        <f aca="false">LN(A131)</f>
        <v>7.60539236481494</v>
      </c>
      <c r="F131" s="4" t="n">
        <v>14.36</v>
      </c>
      <c r="G131" s="23" t="n">
        <f aca="false">E131*F131</f>
        <v>109.213434358742</v>
      </c>
      <c r="H131" s="23" t="n">
        <f aca="false">E131^2</f>
        <v>57.8419930227853</v>
      </c>
      <c r="I131" s="16" t="n">
        <f aca="false">($K$2-($M$2*E131+$N$2))^2</f>
        <v>0.198651646198906</v>
      </c>
      <c r="J131" s="16" t="n">
        <f aca="false">($K$2-F131)^2</f>
        <v>0.358323634407551</v>
      </c>
    </row>
    <row r="132" customFormat="false" ht="14.25" hidden="false" customHeight="false" outlineLevel="0" collapsed="false">
      <c r="A132" s="3" t="n">
        <v>2010</v>
      </c>
      <c r="B132" s="4" t="n">
        <v>0.72</v>
      </c>
      <c r="C132" s="4" t="n">
        <v>14.42</v>
      </c>
      <c r="E132" s="23" t="n">
        <f aca="false">LN(A132)</f>
        <v>7.60589000105312</v>
      </c>
      <c r="F132" s="4" t="n">
        <v>14.42</v>
      </c>
      <c r="G132" s="23" t="n">
        <f aca="false">E132*F132</f>
        <v>109.676933815186</v>
      </c>
      <c r="H132" s="23" t="n">
        <f aca="false">E132^2</f>
        <v>57.8495627081199</v>
      </c>
      <c r="I132" s="16" t="n">
        <f aca="false">($K$2-($M$2*E132+$N$2))^2</f>
        <v>0.205405919908403</v>
      </c>
      <c r="J132" s="16" t="n">
        <f aca="false">($K$2-F132)^2</f>
        <v>0.43375580223972</v>
      </c>
    </row>
    <row r="133" customFormat="false" ht="14.25" hidden="false" customHeight="false" outlineLevel="0" collapsed="false">
      <c r="A133" s="3" t="n">
        <v>2011</v>
      </c>
      <c r="B133" s="4" t="n">
        <v>0.61</v>
      </c>
      <c r="C133" s="4" t="n">
        <v>14.31</v>
      </c>
      <c r="E133" s="23" t="n">
        <f aca="false">LN(A133)</f>
        <v>7.60638738977265</v>
      </c>
      <c r="F133" s="4" t="n">
        <v>14.31</v>
      </c>
      <c r="G133" s="23" t="n">
        <f aca="false">E133*F133</f>
        <v>108.847403547647</v>
      </c>
      <c r="H133" s="23" t="n">
        <f aca="false">E133^2</f>
        <v>57.8571291232924</v>
      </c>
      <c r="I133" s="16" t="n">
        <f aca="false">($K$2-($M$2*E133+$N$2))^2</f>
        <v>0.212269663010277</v>
      </c>
      <c r="J133" s="16" t="n">
        <f aca="false">($K$2-F133)^2</f>
        <v>0.300963494547411</v>
      </c>
    </row>
    <row r="134" customFormat="false" ht="14.25" hidden="false" customHeight="false" outlineLevel="0" collapsed="false">
      <c r="A134" s="3" t="n">
        <v>2012</v>
      </c>
      <c r="B134" s="4" t="n">
        <v>0.65</v>
      </c>
      <c r="C134" s="4" t="n">
        <v>14.35</v>
      </c>
      <c r="E134" s="23" t="n">
        <f aca="false">LN(A134)</f>
        <v>7.60688453121963</v>
      </c>
      <c r="F134" s="4" t="n">
        <v>14.35</v>
      </c>
      <c r="G134" s="23" t="n">
        <f aca="false">E134*F134</f>
        <v>109.158793023002</v>
      </c>
      <c r="H134" s="23" t="n">
        <f aca="false">E134^2</f>
        <v>57.8646922713085</v>
      </c>
      <c r="I134" s="16" t="n">
        <f aca="false">($K$2-($M$2*E134+$N$2))^2</f>
        <v>0.219242710582978</v>
      </c>
      <c r="J134" s="16" t="n">
        <f aca="false">($K$2-F134)^2</f>
        <v>0.346451606435524</v>
      </c>
    </row>
    <row r="135" customFormat="false" ht="14.25" hidden="false" customHeight="false" outlineLevel="0" collapsed="false">
      <c r="A135" s="3" t="n">
        <v>2013</v>
      </c>
      <c r="B135" s="4" t="n">
        <v>0.68</v>
      </c>
      <c r="C135" s="4" t="n">
        <v>14.38</v>
      </c>
      <c r="E135" s="23" t="n">
        <f aca="false">LN(A135)</f>
        <v>7.60738142563979</v>
      </c>
      <c r="F135" s="4" t="n">
        <v>14.38</v>
      </c>
      <c r="G135" s="23" t="n">
        <f aca="false">E135*F135</f>
        <v>109.3941449007</v>
      </c>
      <c r="H135" s="23" t="n">
        <f aca="false">E135^2</f>
        <v>57.8722521551693</v>
      </c>
      <c r="I135" s="16" t="n">
        <f aca="false">($K$2-($M$2*E135+$N$2))^2</f>
        <v>0.226324898006555</v>
      </c>
      <c r="J135" s="16" t="n">
        <f aca="false">($K$2-F135)^2</f>
        <v>0.382667690351607</v>
      </c>
    </row>
    <row r="136" customFormat="false" ht="14.25" hidden="false" customHeight="false" outlineLevel="0" collapsed="false">
      <c r="A136" s="3" t="n">
        <v>2014</v>
      </c>
      <c r="B136" s="4" t="n">
        <v>0.75</v>
      </c>
      <c r="C136" s="4" t="n">
        <v>14.45</v>
      </c>
      <c r="E136" s="23" t="n">
        <f aca="false">LN(A136)</f>
        <v>7.60787807327851</v>
      </c>
      <c r="F136" s="4" t="n">
        <v>14.45</v>
      </c>
      <c r="G136" s="23" t="n">
        <f aca="false">E136*F136</f>
        <v>109.933838158874</v>
      </c>
      <c r="H136" s="23" t="n">
        <f aca="false">E136^2</f>
        <v>57.8798087778719</v>
      </c>
      <c r="I136" s="16" t="n">
        <f aca="false">($K$2-($M$2*E136+$N$2))^2</f>
        <v>0.233516060961912</v>
      </c>
      <c r="J136" s="16" t="n">
        <f aca="false">($K$2-F136)^2</f>
        <v>0.474171886155803</v>
      </c>
    </row>
    <row r="137" customFormat="false" ht="14.25" hidden="false" customHeight="false" outlineLevel="0" collapsed="false">
      <c r="A137" s="3" t="n">
        <v>2015</v>
      </c>
      <c r="B137" s="4" t="n">
        <v>0.9</v>
      </c>
      <c r="C137" s="4" t="n">
        <v>14.6</v>
      </c>
      <c r="E137" s="23" t="n">
        <f aca="false">LN(A137)</f>
        <v>7.60837447438078</v>
      </c>
      <c r="F137" s="4" t="n">
        <v>14.6</v>
      </c>
      <c r="G137" s="23" t="n">
        <f aca="false">E137*F137</f>
        <v>111.082267325959</v>
      </c>
      <c r="H137" s="23" t="n">
        <f aca="false">E137^2</f>
        <v>57.8873621424091</v>
      </c>
      <c r="I137" s="16" t="n">
        <f aca="false">($K$2-($M$2*E137+$N$2))^2</f>
        <v>0.240816035430166</v>
      </c>
      <c r="J137" s="16" t="n">
        <f aca="false">($K$2-F137)^2</f>
        <v>0.703252305736223</v>
      </c>
    </row>
    <row r="138" customFormat="false" ht="14.25" hidden="false" customHeight="false" outlineLevel="0" collapsed="false">
      <c r="A138" s="3" t="n">
        <v>2016</v>
      </c>
      <c r="B138" s="4" t="n">
        <v>1.02</v>
      </c>
      <c r="C138" s="4" t="n">
        <v>14.72</v>
      </c>
      <c r="E138" s="23" t="n">
        <f aca="false">LN(A138)</f>
        <v>7.60887062919126</v>
      </c>
      <c r="F138" s="4" t="n">
        <v>14.72</v>
      </c>
      <c r="G138" s="23" t="n">
        <f aca="false">E138*F138</f>
        <v>112.002575661695</v>
      </c>
      <c r="H138" s="23" t="n">
        <f aca="false">E138^2</f>
        <v>57.8949122517694</v>
      </c>
      <c r="I138" s="16" t="n">
        <f aca="false">($K$2-($M$2*E138+$N$2))^2</f>
        <v>0.248224657691978</v>
      </c>
      <c r="J138" s="16" t="n">
        <f aca="false">($K$2-F138)^2</f>
        <v>0.918916641400558</v>
      </c>
    </row>
    <row r="139" customFormat="false" ht="14.25" hidden="false" customHeight="false" outlineLevel="0" collapsed="false">
      <c r="A139" s="3" t="n">
        <v>2017</v>
      </c>
      <c r="B139" s="4" t="n">
        <v>0.92</v>
      </c>
      <c r="C139" s="4" t="n">
        <v>14.62</v>
      </c>
      <c r="E139" s="23" t="n">
        <f aca="false">LN(A139)</f>
        <v>7.60936653795421</v>
      </c>
      <c r="F139" s="4" t="n">
        <v>14.62</v>
      </c>
      <c r="G139" s="23" t="n">
        <f aca="false">E139*F139</f>
        <v>111.248938784891</v>
      </c>
      <c r="H139" s="23" t="n">
        <f aca="false">E139^2</f>
        <v>57.9024591089373</v>
      </c>
      <c r="I139" s="16" t="n">
        <f aca="false">($K$2-($M$2*E139+$N$2))^2</f>
        <v>0.255741764326778</v>
      </c>
      <c r="J139" s="16" t="n">
        <f aca="false">($K$2-F139)^2</f>
        <v>0.737196361680279</v>
      </c>
    </row>
    <row r="140" customFormat="false" ht="14.25" hidden="false" customHeight="false" outlineLevel="0" collapsed="false">
      <c r="A140" s="3" t="n">
        <v>2018</v>
      </c>
      <c r="B140" s="4" t="n">
        <v>0.85</v>
      </c>
      <c r="C140" s="4" t="n">
        <v>14.55</v>
      </c>
      <c r="E140" s="23" t="n">
        <f aca="false">LN(A140)</f>
        <v>7.60986220091355</v>
      </c>
      <c r="F140" s="4" t="n">
        <v>14.55</v>
      </c>
      <c r="G140" s="23" t="n">
        <f aca="false">E140*F140</f>
        <v>110.723495023292</v>
      </c>
      <c r="H140" s="23" t="n">
        <f aca="false">E140^2</f>
        <v>57.9100027168929</v>
      </c>
      <c r="I140" s="16" t="n">
        <f aca="false">($K$2-($M$2*E140+$N$2))^2</f>
        <v>0.263367192212235</v>
      </c>
      <c r="J140" s="16" t="n">
        <f aca="false">($K$2-F140)^2</f>
        <v>0.621892165876082</v>
      </c>
    </row>
    <row r="141" customFormat="false" ht="14.25" hidden="false" customHeight="false" outlineLevel="0" collapsed="false">
      <c r="A141" s="3" t="n">
        <v>2019</v>
      </c>
      <c r="B141" s="4" t="n">
        <v>0.98</v>
      </c>
      <c r="C141" s="4" t="n">
        <v>14.68</v>
      </c>
      <c r="E141" s="23" t="n">
        <f aca="false">LN(A141)</f>
        <v>7.61035761831284</v>
      </c>
      <c r="F141" s="4" t="n">
        <v>14.68</v>
      </c>
      <c r="G141" s="23" t="n">
        <f aca="false">E141*F141</f>
        <v>111.720049836832</v>
      </c>
      <c r="H141" s="23" t="n">
        <f aca="false">E141^2</f>
        <v>57.9175430786123</v>
      </c>
      <c r="I141" s="16" t="n">
        <f aca="false">($K$2-($M$2*E141+$N$2))^2</f>
        <v>0.271100778523519</v>
      </c>
      <c r="J141" s="16" t="n">
        <f aca="false">($K$2-F141)^2</f>
        <v>0.843828529512448</v>
      </c>
    </row>
    <row r="142" customFormat="false" ht="14.25" hidden="false" customHeight="false" outlineLevel="0" collapsed="false">
      <c r="A142" s="3" t="n">
        <v>2020</v>
      </c>
      <c r="B142" s="4" t="n">
        <v>1.02</v>
      </c>
      <c r="C142" s="4" t="n">
        <v>14.72</v>
      </c>
      <c r="E142" s="23" t="n">
        <f aca="false">LN(A142)</f>
        <v>7.61085279039525</v>
      </c>
      <c r="F142" s="4" t="n">
        <v>14.72</v>
      </c>
      <c r="G142" s="23" t="n">
        <f aca="false">E142*F142</f>
        <v>112.031753074618</v>
      </c>
      <c r="H142" s="23" t="n">
        <f aca="false">E142^2</f>
        <v>57.9250801970672</v>
      </c>
      <c r="I142" s="16" t="n">
        <f aca="false">($K$2-($M$2*E142+$N$2))^2</f>
        <v>0.278942360732558</v>
      </c>
      <c r="J142" s="16" t="n">
        <f aca="false">($K$2-F142)^2</f>
        <v>0.918916641400558</v>
      </c>
    </row>
    <row r="143" customFormat="false" ht="14.25" hidden="false" customHeight="false" outlineLevel="0" collapsed="false">
      <c r="A143" s="3" t="n">
        <v>2021</v>
      </c>
      <c r="B143" s="4" t="n">
        <v>0.85</v>
      </c>
      <c r="C143" s="4" t="n">
        <v>14.55</v>
      </c>
      <c r="E143" s="23" t="n">
        <f aca="false">LN(A143)</f>
        <v>7.61134771740362</v>
      </c>
      <c r="F143" s="4" t="n">
        <v>14.55</v>
      </c>
      <c r="G143" s="23" t="n">
        <f aca="false">E143*F143</f>
        <v>110.745109288223</v>
      </c>
      <c r="H143" s="23" t="n">
        <f aca="false">E143^2</f>
        <v>57.9326140752253</v>
      </c>
      <c r="I143" s="16" t="n">
        <f aca="false">($K$2-($M$2*E143+$N$2))^2</f>
        <v>0.286891776607535</v>
      </c>
      <c r="J143" s="16" t="n">
        <f aca="false">($K$2-F143)^2</f>
        <v>0.621892165876082</v>
      </c>
    </row>
    <row r="144" customFormat="false" ht="14.25" hidden="false" customHeight="false" outlineLevel="0" collapsed="false">
      <c r="A144" s="3" t="n">
        <v>2022</v>
      </c>
      <c r="B144" s="4" t="n">
        <v>0.9</v>
      </c>
      <c r="C144" s="4" t="n">
        <v>14.6</v>
      </c>
      <c r="E144" s="23" t="n">
        <f aca="false">LN(A144)</f>
        <v>7.61184239958042</v>
      </c>
      <c r="F144" s="4" t="n">
        <v>14.6</v>
      </c>
      <c r="G144" s="23" t="n">
        <f aca="false">E144*F144</f>
        <v>111.132899033874</v>
      </c>
      <c r="H144" s="23" t="n">
        <f aca="false">E144^2</f>
        <v>57.9401447160502</v>
      </c>
      <c r="I144" s="16" t="n">
        <f aca="false">($K$2-($M$2*E144+$N$2))^2</f>
        <v>0.294948864212017</v>
      </c>
      <c r="J144" s="16" t="n">
        <f aca="false">($K$2-F144)^2</f>
        <v>0.703252305736223</v>
      </c>
    </row>
    <row r="145" customFormat="false" ht="14.25" hidden="false" customHeight="false" outlineLevel="0" collapsed="false">
      <c r="E145" s="24" t="n">
        <f aca="false">SUM(E2:E144)</f>
        <v>1083.34989861727</v>
      </c>
      <c r="F145" s="21" t="n">
        <f aca="false">SUM(F2:F144)</f>
        <v>1967.88</v>
      </c>
      <c r="G145" s="24" t="n">
        <f aca="false">SUM(G2:G144)</f>
        <v>14909.3769625251</v>
      </c>
      <c r="H145" s="24" t="n">
        <f aca="false">SUM(H2:H144)</f>
        <v>8207.38575466694</v>
      </c>
      <c r="I145" s="22" t="n">
        <f aca="false">SUM(I2:I144)</f>
        <v>14.603394044648</v>
      </c>
      <c r="J145" s="22" t="n">
        <f aca="false">SUM(J2:J144)</f>
        <v>19.2861202797203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45"/>
  <sheetViews>
    <sheetView showFormulas="false" showGridLines="fals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Q2" activeCellId="0" sqref="Q2"/>
    </sheetView>
  </sheetViews>
  <sheetFormatPr defaultColWidth="8.88671875" defaultRowHeight="14.25" zeroHeight="false" outlineLevelRow="0" outlineLevelCol="0"/>
  <cols>
    <col collapsed="false" customWidth="true" hidden="false" outlineLevel="0" max="1" min="1" style="7" width="8.56"/>
    <col collapsed="false" customWidth="true" hidden="false" outlineLevel="0" max="2" min="2" style="7" width="8.34"/>
    <col collapsed="false" customWidth="true" hidden="false" outlineLevel="0" max="3" min="3" style="7" width="12"/>
    <col collapsed="false" customWidth="false" hidden="false" outlineLevel="0" max="4" min="4" style="8" width="8.88"/>
    <col collapsed="false" customWidth="true" hidden="false" outlineLevel="0" max="5" min="5" style="7" width="10.21"/>
    <col collapsed="false" customWidth="true" hidden="false" outlineLevel="0" max="6" min="6" style="7" width="7.44"/>
    <col collapsed="false" customWidth="true" hidden="false" outlineLevel="0" max="7" min="7" style="25" width="14.56"/>
    <col collapsed="false" customWidth="true" hidden="false" outlineLevel="0" max="8" min="8" style="9" width="10"/>
    <col collapsed="false" customWidth="true" hidden="false" outlineLevel="0" max="10" min="9" style="10" width="15.56"/>
    <col collapsed="false" customWidth="false" hidden="false" outlineLevel="0" max="12" min="11" style="8" width="8.88"/>
    <col collapsed="false" customWidth="true" hidden="false" outlineLevel="0" max="13" min="13" style="8" width="27.88"/>
    <col collapsed="false" customWidth="true" hidden="false" outlineLevel="0" max="14" min="14" style="8" width="6.53"/>
    <col collapsed="false" customWidth="true" hidden="false" outlineLevel="0" max="15" min="15" style="8" width="38.52"/>
    <col collapsed="false" customWidth="false" hidden="false" outlineLevel="0" max="16384" min="16" style="8" width="8.88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3</v>
      </c>
      <c r="D1" s="1"/>
      <c r="E1" s="11" t="s">
        <v>0</v>
      </c>
      <c r="F1" s="11" t="s">
        <v>1</v>
      </c>
      <c r="G1" s="11" t="s">
        <v>4</v>
      </c>
      <c r="H1" s="12" t="s">
        <v>5</v>
      </c>
      <c r="I1" s="13" t="s">
        <v>6</v>
      </c>
      <c r="J1" s="13" t="s">
        <v>7</v>
      </c>
      <c r="K1" s="14" t="s">
        <v>8</v>
      </c>
      <c r="L1" s="14" t="s">
        <v>9</v>
      </c>
      <c r="M1" s="15" t="s">
        <v>13</v>
      </c>
      <c r="N1" s="15" t="s">
        <v>14</v>
      </c>
      <c r="O1" s="15" t="s">
        <v>12</v>
      </c>
      <c r="P1" s="15" t="s">
        <v>10</v>
      </c>
      <c r="Q1" s="15" t="s">
        <v>11</v>
      </c>
    </row>
    <row r="2" customFormat="false" ht="13.8" hidden="false" customHeight="false" outlineLevel="0" collapsed="false">
      <c r="A2" s="3" t="n">
        <v>1880</v>
      </c>
      <c r="B2" s="4" t="n">
        <v>-0.17</v>
      </c>
      <c r="C2" s="4" t="n">
        <v>13.53</v>
      </c>
      <c r="E2" s="3" t="n">
        <v>1880</v>
      </c>
      <c r="F2" s="4" t="n">
        <f aca="false">LN(C2)</f>
        <v>2.6049094421827</v>
      </c>
      <c r="G2" s="4" t="n">
        <f aca="false">E2*F2</f>
        <v>4897.22975130347</v>
      </c>
      <c r="H2" s="3" t="n">
        <f aca="false">E2^2</f>
        <v>3534400</v>
      </c>
      <c r="I2" s="16" t="n">
        <f aca="false">($K$2-($M$2*E2+$N$2))^2</f>
        <v>0.00158038669590439</v>
      </c>
      <c r="J2" s="16" t="n">
        <f aca="false">($K$2-F2)^2</f>
        <v>0.000275797343221839</v>
      </c>
      <c r="K2" s="17" t="n">
        <f aca="false">AVERAGE(F2:F144)</f>
        <v>2.62151658953623</v>
      </c>
      <c r="L2" s="18" t="n">
        <f aca="false">COUNT(A2:A144)</f>
        <v>143</v>
      </c>
      <c r="M2" s="19" t="n">
        <f aca="false">((E145*F145)-(L2*G145))/((E145^2)-(L2*H145))</f>
        <v>0.000559916587697522</v>
      </c>
      <c r="N2" s="19" t="n">
        <f aca="false">(E145*G145-F145*H145)/(E145^2-L2*H145)</f>
        <v>1.52911932693814</v>
      </c>
      <c r="O2" s="19" t="n">
        <f aca="false">I145/J145</f>
        <v>0.766818537965805</v>
      </c>
      <c r="P2" s="19" t="n">
        <f aca="false">EXP(M2)</f>
        <v>1.00056007337025</v>
      </c>
      <c r="Q2" s="19" t="n">
        <f aca="false">EXP(N2)</f>
        <v>4.61411150874628</v>
      </c>
    </row>
    <row r="3" customFormat="false" ht="13.8" hidden="false" customHeight="false" outlineLevel="0" collapsed="false">
      <c r="A3" s="3" t="n">
        <v>1881</v>
      </c>
      <c r="B3" s="4" t="n">
        <v>-0.09</v>
      </c>
      <c r="C3" s="4" t="n">
        <v>13.61</v>
      </c>
      <c r="E3" s="3" t="n">
        <v>1881</v>
      </c>
      <c r="F3" s="4" t="n">
        <f aca="false">LN(C3)</f>
        <v>2.61080481666337</v>
      </c>
      <c r="G3" s="4" t="n">
        <f aca="false">E3*F3</f>
        <v>4910.92386014381</v>
      </c>
      <c r="H3" s="3" t="n">
        <f aca="false">E3^2</f>
        <v>3538161</v>
      </c>
      <c r="I3" s="16" t="n">
        <f aca="false">($K$2-($M$2*E3+$N$2))^2</f>
        <v>0.00153618226739391</v>
      </c>
      <c r="J3" s="16" t="n">
        <f aca="false">($K$2-F3)^2</f>
        <v>0.00011474207807956</v>
      </c>
    </row>
    <row r="4" customFormat="false" ht="13.8" hidden="false" customHeight="false" outlineLevel="0" collapsed="false">
      <c r="A4" s="3" t="n">
        <v>1882</v>
      </c>
      <c r="B4" s="4" t="n">
        <v>-0.11</v>
      </c>
      <c r="C4" s="4" t="n">
        <v>13.59</v>
      </c>
      <c r="E4" s="3" t="n">
        <v>1882</v>
      </c>
      <c r="F4" s="4" t="n">
        <f aca="false">LN(C4)</f>
        <v>2.60933422816305</v>
      </c>
      <c r="G4" s="4" t="n">
        <f aca="false">E4*F4</f>
        <v>4910.76701740286</v>
      </c>
      <c r="H4" s="3" t="n">
        <f aca="false">E4^2</f>
        <v>3541924</v>
      </c>
      <c r="I4" s="16" t="n">
        <f aca="false">($K$2-($M$2*E4+$N$2))^2</f>
        <v>0.00149260485205382</v>
      </c>
      <c r="J4" s="16" t="n">
        <f aca="false">($K$2-F4)^2</f>
        <v>0.000148409928626596</v>
      </c>
      <c r="L4" s="0"/>
      <c r="M4" s="0"/>
      <c r="N4" s="0"/>
      <c r="O4" s="0"/>
    </row>
    <row r="5" customFormat="false" ht="13.8" hidden="false" customHeight="false" outlineLevel="0" collapsed="false">
      <c r="A5" s="3" t="n">
        <v>1883</v>
      </c>
      <c r="B5" s="4" t="n">
        <v>-0.18</v>
      </c>
      <c r="C5" s="4" t="n">
        <v>13.52</v>
      </c>
      <c r="E5" s="3" t="n">
        <v>1883</v>
      </c>
      <c r="F5" s="4" t="n">
        <f aca="false">LN(C5)</f>
        <v>2.60417007061482</v>
      </c>
      <c r="G5" s="4" t="n">
        <f aca="false">E5*F5</f>
        <v>4903.6522429677</v>
      </c>
      <c r="H5" s="3" t="n">
        <f aca="false">E5^2</f>
        <v>3545689</v>
      </c>
      <c r="I5" s="16" t="n">
        <f aca="false">($K$2-($M$2*E5+$N$2))^2</f>
        <v>0.00144965444988408</v>
      </c>
      <c r="J5" s="16" t="n">
        <f aca="false">($K$2-F5)^2</f>
        <v>0.000300901718690779</v>
      </c>
      <c r="L5" s="0"/>
      <c r="M5" s="0"/>
      <c r="N5" s="0"/>
      <c r="O5" s="0"/>
    </row>
    <row r="6" customFormat="false" ht="13.8" hidden="false" customHeight="false" outlineLevel="0" collapsed="false">
      <c r="A6" s="3" t="n">
        <v>1884</v>
      </c>
      <c r="B6" s="4" t="n">
        <v>-0.28</v>
      </c>
      <c r="C6" s="4" t="n">
        <v>13.42</v>
      </c>
      <c r="E6" s="3" t="n">
        <v>1884</v>
      </c>
      <c r="F6" s="4" t="n">
        <f aca="false">LN(C6)</f>
        <v>2.59674613154354</v>
      </c>
      <c r="G6" s="4" t="n">
        <f aca="false">E6*F6</f>
        <v>4892.26971182802</v>
      </c>
      <c r="H6" s="3" t="n">
        <f aca="false">E6^2</f>
        <v>3549456</v>
      </c>
      <c r="I6" s="16" t="n">
        <f aca="false">($K$2-($M$2*E6+$N$2))^2</f>
        <v>0.00140733106088467</v>
      </c>
      <c r="J6" s="16" t="n">
        <f aca="false">($K$2-F6)^2</f>
        <v>0.000613575589167651</v>
      </c>
      <c r="L6" s="0"/>
      <c r="M6" s="0"/>
    </row>
    <row r="7" customFormat="false" ht="14.25" hidden="false" customHeight="false" outlineLevel="0" collapsed="false">
      <c r="A7" s="3" t="n">
        <v>1885</v>
      </c>
      <c r="B7" s="4" t="n">
        <v>-0.33</v>
      </c>
      <c r="C7" s="4" t="n">
        <v>13.37</v>
      </c>
      <c r="E7" s="3" t="n">
        <v>1885</v>
      </c>
      <c r="F7" s="4" t="n">
        <f aca="false">LN(C7)</f>
        <v>2.59301339111385</v>
      </c>
      <c r="G7" s="4" t="n">
        <f aca="false">E7*F7</f>
        <v>4887.83024224961</v>
      </c>
      <c r="H7" s="3" t="n">
        <f aca="false">E7^2</f>
        <v>3553225</v>
      </c>
      <c r="I7" s="16" t="n">
        <f aca="false">($K$2-($M$2*E7+$N$2))^2</f>
        <v>0.00136563468505562</v>
      </c>
      <c r="J7" s="16" t="n">
        <f aca="false">($K$2-F7)^2</f>
        <v>0.000812432320305264</v>
      </c>
    </row>
    <row r="8" customFormat="false" ht="13.8" hidden="false" customHeight="false" outlineLevel="0" collapsed="false">
      <c r="A8" s="3" t="n">
        <v>1886</v>
      </c>
      <c r="B8" s="4" t="n">
        <v>-0.31</v>
      </c>
      <c r="C8" s="4" t="n">
        <v>13.39</v>
      </c>
      <c r="E8" s="3" t="n">
        <v>1886</v>
      </c>
      <c r="F8" s="4" t="n">
        <f aca="false">LN(C8)</f>
        <v>2.59450815970308</v>
      </c>
      <c r="G8" s="4" t="n">
        <f aca="false">E8*F8</f>
        <v>4893.24238920001</v>
      </c>
      <c r="H8" s="3" t="n">
        <f aca="false">E8^2</f>
        <v>3556996</v>
      </c>
      <c r="I8" s="16" t="n">
        <f aca="false">($K$2-($M$2*E8+$N$2))^2</f>
        <v>0.00132456532239696</v>
      </c>
      <c r="J8" s="16" t="n">
        <f aca="false">($K$2-F8)^2</f>
        <v>0.000729455282051917</v>
      </c>
      <c r="L8" s="0"/>
      <c r="M8" s="0"/>
    </row>
    <row r="9" customFormat="false" ht="14.25" hidden="false" customHeight="false" outlineLevel="0" collapsed="false">
      <c r="A9" s="3" t="n">
        <v>1887</v>
      </c>
      <c r="B9" s="4" t="n">
        <v>-0.36</v>
      </c>
      <c r="C9" s="4" t="n">
        <v>13.34</v>
      </c>
      <c r="E9" s="3" t="n">
        <v>1887</v>
      </c>
      <c r="F9" s="4" t="n">
        <f aca="false">LN(C9)</f>
        <v>2.59076704048748</v>
      </c>
      <c r="G9" s="4" t="n">
        <f aca="false">E9*F9</f>
        <v>4888.77740539987</v>
      </c>
      <c r="H9" s="3" t="n">
        <f aca="false">E9^2</f>
        <v>3560769</v>
      </c>
      <c r="I9" s="16" t="n">
        <f aca="false">($K$2-($M$2*E9+$N$2))^2</f>
        <v>0.00128412297290863</v>
      </c>
      <c r="J9" s="16" t="n">
        <f aca="false">($K$2-F9)^2</f>
        <v>0.000945534766701382</v>
      </c>
    </row>
    <row r="10" customFormat="false" ht="14.25" hidden="false" customHeight="false" outlineLevel="0" collapsed="false">
      <c r="A10" s="3" t="n">
        <v>1888</v>
      </c>
      <c r="B10" s="4" t="n">
        <v>-0.17</v>
      </c>
      <c r="C10" s="4" t="n">
        <v>13.53</v>
      </c>
      <c r="E10" s="3" t="n">
        <v>1888</v>
      </c>
      <c r="F10" s="4" t="n">
        <f aca="false">LN(C10)</f>
        <v>2.6049094421827</v>
      </c>
      <c r="G10" s="4" t="n">
        <f aca="false">E10*F10</f>
        <v>4918.06902684093</v>
      </c>
      <c r="H10" s="3" t="n">
        <f aca="false">E10^2</f>
        <v>3564544</v>
      </c>
      <c r="I10" s="16" t="n">
        <f aca="false">($K$2-($M$2*E10+$N$2))^2</f>
        <v>0.00124430763659065</v>
      </c>
      <c r="J10" s="16" t="n">
        <f aca="false">($K$2-F10)^2</f>
        <v>0.000275797343221839</v>
      </c>
    </row>
    <row r="11" customFormat="false" ht="14.25" hidden="false" customHeight="false" outlineLevel="0" collapsed="false">
      <c r="A11" s="3" t="n">
        <v>1889</v>
      </c>
      <c r="B11" s="4" t="n">
        <v>-0.1</v>
      </c>
      <c r="C11" s="4" t="n">
        <v>13.6</v>
      </c>
      <c r="E11" s="3" t="n">
        <v>1889</v>
      </c>
      <c r="F11" s="4" t="n">
        <f aca="false">LN(C11)</f>
        <v>2.61006979274201</v>
      </c>
      <c r="G11" s="4" t="n">
        <f aca="false">E11*F11</f>
        <v>4930.42183848965</v>
      </c>
      <c r="H11" s="3" t="n">
        <f aca="false">E11^2</f>
        <v>3568321</v>
      </c>
      <c r="I11" s="16" t="n">
        <f aca="false">($K$2-($M$2*E11+$N$2))^2</f>
        <v>0.00120511931344306</v>
      </c>
      <c r="J11" s="16" t="n">
        <f aca="false">($K$2-F11)^2</f>
        <v>0.00013102915684816</v>
      </c>
    </row>
    <row r="12" customFormat="false" ht="14.25" hidden="false" customHeight="false" outlineLevel="0" collapsed="false">
      <c r="A12" s="3" t="n">
        <v>1890</v>
      </c>
      <c r="B12" s="4" t="n">
        <v>-0.35</v>
      </c>
      <c r="C12" s="4" t="n">
        <v>13.35</v>
      </c>
      <c r="E12" s="3" t="n">
        <v>1890</v>
      </c>
      <c r="F12" s="4" t="n">
        <f aca="false">LN(C12)</f>
        <v>2.59151638484626</v>
      </c>
      <c r="G12" s="4" t="n">
        <f aca="false">E12*F12</f>
        <v>4897.96596735943</v>
      </c>
      <c r="H12" s="3" t="n">
        <f aca="false">E12^2</f>
        <v>3572100</v>
      </c>
      <c r="I12" s="16" t="n">
        <f aca="false">($K$2-($M$2*E12+$N$2))^2</f>
        <v>0.00116655800346583</v>
      </c>
      <c r="J12" s="16" t="n">
        <f aca="false">($K$2-F12)^2</f>
        <v>0.000900012281439971</v>
      </c>
    </row>
    <row r="13" customFormat="false" ht="14.25" hidden="false" customHeight="false" outlineLevel="0" collapsed="false">
      <c r="A13" s="3" t="n">
        <v>1891</v>
      </c>
      <c r="B13" s="4" t="n">
        <v>-0.23</v>
      </c>
      <c r="C13" s="4" t="n">
        <v>13.47</v>
      </c>
      <c r="E13" s="3" t="n">
        <v>1891</v>
      </c>
      <c r="F13" s="4" t="n">
        <f aca="false">LN(C13)</f>
        <v>2.60046499042227</v>
      </c>
      <c r="G13" s="4" t="n">
        <f aca="false">E13*F13</f>
        <v>4917.47929688852</v>
      </c>
      <c r="H13" s="3" t="n">
        <f aca="false">E13^2</f>
        <v>3575881</v>
      </c>
      <c r="I13" s="16" t="n">
        <f aca="false">($K$2-($M$2*E13+$N$2))^2</f>
        <v>0.00112862370665892</v>
      </c>
      <c r="J13" s="16" t="n">
        <f aca="false">($K$2-F13)^2</f>
        <v>0.000443169825254607</v>
      </c>
    </row>
    <row r="14" customFormat="false" ht="14.25" hidden="false" customHeight="false" outlineLevel="0" collapsed="false">
      <c r="A14" s="3" t="n">
        <v>1892</v>
      </c>
      <c r="B14" s="4" t="n">
        <v>-0.27</v>
      </c>
      <c r="C14" s="4" t="n">
        <v>13.43</v>
      </c>
      <c r="E14" s="3" t="n">
        <v>1892</v>
      </c>
      <c r="F14" s="4" t="n">
        <f aca="false">LN(C14)</f>
        <v>2.59749101053515</v>
      </c>
      <c r="G14" s="4" t="n">
        <f aca="false">E14*F14</f>
        <v>4914.4529919325</v>
      </c>
      <c r="H14" s="3" t="n">
        <f aca="false">E14^2</f>
        <v>3579664</v>
      </c>
      <c r="I14" s="16" t="n">
        <f aca="false">($K$2-($M$2*E14+$N$2))^2</f>
        <v>0.00109131642302238</v>
      </c>
      <c r="J14" s="16" t="n">
        <f aca="false">($K$2-F14)^2</f>
        <v>0.000577228446337133</v>
      </c>
    </row>
    <row r="15" customFormat="false" ht="14.25" hidden="false" customHeight="false" outlineLevel="0" collapsed="false">
      <c r="A15" s="3" t="n">
        <v>1893</v>
      </c>
      <c r="B15" s="4" t="n">
        <v>-0.31</v>
      </c>
      <c r="C15" s="4" t="n">
        <v>13.39</v>
      </c>
      <c r="E15" s="3" t="n">
        <v>1893</v>
      </c>
      <c r="F15" s="4" t="n">
        <f aca="false">LN(C15)</f>
        <v>2.59450815970308</v>
      </c>
      <c r="G15" s="4" t="n">
        <f aca="false">E15*F15</f>
        <v>4911.40394631793</v>
      </c>
      <c r="H15" s="3" t="n">
        <f aca="false">E15^2</f>
        <v>3583449</v>
      </c>
      <c r="I15" s="16" t="n">
        <f aca="false">($K$2-($M$2*E15+$N$2))^2</f>
        <v>0.00105463615255622</v>
      </c>
      <c r="J15" s="16" t="n">
        <f aca="false">($K$2-F15)^2</f>
        <v>0.000729455282051917</v>
      </c>
    </row>
    <row r="16" customFormat="false" ht="14.25" hidden="false" customHeight="false" outlineLevel="0" collapsed="false">
      <c r="A16" s="3" t="n">
        <v>1894</v>
      </c>
      <c r="B16" s="4" t="n">
        <v>-0.3</v>
      </c>
      <c r="C16" s="4" t="n">
        <v>13.4</v>
      </c>
      <c r="E16" s="3" t="n">
        <v>1894</v>
      </c>
      <c r="F16" s="4" t="n">
        <f aca="false">LN(C16)</f>
        <v>2.59525470695687</v>
      </c>
      <c r="G16" s="4" t="n">
        <f aca="false">E16*F16</f>
        <v>4915.4124149763</v>
      </c>
      <c r="H16" s="3" t="n">
        <f aca="false">E16^2</f>
        <v>3587236</v>
      </c>
      <c r="I16" s="16" t="n">
        <f aca="false">($K$2-($M$2*E16+$N$2))^2</f>
        <v>0.00101858289526039</v>
      </c>
      <c r="J16" s="16" t="n">
        <f aca="false">($K$2-F16)^2</f>
        <v>0.000689686476612122</v>
      </c>
    </row>
    <row r="17" customFormat="false" ht="14.25" hidden="false" customHeight="false" outlineLevel="0" collapsed="false">
      <c r="A17" s="3" t="n">
        <v>1895</v>
      </c>
      <c r="B17" s="4" t="n">
        <v>-0.22</v>
      </c>
      <c r="C17" s="4" t="n">
        <v>13.48</v>
      </c>
      <c r="E17" s="3" t="n">
        <v>1895</v>
      </c>
      <c r="F17" s="4" t="n">
        <f aca="false">LN(C17)</f>
        <v>2.60120710548416</v>
      </c>
      <c r="G17" s="4" t="n">
        <f aca="false">E17*F17</f>
        <v>4929.28746489249</v>
      </c>
      <c r="H17" s="3" t="n">
        <f aca="false">E17^2</f>
        <v>3591025</v>
      </c>
      <c r="I17" s="16" t="n">
        <f aca="false">($K$2-($M$2*E17+$N$2))^2</f>
        <v>0.000983156651134914</v>
      </c>
      <c r="J17" s="16" t="n">
        <f aca="false">($K$2-F17)^2</f>
        <v>0.000412475142461092</v>
      </c>
    </row>
    <row r="18" customFormat="false" ht="14.25" hidden="false" customHeight="false" outlineLevel="0" collapsed="false">
      <c r="A18" s="3" t="n">
        <v>1896</v>
      </c>
      <c r="B18" s="4" t="n">
        <v>-0.11</v>
      </c>
      <c r="C18" s="4" t="n">
        <v>13.59</v>
      </c>
      <c r="E18" s="3" t="n">
        <v>1896</v>
      </c>
      <c r="F18" s="4" t="n">
        <f aca="false">LN(C18)</f>
        <v>2.60933422816305</v>
      </c>
      <c r="G18" s="4" t="n">
        <f aca="false">E18*F18</f>
        <v>4947.29769659715</v>
      </c>
      <c r="H18" s="3" t="n">
        <f aca="false">E18^2</f>
        <v>3594816</v>
      </c>
      <c r="I18" s="16" t="n">
        <f aca="false">($K$2-($M$2*E18+$N$2))^2</f>
        <v>0.000948357420179827</v>
      </c>
      <c r="J18" s="16" t="n">
        <f aca="false">($K$2-F18)^2</f>
        <v>0.000148409928626596</v>
      </c>
    </row>
    <row r="19" customFormat="false" ht="14.25" hidden="false" customHeight="false" outlineLevel="0" collapsed="false">
      <c r="A19" s="3" t="n">
        <v>1897</v>
      </c>
      <c r="B19" s="4" t="n">
        <v>-0.1</v>
      </c>
      <c r="C19" s="4" t="n">
        <v>13.6</v>
      </c>
      <c r="E19" s="3" t="n">
        <v>1897</v>
      </c>
      <c r="F19" s="4" t="n">
        <f aca="false">LN(C19)</f>
        <v>2.61006979274201</v>
      </c>
      <c r="G19" s="4" t="n">
        <f aca="false">E19*F19</f>
        <v>4951.30239683159</v>
      </c>
      <c r="H19" s="3" t="n">
        <f aca="false">E19^2</f>
        <v>3598609</v>
      </c>
      <c r="I19" s="16" t="n">
        <f aca="false">($K$2-($M$2*E19+$N$2))^2</f>
        <v>0.000914185202395097</v>
      </c>
      <c r="J19" s="16" t="n">
        <f aca="false">($K$2-F19)^2</f>
        <v>0.00013102915684816</v>
      </c>
    </row>
    <row r="20" customFormat="false" ht="14.25" hidden="false" customHeight="false" outlineLevel="0" collapsed="false">
      <c r="A20" s="3" t="n">
        <v>1898</v>
      </c>
      <c r="B20" s="4" t="n">
        <v>-0.27</v>
      </c>
      <c r="C20" s="4" t="n">
        <v>13.43</v>
      </c>
      <c r="E20" s="3" t="n">
        <v>1898</v>
      </c>
      <c r="F20" s="4" t="n">
        <f aca="false">LN(C20)</f>
        <v>2.59749101053515</v>
      </c>
      <c r="G20" s="4" t="n">
        <f aca="false">E20*F20</f>
        <v>4930.03793799571</v>
      </c>
      <c r="H20" s="3" t="n">
        <f aca="false">E20^2</f>
        <v>3602404</v>
      </c>
      <c r="I20" s="16" t="n">
        <f aca="false">($K$2-($M$2*E20+$N$2))^2</f>
        <v>0.000880639997780698</v>
      </c>
      <c r="J20" s="16" t="n">
        <f aca="false">($K$2-F20)^2</f>
        <v>0.000577228446337133</v>
      </c>
    </row>
    <row r="21" customFormat="false" ht="14.25" hidden="false" customHeight="false" outlineLevel="0" collapsed="false">
      <c r="A21" s="3" t="n">
        <v>1899</v>
      </c>
      <c r="B21" s="4" t="n">
        <v>-0.17</v>
      </c>
      <c r="C21" s="4" t="n">
        <v>13.53</v>
      </c>
      <c r="E21" s="3" t="n">
        <v>1899</v>
      </c>
      <c r="F21" s="4" t="n">
        <f aca="false">LN(C21)</f>
        <v>2.6049094421827</v>
      </c>
      <c r="G21" s="4" t="n">
        <f aca="false">E21*F21</f>
        <v>4946.72303070494</v>
      </c>
      <c r="H21" s="3" t="n">
        <f aca="false">E21^2</f>
        <v>3606201</v>
      </c>
      <c r="I21" s="16" t="n">
        <f aca="false">($K$2-($M$2*E21+$N$2))^2</f>
        <v>0.000847721806336657</v>
      </c>
      <c r="J21" s="16" t="n">
        <f aca="false">($K$2-F21)^2</f>
        <v>0.000275797343221839</v>
      </c>
    </row>
    <row r="22" customFormat="false" ht="14.25" hidden="false" customHeight="false" outlineLevel="0" collapsed="false">
      <c r="A22" s="3" t="n">
        <v>1900</v>
      </c>
      <c r="B22" s="4" t="n">
        <v>-0.08</v>
      </c>
      <c r="C22" s="4" t="n">
        <v>13.62</v>
      </c>
      <c r="E22" s="3" t="n">
        <v>1900</v>
      </c>
      <c r="F22" s="4" t="n">
        <f aca="false">LN(C22)</f>
        <v>2.61153930072137</v>
      </c>
      <c r="G22" s="4" t="n">
        <f aca="false">E22*F22</f>
        <v>4961.9246713706</v>
      </c>
      <c r="H22" s="3" t="n">
        <f aca="false">E22^2</f>
        <v>3610000</v>
      </c>
      <c r="I22" s="16" t="n">
        <f aca="false">($K$2-($M$2*E22+$N$2))^2</f>
        <v>0.000815430628062999</v>
      </c>
      <c r="J22" s="16" t="n">
        <f aca="false">($K$2-F22)^2</f>
        <v>9.95462920951335E-005</v>
      </c>
    </row>
    <row r="23" customFormat="false" ht="14.25" hidden="false" customHeight="false" outlineLevel="0" collapsed="false">
      <c r="A23" s="3" t="n">
        <v>1901</v>
      </c>
      <c r="B23" s="4" t="n">
        <v>-0.15</v>
      </c>
      <c r="C23" s="4" t="n">
        <v>13.55</v>
      </c>
      <c r="E23" s="3" t="n">
        <v>1901</v>
      </c>
      <c r="F23" s="4" t="n">
        <f aca="false">LN(C23)</f>
        <v>2.60638654732571</v>
      </c>
      <c r="G23" s="4" t="n">
        <f aca="false">E23*F23</f>
        <v>4954.74082646617</v>
      </c>
      <c r="H23" s="3" t="n">
        <f aca="false">E23^2</f>
        <v>3613801</v>
      </c>
      <c r="I23" s="16" t="n">
        <f aca="false">($K$2-($M$2*E23+$N$2))^2</f>
        <v>0.000783766462959699</v>
      </c>
      <c r="J23" s="16" t="n">
        <f aca="false">($K$2-F23)^2</f>
        <v>0.000228918177292011</v>
      </c>
    </row>
    <row r="24" customFormat="false" ht="14.25" hidden="false" customHeight="false" outlineLevel="0" collapsed="false">
      <c r="A24" s="3" t="n">
        <v>1902</v>
      </c>
      <c r="B24" s="4" t="n">
        <v>-0.27</v>
      </c>
      <c r="C24" s="4" t="n">
        <v>13.43</v>
      </c>
      <c r="E24" s="3" t="n">
        <v>1902</v>
      </c>
      <c r="F24" s="4" t="n">
        <f aca="false">LN(C24)</f>
        <v>2.59749101053515</v>
      </c>
      <c r="G24" s="4" t="n">
        <f aca="false">E24*F24</f>
        <v>4940.42790203785</v>
      </c>
      <c r="H24" s="3" t="n">
        <f aca="false">E24^2</f>
        <v>3617604</v>
      </c>
      <c r="I24" s="16" t="n">
        <f aca="false">($K$2-($M$2*E24+$N$2))^2</f>
        <v>0.000752729311026707</v>
      </c>
      <c r="J24" s="16" t="n">
        <f aca="false">($K$2-F24)^2</f>
        <v>0.000577228446337133</v>
      </c>
    </row>
    <row r="25" customFormat="false" ht="14.25" hidden="false" customHeight="false" outlineLevel="0" collapsed="false">
      <c r="A25" s="3" t="n">
        <v>1903</v>
      </c>
      <c r="B25" s="4" t="n">
        <v>-0.37</v>
      </c>
      <c r="C25" s="4" t="n">
        <v>13.33</v>
      </c>
      <c r="E25" s="3" t="n">
        <v>1903</v>
      </c>
      <c r="F25" s="4" t="n">
        <f aca="false">LN(C25)</f>
        <v>2.59001713419062</v>
      </c>
      <c r="G25" s="4" t="n">
        <f aca="false">E25*F25</f>
        <v>4928.80260636475</v>
      </c>
      <c r="H25" s="3" t="n">
        <f aca="false">E25^2</f>
        <v>3621409</v>
      </c>
      <c r="I25" s="16" t="n">
        <f aca="false">($K$2-($M$2*E25+$N$2))^2</f>
        <v>0.000722319172264122</v>
      </c>
      <c r="J25" s="16" t="n">
        <f aca="false">($K$2-F25)^2</f>
        <v>0.000992215687070012</v>
      </c>
    </row>
    <row r="26" customFormat="false" ht="14.25" hidden="false" customHeight="false" outlineLevel="0" collapsed="false">
      <c r="A26" s="3" t="n">
        <v>1904</v>
      </c>
      <c r="B26" s="4" t="n">
        <v>-0.47</v>
      </c>
      <c r="C26" s="4" t="n">
        <v>13.23</v>
      </c>
      <c r="E26" s="3" t="n">
        <v>1904</v>
      </c>
      <c r="F26" s="4" t="n">
        <f aca="false">LN(C26)</f>
        <v>2.58248697812686</v>
      </c>
      <c r="G26" s="4" t="n">
        <f aca="false">E26*F26</f>
        <v>4917.05520635355</v>
      </c>
      <c r="H26" s="3" t="n">
        <f aca="false">E26^2</f>
        <v>3625216</v>
      </c>
      <c r="I26" s="16" t="n">
        <f aca="false">($K$2-($M$2*E26+$N$2))^2</f>
        <v>0.000692536046671894</v>
      </c>
      <c r="J26" s="16" t="n">
        <f aca="false">($K$2-F26)^2</f>
        <v>0.0015233105667658</v>
      </c>
    </row>
    <row r="27" customFormat="false" ht="14.25" hidden="false" customHeight="false" outlineLevel="0" collapsed="false">
      <c r="A27" s="3" t="n">
        <v>1905</v>
      </c>
      <c r="B27" s="4" t="n">
        <v>-0.26</v>
      </c>
      <c r="C27" s="4" t="n">
        <v>13.44</v>
      </c>
      <c r="E27" s="3" t="n">
        <v>1905</v>
      </c>
      <c r="F27" s="4" t="n">
        <f aca="false">LN(C27)</f>
        <v>2.598235335095</v>
      </c>
      <c r="G27" s="4" t="n">
        <f aca="false">E27*F27</f>
        <v>4949.63831335598</v>
      </c>
      <c r="H27" s="3" t="n">
        <f aca="false">E27^2</f>
        <v>3629025</v>
      </c>
      <c r="I27" s="16" t="n">
        <f aca="false">($K$2-($M$2*E27+$N$2))^2</f>
        <v>0.00066337993425</v>
      </c>
      <c r="J27" s="16" t="n">
        <f aca="false">($K$2-F27)^2</f>
        <v>0.000542016808356949</v>
      </c>
    </row>
    <row r="28" customFormat="false" ht="14.25" hidden="false" customHeight="false" outlineLevel="0" collapsed="false">
      <c r="A28" s="3" t="n">
        <v>1906</v>
      </c>
      <c r="B28" s="4" t="n">
        <v>-0.22</v>
      </c>
      <c r="C28" s="4" t="n">
        <v>13.48</v>
      </c>
      <c r="E28" s="3" t="n">
        <v>1906</v>
      </c>
      <c r="F28" s="4" t="n">
        <f aca="false">LN(C28)</f>
        <v>2.60120710548416</v>
      </c>
      <c r="G28" s="4" t="n">
        <f aca="false">E28*F28</f>
        <v>4957.90074305281</v>
      </c>
      <c r="H28" s="3" t="n">
        <f aca="false">E28^2</f>
        <v>3632836</v>
      </c>
      <c r="I28" s="16" t="n">
        <f aca="false">($K$2-($M$2*E28+$N$2))^2</f>
        <v>0.000634850834998464</v>
      </c>
      <c r="J28" s="16" t="n">
        <f aca="false">($K$2-F28)^2</f>
        <v>0.000412475142461092</v>
      </c>
    </row>
    <row r="29" customFormat="false" ht="14.25" hidden="false" customHeight="false" outlineLevel="0" collapsed="false">
      <c r="A29" s="3" t="n">
        <v>1907</v>
      </c>
      <c r="B29" s="4" t="n">
        <v>-0.38</v>
      </c>
      <c r="C29" s="4" t="n">
        <v>13.32</v>
      </c>
      <c r="E29" s="3" t="n">
        <v>1907</v>
      </c>
      <c r="F29" s="4" t="n">
        <f aca="false">LN(C29)</f>
        <v>2.58926666511224</v>
      </c>
      <c r="G29" s="4" t="n">
        <f aca="false">E29*F29</f>
        <v>4937.73153036905</v>
      </c>
      <c r="H29" s="3" t="n">
        <f aca="false">E29^2</f>
        <v>3636649</v>
      </c>
      <c r="I29" s="16" t="n">
        <f aca="false">($K$2-($M$2*E29+$N$2))^2</f>
        <v>0.000606948748917308</v>
      </c>
      <c r="J29" s="16" t="n">
        <f aca="false">($K$2-F29)^2</f>
        <v>0.00104005762535264</v>
      </c>
    </row>
    <row r="30" customFormat="false" ht="14.25" hidden="false" customHeight="false" outlineLevel="0" collapsed="false">
      <c r="A30" s="3" t="n">
        <v>1908</v>
      </c>
      <c r="B30" s="4" t="n">
        <v>-0.43</v>
      </c>
      <c r="C30" s="4" t="n">
        <v>13.27</v>
      </c>
      <c r="E30" s="3" t="n">
        <v>1908</v>
      </c>
      <c r="F30" s="4" t="n">
        <f aca="false">LN(C30)</f>
        <v>2.58550584834412</v>
      </c>
      <c r="G30" s="4" t="n">
        <f aca="false">E30*F30</f>
        <v>4933.14515864057</v>
      </c>
      <c r="H30" s="3" t="n">
        <f aca="false">E30^2</f>
        <v>3640464</v>
      </c>
      <c r="I30" s="16" t="n">
        <f aca="false">($K$2-($M$2*E30+$N$2))^2</f>
        <v>0.00057967367600651</v>
      </c>
      <c r="J30" s="16" t="n">
        <f aca="false">($K$2-F30)^2</f>
        <v>0.00129677348120513</v>
      </c>
    </row>
    <row r="31" customFormat="false" ht="14.25" hidden="false" customHeight="false" outlineLevel="0" collapsed="false">
      <c r="A31" s="3" t="n">
        <v>1909</v>
      </c>
      <c r="B31" s="4" t="n">
        <v>-0.48</v>
      </c>
      <c r="C31" s="4" t="n">
        <v>13.22</v>
      </c>
      <c r="E31" s="3" t="n">
        <v>1909</v>
      </c>
      <c r="F31" s="4" t="n">
        <f aca="false">LN(C31)</f>
        <v>2.58173083442354</v>
      </c>
      <c r="G31" s="4" t="n">
        <f aca="false">E31*F31</f>
        <v>4928.52416291454</v>
      </c>
      <c r="H31" s="3" t="n">
        <f aca="false">E31^2</f>
        <v>3644281</v>
      </c>
      <c r="I31" s="16" t="n">
        <f aca="false">($K$2-($M$2*E31+$N$2))^2</f>
        <v>0.000553025616266047</v>
      </c>
      <c r="J31" s="16" t="n">
        <f aca="false">($K$2-F31)^2</f>
        <v>0.00158290630988661</v>
      </c>
    </row>
    <row r="32" customFormat="false" ht="14.25" hidden="false" customHeight="false" outlineLevel="0" collapsed="false">
      <c r="A32" s="3" t="n">
        <v>1910</v>
      </c>
      <c r="B32" s="4" t="n">
        <v>-0.43</v>
      </c>
      <c r="C32" s="4" t="n">
        <v>13.27</v>
      </c>
      <c r="E32" s="3" t="n">
        <v>1910</v>
      </c>
      <c r="F32" s="4" t="n">
        <f aca="false">LN(C32)</f>
        <v>2.58550584834412</v>
      </c>
      <c r="G32" s="4" t="n">
        <f aca="false">E32*F32</f>
        <v>4938.31617033726</v>
      </c>
      <c r="H32" s="3" t="n">
        <f aca="false">E32^2</f>
        <v>3648100</v>
      </c>
      <c r="I32" s="16" t="n">
        <f aca="false">($K$2-($M$2*E32+$N$2))^2</f>
        <v>0.000527004569695943</v>
      </c>
      <c r="J32" s="16" t="n">
        <f aca="false">($K$2-F32)^2</f>
        <v>0.00129677348120513</v>
      </c>
    </row>
    <row r="33" customFormat="false" ht="14.25" hidden="false" customHeight="false" outlineLevel="0" collapsed="false">
      <c r="A33" s="3" t="n">
        <v>1911</v>
      </c>
      <c r="B33" s="4" t="n">
        <v>-0.44</v>
      </c>
      <c r="C33" s="4" t="n">
        <v>13.26</v>
      </c>
      <c r="E33" s="3" t="n">
        <v>1911</v>
      </c>
      <c r="F33" s="4" t="n">
        <f aca="false">LN(C33)</f>
        <v>2.58475198475772</v>
      </c>
      <c r="G33" s="4" t="n">
        <f aca="false">E33*F33</f>
        <v>4939.461042872</v>
      </c>
      <c r="H33" s="3" t="n">
        <f aca="false">E33^2</f>
        <v>3651921</v>
      </c>
      <c r="I33" s="16" t="n">
        <f aca="false">($K$2-($M$2*E33+$N$2))^2</f>
        <v>0.000501610536296217</v>
      </c>
      <c r="J33" s="16" t="n">
        <f aca="false">($K$2-F33)^2</f>
        <v>0.00135163616452002</v>
      </c>
    </row>
    <row r="34" customFormat="false" ht="14.25" hidden="false" customHeight="false" outlineLevel="0" collapsed="false">
      <c r="A34" s="3" t="n">
        <v>1912</v>
      </c>
      <c r="B34" s="4" t="n">
        <v>-0.36</v>
      </c>
      <c r="C34" s="4" t="n">
        <v>13.34</v>
      </c>
      <c r="E34" s="3" t="n">
        <v>1912</v>
      </c>
      <c r="F34" s="4" t="n">
        <f aca="false">LN(C34)</f>
        <v>2.59076704048748</v>
      </c>
      <c r="G34" s="4" t="n">
        <f aca="false">E34*F34</f>
        <v>4953.54658141206</v>
      </c>
      <c r="H34" s="3" t="n">
        <f aca="false">E34^2</f>
        <v>3655744</v>
      </c>
      <c r="I34" s="16" t="n">
        <f aca="false">($K$2-($M$2*E34+$N$2))^2</f>
        <v>0.000476843516066828</v>
      </c>
      <c r="J34" s="16" t="n">
        <f aca="false">($K$2-F34)^2</f>
        <v>0.000945534766701382</v>
      </c>
    </row>
    <row r="35" customFormat="false" ht="14.25" hidden="false" customHeight="false" outlineLevel="0" collapsed="false">
      <c r="A35" s="3" t="n">
        <v>1913</v>
      </c>
      <c r="B35" s="4" t="n">
        <v>-0.34</v>
      </c>
      <c r="C35" s="4" t="n">
        <v>13.36</v>
      </c>
      <c r="E35" s="3" t="n">
        <v>1913</v>
      </c>
      <c r="F35" s="4" t="n">
        <f aca="false">LN(C35)</f>
        <v>2.5922651681085</v>
      </c>
      <c r="G35" s="4" t="n">
        <f aca="false">E35*F35</f>
        <v>4959.00326659156</v>
      </c>
      <c r="H35" s="3" t="n">
        <f aca="false">E35^2</f>
        <v>3659569</v>
      </c>
      <c r="I35" s="16" t="n">
        <f aca="false">($K$2-($M$2*E35+$N$2))^2</f>
        <v>0.000452703509007797</v>
      </c>
      <c r="J35" s="16" t="n">
        <f aca="false">($K$2-F35)^2</f>
        <v>0.000855645655542452</v>
      </c>
    </row>
    <row r="36" customFormat="false" ht="14.25" hidden="false" customHeight="false" outlineLevel="0" collapsed="false">
      <c r="A36" s="3" t="n">
        <v>1914</v>
      </c>
      <c r="B36" s="4" t="n">
        <v>-0.15</v>
      </c>
      <c r="C36" s="4" t="n">
        <v>13.55</v>
      </c>
      <c r="E36" s="3" t="n">
        <v>1914</v>
      </c>
      <c r="F36" s="4" t="n">
        <f aca="false">LN(C36)</f>
        <v>2.60638654732571</v>
      </c>
      <c r="G36" s="4" t="n">
        <f aca="false">E36*F36</f>
        <v>4988.62385158141</v>
      </c>
      <c r="H36" s="3" t="n">
        <f aca="false">E36^2</f>
        <v>3663396</v>
      </c>
      <c r="I36" s="16" t="n">
        <f aca="false">($K$2-($M$2*E36+$N$2))^2</f>
        <v>0.000429190515119143</v>
      </c>
      <c r="J36" s="16" t="n">
        <f aca="false">($K$2-F36)^2</f>
        <v>0.000228918177292011</v>
      </c>
    </row>
    <row r="37" customFormat="false" ht="14.25" hidden="false" customHeight="false" outlineLevel="0" collapsed="false">
      <c r="A37" s="3" t="n">
        <v>1915</v>
      </c>
      <c r="B37" s="4" t="n">
        <v>-0.14</v>
      </c>
      <c r="C37" s="4" t="n">
        <v>13.56</v>
      </c>
      <c r="E37" s="3" t="n">
        <v>1915</v>
      </c>
      <c r="F37" s="4" t="n">
        <f aca="false">LN(C37)</f>
        <v>2.60712428251225</v>
      </c>
      <c r="G37" s="4" t="n">
        <f aca="false">E37*F37</f>
        <v>4992.64300101096</v>
      </c>
      <c r="H37" s="3" t="n">
        <f aca="false">E37^2</f>
        <v>3667225</v>
      </c>
      <c r="I37" s="16" t="n">
        <f aca="false">($K$2-($M$2*E37+$N$2))^2</f>
        <v>0.000406304534400847</v>
      </c>
      <c r="J37" s="16" t="n">
        <f aca="false">($K$2-F37)^2</f>
        <v>0.000207138501472414</v>
      </c>
    </row>
    <row r="38" customFormat="false" ht="14.25" hidden="false" customHeight="false" outlineLevel="0" collapsed="false">
      <c r="A38" s="3" t="n">
        <v>1916</v>
      </c>
      <c r="B38" s="4" t="n">
        <v>-0.36</v>
      </c>
      <c r="C38" s="4" t="n">
        <v>13.34</v>
      </c>
      <c r="E38" s="3" t="n">
        <v>1916</v>
      </c>
      <c r="F38" s="4" t="n">
        <f aca="false">LN(C38)</f>
        <v>2.59076704048748</v>
      </c>
      <c r="G38" s="4" t="n">
        <f aca="false">E38*F38</f>
        <v>4963.90964957401</v>
      </c>
      <c r="H38" s="3" t="n">
        <f aca="false">E38^2</f>
        <v>3671056</v>
      </c>
      <c r="I38" s="16" t="n">
        <f aca="false">($K$2-($M$2*E38+$N$2))^2</f>
        <v>0.000384045566852889</v>
      </c>
      <c r="J38" s="16" t="n">
        <f aca="false">($K$2-F38)^2</f>
        <v>0.000945534766701382</v>
      </c>
    </row>
    <row r="39" customFormat="false" ht="14.25" hidden="false" customHeight="false" outlineLevel="0" collapsed="false">
      <c r="A39" s="3" t="n">
        <v>1917</v>
      </c>
      <c r="B39" s="4" t="n">
        <v>-0.46</v>
      </c>
      <c r="C39" s="4" t="n">
        <v>13.24</v>
      </c>
      <c r="E39" s="3" t="n">
        <v>1917</v>
      </c>
      <c r="F39" s="4" t="n">
        <f aca="false">LN(C39)</f>
        <v>2.58324255050886</v>
      </c>
      <c r="G39" s="4" t="n">
        <f aca="false">E39*F39</f>
        <v>4952.07596932549</v>
      </c>
      <c r="H39" s="3" t="n">
        <f aca="false">E39^2</f>
        <v>3674889</v>
      </c>
      <c r="I39" s="16" t="n">
        <f aca="false">($K$2-($M$2*E39+$N$2))^2</f>
        <v>0.00036241361247529</v>
      </c>
      <c r="J39" s="16" t="n">
        <f aca="false">($K$2-F39)^2</f>
        <v>0.00146490206346821</v>
      </c>
    </row>
    <row r="40" customFormat="false" ht="14.25" hidden="false" customHeight="false" outlineLevel="0" collapsed="false">
      <c r="A40" s="3" t="n">
        <v>1918</v>
      </c>
      <c r="B40" s="4" t="n">
        <v>-0.29</v>
      </c>
      <c r="C40" s="4" t="n">
        <v>13.41</v>
      </c>
      <c r="E40" s="3" t="n">
        <v>1918</v>
      </c>
      <c r="F40" s="4" t="n">
        <f aca="false">LN(C40)</f>
        <v>2.59600069729359</v>
      </c>
      <c r="G40" s="4" t="n">
        <f aca="false">E40*F40</f>
        <v>4979.1293374091</v>
      </c>
      <c r="H40" s="3" t="n">
        <f aca="false">E40^2</f>
        <v>3678724</v>
      </c>
      <c r="I40" s="16" t="n">
        <f aca="false">($K$2-($M$2*E40+$N$2))^2</f>
        <v>0.000341408671268066</v>
      </c>
      <c r="J40" s="16" t="n">
        <f aca="false">($K$2-F40)^2</f>
        <v>0.00065106075693798</v>
      </c>
    </row>
    <row r="41" customFormat="false" ht="14.25" hidden="false" customHeight="false" outlineLevel="0" collapsed="false">
      <c r="A41" s="3" t="n">
        <v>1919</v>
      </c>
      <c r="B41" s="4" t="n">
        <v>-0.28</v>
      </c>
      <c r="C41" s="4" t="n">
        <v>13.42</v>
      </c>
      <c r="E41" s="3" t="n">
        <v>1919</v>
      </c>
      <c r="F41" s="4" t="n">
        <f aca="false">LN(C41)</f>
        <v>2.59674613154354</v>
      </c>
      <c r="G41" s="4" t="n">
        <f aca="false">E41*F41</f>
        <v>4983.15582643205</v>
      </c>
      <c r="H41" s="3" t="n">
        <f aca="false">E41^2</f>
        <v>3682561</v>
      </c>
      <c r="I41" s="16" t="n">
        <f aca="false">($K$2-($M$2*E41+$N$2))^2</f>
        <v>0.000321030743231183</v>
      </c>
      <c r="J41" s="16" t="n">
        <f aca="false">($K$2-F41)^2</f>
        <v>0.000613575589167651</v>
      </c>
    </row>
    <row r="42" customFormat="false" ht="14.25" hidden="false" customHeight="false" outlineLevel="0" collapsed="false">
      <c r="A42" s="3" t="n">
        <v>1920</v>
      </c>
      <c r="B42" s="4" t="n">
        <v>-0.27</v>
      </c>
      <c r="C42" s="4" t="n">
        <v>13.43</v>
      </c>
      <c r="E42" s="3" t="n">
        <v>1920</v>
      </c>
      <c r="F42" s="4" t="n">
        <f aca="false">LN(C42)</f>
        <v>2.59749101053515</v>
      </c>
      <c r="G42" s="4" t="n">
        <f aca="false">E42*F42</f>
        <v>4987.18274022748</v>
      </c>
      <c r="H42" s="3" t="n">
        <f aca="false">E42^2</f>
        <v>3686400</v>
      </c>
      <c r="I42" s="16" t="n">
        <f aca="false">($K$2-($M$2*E42+$N$2))^2</f>
        <v>0.000301279828364657</v>
      </c>
      <c r="J42" s="16" t="n">
        <f aca="false">($K$2-F42)^2</f>
        <v>0.000577228446337133</v>
      </c>
    </row>
    <row r="43" customFormat="false" ht="14.25" hidden="false" customHeight="false" outlineLevel="0" collapsed="false">
      <c r="A43" s="3" t="n">
        <v>1921</v>
      </c>
      <c r="B43" s="4" t="n">
        <v>-0.19</v>
      </c>
      <c r="C43" s="4" t="n">
        <v>13.51</v>
      </c>
      <c r="E43" s="3" t="n">
        <v>1921</v>
      </c>
      <c r="F43" s="4" t="n">
        <f aca="false">LN(C43)</f>
        <v>2.60343015197211</v>
      </c>
      <c r="G43" s="4" t="n">
        <f aca="false">E43*F43</f>
        <v>5001.18932193842</v>
      </c>
      <c r="H43" s="3" t="n">
        <f aca="false">E43^2</f>
        <v>3690241</v>
      </c>
      <c r="I43" s="16" t="n">
        <f aca="false">($K$2-($M$2*E43+$N$2))^2</f>
        <v>0.000282155926668505</v>
      </c>
      <c r="J43" s="16" t="n">
        <f aca="false">($K$2-F43)^2</f>
        <v>0.000327119223760774</v>
      </c>
    </row>
    <row r="44" customFormat="false" ht="14.25" hidden="false" customHeight="false" outlineLevel="0" collapsed="false">
      <c r="A44" s="3" t="n">
        <v>1922</v>
      </c>
      <c r="B44" s="4" t="n">
        <v>-0.28</v>
      </c>
      <c r="C44" s="4" t="n">
        <v>13.42</v>
      </c>
      <c r="E44" s="3" t="n">
        <v>1922</v>
      </c>
      <c r="F44" s="4" t="n">
        <f aca="false">LN(C44)</f>
        <v>2.59674613154354</v>
      </c>
      <c r="G44" s="4" t="n">
        <f aca="false">E44*F44</f>
        <v>4990.94606482668</v>
      </c>
      <c r="H44" s="3" t="n">
        <f aca="false">E44^2</f>
        <v>3694084</v>
      </c>
      <c r="I44" s="16" t="n">
        <f aca="false">($K$2-($M$2*E44+$N$2))^2</f>
        <v>0.00026365903814271</v>
      </c>
      <c r="J44" s="16" t="n">
        <f aca="false">($K$2-F44)^2</f>
        <v>0.000613575589167651</v>
      </c>
    </row>
    <row r="45" customFormat="false" ht="14.25" hidden="false" customHeight="false" outlineLevel="0" collapsed="false">
      <c r="A45" s="3" t="n">
        <v>1923</v>
      </c>
      <c r="B45" s="4" t="n">
        <v>-0.26</v>
      </c>
      <c r="C45" s="4" t="n">
        <v>13.44</v>
      </c>
      <c r="E45" s="3" t="n">
        <v>1923</v>
      </c>
      <c r="F45" s="4" t="n">
        <f aca="false">LN(C45)</f>
        <v>2.598235335095</v>
      </c>
      <c r="G45" s="4" t="n">
        <f aca="false">E45*F45</f>
        <v>4996.40654938769</v>
      </c>
      <c r="H45" s="3" t="n">
        <f aca="false">E45^2</f>
        <v>3697929</v>
      </c>
      <c r="I45" s="16" t="n">
        <f aca="false">($K$2-($M$2*E45+$N$2))^2</f>
        <v>0.000245789162787258</v>
      </c>
      <c r="J45" s="16" t="n">
        <f aca="false">($K$2-F45)^2</f>
        <v>0.000542016808356949</v>
      </c>
    </row>
    <row r="46" customFormat="false" ht="14.25" hidden="false" customHeight="false" outlineLevel="0" collapsed="false">
      <c r="A46" s="3" t="n">
        <v>1924</v>
      </c>
      <c r="B46" s="4" t="n">
        <v>-0.27</v>
      </c>
      <c r="C46" s="4" t="n">
        <v>13.43</v>
      </c>
      <c r="E46" s="3" t="n">
        <v>1924</v>
      </c>
      <c r="F46" s="4" t="n">
        <f aca="false">LN(C46)</f>
        <v>2.59749101053515</v>
      </c>
      <c r="G46" s="4" t="n">
        <f aca="false">E46*F46</f>
        <v>4997.57270426962</v>
      </c>
      <c r="H46" s="3" t="n">
        <f aca="false">E46^2</f>
        <v>3701776</v>
      </c>
      <c r="I46" s="16" t="n">
        <f aca="false">($K$2-($M$2*E46+$N$2))^2</f>
        <v>0.000228546300602165</v>
      </c>
      <c r="J46" s="16" t="n">
        <f aca="false">($K$2-F46)^2</f>
        <v>0.000577228446337133</v>
      </c>
    </row>
    <row r="47" customFormat="false" ht="14.25" hidden="false" customHeight="false" outlineLevel="0" collapsed="false">
      <c r="A47" s="3" t="n">
        <v>1925</v>
      </c>
      <c r="B47" s="4" t="n">
        <v>-0.22</v>
      </c>
      <c r="C47" s="4" t="n">
        <v>13.48</v>
      </c>
      <c r="E47" s="3" t="n">
        <v>1925</v>
      </c>
      <c r="F47" s="4" t="n">
        <f aca="false">LN(C47)</f>
        <v>2.60120710548416</v>
      </c>
      <c r="G47" s="4" t="n">
        <f aca="false">E47*F47</f>
        <v>5007.32367805701</v>
      </c>
      <c r="H47" s="3" t="n">
        <f aca="false">E47^2</f>
        <v>3705625</v>
      </c>
      <c r="I47" s="16" t="n">
        <f aca="false">($K$2-($M$2*E47+$N$2))^2</f>
        <v>0.000211930451587442</v>
      </c>
      <c r="J47" s="16" t="n">
        <f aca="false">($K$2-F47)^2</f>
        <v>0.000412475142461092</v>
      </c>
    </row>
    <row r="48" customFormat="false" ht="14.25" hidden="false" customHeight="false" outlineLevel="0" collapsed="false">
      <c r="A48" s="3" t="n">
        <v>1926</v>
      </c>
      <c r="B48" s="4" t="n">
        <v>-0.11</v>
      </c>
      <c r="C48" s="4" t="n">
        <v>13.59</v>
      </c>
      <c r="E48" s="3" t="n">
        <v>1926</v>
      </c>
      <c r="F48" s="4" t="n">
        <f aca="false">LN(C48)</f>
        <v>2.60933422816305</v>
      </c>
      <c r="G48" s="4" t="n">
        <f aca="false">E48*F48</f>
        <v>5025.57772344204</v>
      </c>
      <c r="H48" s="3" t="n">
        <f aca="false">E48^2</f>
        <v>3709476</v>
      </c>
      <c r="I48" s="16" t="n">
        <f aca="false">($K$2-($M$2*E48+$N$2))^2</f>
        <v>0.000195941615743076</v>
      </c>
      <c r="J48" s="16" t="n">
        <f aca="false">($K$2-F48)^2</f>
        <v>0.000148409928626596</v>
      </c>
    </row>
    <row r="49" customFormat="false" ht="14.25" hidden="false" customHeight="false" outlineLevel="0" collapsed="false">
      <c r="A49" s="3" t="n">
        <v>1927</v>
      </c>
      <c r="B49" s="4" t="n">
        <v>-0.22</v>
      </c>
      <c r="C49" s="4" t="n">
        <v>13.48</v>
      </c>
      <c r="E49" s="3" t="n">
        <v>1927</v>
      </c>
      <c r="F49" s="4" t="n">
        <f aca="false">LN(C49)</f>
        <v>2.60120710548416</v>
      </c>
      <c r="G49" s="4" t="n">
        <f aca="false">E49*F49</f>
        <v>5012.52609226798</v>
      </c>
      <c r="H49" s="3" t="n">
        <f aca="false">E49^2</f>
        <v>3713329</v>
      </c>
      <c r="I49" s="16" t="n">
        <f aca="false">($K$2-($M$2*E49+$N$2))^2</f>
        <v>0.000180579793069044</v>
      </c>
      <c r="J49" s="16" t="n">
        <f aca="false">($K$2-F49)^2</f>
        <v>0.000412475142461092</v>
      </c>
    </row>
    <row r="50" customFormat="false" ht="14.25" hidden="false" customHeight="false" outlineLevel="0" collapsed="false">
      <c r="A50" s="3" t="n">
        <v>1928</v>
      </c>
      <c r="B50" s="4" t="n">
        <v>-0.2</v>
      </c>
      <c r="C50" s="4" t="n">
        <v>13.5</v>
      </c>
      <c r="E50" s="3" t="n">
        <v>1928</v>
      </c>
      <c r="F50" s="4" t="n">
        <f aca="false">LN(C50)</f>
        <v>2.60268968544438</v>
      </c>
      <c r="G50" s="4" t="n">
        <f aca="false">E50*F50</f>
        <v>5017.98571353677</v>
      </c>
      <c r="H50" s="3" t="n">
        <f aca="false">E50^2</f>
        <v>3717184</v>
      </c>
      <c r="I50" s="16" t="n">
        <f aca="false">($K$2-($M$2*E50+$N$2))^2</f>
        <v>0.000165844983565394</v>
      </c>
      <c r="J50" s="16" t="n">
        <f aca="false">($K$2-F50)^2</f>
        <v>0.000354452317683436</v>
      </c>
    </row>
    <row r="51" customFormat="false" ht="14.25" hidden="false" customHeight="false" outlineLevel="0" collapsed="false">
      <c r="A51" s="3" t="n">
        <v>1929</v>
      </c>
      <c r="B51" s="4" t="n">
        <v>-0.36</v>
      </c>
      <c r="C51" s="4" t="n">
        <v>13.34</v>
      </c>
      <c r="E51" s="3" t="n">
        <v>1929</v>
      </c>
      <c r="F51" s="4" t="n">
        <f aca="false">LN(C51)</f>
        <v>2.59076704048748</v>
      </c>
      <c r="G51" s="4" t="n">
        <f aca="false">E51*F51</f>
        <v>4997.58962110035</v>
      </c>
      <c r="H51" s="3" t="n">
        <f aca="false">E51^2</f>
        <v>3721041</v>
      </c>
      <c r="I51" s="16" t="n">
        <f aca="false">($K$2-($M$2*E51+$N$2))^2</f>
        <v>0.000151737187232101</v>
      </c>
      <c r="J51" s="16" t="n">
        <f aca="false">($K$2-F51)^2</f>
        <v>0.000945534766701382</v>
      </c>
    </row>
    <row r="52" customFormat="false" ht="14.25" hidden="false" customHeight="false" outlineLevel="0" collapsed="false">
      <c r="A52" s="3" t="n">
        <v>1930</v>
      </c>
      <c r="B52" s="4" t="n">
        <v>-0.16</v>
      </c>
      <c r="C52" s="4" t="n">
        <v>13.54</v>
      </c>
      <c r="E52" s="3" t="n">
        <v>1930</v>
      </c>
      <c r="F52" s="4" t="n">
        <f aca="false">LN(C52)</f>
        <v>2.60564826748413</v>
      </c>
      <c r="G52" s="4" t="n">
        <f aca="false">E52*F52</f>
        <v>5028.90115624437</v>
      </c>
      <c r="H52" s="3" t="n">
        <f aca="false">E52^2</f>
        <v>3724900</v>
      </c>
      <c r="I52" s="16" t="n">
        <f aca="false">($K$2-($M$2*E52+$N$2))^2</f>
        <v>0.000138256404069154</v>
      </c>
      <c r="J52" s="16" t="n">
        <f aca="false">($K$2-F52)^2</f>
        <v>0.000251803644749075</v>
      </c>
    </row>
    <row r="53" customFormat="false" ht="14.25" hidden="false" customHeight="false" outlineLevel="0" collapsed="false">
      <c r="A53" s="3" t="n">
        <v>1931</v>
      </c>
      <c r="B53" s="4" t="n">
        <v>-0.09</v>
      </c>
      <c r="C53" s="4" t="n">
        <v>13.61</v>
      </c>
      <c r="E53" s="3" t="n">
        <v>1931</v>
      </c>
      <c r="F53" s="4" t="n">
        <f aca="false">LN(C53)</f>
        <v>2.61080481666337</v>
      </c>
      <c r="G53" s="4" t="n">
        <f aca="false">E53*F53</f>
        <v>5041.46410097698</v>
      </c>
      <c r="H53" s="3" t="n">
        <f aca="false">E53^2</f>
        <v>3728761</v>
      </c>
      <c r="I53" s="16" t="n">
        <f aca="false">($K$2-($M$2*E53+$N$2))^2</f>
        <v>0.000125402634076566</v>
      </c>
      <c r="J53" s="16" t="n">
        <f aca="false">($K$2-F53)^2</f>
        <v>0.00011474207807956</v>
      </c>
    </row>
    <row r="54" customFormat="false" ht="14.25" hidden="false" customHeight="false" outlineLevel="0" collapsed="false">
      <c r="A54" s="3" t="n">
        <v>1932</v>
      </c>
      <c r="B54" s="4" t="n">
        <v>-0.15</v>
      </c>
      <c r="C54" s="4" t="n">
        <v>13.55</v>
      </c>
      <c r="E54" s="3" t="n">
        <v>1932</v>
      </c>
      <c r="F54" s="4" t="n">
        <f aca="false">LN(C54)</f>
        <v>2.60638654732571</v>
      </c>
      <c r="G54" s="4" t="n">
        <f aca="false">E54*F54</f>
        <v>5035.53880943327</v>
      </c>
      <c r="H54" s="3" t="n">
        <f aca="false">E54^2</f>
        <v>3732624</v>
      </c>
      <c r="I54" s="16" t="n">
        <f aca="false">($K$2-($M$2*E54+$N$2))^2</f>
        <v>0.000113175877254345</v>
      </c>
      <c r="J54" s="16" t="n">
        <f aca="false">($K$2-F54)^2</f>
        <v>0.000228918177292011</v>
      </c>
    </row>
    <row r="55" customFormat="false" ht="14.25" hidden="false" customHeight="false" outlineLevel="0" collapsed="false">
      <c r="A55" s="3" t="n">
        <v>1933</v>
      </c>
      <c r="B55" s="4" t="n">
        <v>-0.28</v>
      </c>
      <c r="C55" s="4" t="n">
        <v>13.42</v>
      </c>
      <c r="E55" s="3" t="n">
        <v>1933</v>
      </c>
      <c r="F55" s="4" t="n">
        <f aca="false">LN(C55)</f>
        <v>2.59674613154354</v>
      </c>
      <c r="G55" s="4" t="n">
        <f aca="false">E55*F55</f>
        <v>5019.51027227366</v>
      </c>
      <c r="H55" s="3" t="n">
        <f aca="false">E55^2</f>
        <v>3736489</v>
      </c>
      <c r="I55" s="16" t="n">
        <f aca="false">($K$2-($M$2*E55+$N$2))^2</f>
        <v>0.000101576133602481</v>
      </c>
      <c r="J55" s="16" t="n">
        <f aca="false">($K$2-F55)^2</f>
        <v>0.000613575589167651</v>
      </c>
    </row>
    <row r="56" customFormat="false" ht="14.25" hidden="false" customHeight="false" outlineLevel="0" collapsed="false">
      <c r="A56" s="3" t="n">
        <v>1934</v>
      </c>
      <c r="B56" s="4" t="n">
        <v>-0.12</v>
      </c>
      <c r="C56" s="4" t="n">
        <v>13.58</v>
      </c>
      <c r="E56" s="3" t="n">
        <v>1934</v>
      </c>
      <c r="F56" s="4" t="n">
        <f aca="false">LN(C56)</f>
        <v>2.60859812213055</v>
      </c>
      <c r="G56" s="4" t="n">
        <f aca="false">E56*F56</f>
        <v>5045.02876820048</v>
      </c>
      <c r="H56" s="3" t="n">
        <f aca="false">E56^2</f>
        <v>3740356</v>
      </c>
      <c r="I56" s="16" t="n">
        <f aca="false">($K$2-($M$2*E56+$N$2))^2</f>
        <v>9.06034031209658E-005</v>
      </c>
      <c r="J56" s="16" t="n">
        <f aca="false">($K$2-F56)^2</f>
        <v>0.000166886800111523</v>
      </c>
    </row>
    <row r="57" customFormat="false" ht="14.25" hidden="false" customHeight="false" outlineLevel="0" collapsed="false">
      <c r="A57" s="3" t="n">
        <v>1935</v>
      </c>
      <c r="B57" s="4" t="n">
        <v>-0.19</v>
      </c>
      <c r="C57" s="4" t="n">
        <v>13.51</v>
      </c>
      <c r="E57" s="3" t="n">
        <v>1935</v>
      </c>
      <c r="F57" s="4" t="n">
        <f aca="false">LN(C57)</f>
        <v>2.60343015197211</v>
      </c>
      <c r="G57" s="4" t="n">
        <f aca="false">E57*F57</f>
        <v>5037.63734406603</v>
      </c>
      <c r="H57" s="3" t="n">
        <f aca="false">E57^2</f>
        <v>3744225</v>
      </c>
      <c r="I57" s="16" t="n">
        <f aca="false">($K$2-($M$2*E57+$N$2))^2</f>
        <v>8.02576858098088E-005</v>
      </c>
      <c r="J57" s="16" t="n">
        <f aca="false">($K$2-F57)^2</f>
        <v>0.000327119223760774</v>
      </c>
    </row>
    <row r="58" customFormat="false" ht="14.25" hidden="false" customHeight="false" outlineLevel="0" collapsed="false">
      <c r="A58" s="3" t="n">
        <v>1936</v>
      </c>
      <c r="B58" s="4" t="n">
        <v>-0.14</v>
      </c>
      <c r="C58" s="4" t="n">
        <v>13.56</v>
      </c>
      <c r="E58" s="3" t="n">
        <v>1936</v>
      </c>
      <c r="F58" s="4" t="n">
        <f aca="false">LN(C58)</f>
        <v>2.60712428251225</v>
      </c>
      <c r="G58" s="4" t="n">
        <f aca="false">E58*F58</f>
        <v>5047.39261094372</v>
      </c>
      <c r="H58" s="3" t="n">
        <f aca="false">E58^2</f>
        <v>3748096</v>
      </c>
      <c r="I58" s="16" t="n">
        <f aca="false">($K$2-($M$2*E58+$N$2))^2</f>
        <v>7.05389816690173E-005</v>
      </c>
      <c r="J58" s="16" t="n">
        <f aca="false">($K$2-F58)^2</f>
        <v>0.000207138501472414</v>
      </c>
    </row>
    <row r="59" customFormat="false" ht="14.25" hidden="false" customHeight="false" outlineLevel="0" collapsed="false">
      <c r="A59" s="3" t="n">
        <v>1937</v>
      </c>
      <c r="B59" s="4" t="n">
        <v>-0.02</v>
      </c>
      <c r="C59" s="4" t="n">
        <v>13.68</v>
      </c>
      <c r="E59" s="3" t="n">
        <v>1937</v>
      </c>
      <c r="F59" s="4" t="n">
        <f aca="false">LN(C59)</f>
        <v>2.6159349121944</v>
      </c>
      <c r="G59" s="4" t="n">
        <f aca="false">E59*F59</f>
        <v>5067.06592492056</v>
      </c>
      <c r="H59" s="3" t="n">
        <f aca="false">E59^2</f>
        <v>3751969</v>
      </c>
      <c r="I59" s="16" t="n">
        <f aca="false">($K$2-($M$2*E59+$N$2))^2</f>
        <v>6.14472906985761E-005</v>
      </c>
      <c r="J59" s="16" t="n">
        <f aca="false">($K$2-F59)^2</f>
        <v>3.11551219482094E-005</v>
      </c>
    </row>
    <row r="60" customFormat="false" ht="14.25" hidden="false" customHeight="false" outlineLevel="0" collapsed="false">
      <c r="A60" s="3" t="n">
        <v>1938</v>
      </c>
      <c r="B60" s="4" t="n">
        <v>0</v>
      </c>
      <c r="C60" s="4" t="n">
        <v>13.7</v>
      </c>
      <c r="E60" s="3" t="n">
        <v>1938</v>
      </c>
      <c r="F60" s="4" t="n">
        <f aca="false">LN(C60)</f>
        <v>2.61739583283408</v>
      </c>
      <c r="G60" s="4" t="n">
        <f aca="false">E60*F60</f>
        <v>5072.51312403245</v>
      </c>
      <c r="H60" s="3" t="n">
        <f aca="false">E60^2</f>
        <v>3755844</v>
      </c>
      <c r="I60" s="16" t="n">
        <f aca="false">($K$2-($M$2*E60+$N$2))^2</f>
        <v>5.29826128984929E-005</v>
      </c>
      <c r="J60" s="16" t="n">
        <f aca="false">($K$2-F60)^2</f>
        <v>1.698063579829E-005</v>
      </c>
    </row>
    <row r="61" customFormat="false" ht="14.25" hidden="false" customHeight="false" outlineLevel="0" collapsed="false">
      <c r="A61" s="3" t="n">
        <v>1939</v>
      </c>
      <c r="B61" s="4" t="n">
        <v>-0.01</v>
      </c>
      <c r="C61" s="4" t="n">
        <v>13.69</v>
      </c>
      <c r="E61" s="3" t="n">
        <v>1939</v>
      </c>
      <c r="F61" s="4" t="n">
        <f aca="false">LN(C61)</f>
        <v>2.61666563930036</v>
      </c>
      <c r="G61" s="4" t="n">
        <f aca="false">E61*F61</f>
        <v>5073.71467460339</v>
      </c>
      <c r="H61" s="3" t="n">
        <f aca="false">E61^2</f>
        <v>3759721</v>
      </c>
      <c r="I61" s="16" t="n">
        <f aca="false">($K$2-($M$2*E61+$N$2))^2</f>
        <v>4.51449482687738E-005</v>
      </c>
      <c r="J61" s="16" t="n">
        <f aca="false">($K$2-F61)^2</f>
        <v>2.35317181908765E-005</v>
      </c>
    </row>
    <row r="62" customFormat="false" ht="14.25" hidden="false" customHeight="false" outlineLevel="0" collapsed="false">
      <c r="A62" s="3" t="n">
        <v>1940</v>
      </c>
      <c r="B62" s="4" t="n">
        <v>0.13</v>
      </c>
      <c r="C62" s="4" t="n">
        <v>13.83</v>
      </c>
      <c r="E62" s="3" t="n">
        <v>1940</v>
      </c>
      <c r="F62" s="4" t="n">
        <f aca="false">LN(C62)</f>
        <v>2.62684014567667</v>
      </c>
      <c r="G62" s="4" t="n">
        <f aca="false">E62*F62</f>
        <v>5096.06988261273</v>
      </c>
      <c r="H62" s="3" t="n">
        <f aca="false">E62^2</f>
        <v>3763600</v>
      </c>
      <c r="I62" s="16" t="n">
        <f aca="false">($K$2-($M$2*E62+$N$2))^2</f>
        <v>3.79342968094119E-005</v>
      </c>
      <c r="J62" s="16" t="n">
        <f aca="false">($K$2-F62)^2</f>
        <v>2.83402499804223E-005</v>
      </c>
    </row>
    <row r="63" customFormat="false" ht="14.25" hidden="false" customHeight="false" outlineLevel="0" collapsed="false">
      <c r="A63" s="3" t="n">
        <v>1941</v>
      </c>
      <c r="B63" s="4" t="n">
        <v>0.19</v>
      </c>
      <c r="C63" s="4" t="n">
        <v>13.89</v>
      </c>
      <c r="E63" s="3" t="n">
        <v>1941</v>
      </c>
      <c r="F63" s="4" t="n">
        <f aca="false">LN(C63)</f>
        <v>2.63116915676625</v>
      </c>
      <c r="G63" s="4" t="n">
        <f aca="false">E63*F63</f>
        <v>5107.0993332833</v>
      </c>
      <c r="H63" s="3" t="n">
        <f aca="false">E63^2</f>
        <v>3767481</v>
      </c>
      <c r="I63" s="16" t="n">
        <f aca="false">($K$2-($M$2*E63+$N$2))^2</f>
        <v>3.13506585204021E-005</v>
      </c>
      <c r="J63" s="16" t="n">
        <f aca="false">($K$2-F63)^2</f>
        <v>9.31720541301729E-005</v>
      </c>
    </row>
    <row r="64" customFormat="false" ht="14.25" hidden="false" customHeight="false" outlineLevel="0" collapsed="false">
      <c r="A64" s="3" t="n">
        <v>1942</v>
      </c>
      <c r="B64" s="4" t="n">
        <v>0.07</v>
      </c>
      <c r="C64" s="4" t="n">
        <v>13.77</v>
      </c>
      <c r="E64" s="3" t="n">
        <v>1942</v>
      </c>
      <c r="F64" s="4" t="n">
        <f aca="false">LN(C64)</f>
        <v>2.62249231274056</v>
      </c>
      <c r="G64" s="4" t="n">
        <f aca="false">E64*F64</f>
        <v>5092.88007134217</v>
      </c>
      <c r="H64" s="3" t="n">
        <f aca="false">E64^2</f>
        <v>3771364</v>
      </c>
      <c r="I64" s="16" t="n">
        <f aca="false">($K$2-($M$2*E64+$N$2))^2</f>
        <v>2.53940334017503E-005</v>
      </c>
      <c r="J64" s="16" t="n">
        <f aca="false">($K$2-F64)^2</f>
        <v>9.52035771482157E-007</v>
      </c>
    </row>
    <row r="65" customFormat="false" ht="14.25" hidden="false" customHeight="false" outlineLevel="0" collapsed="false">
      <c r="A65" s="3" t="n">
        <v>1943</v>
      </c>
      <c r="B65" s="4" t="n">
        <v>0.09</v>
      </c>
      <c r="C65" s="4" t="n">
        <v>13.79</v>
      </c>
      <c r="E65" s="3" t="n">
        <v>1943</v>
      </c>
      <c r="F65" s="4" t="n">
        <f aca="false">LN(C65)</f>
        <v>2.62394369180521</v>
      </c>
      <c r="G65" s="4" t="n">
        <f aca="false">E65*F65</f>
        <v>5098.32259317752</v>
      </c>
      <c r="H65" s="3" t="n">
        <f aca="false">E65^2</f>
        <v>3775249</v>
      </c>
      <c r="I65" s="16" t="n">
        <f aca="false">($K$2-($M$2*E65+$N$2))^2</f>
        <v>2.00644214534607E-005</v>
      </c>
      <c r="J65" s="16" t="n">
        <f aca="false">($K$2-F65)^2</f>
        <v>5.89082542410898E-006</v>
      </c>
    </row>
    <row r="66" customFormat="false" ht="14.25" hidden="false" customHeight="false" outlineLevel="0" collapsed="false">
      <c r="A66" s="3" t="n">
        <v>1944</v>
      </c>
      <c r="B66" s="4" t="n">
        <v>0.21</v>
      </c>
      <c r="C66" s="4" t="n">
        <v>13.91</v>
      </c>
      <c r="E66" s="3" t="n">
        <v>1944</v>
      </c>
      <c r="F66" s="4" t="n">
        <f aca="false">LN(C66)</f>
        <v>2.63260800593535</v>
      </c>
      <c r="G66" s="4" t="n">
        <f aca="false">E66*F66</f>
        <v>5117.78996353832</v>
      </c>
      <c r="H66" s="3" t="n">
        <f aca="false">E66^2</f>
        <v>3779136</v>
      </c>
      <c r="I66" s="16" t="n">
        <f aca="false">($K$2-($M$2*E66+$N$2))^2</f>
        <v>1.53618226755247E-005</v>
      </c>
      <c r="J66" s="16" t="n">
        <f aca="false">($K$2-F66)^2</f>
        <v>0.000123019517738787</v>
      </c>
    </row>
    <row r="67" customFormat="false" ht="14.25" hidden="false" customHeight="false" outlineLevel="0" collapsed="false">
      <c r="A67" s="3" t="n">
        <v>1945</v>
      </c>
      <c r="B67" s="4" t="n">
        <v>0.09</v>
      </c>
      <c r="C67" s="4" t="n">
        <v>13.79</v>
      </c>
      <c r="E67" s="3" t="n">
        <v>1945</v>
      </c>
      <c r="F67" s="4" t="n">
        <f aca="false">LN(C67)</f>
        <v>2.62394369180521</v>
      </c>
      <c r="G67" s="4" t="n">
        <f aca="false">E67*F67</f>
        <v>5103.57048056114</v>
      </c>
      <c r="H67" s="3" t="n">
        <f aca="false">E67^2</f>
        <v>3783025</v>
      </c>
      <c r="I67" s="16" t="n">
        <f aca="false">($K$2-($M$2*E67+$N$2))^2</f>
        <v>1.12862370679469E-005</v>
      </c>
      <c r="J67" s="16" t="n">
        <f aca="false">($K$2-F67)^2</f>
        <v>5.89082542410898E-006</v>
      </c>
    </row>
    <row r="68" customFormat="false" ht="14.25" hidden="false" customHeight="false" outlineLevel="0" collapsed="false">
      <c r="A68" s="3" t="n">
        <v>1946</v>
      </c>
      <c r="B68" s="4" t="n">
        <v>-0.07</v>
      </c>
      <c r="C68" s="4" t="n">
        <v>13.63</v>
      </c>
      <c r="E68" s="3" t="n">
        <v>1946</v>
      </c>
      <c r="F68" s="4" t="n">
        <f aca="false">LN(C68)</f>
        <v>2.61227324570844</v>
      </c>
      <c r="G68" s="4" t="n">
        <f aca="false">E68*F68</f>
        <v>5083.48373614863</v>
      </c>
      <c r="H68" s="3" t="n">
        <f aca="false">E68^2</f>
        <v>3786916</v>
      </c>
      <c r="I68" s="16" t="n">
        <f aca="false">($K$2-($M$2*E68+$N$2))^2</f>
        <v>7.8376646307296E-006</v>
      </c>
      <c r="J68" s="16" t="n">
        <f aca="false">($K$2-F68)^2</f>
        <v>8.54394051186515E-005</v>
      </c>
    </row>
    <row r="69" customFormat="false" ht="14.25" hidden="false" customHeight="false" outlineLevel="0" collapsed="false">
      <c r="A69" s="3" t="n">
        <v>1947</v>
      </c>
      <c r="B69" s="4" t="n">
        <v>-0.02</v>
      </c>
      <c r="C69" s="4" t="n">
        <v>13.68</v>
      </c>
      <c r="E69" s="3" t="n">
        <v>1947</v>
      </c>
      <c r="F69" s="4" t="n">
        <f aca="false">LN(C69)</f>
        <v>2.6159349121944</v>
      </c>
      <c r="G69" s="4" t="n">
        <f aca="false">E69*F69</f>
        <v>5093.22527404251</v>
      </c>
      <c r="H69" s="3" t="n">
        <f aca="false">E69^2</f>
        <v>3790809</v>
      </c>
      <c r="I69" s="16" t="n">
        <f aca="false">($K$2-($M$2*E69+$N$2))^2</f>
        <v>5.01610536386945E-006</v>
      </c>
      <c r="J69" s="16" t="n">
        <f aca="false">($K$2-F69)^2</f>
        <v>3.11551219482094E-005</v>
      </c>
    </row>
    <row r="70" customFormat="false" ht="14.25" hidden="false" customHeight="false" outlineLevel="0" collapsed="false">
      <c r="A70" s="3" t="n">
        <v>1948</v>
      </c>
      <c r="B70" s="4" t="n">
        <v>-0.1</v>
      </c>
      <c r="C70" s="4" t="n">
        <v>13.6</v>
      </c>
      <c r="E70" s="3" t="n">
        <v>1948</v>
      </c>
      <c r="F70" s="4" t="n">
        <f aca="false">LN(C70)</f>
        <v>2.61006979274201</v>
      </c>
      <c r="G70" s="4" t="n">
        <f aca="false">E70*F70</f>
        <v>5084.41595626143</v>
      </c>
      <c r="H70" s="3" t="n">
        <f aca="false">E70^2</f>
        <v>3794704</v>
      </c>
      <c r="I70" s="16" t="n">
        <f aca="false">($K$2-($M$2*E70+$N$2))^2</f>
        <v>2.82155926736492E-006</v>
      </c>
      <c r="J70" s="16" t="n">
        <f aca="false">($K$2-F70)^2</f>
        <v>0.00013102915684816</v>
      </c>
    </row>
    <row r="71" customFormat="false" ht="14.25" hidden="false" customHeight="false" outlineLevel="0" collapsed="false">
      <c r="A71" s="3" t="n">
        <v>1949</v>
      </c>
      <c r="B71" s="4" t="n">
        <v>-0.11</v>
      </c>
      <c r="C71" s="4" t="n">
        <v>13.59</v>
      </c>
      <c r="E71" s="3" t="n">
        <v>1949</v>
      </c>
      <c r="F71" s="4" t="n">
        <f aca="false">LN(C71)</f>
        <v>2.60933422816305</v>
      </c>
      <c r="G71" s="4" t="n">
        <f aca="false">E71*F71</f>
        <v>5085.59241068979</v>
      </c>
      <c r="H71" s="3" t="n">
        <f aca="false">E71^2</f>
        <v>3798601</v>
      </c>
      <c r="I71" s="16" t="n">
        <f aca="false">($K$2-($M$2*E71+$N$2))^2</f>
        <v>1.2540263412185E-006</v>
      </c>
      <c r="J71" s="16" t="n">
        <f aca="false">($K$2-F71)^2</f>
        <v>0.000148409928626596</v>
      </c>
    </row>
    <row r="72" customFormat="false" ht="14.25" hidden="false" customHeight="false" outlineLevel="0" collapsed="false">
      <c r="A72" s="3" t="n">
        <v>1950</v>
      </c>
      <c r="B72" s="4" t="n">
        <v>-0.17</v>
      </c>
      <c r="C72" s="4" t="n">
        <v>13.53</v>
      </c>
      <c r="E72" s="3" t="n">
        <v>1950</v>
      </c>
      <c r="F72" s="4" t="n">
        <f aca="false">LN(C72)</f>
        <v>2.6049094421827</v>
      </c>
      <c r="G72" s="4" t="n">
        <f aca="false">E72*F72</f>
        <v>5079.57341225626</v>
      </c>
      <c r="H72" s="3" t="n">
        <f aca="false">E72^2</f>
        <v>3802500</v>
      </c>
      <c r="I72" s="16" t="n">
        <f aca="false">($K$2-($M$2*E72+$N$2))^2</f>
        <v>3.13506585430693E-007</v>
      </c>
      <c r="J72" s="16" t="n">
        <f aca="false">($K$2-F72)^2</f>
        <v>0.000275797343221839</v>
      </c>
    </row>
    <row r="73" customFormat="false" ht="14.25" hidden="false" customHeight="false" outlineLevel="0" collapsed="false">
      <c r="A73" s="3" t="n">
        <v>1951</v>
      </c>
      <c r="B73" s="4" t="n">
        <v>-0.07</v>
      </c>
      <c r="C73" s="4" t="n">
        <v>13.63</v>
      </c>
      <c r="E73" s="3" t="n">
        <v>1951</v>
      </c>
      <c r="F73" s="4" t="n">
        <f aca="false">LN(C73)</f>
        <v>2.61227324570844</v>
      </c>
      <c r="G73" s="4" t="n">
        <f aca="false">E73*F73</f>
        <v>5096.54510237717</v>
      </c>
      <c r="H73" s="3" t="n">
        <f aca="false">E73^2</f>
        <v>3806401</v>
      </c>
      <c r="I73" s="16" t="n">
        <f aca="false">($K$2-($M$2*E73+$N$2))^2</f>
        <v>5.0693976706539E-026</v>
      </c>
      <c r="J73" s="16" t="n">
        <f aca="false">($K$2-F73)^2</f>
        <v>8.54394051186515E-005</v>
      </c>
    </row>
    <row r="74" customFormat="false" ht="14.25" hidden="false" customHeight="false" outlineLevel="0" collapsed="false">
      <c r="A74" s="3" t="n">
        <v>1952</v>
      </c>
      <c r="B74" s="4" t="n">
        <v>0.01</v>
      </c>
      <c r="C74" s="4" t="n">
        <v>13.71</v>
      </c>
      <c r="E74" s="3" t="n">
        <v>1952</v>
      </c>
      <c r="F74" s="4" t="n">
        <f aca="false">LN(C74)</f>
        <v>2.61812549357422</v>
      </c>
      <c r="G74" s="4" t="n">
        <f aca="false">E74*F74</f>
        <v>5110.58096345688</v>
      </c>
      <c r="H74" s="3" t="n">
        <f aca="false">E74^2</f>
        <v>3810304</v>
      </c>
      <c r="I74" s="16" t="n">
        <f aca="false">($K$2-($M$2*E74+$N$2))^2</f>
        <v>3.13506584927419E-007</v>
      </c>
      <c r="J74" s="16" t="n">
        <f aca="false">($K$2-F74)^2</f>
        <v>1.14995318235156E-005</v>
      </c>
    </row>
    <row r="75" customFormat="false" ht="14.25" hidden="false" customHeight="false" outlineLevel="0" collapsed="false">
      <c r="A75" s="3" t="n">
        <v>1953</v>
      </c>
      <c r="B75" s="4" t="n">
        <v>0.08</v>
      </c>
      <c r="C75" s="4" t="n">
        <v>13.78</v>
      </c>
      <c r="E75" s="3" t="n">
        <v>1953</v>
      </c>
      <c r="F75" s="4" t="n">
        <f aca="false">LN(C75)</f>
        <v>2.62321826558551</v>
      </c>
      <c r="G75" s="4" t="n">
        <f aca="false">E75*F75</f>
        <v>5123.14527268851</v>
      </c>
      <c r="H75" s="3" t="n">
        <f aca="false">E75^2</f>
        <v>3814209</v>
      </c>
      <c r="I75" s="16" t="n">
        <f aca="false">($K$2-($M$2*E75+$N$2))^2</f>
        <v>1.25402634021195E-006</v>
      </c>
      <c r="J75" s="16" t="n">
        <f aca="false">($K$2-F75)^2</f>
        <v>2.89570137671382E-006</v>
      </c>
    </row>
    <row r="76" customFormat="false" ht="14.25" hidden="false" customHeight="false" outlineLevel="0" collapsed="false">
      <c r="A76" s="3" t="n">
        <v>1954</v>
      </c>
      <c r="B76" s="4" t="n">
        <v>-0.13</v>
      </c>
      <c r="C76" s="4" t="n">
        <v>13.57</v>
      </c>
      <c r="E76" s="3" t="n">
        <v>1954</v>
      </c>
      <c r="F76" s="4" t="n">
        <f aca="false">LN(C76)</f>
        <v>2.60786147384678</v>
      </c>
      <c r="G76" s="4" t="n">
        <f aca="false">E76*F76</f>
        <v>5095.7613198966</v>
      </c>
      <c r="H76" s="3" t="n">
        <f aca="false">E76^2</f>
        <v>3818116</v>
      </c>
      <c r="I76" s="16" t="n">
        <f aca="false">($K$2-($M$2*E76+$N$2))^2</f>
        <v>2.82155926585361E-006</v>
      </c>
      <c r="J76" s="16" t="n">
        <f aca="false">($K$2-F76)^2</f>
        <v>0.000186462184492227</v>
      </c>
    </row>
    <row r="77" customFormat="false" ht="14.25" hidden="false" customHeight="false" outlineLevel="0" collapsed="false">
      <c r="A77" s="3" t="n">
        <v>1955</v>
      </c>
      <c r="B77" s="4" t="n">
        <v>-0.14</v>
      </c>
      <c r="C77" s="4" t="n">
        <v>13.56</v>
      </c>
      <c r="E77" s="3" t="n">
        <v>1955</v>
      </c>
      <c r="F77" s="4" t="n">
        <f aca="false">LN(C77)</f>
        <v>2.60712428251225</v>
      </c>
      <c r="G77" s="4" t="n">
        <f aca="false">E77*F77</f>
        <v>5096.92797231145</v>
      </c>
      <c r="H77" s="3" t="n">
        <f aca="false">E77^2</f>
        <v>3822025</v>
      </c>
      <c r="I77" s="16" t="n">
        <f aca="false">($K$2-($M$2*E77+$N$2))^2</f>
        <v>5.01610536185437E-006</v>
      </c>
      <c r="J77" s="16" t="n">
        <f aca="false">($K$2-F77)^2</f>
        <v>0.000207138501472414</v>
      </c>
    </row>
    <row r="78" customFormat="false" ht="14.25" hidden="false" customHeight="false" outlineLevel="0" collapsed="false">
      <c r="A78" s="3" t="n">
        <v>1956</v>
      </c>
      <c r="B78" s="4" t="n">
        <v>-0.19</v>
      </c>
      <c r="C78" s="4" t="n">
        <v>13.51</v>
      </c>
      <c r="E78" s="3" t="n">
        <v>1956</v>
      </c>
      <c r="F78" s="4" t="n">
        <f aca="false">LN(C78)</f>
        <v>2.60343015197211</v>
      </c>
      <c r="G78" s="4" t="n">
        <f aca="false">E78*F78</f>
        <v>5092.30937725744</v>
      </c>
      <c r="H78" s="3" t="n">
        <f aca="false">E78^2</f>
        <v>3825936</v>
      </c>
      <c r="I78" s="16" t="n">
        <f aca="false">($K$2-($M$2*E78+$N$2))^2</f>
        <v>7.83766462821324E-006</v>
      </c>
      <c r="J78" s="16" t="n">
        <f aca="false">($K$2-F78)^2</f>
        <v>0.000327119223760774</v>
      </c>
    </row>
    <row r="79" customFormat="false" ht="14.25" hidden="false" customHeight="false" outlineLevel="0" collapsed="false">
      <c r="A79" s="3" t="n">
        <v>1957</v>
      </c>
      <c r="B79" s="4" t="n">
        <v>0.05</v>
      </c>
      <c r="C79" s="4" t="n">
        <v>13.75</v>
      </c>
      <c r="E79" s="3" t="n">
        <v>1957</v>
      </c>
      <c r="F79" s="4" t="n">
        <f aca="false">LN(C79)</f>
        <v>2.62103882411258</v>
      </c>
      <c r="G79" s="4" t="n">
        <f aca="false">E79*F79</f>
        <v>5129.37297878832</v>
      </c>
      <c r="H79" s="3" t="n">
        <f aca="false">E79^2</f>
        <v>3829849</v>
      </c>
      <c r="I79" s="16" t="n">
        <f aca="false">($K$2-($M$2*E79+$N$2))^2</f>
        <v>1.12862370649272E-005</v>
      </c>
      <c r="J79" s="16" t="n">
        <f aca="false">($K$2-F79)^2</f>
        <v>2.28259800031508E-007</v>
      </c>
    </row>
    <row r="80" customFormat="false" ht="14.25" hidden="false" customHeight="false" outlineLevel="0" collapsed="false">
      <c r="A80" s="3" t="n">
        <v>1958</v>
      </c>
      <c r="B80" s="4" t="n">
        <v>0.06</v>
      </c>
      <c r="C80" s="4" t="n">
        <v>13.76</v>
      </c>
      <c r="E80" s="3" t="n">
        <v>1958</v>
      </c>
      <c r="F80" s="4" t="n">
        <f aca="false">LN(C80)</f>
        <v>2.6217658325052</v>
      </c>
      <c r="G80" s="4" t="n">
        <f aca="false">E80*F80</f>
        <v>5133.41750004518</v>
      </c>
      <c r="H80" s="3" t="n">
        <f aca="false">E80^2</f>
        <v>3833764</v>
      </c>
      <c r="I80" s="16" t="n">
        <f aca="false">($K$2-($M$2*E80+$N$2))^2</f>
        <v>1.53618226719984E-005</v>
      </c>
      <c r="J80" s="16" t="n">
        <f aca="false">($K$2-F80)^2</f>
        <v>6.21220575816436E-008</v>
      </c>
    </row>
    <row r="81" customFormat="false" ht="14.25" hidden="false" customHeight="false" outlineLevel="0" collapsed="false">
      <c r="A81" s="3" t="n">
        <v>1959</v>
      </c>
      <c r="B81" s="4" t="n">
        <v>0.03</v>
      </c>
      <c r="C81" s="4" t="n">
        <v>13.73</v>
      </c>
      <c r="E81" s="3" t="n">
        <v>1959</v>
      </c>
      <c r="F81" s="4" t="n">
        <f aca="false">LN(C81)</f>
        <v>2.61958321977988</v>
      </c>
      <c r="G81" s="4" t="n">
        <f aca="false">E81*F81</f>
        <v>5131.76352754879</v>
      </c>
      <c r="H81" s="3" t="n">
        <f aca="false">E81^2</f>
        <v>3837681</v>
      </c>
      <c r="I81" s="16" t="n">
        <f aca="false">($K$2-($M$2*E81+$N$2))^2</f>
        <v>2.00644214494306E-005</v>
      </c>
      <c r="J81" s="16" t="n">
        <f aca="false">($K$2-F81)^2</f>
        <v>3.73791861475577E-006</v>
      </c>
    </row>
    <row r="82" customFormat="false" ht="14.25" hidden="false" customHeight="false" outlineLevel="0" collapsed="false">
      <c r="A82" s="3" t="n">
        <v>1960</v>
      </c>
      <c r="B82" s="4" t="n">
        <v>-0.03</v>
      </c>
      <c r="C82" s="4" t="n">
        <v>13.67</v>
      </c>
      <c r="E82" s="3" t="n">
        <v>1960</v>
      </c>
      <c r="F82" s="4" t="n">
        <f aca="false">LN(C82)</f>
        <v>2.61520365073586</v>
      </c>
      <c r="G82" s="4" t="n">
        <f aca="false">E82*F82</f>
        <v>5125.79915544228</v>
      </c>
      <c r="H82" s="3" t="n">
        <f aca="false">E82^2</f>
        <v>3841600</v>
      </c>
      <c r="I82" s="16" t="n">
        <f aca="false">($K$2-($M$2*E82+$N$2))^2</f>
        <v>2.53940333972209E-005</v>
      </c>
      <c r="J82" s="16" t="n">
        <f aca="false">($K$2-F82)^2</f>
        <v>3.98531962971916E-005</v>
      </c>
    </row>
    <row r="83" customFormat="false" ht="14.25" hidden="false" customHeight="false" outlineLevel="0" collapsed="false">
      <c r="A83" s="3" t="n">
        <v>1961</v>
      </c>
      <c r="B83" s="4" t="n">
        <v>0.06</v>
      </c>
      <c r="C83" s="4" t="n">
        <v>13.76</v>
      </c>
      <c r="E83" s="3" t="n">
        <v>1961</v>
      </c>
      <c r="F83" s="4" t="n">
        <f aca="false">LN(C83)</f>
        <v>2.6217658325052</v>
      </c>
      <c r="G83" s="4" t="n">
        <f aca="false">E83*F83</f>
        <v>5141.28279754269</v>
      </c>
      <c r="H83" s="3" t="n">
        <f aca="false">E83^2</f>
        <v>3845521</v>
      </c>
      <c r="I83" s="16" t="n">
        <f aca="false">($K$2-($M$2*E83+$N$2))^2</f>
        <v>3.13506585153643E-005</v>
      </c>
      <c r="J83" s="16" t="n">
        <f aca="false">($K$2-F83)^2</f>
        <v>6.21220575816436E-008</v>
      </c>
    </row>
    <row r="84" customFormat="false" ht="14.25" hidden="false" customHeight="false" outlineLevel="0" collapsed="false">
      <c r="A84" s="3" t="n">
        <v>1962</v>
      </c>
      <c r="B84" s="4" t="n">
        <v>0.03</v>
      </c>
      <c r="C84" s="4" t="n">
        <v>13.73</v>
      </c>
      <c r="E84" s="3" t="n">
        <v>1962</v>
      </c>
      <c r="F84" s="4" t="n">
        <f aca="false">LN(C84)</f>
        <v>2.61958321977988</v>
      </c>
      <c r="G84" s="4" t="n">
        <f aca="false">E84*F84</f>
        <v>5139.62227720812</v>
      </c>
      <c r="H84" s="3" t="n">
        <f aca="false">E84^2</f>
        <v>3849444</v>
      </c>
      <c r="I84" s="16" t="n">
        <f aca="false">($K$2-($M$2*E84+$N$2))^2</f>
        <v>3.79342968038704E-005</v>
      </c>
      <c r="J84" s="16" t="n">
        <f aca="false">($K$2-F84)^2</f>
        <v>3.73791861475577E-006</v>
      </c>
    </row>
    <row r="85" customFormat="false" ht="14.25" hidden="false" customHeight="false" outlineLevel="0" collapsed="false">
      <c r="A85" s="3" t="n">
        <v>1963</v>
      </c>
      <c r="B85" s="4" t="n">
        <v>0.05</v>
      </c>
      <c r="C85" s="4" t="n">
        <v>13.75</v>
      </c>
      <c r="E85" s="3" t="n">
        <v>1963</v>
      </c>
      <c r="F85" s="4" t="n">
        <f aca="false">LN(C85)</f>
        <v>2.62103882411258</v>
      </c>
      <c r="G85" s="4" t="n">
        <f aca="false">E85*F85</f>
        <v>5145.099211733</v>
      </c>
      <c r="H85" s="3" t="n">
        <f aca="false">E85^2</f>
        <v>3853369</v>
      </c>
      <c r="I85" s="16" t="n">
        <f aca="false">($K$2-($M$2*E85+$N$2))^2</f>
        <v>4.51449482627345E-005</v>
      </c>
      <c r="J85" s="16" t="n">
        <f aca="false">($K$2-F85)^2</f>
        <v>2.28259800031508E-007</v>
      </c>
    </row>
    <row r="86" customFormat="false" ht="14.25" hidden="false" customHeight="false" outlineLevel="0" collapsed="false">
      <c r="A86" s="3" t="n">
        <v>1964</v>
      </c>
      <c r="B86" s="4" t="n">
        <v>-0.2</v>
      </c>
      <c r="C86" s="4" t="n">
        <v>13.5</v>
      </c>
      <c r="E86" s="3" t="n">
        <v>1964</v>
      </c>
      <c r="F86" s="4" t="n">
        <f aca="false">LN(C86)</f>
        <v>2.60268968544438</v>
      </c>
      <c r="G86" s="4" t="n">
        <f aca="false">E86*F86</f>
        <v>5111.68254221277</v>
      </c>
      <c r="H86" s="3" t="n">
        <f aca="false">E86^2</f>
        <v>3857296</v>
      </c>
      <c r="I86" s="16" t="n">
        <f aca="false">($K$2-($M$2*E86+$N$2))^2</f>
        <v>5.29826128919504E-005</v>
      </c>
      <c r="J86" s="16" t="n">
        <f aca="false">($K$2-F86)^2</f>
        <v>0.000354452317683436</v>
      </c>
    </row>
    <row r="87" customFormat="false" ht="14.25" hidden="false" customHeight="false" outlineLevel="0" collapsed="false">
      <c r="A87" s="3" t="n">
        <v>1965</v>
      </c>
      <c r="B87" s="4" t="n">
        <v>-0.11</v>
      </c>
      <c r="C87" s="4" t="n">
        <v>13.59</v>
      </c>
      <c r="E87" s="3" t="n">
        <v>1965</v>
      </c>
      <c r="F87" s="4" t="n">
        <f aca="false">LN(C87)</f>
        <v>2.60933422816305</v>
      </c>
      <c r="G87" s="4" t="n">
        <f aca="false">E87*F87</f>
        <v>5127.3417583404</v>
      </c>
      <c r="H87" s="3" t="n">
        <f aca="false">E87^2</f>
        <v>3861225</v>
      </c>
      <c r="I87" s="16" t="n">
        <f aca="false">($K$2-($M$2*E87+$N$2))^2</f>
        <v>6.14472906915233E-005</v>
      </c>
      <c r="J87" s="16" t="n">
        <f aca="false">($K$2-F87)^2</f>
        <v>0.000148409928626596</v>
      </c>
    </row>
    <row r="88" customFormat="false" ht="14.25" hidden="false" customHeight="false" outlineLevel="0" collapsed="false">
      <c r="A88" s="3" t="n">
        <v>1966</v>
      </c>
      <c r="B88" s="4" t="n">
        <v>-0.06</v>
      </c>
      <c r="C88" s="4" t="n">
        <v>13.64</v>
      </c>
      <c r="E88" s="3" t="n">
        <v>1966</v>
      </c>
      <c r="F88" s="4" t="n">
        <f aca="false">LN(C88)</f>
        <v>2.61300665241532</v>
      </c>
      <c r="G88" s="4" t="n">
        <f aca="false">E88*F88</f>
        <v>5137.17107864851</v>
      </c>
      <c r="H88" s="3" t="n">
        <f aca="false">E88^2</f>
        <v>3865156</v>
      </c>
      <c r="I88" s="16" t="n">
        <f aca="false">($K$2-($M$2*E88+$N$2))^2</f>
        <v>7.05389816614608E-005</v>
      </c>
      <c r="J88" s="16" t="n">
        <f aca="false">($K$2-F88)^2</f>
        <v>7.24190298018472E-005</v>
      </c>
    </row>
    <row r="89" customFormat="false" ht="14.25" hidden="false" customHeight="false" outlineLevel="0" collapsed="false">
      <c r="A89" s="3" t="n">
        <v>1967</v>
      </c>
      <c r="B89" s="4" t="n">
        <v>-0.02</v>
      </c>
      <c r="C89" s="4" t="n">
        <v>13.68</v>
      </c>
      <c r="E89" s="3" t="n">
        <v>1967</v>
      </c>
      <c r="F89" s="4" t="n">
        <f aca="false">LN(C89)</f>
        <v>2.6159349121944</v>
      </c>
      <c r="G89" s="4" t="n">
        <f aca="false">E89*F89</f>
        <v>5145.54397228639</v>
      </c>
      <c r="H89" s="3" t="n">
        <f aca="false">E89^2</f>
        <v>3869089</v>
      </c>
      <c r="I89" s="16" t="n">
        <f aca="false">($K$2-($M$2*E89+$N$2))^2</f>
        <v>8.02576858017564E-005</v>
      </c>
      <c r="J89" s="16" t="n">
        <f aca="false">($K$2-F89)^2</f>
        <v>3.11551219482094E-005</v>
      </c>
    </row>
    <row r="90" customFormat="false" ht="14.25" hidden="false" customHeight="false" outlineLevel="0" collapsed="false">
      <c r="A90" s="3" t="n">
        <v>1968</v>
      </c>
      <c r="B90" s="4" t="n">
        <v>-0.08</v>
      </c>
      <c r="C90" s="4" t="n">
        <v>13.62</v>
      </c>
      <c r="E90" s="3" t="n">
        <v>1968</v>
      </c>
      <c r="F90" s="4" t="n">
        <f aca="false">LN(C90)</f>
        <v>2.61153930072137</v>
      </c>
      <c r="G90" s="4" t="n">
        <f aca="false">E90*F90</f>
        <v>5139.50934381965</v>
      </c>
      <c r="H90" s="3" t="n">
        <f aca="false">E90^2</f>
        <v>3873024</v>
      </c>
      <c r="I90" s="16" t="n">
        <f aca="false">($K$2-($M$2*E90+$N$2))^2</f>
        <v>9.06034031124016E-005</v>
      </c>
      <c r="J90" s="16" t="n">
        <f aca="false">($K$2-F90)^2</f>
        <v>9.95462920951335E-005</v>
      </c>
    </row>
    <row r="91" customFormat="false" ht="14.25" hidden="false" customHeight="false" outlineLevel="0" collapsed="false">
      <c r="A91" s="3" t="n">
        <v>1969</v>
      </c>
      <c r="B91" s="4" t="n">
        <v>0.05</v>
      </c>
      <c r="C91" s="4" t="n">
        <v>13.75</v>
      </c>
      <c r="E91" s="3" t="n">
        <v>1969</v>
      </c>
      <c r="F91" s="4" t="n">
        <f aca="false">LN(C91)</f>
        <v>2.62103882411258</v>
      </c>
      <c r="G91" s="4" t="n">
        <f aca="false">E91*F91</f>
        <v>5160.82544467767</v>
      </c>
      <c r="H91" s="3" t="n">
        <f aca="false">E91^2</f>
        <v>3876961</v>
      </c>
      <c r="I91" s="16" t="n">
        <f aca="false">($K$2-($M$2*E91+$N$2))^2</f>
        <v>0.000101576133593413</v>
      </c>
      <c r="J91" s="16" t="n">
        <f aca="false">($K$2-F91)^2</f>
        <v>2.28259800031508E-007</v>
      </c>
    </row>
    <row r="92" customFormat="false" ht="14.25" hidden="false" customHeight="false" outlineLevel="0" collapsed="false">
      <c r="A92" s="3" t="n">
        <v>1970</v>
      </c>
      <c r="B92" s="4" t="n">
        <v>0.03</v>
      </c>
      <c r="C92" s="4" t="n">
        <v>13.73</v>
      </c>
      <c r="E92" s="3" t="n">
        <v>1970</v>
      </c>
      <c r="F92" s="4" t="n">
        <f aca="false">LN(C92)</f>
        <v>2.61958321977988</v>
      </c>
      <c r="G92" s="4" t="n">
        <f aca="false">E92*F92</f>
        <v>5160.57894296636</v>
      </c>
      <c r="H92" s="3" t="n">
        <f aca="false">E92^2</f>
        <v>3880900</v>
      </c>
      <c r="I92" s="16" t="n">
        <f aca="false">($K$2-($M$2*E92+$N$2))^2</f>
        <v>0.000113175877244782</v>
      </c>
      <c r="J92" s="16" t="n">
        <f aca="false">($K$2-F92)^2</f>
        <v>3.73791861475577E-006</v>
      </c>
    </row>
    <row r="93" customFormat="false" ht="14.25" hidden="false" customHeight="false" outlineLevel="0" collapsed="false">
      <c r="A93" s="3" t="n">
        <v>1971</v>
      </c>
      <c r="B93" s="4" t="n">
        <v>-0.08</v>
      </c>
      <c r="C93" s="4" t="n">
        <v>13.62</v>
      </c>
      <c r="E93" s="3" t="n">
        <v>1971</v>
      </c>
      <c r="F93" s="4" t="n">
        <f aca="false">LN(C93)</f>
        <v>2.61153930072137</v>
      </c>
      <c r="G93" s="4" t="n">
        <f aca="false">E93*F93</f>
        <v>5147.34396172181</v>
      </c>
      <c r="H93" s="3" t="n">
        <f aca="false">E93^2</f>
        <v>3884841</v>
      </c>
      <c r="I93" s="16" t="n">
        <f aca="false">($K$2-($M$2*E93+$N$2))^2</f>
        <v>0.0001254026340665</v>
      </c>
      <c r="J93" s="16" t="n">
        <f aca="false">($K$2-F93)^2</f>
        <v>9.95462920951335E-005</v>
      </c>
    </row>
    <row r="94" customFormat="false" ht="14.25" hidden="false" customHeight="false" outlineLevel="0" collapsed="false">
      <c r="A94" s="3" t="n">
        <v>1972</v>
      </c>
      <c r="B94" s="4" t="n">
        <v>0.01</v>
      </c>
      <c r="C94" s="4" t="n">
        <v>13.71</v>
      </c>
      <c r="E94" s="3" t="n">
        <v>1972</v>
      </c>
      <c r="F94" s="4" t="n">
        <f aca="false">LN(C94)</f>
        <v>2.61812549357422</v>
      </c>
      <c r="G94" s="4" t="n">
        <f aca="false">E94*F94</f>
        <v>5162.94347332837</v>
      </c>
      <c r="H94" s="3" t="n">
        <f aca="false">E94^2</f>
        <v>3888784</v>
      </c>
      <c r="I94" s="16" t="n">
        <f aca="false">($K$2-($M$2*E94+$N$2))^2</f>
        <v>0.000138256404058575</v>
      </c>
      <c r="J94" s="16" t="n">
        <f aca="false">($K$2-F94)^2</f>
        <v>1.14995318235156E-005</v>
      </c>
    </row>
    <row r="95" customFormat="false" ht="14.25" hidden="false" customHeight="false" outlineLevel="0" collapsed="false">
      <c r="A95" s="3" t="n">
        <v>1973</v>
      </c>
      <c r="B95" s="4" t="n">
        <v>0.16</v>
      </c>
      <c r="C95" s="4" t="n">
        <v>13.86</v>
      </c>
      <c r="E95" s="3" t="n">
        <v>1973</v>
      </c>
      <c r="F95" s="4" t="n">
        <f aca="false">LN(C95)</f>
        <v>2.62900699376176</v>
      </c>
      <c r="G95" s="4" t="n">
        <f aca="false">E95*F95</f>
        <v>5187.03079869195</v>
      </c>
      <c r="H95" s="3" t="n">
        <f aca="false">E95^2</f>
        <v>3892729</v>
      </c>
      <c r="I95" s="16" t="n">
        <f aca="false">($K$2-($M$2*E95+$N$2))^2</f>
        <v>0.000151737187221018</v>
      </c>
      <c r="J95" s="16" t="n">
        <f aca="false">($K$2-F95)^2</f>
        <v>5.61061554618533E-005</v>
      </c>
    </row>
    <row r="96" customFormat="false" ht="14.25" hidden="false" customHeight="false" outlineLevel="0" collapsed="false">
      <c r="A96" s="3" t="n">
        <v>1974</v>
      </c>
      <c r="B96" s="4" t="n">
        <v>-0.07</v>
      </c>
      <c r="C96" s="4" t="n">
        <v>13.63</v>
      </c>
      <c r="E96" s="3" t="n">
        <v>1974</v>
      </c>
      <c r="F96" s="4" t="n">
        <f aca="false">LN(C96)</f>
        <v>2.61227324570844</v>
      </c>
      <c r="G96" s="4" t="n">
        <f aca="false">E96*F96</f>
        <v>5156.62738702846</v>
      </c>
      <c r="H96" s="3" t="n">
        <f aca="false">E96^2</f>
        <v>3896676</v>
      </c>
      <c r="I96" s="16" t="n">
        <f aca="false">($K$2-($M$2*E96+$N$2))^2</f>
        <v>0.000165844983553818</v>
      </c>
      <c r="J96" s="16" t="n">
        <f aca="false">($K$2-F96)^2</f>
        <v>8.54394051186515E-005</v>
      </c>
    </row>
    <row r="97" customFormat="false" ht="14.25" hidden="false" customHeight="false" outlineLevel="0" collapsed="false">
      <c r="A97" s="3" t="n">
        <v>1975</v>
      </c>
      <c r="B97" s="4" t="n">
        <v>-0.01</v>
      </c>
      <c r="C97" s="4" t="n">
        <v>13.69</v>
      </c>
      <c r="E97" s="3" t="n">
        <v>1975</v>
      </c>
      <c r="F97" s="4" t="n">
        <f aca="false">LN(C97)</f>
        <v>2.61666563930036</v>
      </c>
      <c r="G97" s="4" t="n">
        <f aca="false">E97*F97</f>
        <v>5167.91463761821</v>
      </c>
      <c r="H97" s="3" t="n">
        <f aca="false">E97^2</f>
        <v>3900625</v>
      </c>
      <c r="I97" s="16" t="n">
        <f aca="false">($K$2-($M$2*E97+$N$2))^2</f>
        <v>0.000180579793056966</v>
      </c>
      <c r="J97" s="16" t="n">
        <f aca="false">($K$2-F97)^2</f>
        <v>2.35317181908765E-005</v>
      </c>
    </row>
    <row r="98" customFormat="false" ht="14.25" hidden="false" customHeight="false" outlineLevel="0" collapsed="false">
      <c r="A98" s="3" t="n">
        <v>1976</v>
      </c>
      <c r="B98" s="4" t="n">
        <v>-0.1</v>
      </c>
      <c r="C98" s="4" t="n">
        <v>13.6</v>
      </c>
      <c r="E98" s="3" t="n">
        <v>1976</v>
      </c>
      <c r="F98" s="4" t="n">
        <f aca="false">LN(C98)</f>
        <v>2.61006979274201</v>
      </c>
      <c r="G98" s="4" t="n">
        <f aca="false">E98*F98</f>
        <v>5157.4979104582</v>
      </c>
      <c r="H98" s="3" t="n">
        <f aca="false">E98^2</f>
        <v>3904576</v>
      </c>
      <c r="I98" s="16" t="n">
        <f aca="false">($K$2-($M$2*E98+$N$2))^2</f>
        <v>0.00019594161573047</v>
      </c>
      <c r="J98" s="16" t="n">
        <f aca="false">($K$2-F98)^2</f>
        <v>0.00013102915684816</v>
      </c>
    </row>
    <row r="99" customFormat="false" ht="14.25" hidden="false" customHeight="false" outlineLevel="0" collapsed="false">
      <c r="A99" s="3" t="n">
        <v>1977</v>
      </c>
      <c r="B99" s="4" t="n">
        <v>0.18</v>
      </c>
      <c r="C99" s="4" t="n">
        <v>13.88</v>
      </c>
      <c r="E99" s="3" t="n">
        <v>1977</v>
      </c>
      <c r="F99" s="4" t="n">
        <f aca="false">LN(C99)</f>
        <v>2.63044895507866</v>
      </c>
      <c r="G99" s="4" t="n">
        <f aca="false">E99*F99</f>
        <v>5200.39758419051</v>
      </c>
      <c r="H99" s="3" t="n">
        <f aca="false">E99^2</f>
        <v>3908529</v>
      </c>
      <c r="I99" s="16" t="n">
        <f aca="false">($K$2-($M$2*E99+$N$2))^2</f>
        <v>0.000211930451574357</v>
      </c>
      <c r="J99" s="16" t="n">
        <f aca="false">($K$2-F99)^2</f>
        <v>7.97871541836273E-005</v>
      </c>
    </row>
    <row r="100" customFormat="false" ht="14.25" hidden="false" customHeight="false" outlineLevel="0" collapsed="false">
      <c r="A100" s="3" t="n">
        <v>1978</v>
      </c>
      <c r="B100" s="4" t="n">
        <v>0.07</v>
      </c>
      <c r="C100" s="4" t="n">
        <v>13.77</v>
      </c>
      <c r="E100" s="3" t="n">
        <v>1978</v>
      </c>
      <c r="F100" s="4" t="n">
        <f aca="false">LN(C100)</f>
        <v>2.62249231274056</v>
      </c>
      <c r="G100" s="4" t="n">
        <f aca="false">E100*F100</f>
        <v>5187.28979460083</v>
      </c>
      <c r="H100" s="3" t="n">
        <f aca="false">E100^2</f>
        <v>3912484</v>
      </c>
      <c r="I100" s="16" t="n">
        <f aca="false">($K$2-($M$2*E100+$N$2))^2</f>
        <v>0.000228546300588576</v>
      </c>
      <c r="J100" s="16" t="n">
        <f aca="false">($K$2-F100)^2</f>
        <v>9.52035771482157E-007</v>
      </c>
    </row>
    <row r="101" customFormat="false" ht="14.25" hidden="false" customHeight="false" outlineLevel="0" collapsed="false">
      <c r="A101" s="3" t="n">
        <v>1979</v>
      </c>
      <c r="B101" s="4" t="n">
        <v>0.17</v>
      </c>
      <c r="C101" s="4" t="n">
        <v>13.87</v>
      </c>
      <c r="E101" s="3" t="n">
        <v>1979</v>
      </c>
      <c r="F101" s="4" t="n">
        <f aca="false">LN(C101)</f>
        <v>2.62972823432674</v>
      </c>
      <c r="G101" s="4" t="n">
        <f aca="false">E101*F101</f>
        <v>5204.23217573262</v>
      </c>
      <c r="H101" s="3" t="n">
        <f aca="false">E101^2</f>
        <v>3916441</v>
      </c>
      <c r="I101" s="16" t="n">
        <f aca="false">($K$2-($M$2*E101+$N$2))^2</f>
        <v>0.000245789162773153</v>
      </c>
      <c r="J101" s="16" t="n">
        <f aca="false">($K$2-F101)^2</f>
        <v>6.74311101655767E-005</v>
      </c>
    </row>
    <row r="102" customFormat="false" ht="14.25" hidden="false" customHeight="false" outlineLevel="0" collapsed="false">
      <c r="A102" s="3" t="n">
        <v>1980</v>
      </c>
      <c r="B102" s="4" t="n">
        <v>0.26</v>
      </c>
      <c r="C102" s="4" t="n">
        <v>13.96</v>
      </c>
      <c r="E102" s="3" t="n">
        <v>1980</v>
      </c>
      <c r="F102" s="4" t="n">
        <f aca="false">LN(C102)</f>
        <v>2.63619609733423</v>
      </c>
      <c r="G102" s="4" t="n">
        <f aca="false">E102*F102</f>
        <v>5219.66827272177</v>
      </c>
      <c r="H102" s="3" t="n">
        <f aca="false">E102^2</f>
        <v>3920400</v>
      </c>
      <c r="I102" s="16" t="n">
        <f aca="false">($K$2-($M$2*E102+$N$2))^2</f>
        <v>0.000263659038128101</v>
      </c>
      <c r="J102" s="16" t="n">
        <f aca="false">($K$2-F102)^2</f>
        <v>0.000215487949191549</v>
      </c>
    </row>
    <row r="103" customFormat="false" ht="14.25" hidden="false" customHeight="false" outlineLevel="0" collapsed="false">
      <c r="A103" s="3" t="n">
        <v>1981</v>
      </c>
      <c r="B103" s="4" t="n">
        <v>0.32</v>
      </c>
      <c r="C103" s="4" t="n">
        <v>14.02</v>
      </c>
      <c r="E103" s="3" t="n">
        <v>1981</v>
      </c>
      <c r="F103" s="4" t="n">
        <f aca="false">LN(C103)</f>
        <v>2.64048488160644</v>
      </c>
      <c r="G103" s="4" t="n">
        <f aca="false">E103*F103</f>
        <v>5230.80055046237</v>
      </c>
      <c r="H103" s="3" t="n">
        <f aca="false">E103^2</f>
        <v>3924361</v>
      </c>
      <c r="I103" s="16" t="n">
        <f aca="false">($K$2-($M$2*E103+$N$2))^2</f>
        <v>0.000282155926653407</v>
      </c>
      <c r="J103" s="16" t="n">
        <f aca="false">($K$2-F103)^2</f>
        <v>0.000359796104061091</v>
      </c>
    </row>
    <row r="104" customFormat="false" ht="14.25" hidden="false" customHeight="false" outlineLevel="0" collapsed="false">
      <c r="A104" s="3" t="n">
        <v>1982</v>
      </c>
      <c r="B104" s="4" t="n">
        <v>0.14</v>
      </c>
      <c r="C104" s="4" t="n">
        <v>13.84</v>
      </c>
      <c r="E104" s="3" t="n">
        <v>1982</v>
      </c>
      <c r="F104" s="4" t="n">
        <f aca="false">LN(C104)</f>
        <v>2.62756295018952</v>
      </c>
      <c r="G104" s="4" t="n">
        <f aca="false">E104*F104</f>
        <v>5207.82976727564</v>
      </c>
      <c r="H104" s="3" t="n">
        <f aca="false">E104^2</f>
        <v>3928324</v>
      </c>
      <c r="I104" s="16" t="n">
        <f aca="false">($K$2-($M$2*E104+$N$2))^2</f>
        <v>0.000301279828349056</v>
      </c>
      <c r="J104" s="16" t="n">
        <f aca="false">($K$2-F104)^2</f>
        <v>3.65584771497435E-005</v>
      </c>
    </row>
    <row r="105" customFormat="false" ht="14.25" hidden="false" customHeight="false" outlineLevel="0" collapsed="false">
      <c r="A105" s="3" t="n">
        <v>1983</v>
      </c>
      <c r="B105" s="4" t="n">
        <v>0.31</v>
      </c>
      <c r="C105" s="4" t="n">
        <v>14.01</v>
      </c>
      <c r="E105" s="3" t="n">
        <v>1983</v>
      </c>
      <c r="F105" s="4" t="n">
        <f aca="false">LN(C105)</f>
        <v>2.63977136034892</v>
      </c>
      <c r="G105" s="4" t="n">
        <f aca="false">E105*F105</f>
        <v>5234.6666075719</v>
      </c>
      <c r="H105" s="3" t="n">
        <f aca="false">E105^2</f>
        <v>3932289</v>
      </c>
      <c r="I105" s="16" t="n">
        <f aca="false">($K$2-($M$2*E105+$N$2))^2</f>
        <v>0.000321030743215062</v>
      </c>
      <c r="J105" s="16" t="n">
        <f aca="false">($K$2-F105)^2</f>
        <v>0.000333236657423819</v>
      </c>
    </row>
    <row r="106" customFormat="false" ht="14.25" hidden="false" customHeight="false" outlineLevel="0" collapsed="false">
      <c r="A106" s="3" t="n">
        <v>1984</v>
      </c>
      <c r="B106" s="4" t="n">
        <v>0.16</v>
      </c>
      <c r="C106" s="4" t="n">
        <v>13.86</v>
      </c>
      <c r="E106" s="3" t="n">
        <v>1984</v>
      </c>
      <c r="F106" s="4" t="n">
        <f aca="false">LN(C106)</f>
        <v>2.62900699376176</v>
      </c>
      <c r="G106" s="4" t="n">
        <f aca="false">E106*F106</f>
        <v>5215.94987562333</v>
      </c>
      <c r="H106" s="3" t="n">
        <f aca="false">E106^2</f>
        <v>3936256</v>
      </c>
      <c r="I106" s="16" t="n">
        <f aca="false">($K$2-($M$2*E106+$N$2))^2</f>
        <v>0.000341408671251442</v>
      </c>
      <c r="J106" s="16" t="n">
        <f aca="false">($K$2-F106)^2</f>
        <v>5.61061554618533E-005</v>
      </c>
    </row>
    <row r="107" customFormat="false" ht="14.25" hidden="false" customHeight="false" outlineLevel="0" collapsed="false">
      <c r="A107" s="3" t="n">
        <v>1985</v>
      </c>
      <c r="B107" s="4" t="n">
        <v>0.12</v>
      </c>
      <c r="C107" s="4" t="n">
        <v>13.82</v>
      </c>
      <c r="E107" s="3" t="n">
        <v>1985</v>
      </c>
      <c r="F107" s="4" t="n">
        <f aca="false">LN(C107)</f>
        <v>2.62611681833952</v>
      </c>
      <c r="G107" s="4" t="n">
        <f aca="false">E107*F107</f>
        <v>5212.84188440396</v>
      </c>
      <c r="H107" s="3" t="n">
        <f aca="false">E107^2</f>
        <v>3940225</v>
      </c>
      <c r="I107" s="16" t="n">
        <f aca="false">($K$2-($M$2*E107+$N$2))^2</f>
        <v>0.000362413612458179</v>
      </c>
      <c r="J107" s="16" t="n">
        <f aca="false">($K$2-F107)^2</f>
        <v>2.11621050426887E-005</v>
      </c>
    </row>
    <row r="108" customFormat="false" ht="14.25" hidden="false" customHeight="false" outlineLevel="0" collapsed="false">
      <c r="A108" s="3" t="n">
        <v>1986</v>
      </c>
      <c r="B108" s="4" t="n">
        <v>0.18</v>
      </c>
      <c r="C108" s="4" t="n">
        <v>13.88</v>
      </c>
      <c r="E108" s="3" t="n">
        <v>1986</v>
      </c>
      <c r="F108" s="4" t="n">
        <f aca="false">LN(C108)</f>
        <v>2.63044895507866</v>
      </c>
      <c r="G108" s="4" t="n">
        <f aca="false">E108*F108</f>
        <v>5224.07162478622</v>
      </c>
      <c r="H108" s="3" t="n">
        <f aca="false">E108^2</f>
        <v>3944196</v>
      </c>
      <c r="I108" s="16" t="n">
        <f aca="false">($K$2-($M$2*E108+$N$2))^2</f>
        <v>0.000384045566835258</v>
      </c>
      <c r="J108" s="16" t="n">
        <f aca="false">($K$2-F108)^2</f>
        <v>7.97871541836273E-005</v>
      </c>
    </row>
    <row r="109" customFormat="false" ht="14.25" hidden="false" customHeight="false" outlineLevel="0" collapsed="false">
      <c r="A109" s="3" t="n">
        <v>1987</v>
      </c>
      <c r="B109" s="4" t="n">
        <v>0.32</v>
      </c>
      <c r="C109" s="4" t="n">
        <v>14.02</v>
      </c>
      <c r="E109" s="3" t="n">
        <v>1987</v>
      </c>
      <c r="F109" s="4" t="n">
        <f aca="false">LN(C109)</f>
        <v>2.64048488160644</v>
      </c>
      <c r="G109" s="4" t="n">
        <f aca="false">E109*F109</f>
        <v>5246.64345975201</v>
      </c>
      <c r="H109" s="3" t="n">
        <f aca="false">E109^2</f>
        <v>3948169</v>
      </c>
      <c r="I109" s="16" t="n">
        <f aca="false">($K$2-($M$2*E109+$N$2))^2</f>
        <v>0.000406304534382711</v>
      </c>
      <c r="J109" s="16" t="n">
        <f aca="false">($K$2-F109)^2</f>
        <v>0.000359796104061091</v>
      </c>
    </row>
    <row r="110" customFormat="false" ht="14.25" hidden="false" customHeight="false" outlineLevel="0" collapsed="false">
      <c r="A110" s="3" t="n">
        <v>1988</v>
      </c>
      <c r="B110" s="4" t="n">
        <v>0.39</v>
      </c>
      <c r="C110" s="4" t="n">
        <v>14.09</v>
      </c>
      <c r="E110" s="3" t="n">
        <v>1988</v>
      </c>
      <c r="F110" s="4" t="n">
        <f aca="false">LN(C110)</f>
        <v>2.64546532591059</v>
      </c>
      <c r="G110" s="4" t="n">
        <f aca="false">E110*F110</f>
        <v>5259.18506791025</v>
      </c>
      <c r="H110" s="3" t="n">
        <f aca="false">E110^2</f>
        <v>3952144</v>
      </c>
      <c r="I110" s="16" t="n">
        <f aca="false">($K$2-($M$2*E110+$N$2))^2</f>
        <v>0.000429190515100522</v>
      </c>
      <c r="J110" s="16" t="n">
        <f aca="false">($K$2-F110)^2</f>
        <v>0.000573541973928722</v>
      </c>
    </row>
    <row r="111" customFormat="false" ht="14.25" hidden="false" customHeight="false" outlineLevel="0" collapsed="false">
      <c r="A111" s="3" t="n">
        <v>1989</v>
      </c>
      <c r="B111" s="4" t="n">
        <v>0.27</v>
      </c>
      <c r="C111" s="4" t="n">
        <v>13.97</v>
      </c>
      <c r="E111" s="3" t="n">
        <v>1989</v>
      </c>
      <c r="F111" s="4" t="n">
        <f aca="false">LN(C111)</f>
        <v>2.63691217326887</v>
      </c>
      <c r="G111" s="4" t="n">
        <f aca="false">E111*F111</f>
        <v>5244.81831263178</v>
      </c>
      <c r="H111" s="3" t="n">
        <f aca="false">E111^2</f>
        <v>3956121</v>
      </c>
      <c r="I111" s="16" t="n">
        <f aca="false">($K$2-($M$2*E111+$N$2))^2</f>
        <v>0.000452703508988673</v>
      </c>
      <c r="J111" s="16" t="n">
        <f aca="false">($K$2-F111)^2</f>
        <v>0.000237023998468861</v>
      </c>
    </row>
    <row r="112" customFormat="false" ht="14.25" hidden="false" customHeight="false" outlineLevel="0" collapsed="false">
      <c r="A112" s="3" t="n">
        <v>1990</v>
      </c>
      <c r="B112" s="4" t="n">
        <v>0.45</v>
      </c>
      <c r="C112" s="4" t="n">
        <v>14.15</v>
      </c>
      <c r="E112" s="3" t="n">
        <v>1990</v>
      </c>
      <c r="F112" s="4" t="n">
        <f aca="false">LN(C112)</f>
        <v>2.64971462408925</v>
      </c>
      <c r="G112" s="4" t="n">
        <f aca="false">E112*F112</f>
        <v>5272.9321019376</v>
      </c>
      <c r="H112" s="3" t="n">
        <f aca="false">E112^2</f>
        <v>3960100</v>
      </c>
      <c r="I112" s="16" t="n">
        <f aca="false">($K$2-($M$2*E112+$N$2))^2</f>
        <v>0.000476843516047181</v>
      </c>
      <c r="J112" s="16" t="n">
        <f aca="false">($K$2-F112)^2</f>
        <v>0.000795129152653319</v>
      </c>
    </row>
    <row r="113" customFormat="false" ht="14.25" hidden="false" customHeight="false" outlineLevel="0" collapsed="false">
      <c r="A113" s="3" t="n">
        <v>1991</v>
      </c>
      <c r="B113" s="4" t="n">
        <v>0.4</v>
      </c>
      <c r="C113" s="4" t="n">
        <v>14.1</v>
      </c>
      <c r="E113" s="3" t="n">
        <v>1991</v>
      </c>
      <c r="F113" s="4" t="n">
        <f aca="false">LN(C113)</f>
        <v>2.64617479738412</v>
      </c>
      <c r="G113" s="4" t="n">
        <f aca="false">E113*F113</f>
        <v>5268.53402159179</v>
      </c>
      <c r="H113" s="3" t="n">
        <f aca="false">E113^2</f>
        <v>3964081</v>
      </c>
      <c r="I113" s="16" t="n">
        <f aca="false">($K$2-($M$2*E113+$N$2))^2</f>
        <v>0.000501610536276066</v>
      </c>
      <c r="J113" s="16" t="n">
        <f aca="false">($K$2-F113)^2</f>
        <v>0.000608027214270055</v>
      </c>
    </row>
    <row r="114" customFormat="false" ht="14.25" hidden="false" customHeight="false" outlineLevel="0" collapsed="false">
      <c r="A114" s="3" t="n">
        <v>1992</v>
      </c>
      <c r="B114" s="4" t="n">
        <v>0.22</v>
      </c>
      <c r="C114" s="4" t="n">
        <v>13.92</v>
      </c>
      <c r="E114" s="3" t="n">
        <v>1992</v>
      </c>
      <c r="F114" s="4" t="n">
        <f aca="false">LN(C114)</f>
        <v>2.63332665490627</v>
      </c>
      <c r="G114" s="4" t="n">
        <f aca="false">E114*F114</f>
        <v>5245.5866965733</v>
      </c>
      <c r="H114" s="3" t="n">
        <f aca="false">E114^2</f>
        <v>3968064</v>
      </c>
      <c r="I114" s="16" t="n">
        <f aca="false">($K$2-($M$2*E114+$N$2))^2</f>
        <v>0.000527004569675309</v>
      </c>
      <c r="J114" s="16" t="n">
        <f aca="false">($K$2-F114)^2</f>
        <v>0.000139477644044789</v>
      </c>
    </row>
    <row r="115" customFormat="false" ht="14.25" hidden="false" customHeight="false" outlineLevel="0" collapsed="false">
      <c r="A115" s="3" t="n">
        <v>1993</v>
      </c>
      <c r="B115" s="4" t="n">
        <v>0.23</v>
      </c>
      <c r="C115" s="4" t="n">
        <v>13.93</v>
      </c>
      <c r="E115" s="3" t="n">
        <v>1993</v>
      </c>
      <c r="F115" s="4" t="n">
        <f aca="false">LN(C115)</f>
        <v>2.63404478779171</v>
      </c>
      <c r="G115" s="4" t="n">
        <f aca="false">E115*F115</f>
        <v>5249.65126206889</v>
      </c>
      <c r="H115" s="3" t="n">
        <f aca="false">E115^2</f>
        <v>3972049</v>
      </c>
      <c r="I115" s="16" t="n">
        <f aca="false">($K$2-($M$2*E115+$N$2))^2</f>
        <v>0.000553025616244889</v>
      </c>
      <c r="J115" s="16" t="n">
        <f aca="false">($K$2-F115)^2</f>
        <v>0.000156955751528816</v>
      </c>
    </row>
    <row r="116" customFormat="false" ht="14.25" hidden="false" customHeight="false" outlineLevel="0" collapsed="false">
      <c r="A116" s="3" t="n">
        <v>1994</v>
      </c>
      <c r="B116" s="4" t="n">
        <v>0.31</v>
      </c>
      <c r="C116" s="4" t="n">
        <v>14.01</v>
      </c>
      <c r="E116" s="3" t="n">
        <v>1994</v>
      </c>
      <c r="F116" s="4" t="n">
        <f aca="false">LN(C116)</f>
        <v>2.63977136034892</v>
      </c>
      <c r="G116" s="4" t="n">
        <f aca="false">E116*F116</f>
        <v>5263.70409253574</v>
      </c>
      <c r="H116" s="3" t="n">
        <f aca="false">E116^2</f>
        <v>3976036</v>
      </c>
      <c r="I116" s="16" t="n">
        <f aca="false">($K$2-($M$2*E116+$N$2))^2</f>
        <v>0.000579673675984847</v>
      </c>
      <c r="J116" s="16" t="n">
        <f aca="false">($K$2-F116)^2</f>
        <v>0.000333236657423819</v>
      </c>
    </row>
    <row r="117" customFormat="false" ht="14.25" hidden="false" customHeight="false" outlineLevel="0" collapsed="false">
      <c r="A117" s="3" t="n">
        <v>1995</v>
      </c>
      <c r="B117" s="4" t="n">
        <v>0.45</v>
      </c>
      <c r="C117" s="4" t="n">
        <v>14.15</v>
      </c>
      <c r="E117" s="3" t="n">
        <v>1995</v>
      </c>
      <c r="F117" s="4" t="n">
        <f aca="false">LN(C117)</f>
        <v>2.64971462408925</v>
      </c>
      <c r="G117" s="4" t="n">
        <f aca="false">E117*F117</f>
        <v>5286.18067505805</v>
      </c>
      <c r="H117" s="3" t="n">
        <f aca="false">E117^2</f>
        <v>3980025</v>
      </c>
      <c r="I117" s="16" t="n">
        <f aca="false">($K$2-($M$2*E117+$N$2))^2</f>
        <v>0.000606948748895164</v>
      </c>
      <c r="J117" s="16" t="n">
        <f aca="false">($K$2-F117)^2</f>
        <v>0.000795129152653319</v>
      </c>
    </row>
    <row r="118" customFormat="false" ht="14.25" hidden="false" customHeight="false" outlineLevel="0" collapsed="false">
      <c r="A118" s="3" t="n">
        <v>1996</v>
      </c>
      <c r="B118" s="4" t="n">
        <v>0.33</v>
      </c>
      <c r="C118" s="4" t="n">
        <v>14.03</v>
      </c>
      <c r="E118" s="3" t="n">
        <v>1996</v>
      </c>
      <c r="F118" s="4" t="n">
        <f aca="false">LN(C118)</f>
        <v>2.64119789411437</v>
      </c>
      <c r="G118" s="4" t="n">
        <f aca="false">E118*F118</f>
        <v>5271.83099665228</v>
      </c>
      <c r="H118" s="3" t="n">
        <f aca="false">E118^2</f>
        <v>3984016</v>
      </c>
      <c r="I118" s="16" t="n">
        <f aca="false">($K$2-($M$2*E118+$N$2))^2</f>
        <v>0.000634850834975817</v>
      </c>
      <c r="J118" s="16" t="n">
        <f aca="false">($K$2-F118)^2</f>
        <v>0.00038735374989765</v>
      </c>
    </row>
    <row r="119" customFormat="false" ht="14.25" hidden="false" customHeight="false" outlineLevel="0" collapsed="false">
      <c r="A119" s="3" t="n">
        <v>1997</v>
      </c>
      <c r="B119" s="4" t="n">
        <v>0.46</v>
      </c>
      <c r="C119" s="4" t="n">
        <v>14.16</v>
      </c>
      <c r="E119" s="3" t="n">
        <v>1997</v>
      </c>
      <c r="F119" s="4" t="n">
        <f aca="false">LN(C119)</f>
        <v>2.65042108826557</v>
      </c>
      <c r="G119" s="4" t="n">
        <f aca="false">E119*F119</f>
        <v>5292.89091326635</v>
      </c>
      <c r="H119" s="3" t="n">
        <f aca="false">E119^2</f>
        <v>3988009</v>
      </c>
      <c r="I119" s="16" t="n">
        <f aca="false">($K$2-($M$2*E119+$N$2))^2</f>
        <v>0.000663379934226826</v>
      </c>
      <c r="J119" s="16" t="n">
        <f aca="false">($K$2-F119)^2</f>
        <v>0.000835470046794846</v>
      </c>
    </row>
    <row r="120" customFormat="false" ht="14.25" hidden="false" customHeight="false" outlineLevel="0" collapsed="false">
      <c r="A120" s="3" t="n">
        <v>1998</v>
      </c>
      <c r="B120" s="4" t="n">
        <v>0.61</v>
      </c>
      <c r="C120" s="4" t="n">
        <v>14.31</v>
      </c>
      <c r="E120" s="3" t="n">
        <v>1998</v>
      </c>
      <c r="F120" s="4" t="n">
        <f aca="false">LN(C120)</f>
        <v>2.66095859356836</v>
      </c>
      <c r="G120" s="4" t="n">
        <f aca="false">E120*F120</f>
        <v>5316.59526994958</v>
      </c>
      <c r="H120" s="3" t="n">
        <f aca="false">E120^2</f>
        <v>3992004</v>
      </c>
      <c r="I120" s="16" t="n">
        <f aca="false">($K$2-($M$2*E120+$N$2))^2</f>
        <v>0.000692536046648216</v>
      </c>
      <c r="J120" s="16" t="n">
        <f aca="false">($K$2-F120)^2</f>
        <v>0.0015556716820708</v>
      </c>
    </row>
    <row r="121" customFormat="false" ht="14.25" hidden="false" customHeight="false" outlineLevel="0" collapsed="false">
      <c r="A121" s="3" t="n">
        <v>1999</v>
      </c>
      <c r="B121" s="4" t="n">
        <v>0.38</v>
      </c>
      <c r="C121" s="4" t="n">
        <v>14.08</v>
      </c>
      <c r="E121" s="3" t="n">
        <v>1999</v>
      </c>
      <c r="F121" s="4" t="n">
        <f aca="false">LN(C121)</f>
        <v>2.6447553507299</v>
      </c>
      <c r="G121" s="4" t="n">
        <f aca="false">E121*F121</f>
        <v>5286.86594610906</v>
      </c>
      <c r="H121" s="3" t="n">
        <f aca="false">E121^2</f>
        <v>3996001</v>
      </c>
      <c r="I121" s="16" t="n">
        <f aca="false">($K$2-($M$2*E121+$N$2))^2</f>
        <v>0.000722319172239965</v>
      </c>
      <c r="J121" s="16" t="n">
        <f aca="false">($K$2-F121)^2</f>
        <v>0.000540040021816421</v>
      </c>
    </row>
    <row r="122" customFormat="false" ht="14.25" hidden="false" customHeight="false" outlineLevel="0" collapsed="false">
      <c r="A122" s="3" t="n">
        <v>2000</v>
      </c>
      <c r="B122" s="4" t="n">
        <v>0.39</v>
      </c>
      <c r="C122" s="4" t="n">
        <v>14.09</v>
      </c>
      <c r="E122" s="3" t="n">
        <v>2000</v>
      </c>
      <c r="F122" s="4" t="n">
        <f aca="false">LN(C122)</f>
        <v>2.64546532591059</v>
      </c>
      <c r="G122" s="4" t="n">
        <f aca="false">E122*F122</f>
        <v>5290.93065182118</v>
      </c>
      <c r="H122" s="3" t="n">
        <f aca="false">E122^2</f>
        <v>4000000</v>
      </c>
      <c r="I122" s="16" t="n">
        <f aca="false">($K$2-($M$2*E122+$N$2))^2</f>
        <v>0.000752729311002047</v>
      </c>
      <c r="J122" s="16" t="n">
        <f aca="false">($K$2-F122)^2</f>
        <v>0.000573541973928722</v>
      </c>
    </row>
    <row r="123" customFormat="false" ht="14.25" hidden="false" customHeight="false" outlineLevel="0" collapsed="false">
      <c r="A123" s="3" t="n">
        <v>2001</v>
      </c>
      <c r="B123" s="4" t="n">
        <v>0.54</v>
      </c>
      <c r="C123" s="4" t="n">
        <v>14.24</v>
      </c>
      <c r="E123" s="3" t="n">
        <v>2001</v>
      </c>
      <c r="F123" s="4" t="n">
        <f aca="false">LN(C123)</f>
        <v>2.65605490598383</v>
      </c>
      <c r="G123" s="4" t="n">
        <f aca="false">E123*F123</f>
        <v>5314.76586687364</v>
      </c>
      <c r="H123" s="3" t="n">
        <f aca="false">E123^2</f>
        <v>4004001</v>
      </c>
      <c r="I123" s="16" t="n">
        <f aca="false">($K$2-($M$2*E123+$N$2))^2</f>
        <v>0.000783766462934486</v>
      </c>
      <c r="J123" s="16" t="n">
        <f aca="false">($K$2-F123)^2</f>
        <v>0.00119289530303478</v>
      </c>
    </row>
    <row r="124" customFormat="false" ht="14.25" hidden="false" customHeight="false" outlineLevel="0" collapsed="false">
      <c r="A124" s="3" t="n">
        <v>2002</v>
      </c>
      <c r="B124" s="4" t="n">
        <v>0.63</v>
      </c>
      <c r="C124" s="4" t="n">
        <v>14.33</v>
      </c>
      <c r="E124" s="3" t="n">
        <v>2002</v>
      </c>
      <c r="F124" s="4" t="n">
        <f aca="false">LN(C124)</f>
        <v>2.66235524184008</v>
      </c>
      <c r="G124" s="4" t="n">
        <f aca="false">E124*F124</f>
        <v>5330.03519416384</v>
      </c>
      <c r="H124" s="3" t="n">
        <f aca="false">E124^2</f>
        <v>4008004</v>
      </c>
      <c r="I124" s="16" t="n">
        <f aca="false">($K$2-($M$2*E124+$N$2))^2</f>
        <v>0.000815430628037332</v>
      </c>
      <c r="J124" s="16" t="n">
        <f aca="false">($K$2-F124)^2</f>
        <v>0.00166779552199511</v>
      </c>
    </row>
    <row r="125" customFormat="false" ht="14.25" hidden="false" customHeight="false" outlineLevel="0" collapsed="false">
      <c r="A125" s="3" t="n">
        <v>2003</v>
      </c>
      <c r="B125" s="4" t="n">
        <v>0.62</v>
      </c>
      <c r="C125" s="4" t="n">
        <v>14.32</v>
      </c>
      <c r="E125" s="3" t="n">
        <v>2003</v>
      </c>
      <c r="F125" s="4" t="n">
        <f aca="false">LN(C125)</f>
        <v>2.6616571615325</v>
      </c>
      <c r="G125" s="4" t="n">
        <f aca="false">E125*F125</f>
        <v>5331.2992945496</v>
      </c>
      <c r="H125" s="3" t="n">
        <f aca="false">E125^2</f>
        <v>4012009</v>
      </c>
      <c r="I125" s="16" t="n">
        <f aca="false">($K$2-($M$2*E125+$N$2))^2</f>
        <v>0.000847721806310487</v>
      </c>
      <c r="J125" s="16" t="n">
        <f aca="false">($K$2-F125)^2</f>
        <v>0.00161126552018798</v>
      </c>
    </row>
    <row r="126" customFormat="false" ht="14.25" hidden="false" customHeight="false" outlineLevel="0" collapsed="false">
      <c r="A126" s="3" t="n">
        <v>2004</v>
      </c>
      <c r="B126" s="4" t="n">
        <v>0.53</v>
      </c>
      <c r="C126" s="4" t="n">
        <v>14.23</v>
      </c>
      <c r="E126" s="3" t="n">
        <v>2004</v>
      </c>
      <c r="F126" s="4" t="n">
        <f aca="false">LN(C126)</f>
        <v>2.65535241210176</v>
      </c>
      <c r="G126" s="4" t="n">
        <f aca="false">E126*F126</f>
        <v>5321.32623385193</v>
      </c>
      <c r="H126" s="3" t="n">
        <f aca="false">E126^2</f>
        <v>4016016</v>
      </c>
      <c r="I126" s="16" t="n">
        <f aca="false">($K$2-($M$2*E126+$N$2))^2</f>
        <v>0.000880639997753998</v>
      </c>
      <c r="J126" s="16" t="n">
        <f aca="false">($K$2-F126)^2</f>
        <v>0.00114486288868634</v>
      </c>
    </row>
    <row r="127" customFormat="false" ht="14.25" hidden="false" customHeight="false" outlineLevel="0" collapsed="false">
      <c r="A127" s="3" t="n">
        <v>2005</v>
      </c>
      <c r="B127" s="4" t="n">
        <v>0.68</v>
      </c>
      <c r="C127" s="4" t="n">
        <v>14.38</v>
      </c>
      <c r="E127" s="3" t="n">
        <v>2005</v>
      </c>
      <c r="F127" s="4" t="n">
        <f aca="false">LN(C127)</f>
        <v>2.6658383522929</v>
      </c>
      <c r="G127" s="4" t="n">
        <f aca="false">E127*F127</f>
        <v>5345.00589634727</v>
      </c>
      <c r="H127" s="3" t="n">
        <f aca="false">E127^2</f>
        <v>4020025</v>
      </c>
      <c r="I127" s="16" t="n">
        <f aca="false">($K$2-($M$2*E127+$N$2))^2</f>
        <v>0.000914185202367894</v>
      </c>
      <c r="J127" s="16" t="n">
        <f aca="false">($K$2-F127)^2</f>
        <v>0.00196441865385892</v>
      </c>
    </row>
    <row r="128" customFormat="false" ht="14.25" hidden="false" customHeight="false" outlineLevel="0" collapsed="false">
      <c r="A128" s="3" t="n">
        <v>2006</v>
      </c>
      <c r="B128" s="4" t="n">
        <v>0.64</v>
      </c>
      <c r="C128" s="4" t="n">
        <v>14.34</v>
      </c>
      <c r="E128" s="3" t="n">
        <v>2006</v>
      </c>
      <c r="F128" s="4" t="n">
        <f aca="false">LN(C128)</f>
        <v>2.66305283517147</v>
      </c>
      <c r="G128" s="4" t="n">
        <f aca="false">E128*F128</f>
        <v>5342.08398735398</v>
      </c>
      <c r="H128" s="3" t="n">
        <f aca="false">E128^2</f>
        <v>4024036</v>
      </c>
      <c r="I128" s="16" t="n">
        <f aca="false">($K$2-($M$2*E128+$N$2))^2</f>
        <v>0.000948357420152147</v>
      </c>
      <c r="J128" s="16" t="n">
        <f aca="false">($K$2-F128)^2</f>
        <v>0.00172525970147165</v>
      </c>
    </row>
    <row r="129" customFormat="false" ht="14.25" hidden="false" customHeight="false" outlineLevel="0" collapsed="false">
      <c r="A129" s="3" t="n">
        <v>2007</v>
      </c>
      <c r="B129" s="4" t="n">
        <v>0.66</v>
      </c>
      <c r="C129" s="4" t="n">
        <v>14.36</v>
      </c>
      <c r="E129" s="3" t="n">
        <v>2007</v>
      </c>
      <c r="F129" s="4" t="n">
        <f aca="false">LN(C129)</f>
        <v>2.66444656362008</v>
      </c>
      <c r="G129" s="4" t="n">
        <f aca="false">E129*F129</f>
        <v>5347.5442531855</v>
      </c>
      <c r="H129" s="3" t="n">
        <f aca="false">E129^2</f>
        <v>4028049</v>
      </c>
      <c r="I129" s="16" t="n">
        <f aca="false">($K$2-($M$2*E129+$N$2))^2</f>
        <v>0.000983156651106731</v>
      </c>
      <c r="J129" s="16" t="n">
        <f aca="false">($K$2-F129)^2</f>
        <v>0.00184298267484019</v>
      </c>
    </row>
    <row r="130" customFormat="false" ht="14.25" hidden="false" customHeight="false" outlineLevel="0" collapsed="false">
      <c r="A130" s="3" t="n">
        <v>2008</v>
      </c>
      <c r="B130" s="4" t="n">
        <v>0.54</v>
      </c>
      <c r="C130" s="4" t="n">
        <v>14.24</v>
      </c>
      <c r="E130" s="3" t="n">
        <v>2008</v>
      </c>
      <c r="F130" s="4" t="n">
        <f aca="false">LN(C130)</f>
        <v>2.65605490598383</v>
      </c>
      <c r="G130" s="4" t="n">
        <f aca="false">E130*F130</f>
        <v>5333.35825121553</v>
      </c>
      <c r="H130" s="3" t="n">
        <f aca="false">E130^2</f>
        <v>4032064</v>
      </c>
      <c r="I130" s="16" t="n">
        <f aca="false">($K$2-($M$2*E130+$N$2))^2</f>
        <v>0.00101858289523167</v>
      </c>
      <c r="J130" s="16" t="n">
        <f aca="false">($K$2-F130)^2</f>
        <v>0.00119289530303478</v>
      </c>
    </row>
    <row r="131" customFormat="false" ht="14.25" hidden="false" customHeight="false" outlineLevel="0" collapsed="false">
      <c r="A131" s="3" t="n">
        <v>2009</v>
      </c>
      <c r="B131" s="4" t="n">
        <v>0.66</v>
      </c>
      <c r="C131" s="4" t="n">
        <v>14.36</v>
      </c>
      <c r="E131" s="3" t="n">
        <v>2009</v>
      </c>
      <c r="F131" s="4" t="n">
        <f aca="false">LN(C131)</f>
        <v>2.66444656362008</v>
      </c>
      <c r="G131" s="4" t="n">
        <f aca="false">E131*F131</f>
        <v>5352.87314631274</v>
      </c>
      <c r="H131" s="3" t="n">
        <f aca="false">E131^2</f>
        <v>4036081</v>
      </c>
      <c r="I131" s="16" t="n">
        <f aca="false">($K$2-($M$2*E131+$N$2))^2</f>
        <v>0.001054636152527</v>
      </c>
      <c r="J131" s="16" t="n">
        <f aca="false">($K$2-F131)^2</f>
        <v>0.00184298267484019</v>
      </c>
    </row>
    <row r="132" customFormat="false" ht="14.25" hidden="false" customHeight="false" outlineLevel="0" collapsed="false">
      <c r="A132" s="3" t="n">
        <v>2010</v>
      </c>
      <c r="B132" s="4" t="n">
        <v>0.72</v>
      </c>
      <c r="C132" s="4" t="n">
        <v>14.42</v>
      </c>
      <c r="E132" s="3" t="n">
        <v>2010</v>
      </c>
      <c r="F132" s="4" t="n">
        <f aca="false">LN(C132)</f>
        <v>2.6686161318568</v>
      </c>
      <c r="G132" s="4" t="n">
        <f aca="false">E132*F132</f>
        <v>5363.91842503217</v>
      </c>
      <c r="H132" s="3" t="n">
        <f aca="false">E132^2</f>
        <v>4040100</v>
      </c>
      <c r="I132" s="16" t="n">
        <f aca="false">($K$2-($M$2*E132+$N$2))^2</f>
        <v>0.00109131642299268</v>
      </c>
      <c r="J132" s="16" t="n">
        <f aca="false">($K$2-F132)^2</f>
        <v>0.00221836688680779</v>
      </c>
    </row>
    <row r="133" customFormat="false" ht="14.25" hidden="false" customHeight="false" outlineLevel="0" collapsed="false">
      <c r="A133" s="3" t="n">
        <v>2011</v>
      </c>
      <c r="B133" s="4" t="n">
        <v>0.61</v>
      </c>
      <c r="C133" s="4" t="n">
        <v>14.31</v>
      </c>
      <c r="E133" s="3" t="n">
        <v>2011</v>
      </c>
      <c r="F133" s="4" t="n">
        <f aca="false">LN(C133)</f>
        <v>2.66095859356836</v>
      </c>
      <c r="G133" s="4" t="n">
        <f aca="false">E133*F133</f>
        <v>5351.18773166597</v>
      </c>
      <c r="H133" s="3" t="n">
        <f aca="false">E133^2</f>
        <v>4044121</v>
      </c>
      <c r="I133" s="16" t="n">
        <f aca="false">($K$2-($M$2*E133+$N$2))^2</f>
        <v>0.0011286237066287</v>
      </c>
      <c r="J133" s="16" t="n">
        <f aca="false">($K$2-F133)^2</f>
        <v>0.0015556716820708</v>
      </c>
    </row>
    <row r="134" customFormat="false" ht="14.25" hidden="false" customHeight="false" outlineLevel="0" collapsed="false">
      <c r="A134" s="3" t="n">
        <v>2012</v>
      </c>
      <c r="B134" s="4" t="n">
        <v>0.65</v>
      </c>
      <c r="C134" s="4" t="n">
        <v>14.35</v>
      </c>
      <c r="E134" s="3" t="n">
        <v>2012</v>
      </c>
      <c r="F134" s="4" t="n">
        <f aca="false">LN(C134)</f>
        <v>2.66374994220563</v>
      </c>
      <c r="G134" s="4" t="n">
        <f aca="false">E134*F134</f>
        <v>5359.46488371773</v>
      </c>
      <c r="H134" s="3" t="n">
        <f aca="false">E134^2</f>
        <v>4048144</v>
      </c>
      <c r="I134" s="16" t="n">
        <f aca="false">($K$2-($M$2*E134+$N$2))^2</f>
        <v>0.0011665580034351</v>
      </c>
      <c r="J134" s="16" t="n">
        <f aca="false">($K$2-F134)^2</f>
        <v>0.00178365607769824</v>
      </c>
    </row>
    <row r="135" customFormat="false" ht="14.25" hidden="false" customHeight="false" outlineLevel="0" collapsed="false">
      <c r="A135" s="3" t="n">
        <v>2013</v>
      </c>
      <c r="B135" s="4" t="n">
        <v>0.68</v>
      </c>
      <c r="C135" s="4" t="n">
        <v>14.38</v>
      </c>
      <c r="E135" s="3" t="n">
        <v>2013</v>
      </c>
      <c r="F135" s="4" t="n">
        <f aca="false">LN(C135)</f>
        <v>2.6658383522929</v>
      </c>
      <c r="G135" s="4" t="n">
        <f aca="false">E135*F135</f>
        <v>5366.33260316561</v>
      </c>
      <c r="H135" s="3" t="n">
        <f aca="false">E135^2</f>
        <v>4052169</v>
      </c>
      <c r="I135" s="16" t="n">
        <f aca="false">($K$2-($M$2*E135+$N$2))^2</f>
        <v>0.00120511931341186</v>
      </c>
      <c r="J135" s="16" t="n">
        <f aca="false">($K$2-F135)^2</f>
        <v>0.00196441865385892</v>
      </c>
    </row>
    <row r="136" customFormat="false" ht="14.25" hidden="false" customHeight="false" outlineLevel="0" collapsed="false">
      <c r="A136" s="3" t="n">
        <v>2014</v>
      </c>
      <c r="B136" s="4" t="n">
        <v>0.75</v>
      </c>
      <c r="C136" s="4" t="n">
        <v>14.45</v>
      </c>
      <c r="E136" s="3" t="n">
        <v>2014</v>
      </c>
      <c r="F136" s="4" t="n">
        <f aca="false">LN(C136)</f>
        <v>2.67069441455844</v>
      </c>
      <c r="G136" s="4" t="n">
        <f aca="false">E136*F136</f>
        <v>5378.7785509207</v>
      </c>
      <c r="H136" s="3" t="n">
        <f aca="false">E136^2</f>
        <v>4056196</v>
      </c>
      <c r="I136" s="16" t="n">
        <f aca="false">($K$2-($M$2*E136+$N$2))^2</f>
        <v>0.00124430763655894</v>
      </c>
      <c r="J136" s="16" t="n">
        <f aca="false">($K$2-F136)^2</f>
        <v>0.00241845847391558</v>
      </c>
    </row>
    <row r="137" customFormat="false" ht="14.25" hidden="false" customHeight="false" outlineLevel="0" collapsed="false">
      <c r="A137" s="3" t="n">
        <v>2015</v>
      </c>
      <c r="B137" s="4" t="n">
        <v>0.9</v>
      </c>
      <c r="C137" s="4" t="n">
        <v>14.6</v>
      </c>
      <c r="E137" s="3" t="n">
        <v>2015</v>
      </c>
      <c r="F137" s="4" t="n">
        <f aca="false">LN(C137)</f>
        <v>2.68102152871429</v>
      </c>
      <c r="G137" s="4" t="n">
        <f aca="false">E137*F137</f>
        <v>5402.2583803593</v>
      </c>
      <c r="H137" s="3" t="n">
        <f aca="false">E137^2</f>
        <v>4060225</v>
      </c>
      <c r="I137" s="16" t="n">
        <f aca="false">($K$2-($M$2*E137+$N$2))^2</f>
        <v>0.00128412297287638</v>
      </c>
      <c r="J137" s="16" t="n">
        <f aca="false">($K$2-F137)^2</f>
        <v>0.00354083778658517</v>
      </c>
    </row>
    <row r="138" customFormat="false" ht="14.25" hidden="false" customHeight="false" outlineLevel="0" collapsed="false">
      <c r="A138" s="3" t="n">
        <v>2016</v>
      </c>
      <c r="B138" s="4" t="n">
        <v>1.02</v>
      </c>
      <c r="C138" s="4" t="n">
        <v>14.72</v>
      </c>
      <c r="E138" s="3" t="n">
        <v>2016</v>
      </c>
      <c r="F138" s="4" t="n">
        <f aca="false">LN(C138)</f>
        <v>2.68920711330073</v>
      </c>
      <c r="G138" s="4" t="n">
        <f aca="false">E138*F138</f>
        <v>5421.44154041427</v>
      </c>
      <c r="H138" s="3" t="n">
        <f aca="false">E138^2</f>
        <v>4064256</v>
      </c>
      <c r="I138" s="16" t="n">
        <f aca="false">($K$2-($M$2*E138+$N$2))^2</f>
        <v>0.00132456532236422</v>
      </c>
      <c r="J138" s="16" t="n">
        <f aca="false">($K$2-F138)^2</f>
        <v>0.00458200700751288</v>
      </c>
    </row>
    <row r="139" customFormat="false" ht="14.25" hidden="false" customHeight="false" outlineLevel="0" collapsed="false">
      <c r="A139" s="3" t="n">
        <v>2017</v>
      </c>
      <c r="B139" s="4" t="n">
        <v>0.92</v>
      </c>
      <c r="C139" s="4" t="n">
        <v>14.62</v>
      </c>
      <c r="E139" s="3" t="n">
        <v>2017</v>
      </c>
      <c r="F139" s="4" t="n">
        <f aca="false">LN(C139)</f>
        <v>2.68239045432163</v>
      </c>
      <c r="G139" s="4" t="n">
        <f aca="false">E139*F139</f>
        <v>5410.38154636673</v>
      </c>
      <c r="H139" s="3" t="n">
        <f aca="false">E139^2</f>
        <v>4068289</v>
      </c>
      <c r="I139" s="16" t="n">
        <f aca="false">($K$2-($M$2*E139+$N$2))^2</f>
        <v>0.00136563468502241</v>
      </c>
      <c r="J139" s="16" t="n">
        <f aca="false">($K$2-F139)^2</f>
        <v>0.00370562741391194</v>
      </c>
    </row>
    <row r="140" customFormat="false" ht="14.25" hidden="false" customHeight="false" outlineLevel="0" collapsed="false">
      <c r="A140" s="3" t="n">
        <v>2018</v>
      </c>
      <c r="B140" s="4" t="n">
        <v>0.85</v>
      </c>
      <c r="C140" s="4" t="n">
        <v>14.55</v>
      </c>
      <c r="E140" s="3" t="n">
        <v>2018</v>
      </c>
      <c r="F140" s="4" t="n">
        <f aca="false">LN(C140)</f>
        <v>2.6775909936175</v>
      </c>
      <c r="G140" s="4" t="n">
        <f aca="false">E140*F140</f>
        <v>5403.37862512012</v>
      </c>
      <c r="H140" s="3" t="n">
        <f aca="false">E140^2</f>
        <v>4072324</v>
      </c>
      <c r="I140" s="16" t="n">
        <f aca="false">($K$2-($M$2*E140+$N$2))^2</f>
        <v>0.00140733106085092</v>
      </c>
      <c r="J140" s="16" t="n">
        <f aca="false">($K$2-F140)^2</f>
        <v>0.00314433879307014</v>
      </c>
    </row>
    <row r="141" customFormat="false" ht="14.25" hidden="false" customHeight="false" outlineLevel="0" collapsed="false">
      <c r="A141" s="3" t="n">
        <v>2019</v>
      </c>
      <c r="B141" s="4" t="n">
        <v>0.98</v>
      </c>
      <c r="C141" s="4" t="n">
        <v>14.68</v>
      </c>
      <c r="E141" s="3" t="n">
        <v>2019</v>
      </c>
      <c r="F141" s="4" t="n">
        <f aca="false">LN(C141)</f>
        <v>2.68648602318637</v>
      </c>
      <c r="G141" s="4" t="n">
        <f aca="false">E141*F141</f>
        <v>5424.01528081328</v>
      </c>
      <c r="H141" s="3" t="n">
        <f aca="false">E141^2</f>
        <v>4076361</v>
      </c>
      <c r="I141" s="16" t="n">
        <f aca="false">($K$2-($M$2*E141+$N$2))^2</f>
        <v>0.00144965444984983</v>
      </c>
      <c r="J141" s="16" t="n">
        <f aca="false">($K$2-F141)^2</f>
        <v>0.00422102730882039</v>
      </c>
    </row>
    <row r="142" customFormat="false" ht="14.25" hidden="false" customHeight="false" outlineLevel="0" collapsed="false">
      <c r="A142" s="3" t="n">
        <v>2020</v>
      </c>
      <c r="B142" s="4" t="n">
        <v>1.02</v>
      </c>
      <c r="C142" s="4" t="n">
        <v>14.72</v>
      </c>
      <c r="E142" s="3" t="n">
        <v>2020</v>
      </c>
      <c r="F142" s="4" t="n">
        <f aca="false">LN(C142)</f>
        <v>2.68920711330073</v>
      </c>
      <c r="G142" s="4" t="n">
        <f aca="false">E142*F142</f>
        <v>5432.19836886748</v>
      </c>
      <c r="H142" s="3" t="n">
        <f aca="false">E142^2</f>
        <v>4080400</v>
      </c>
      <c r="I142" s="16" t="n">
        <f aca="false">($K$2-($M$2*E142+$N$2))^2</f>
        <v>0.00149260485201909</v>
      </c>
      <c r="J142" s="16" t="n">
        <f aca="false">($K$2-F142)^2</f>
        <v>0.00458200700751288</v>
      </c>
    </row>
    <row r="143" customFormat="false" ht="14.25" hidden="false" customHeight="false" outlineLevel="0" collapsed="false">
      <c r="A143" s="3" t="n">
        <v>2021</v>
      </c>
      <c r="B143" s="4" t="n">
        <v>0.85</v>
      </c>
      <c r="C143" s="4" t="n">
        <v>14.55</v>
      </c>
      <c r="E143" s="3" t="n">
        <v>2021</v>
      </c>
      <c r="F143" s="4" t="n">
        <f aca="false">LN(C143)</f>
        <v>2.6775909936175</v>
      </c>
      <c r="G143" s="4" t="n">
        <f aca="false">E143*F143</f>
        <v>5411.41139810097</v>
      </c>
      <c r="H143" s="3" t="n">
        <f aca="false">E143^2</f>
        <v>4084441</v>
      </c>
      <c r="I143" s="16" t="n">
        <f aca="false">($K$2-($M$2*E143+$N$2))^2</f>
        <v>0.00153618226735868</v>
      </c>
      <c r="J143" s="16" t="n">
        <f aca="false">($K$2-F143)^2</f>
        <v>0.00314433879307014</v>
      </c>
    </row>
    <row r="144" customFormat="false" ht="14.25" hidden="false" customHeight="false" outlineLevel="0" collapsed="false">
      <c r="A144" s="3" t="n">
        <v>2022</v>
      </c>
      <c r="B144" s="4" t="n">
        <v>0.9</v>
      </c>
      <c r="C144" s="4" t="n">
        <v>14.6</v>
      </c>
      <c r="E144" s="3" t="n">
        <v>2022</v>
      </c>
      <c r="F144" s="4" t="n">
        <f aca="false">LN(C144)</f>
        <v>2.68102152871429</v>
      </c>
      <c r="G144" s="4" t="n">
        <f aca="false">E144*F144</f>
        <v>5421.0255310603</v>
      </c>
      <c r="H144" s="3" t="n">
        <f aca="false">E144^2</f>
        <v>4088484</v>
      </c>
      <c r="I144" s="16" t="n">
        <f aca="false">($K$2-($M$2*E144+$N$2))^2</f>
        <v>0.00158038669586862</v>
      </c>
      <c r="J144" s="16" t="n">
        <f aca="false">($K$2-F144)^2</f>
        <v>0.00354083778658517</v>
      </c>
    </row>
    <row r="145" customFormat="false" ht="14.25" hidden="false" customHeight="false" outlineLevel="0" collapsed="false">
      <c r="E145" s="20" t="n">
        <f aca="false">SUM(E2:E144)</f>
        <v>278993</v>
      </c>
      <c r="F145" s="21" t="n">
        <f aca="false">SUM(F2:F144)</f>
        <v>374.87687230368</v>
      </c>
      <c r="G145" s="21" t="n">
        <f aca="false">SUM(G2:G144)</f>
        <v>731521.213859238</v>
      </c>
      <c r="H145" s="20" t="n">
        <f aca="false">SUM(H2:H144)</f>
        <v>544559015</v>
      </c>
      <c r="I145" s="22" t="n">
        <f aca="false">SUM(I2:I144)</f>
        <v>0.0763927766236976</v>
      </c>
      <c r="J145" s="22" t="n">
        <f aca="false">SUM(J2:J144)</f>
        <v>0.0996230174955736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45"/>
  <sheetViews>
    <sheetView showFormulas="false" showGridLines="fals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P5" activeCellId="0" sqref="P5"/>
    </sheetView>
  </sheetViews>
  <sheetFormatPr defaultColWidth="8.88671875" defaultRowHeight="14.25" zeroHeight="false" outlineLevelRow="0" outlineLevelCol="0"/>
  <cols>
    <col collapsed="false" customWidth="true" hidden="false" outlineLevel="0" max="1" min="1" style="7" width="8.56"/>
    <col collapsed="false" customWidth="true" hidden="false" outlineLevel="0" max="2" min="2" style="7" width="8.34"/>
    <col collapsed="false" customWidth="true" hidden="false" outlineLevel="0" max="3" min="3" style="7" width="12"/>
    <col collapsed="false" customWidth="false" hidden="false" outlineLevel="0" max="4" min="4" style="8" width="8.88"/>
    <col collapsed="false" customWidth="true" hidden="false" outlineLevel="0" max="5" min="5" style="7" width="10.21"/>
    <col collapsed="false" customWidth="true" hidden="false" outlineLevel="0" max="6" min="6" style="7" width="8.34"/>
    <col collapsed="false" customWidth="true" hidden="false" outlineLevel="0" max="7" min="7" style="7" width="10.44"/>
    <col collapsed="false" customWidth="true" hidden="false" outlineLevel="0" max="8" min="8" style="9" width="10"/>
    <col collapsed="false" customWidth="true" hidden="false" outlineLevel="0" max="9" min="9" style="10" width="15.88"/>
    <col collapsed="false" customWidth="true" hidden="false" outlineLevel="0" max="10" min="10" style="10" width="15.56"/>
    <col collapsed="false" customWidth="false" hidden="false" outlineLevel="0" max="12" min="11" style="8" width="8.88"/>
    <col collapsed="false" customWidth="true" hidden="false" outlineLevel="0" max="13" min="13" style="8" width="27.88"/>
    <col collapsed="false" customWidth="true" hidden="false" outlineLevel="0" max="14" min="14" style="8" width="26.84"/>
    <col collapsed="false" customWidth="true" hidden="false" outlineLevel="0" max="15" min="15" style="8" width="25.86"/>
    <col collapsed="false" customWidth="true" hidden="false" outlineLevel="0" max="17" min="16" style="8" width="25.73"/>
    <col collapsed="false" customWidth="false" hidden="false" outlineLevel="0" max="16384" min="18" style="8" width="8.88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3</v>
      </c>
      <c r="D1" s="1"/>
      <c r="E1" s="11" t="s">
        <v>0</v>
      </c>
      <c r="F1" s="11" t="s">
        <v>1</v>
      </c>
      <c r="G1" s="11" t="s">
        <v>4</v>
      </c>
      <c r="H1" s="12" t="s">
        <v>5</v>
      </c>
      <c r="I1" s="13" t="s">
        <v>6</v>
      </c>
      <c r="J1" s="13" t="s">
        <v>7</v>
      </c>
      <c r="K1" s="1"/>
      <c r="L1" s="14" t="s">
        <v>8</v>
      </c>
      <c r="M1" s="14" t="s">
        <v>9</v>
      </c>
      <c r="N1" s="15" t="s">
        <v>10</v>
      </c>
      <c r="O1" s="15" t="s">
        <v>14</v>
      </c>
      <c r="P1" s="15" t="s">
        <v>12</v>
      </c>
      <c r="Q1" s="15" t="s">
        <v>11</v>
      </c>
    </row>
    <row r="2" customFormat="false" ht="13.8" hidden="false" customHeight="false" outlineLevel="0" collapsed="false">
      <c r="A2" s="3" t="n">
        <v>1880</v>
      </c>
      <c r="B2" s="4" t="n">
        <v>-0.17</v>
      </c>
      <c r="C2" s="4" t="n">
        <v>13.53</v>
      </c>
      <c r="E2" s="3" t="n">
        <v>1880</v>
      </c>
      <c r="F2" s="4" t="n">
        <f aca="false">LN(C2)</f>
        <v>2.6049094421827</v>
      </c>
      <c r="G2" s="4" t="n">
        <f aca="false">E2*F2</f>
        <v>4897.22975130347</v>
      </c>
      <c r="H2" s="3" t="n">
        <f aca="false">E2^2</f>
        <v>3534400</v>
      </c>
      <c r="I2" s="16" t="n">
        <f aca="false">($L$2-($N$2*E2+$O$2))^2</f>
        <v>0.00158038669590439</v>
      </c>
      <c r="J2" s="16" t="n">
        <f aca="false">($L$2-F2)^2</f>
        <v>0.000275797343221839</v>
      </c>
      <c r="L2" s="17" t="n">
        <f aca="false">AVERAGE(F2:F144)</f>
        <v>2.62151658953623</v>
      </c>
      <c r="M2" s="18" t="n">
        <f aca="false">COUNT(A2:A144)</f>
        <v>143</v>
      </c>
      <c r="N2" s="19" t="n">
        <f aca="false">((E145*F145)-(M2*G145))/((E145^2)-(M2*H145))</f>
        <v>0.000559916587697522</v>
      </c>
      <c r="O2" s="19" t="n">
        <f aca="false">(E145*G145-F145*H145)/(E145^2-M2*H145)</f>
        <v>1.52911932693814</v>
      </c>
      <c r="P2" s="19" t="n">
        <f aca="false">I145/J145</f>
        <v>0.766818537965805</v>
      </c>
      <c r="Q2" s="26" t="n">
        <f aca="false">EXP(O2)</f>
        <v>4.61411150874628</v>
      </c>
    </row>
    <row r="3" customFormat="false" ht="13.8" hidden="false" customHeight="false" outlineLevel="0" collapsed="false">
      <c r="A3" s="3" t="n">
        <v>1881</v>
      </c>
      <c r="B3" s="4" t="n">
        <v>-0.09</v>
      </c>
      <c r="C3" s="4" t="n">
        <v>13.61</v>
      </c>
      <c r="E3" s="3" t="n">
        <v>1881</v>
      </c>
      <c r="F3" s="4" t="n">
        <f aca="false">LN(C3)</f>
        <v>2.61080481666337</v>
      </c>
      <c r="G3" s="4" t="n">
        <f aca="false">E3*F3</f>
        <v>4910.92386014381</v>
      </c>
      <c r="H3" s="3" t="n">
        <f aca="false">E3^2</f>
        <v>3538161</v>
      </c>
      <c r="I3" s="16" t="n">
        <f aca="false">($L$2-($N$2*E3+$O$2))^2</f>
        <v>0.00153618226739391</v>
      </c>
      <c r="J3" s="16" t="n">
        <f aca="false">($L$2-F3)^2</f>
        <v>0.00011474207807956</v>
      </c>
      <c r="M3" s="0"/>
    </row>
    <row r="4" customFormat="false" ht="13.8" hidden="false" customHeight="false" outlineLevel="0" collapsed="false">
      <c r="A4" s="3" t="n">
        <v>1882</v>
      </c>
      <c r="B4" s="4" t="n">
        <v>-0.11</v>
      </c>
      <c r="C4" s="4" t="n">
        <v>13.59</v>
      </c>
      <c r="E4" s="3" t="n">
        <v>1882</v>
      </c>
      <c r="F4" s="4" t="n">
        <f aca="false">LN(C4)</f>
        <v>2.60933422816305</v>
      </c>
      <c r="G4" s="4" t="n">
        <f aca="false">E4*F4</f>
        <v>4910.76701740286</v>
      </c>
      <c r="H4" s="3" t="n">
        <f aca="false">E4^2</f>
        <v>3541924</v>
      </c>
      <c r="I4" s="16" t="n">
        <f aca="false">($L$2-($N$2*E4+$O$2))^2</f>
        <v>0.00149260485205382</v>
      </c>
      <c r="J4" s="16" t="n">
        <f aca="false">($L$2-F4)^2</f>
        <v>0.000148409928626596</v>
      </c>
      <c r="L4" s="0"/>
      <c r="M4" s="0"/>
      <c r="O4" s="0"/>
    </row>
    <row r="5" customFormat="false" ht="13.8" hidden="false" customHeight="false" outlineLevel="0" collapsed="false">
      <c r="A5" s="3" t="n">
        <v>1883</v>
      </c>
      <c r="B5" s="4" t="n">
        <v>-0.18</v>
      </c>
      <c r="C5" s="4" t="n">
        <v>13.52</v>
      </c>
      <c r="E5" s="3" t="n">
        <v>1883</v>
      </c>
      <c r="F5" s="4" t="n">
        <f aca="false">LN(C5)</f>
        <v>2.60417007061482</v>
      </c>
      <c r="G5" s="4" t="n">
        <f aca="false">E5*F5</f>
        <v>4903.6522429677</v>
      </c>
      <c r="H5" s="3" t="n">
        <f aca="false">E5^2</f>
        <v>3545689</v>
      </c>
      <c r="I5" s="16" t="n">
        <f aca="false">($L$2-($N$2*E5+$O$2))^2</f>
        <v>0.00144965444988408</v>
      </c>
      <c r="J5" s="16" t="n">
        <f aca="false">($L$2-F5)^2</f>
        <v>0.000300901718690779</v>
      </c>
      <c r="L5" s="0"/>
      <c r="M5" s="0"/>
      <c r="N5" s="0"/>
      <c r="O5" s="0"/>
    </row>
    <row r="6" customFormat="false" ht="13.8" hidden="false" customHeight="false" outlineLevel="0" collapsed="false">
      <c r="A6" s="3" t="n">
        <v>1884</v>
      </c>
      <c r="B6" s="4" t="n">
        <v>-0.28</v>
      </c>
      <c r="C6" s="4" t="n">
        <v>13.42</v>
      </c>
      <c r="E6" s="3" t="n">
        <v>1884</v>
      </c>
      <c r="F6" s="4" t="n">
        <f aca="false">LN(C6)</f>
        <v>2.59674613154354</v>
      </c>
      <c r="G6" s="4" t="n">
        <f aca="false">E6*F6</f>
        <v>4892.26971182802</v>
      </c>
      <c r="H6" s="3" t="n">
        <f aca="false">E6^2</f>
        <v>3549456</v>
      </c>
      <c r="I6" s="16" t="n">
        <f aca="false">($L$2-($N$2*E6+$O$2))^2</f>
        <v>0.00140733106088467</v>
      </c>
      <c r="J6" s="16" t="n">
        <f aca="false">($L$2-F6)^2</f>
        <v>0.000613575589167651</v>
      </c>
      <c r="L6" s="0"/>
      <c r="M6" s="0"/>
    </row>
    <row r="7" customFormat="false" ht="13.8" hidden="false" customHeight="false" outlineLevel="0" collapsed="false">
      <c r="A7" s="3" t="n">
        <v>1885</v>
      </c>
      <c r="B7" s="4" t="n">
        <v>-0.33</v>
      </c>
      <c r="C7" s="4" t="n">
        <v>13.37</v>
      </c>
      <c r="E7" s="3" t="n">
        <v>1885</v>
      </c>
      <c r="F7" s="4" t="n">
        <f aca="false">LN(C7)</f>
        <v>2.59301339111385</v>
      </c>
      <c r="G7" s="4" t="n">
        <f aca="false">E7*F7</f>
        <v>4887.83024224961</v>
      </c>
      <c r="H7" s="3" t="n">
        <f aca="false">E7^2</f>
        <v>3553225</v>
      </c>
      <c r="I7" s="16" t="n">
        <f aca="false">($L$2-($N$2*E7+$O$2))^2</f>
        <v>0.00136563468505562</v>
      </c>
      <c r="J7" s="16" t="n">
        <f aca="false">($L$2-F7)^2</f>
        <v>0.000812432320305263</v>
      </c>
      <c r="M7" s="0"/>
    </row>
    <row r="8" customFormat="false" ht="13.8" hidden="false" customHeight="false" outlineLevel="0" collapsed="false">
      <c r="A8" s="3" t="n">
        <v>1886</v>
      </c>
      <c r="B8" s="4" t="n">
        <v>-0.31</v>
      </c>
      <c r="C8" s="4" t="n">
        <v>13.39</v>
      </c>
      <c r="E8" s="3" t="n">
        <v>1886</v>
      </c>
      <c r="F8" s="4" t="n">
        <f aca="false">LN(C8)</f>
        <v>2.59450815970308</v>
      </c>
      <c r="G8" s="4" t="n">
        <f aca="false">E8*F8</f>
        <v>4893.24238920001</v>
      </c>
      <c r="H8" s="3" t="n">
        <f aca="false">E8^2</f>
        <v>3556996</v>
      </c>
      <c r="I8" s="16" t="n">
        <f aca="false">($L$2-($N$2*E8+$O$2))^2</f>
        <v>0.00132456532239696</v>
      </c>
      <c r="J8" s="16" t="n">
        <f aca="false">($L$2-F8)^2</f>
        <v>0.000729455282051917</v>
      </c>
      <c r="L8" s="0"/>
      <c r="M8" s="0"/>
    </row>
    <row r="9" customFormat="false" ht="14.25" hidden="false" customHeight="false" outlineLevel="0" collapsed="false">
      <c r="A9" s="3" t="n">
        <v>1887</v>
      </c>
      <c r="B9" s="4" t="n">
        <v>-0.36</v>
      </c>
      <c r="C9" s="4" t="n">
        <v>13.34</v>
      </c>
      <c r="E9" s="3" t="n">
        <v>1887</v>
      </c>
      <c r="F9" s="4" t="n">
        <f aca="false">LN(C9)</f>
        <v>2.59076704048748</v>
      </c>
      <c r="G9" s="4" t="n">
        <f aca="false">E9*F9</f>
        <v>4888.77740539987</v>
      </c>
      <c r="H9" s="3" t="n">
        <f aca="false">E9^2</f>
        <v>3560769</v>
      </c>
      <c r="I9" s="16" t="n">
        <f aca="false">($L$2-($N$2*E9+$O$2))^2</f>
        <v>0.00128412297290863</v>
      </c>
      <c r="J9" s="16" t="n">
        <f aca="false">($L$2-F9)^2</f>
        <v>0.000945534766701383</v>
      </c>
    </row>
    <row r="10" customFormat="false" ht="14.25" hidden="false" customHeight="false" outlineLevel="0" collapsed="false">
      <c r="A10" s="3" t="n">
        <v>1888</v>
      </c>
      <c r="B10" s="4" t="n">
        <v>-0.17</v>
      </c>
      <c r="C10" s="4" t="n">
        <v>13.53</v>
      </c>
      <c r="E10" s="3" t="n">
        <v>1888</v>
      </c>
      <c r="F10" s="4" t="n">
        <f aca="false">LN(C10)</f>
        <v>2.6049094421827</v>
      </c>
      <c r="G10" s="4" t="n">
        <f aca="false">E10*F10</f>
        <v>4918.06902684093</v>
      </c>
      <c r="H10" s="3" t="n">
        <f aca="false">E10^2</f>
        <v>3564544</v>
      </c>
      <c r="I10" s="16" t="n">
        <f aca="false">($L$2-($N$2*E10+$O$2))^2</f>
        <v>0.00124430763659065</v>
      </c>
      <c r="J10" s="16" t="n">
        <f aca="false">($L$2-F10)^2</f>
        <v>0.000275797343221839</v>
      </c>
    </row>
    <row r="11" customFormat="false" ht="14.25" hidden="false" customHeight="false" outlineLevel="0" collapsed="false">
      <c r="A11" s="3" t="n">
        <v>1889</v>
      </c>
      <c r="B11" s="4" t="n">
        <v>-0.1</v>
      </c>
      <c r="C11" s="4" t="n">
        <v>13.6</v>
      </c>
      <c r="E11" s="3" t="n">
        <v>1889</v>
      </c>
      <c r="F11" s="4" t="n">
        <f aca="false">LN(C11)</f>
        <v>2.61006979274201</v>
      </c>
      <c r="G11" s="4" t="n">
        <f aca="false">E11*F11</f>
        <v>4930.42183848965</v>
      </c>
      <c r="H11" s="3" t="n">
        <f aca="false">E11^2</f>
        <v>3568321</v>
      </c>
      <c r="I11" s="16" t="n">
        <f aca="false">($L$2-($N$2*E11+$O$2))^2</f>
        <v>0.00120511931344306</v>
      </c>
      <c r="J11" s="16" t="n">
        <f aca="false">($L$2-F11)^2</f>
        <v>0.00013102915684816</v>
      </c>
    </row>
    <row r="12" customFormat="false" ht="14.25" hidden="false" customHeight="false" outlineLevel="0" collapsed="false">
      <c r="A12" s="3" t="n">
        <v>1890</v>
      </c>
      <c r="B12" s="4" t="n">
        <v>-0.35</v>
      </c>
      <c r="C12" s="4" t="n">
        <v>13.35</v>
      </c>
      <c r="E12" s="3" t="n">
        <v>1890</v>
      </c>
      <c r="F12" s="4" t="n">
        <f aca="false">LN(C12)</f>
        <v>2.59151638484626</v>
      </c>
      <c r="G12" s="4" t="n">
        <f aca="false">E12*F12</f>
        <v>4897.96596735943</v>
      </c>
      <c r="H12" s="3" t="n">
        <f aca="false">E12^2</f>
        <v>3572100</v>
      </c>
      <c r="I12" s="16" t="n">
        <f aca="false">($L$2-($N$2*E12+$O$2))^2</f>
        <v>0.00116655800346583</v>
      </c>
      <c r="J12" s="16" t="n">
        <f aca="false">($L$2-F12)^2</f>
        <v>0.000900012281439972</v>
      </c>
    </row>
    <row r="13" customFormat="false" ht="14.25" hidden="false" customHeight="false" outlineLevel="0" collapsed="false">
      <c r="A13" s="3" t="n">
        <v>1891</v>
      </c>
      <c r="B13" s="4" t="n">
        <v>-0.23</v>
      </c>
      <c r="C13" s="4" t="n">
        <v>13.47</v>
      </c>
      <c r="E13" s="3" t="n">
        <v>1891</v>
      </c>
      <c r="F13" s="4" t="n">
        <f aca="false">LN(C13)</f>
        <v>2.60046499042227</v>
      </c>
      <c r="G13" s="4" t="n">
        <f aca="false">E13*F13</f>
        <v>4917.47929688852</v>
      </c>
      <c r="H13" s="3" t="n">
        <f aca="false">E13^2</f>
        <v>3575881</v>
      </c>
      <c r="I13" s="16" t="n">
        <f aca="false">($L$2-($N$2*E13+$O$2))^2</f>
        <v>0.00112862370665892</v>
      </c>
      <c r="J13" s="16" t="n">
        <f aca="false">($L$2-F13)^2</f>
        <v>0.000443169825254607</v>
      </c>
    </row>
    <row r="14" customFormat="false" ht="14.25" hidden="false" customHeight="false" outlineLevel="0" collapsed="false">
      <c r="A14" s="3" t="n">
        <v>1892</v>
      </c>
      <c r="B14" s="4" t="n">
        <v>-0.27</v>
      </c>
      <c r="C14" s="4" t="n">
        <v>13.43</v>
      </c>
      <c r="E14" s="3" t="n">
        <v>1892</v>
      </c>
      <c r="F14" s="4" t="n">
        <f aca="false">LN(C14)</f>
        <v>2.59749101053515</v>
      </c>
      <c r="G14" s="4" t="n">
        <f aca="false">E14*F14</f>
        <v>4914.4529919325</v>
      </c>
      <c r="H14" s="3" t="n">
        <f aca="false">E14^2</f>
        <v>3579664</v>
      </c>
      <c r="I14" s="16" t="n">
        <f aca="false">($L$2-($N$2*E14+$O$2))^2</f>
        <v>0.00109131642302238</v>
      </c>
      <c r="J14" s="16" t="n">
        <f aca="false">($L$2-F14)^2</f>
        <v>0.000577228446337133</v>
      </c>
    </row>
    <row r="15" customFormat="false" ht="14.25" hidden="false" customHeight="false" outlineLevel="0" collapsed="false">
      <c r="A15" s="3" t="n">
        <v>1893</v>
      </c>
      <c r="B15" s="4" t="n">
        <v>-0.31</v>
      </c>
      <c r="C15" s="4" t="n">
        <v>13.39</v>
      </c>
      <c r="E15" s="3" t="n">
        <v>1893</v>
      </c>
      <c r="F15" s="4" t="n">
        <f aca="false">LN(C15)</f>
        <v>2.59450815970308</v>
      </c>
      <c r="G15" s="4" t="n">
        <f aca="false">E15*F15</f>
        <v>4911.40394631793</v>
      </c>
      <c r="H15" s="3" t="n">
        <f aca="false">E15^2</f>
        <v>3583449</v>
      </c>
      <c r="I15" s="16" t="n">
        <f aca="false">($L$2-($N$2*E15+$O$2))^2</f>
        <v>0.00105463615255622</v>
      </c>
      <c r="J15" s="16" t="n">
        <f aca="false">($L$2-F15)^2</f>
        <v>0.000729455282051917</v>
      </c>
    </row>
    <row r="16" customFormat="false" ht="14.25" hidden="false" customHeight="false" outlineLevel="0" collapsed="false">
      <c r="A16" s="3" t="n">
        <v>1894</v>
      </c>
      <c r="B16" s="4" t="n">
        <v>-0.3</v>
      </c>
      <c r="C16" s="4" t="n">
        <v>13.4</v>
      </c>
      <c r="E16" s="3" t="n">
        <v>1894</v>
      </c>
      <c r="F16" s="4" t="n">
        <f aca="false">LN(C16)</f>
        <v>2.59525470695687</v>
      </c>
      <c r="G16" s="4" t="n">
        <f aca="false">E16*F16</f>
        <v>4915.4124149763</v>
      </c>
      <c r="H16" s="3" t="n">
        <f aca="false">E16^2</f>
        <v>3587236</v>
      </c>
      <c r="I16" s="16" t="n">
        <f aca="false">($L$2-($N$2*E16+$O$2))^2</f>
        <v>0.00101858289526039</v>
      </c>
      <c r="J16" s="16" t="n">
        <f aca="false">($L$2-F16)^2</f>
        <v>0.000689686476612122</v>
      </c>
    </row>
    <row r="17" customFormat="false" ht="14.25" hidden="false" customHeight="false" outlineLevel="0" collapsed="false">
      <c r="A17" s="3" t="n">
        <v>1895</v>
      </c>
      <c r="B17" s="4" t="n">
        <v>-0.22</v>
      </c>
      <c r="C17" s="4" t="n">
        <v>13.48</v>
      </c>
      <c r="E17" s="3" t="n">
        <v>1895</v>
      </c>
      <c r="F17" s="4" t="n">
        <f aca="false">LN(C17)</f>
        <v>2.60120710548416</v>
      </c>
      <c r="G17" s="4" t="n">
        <f aca="false">E17*F17</f>
        <v>4929.28746489249</v>
      </c>
      <c r="H17" s="3" t="n">
        <f aca="false">E17^2</f>
        <v>3591025</v>
      </c>
      <c r="I17" s="16" t="n">
        <f aca="false">($L$2-($N$2*E17+$O$2))^2</f>
        <v>0.000983156651134914</v>
      </c>
      <c r="J17" s="16" t="n">
        <f aca="false">($L$2-F17)^2</f>
        <v>0.000412475142461092</v>
      </c>
    </row>
    <row r="18" customFormat="false" ht="14.25" hidden="false" customHeight="false" outlineLevel="0" collapsed="false">
      <c r="A18" s="3" t="n">
        <v>1896</v>
      </c>
      <c r="B18" s="4" t="n">
        <v>-0.11</v>
      </c>
      <c r="C18" s="4" t="n">
        <v>13.59</v>
      </c>
      <c r="E18" s="3" t="n">
        <v>1896</v>
      </c>
      <c r="F18" s="4" t="n">
        <f aca="false">LN(C18)</f>
        <v>2.60933422816305</v>
      </c>
      <c r="G18" s="4" t="n">
        <f aca="false">E18*F18</f>
        <v>4947.29769659715</v>
      </c>
      <c r="H18" s="3" t="n">
        <f aca="false">E18^2</f>
        <v>3594816</v>
      </c>
      <c r="I18" s="16" t="n">
        <f aca="false">($L$2-($N$2*E18+$O$2))^2</f>
        <v>0.000948357420179827</v>
      </c>
      <c r="J18" s="16" t="n">
        <f aca="false">($L$2-F18)^2</f>
        <v>0.000148409928626596</v>
      </c>
    </row>
    <row r="19" customFormat="false" ht="14.25" hidden="false" customHeight="false" outlineLevel="0" collapsed="false">
      <c r="A19" s="3" t="n">
        <v>1897</v>
      </c>
      <c r="B19" s="4" t="n">
        <v>-0.1</v>
      </c>
      <c r="C19" s="4" t="n">
        <v>13.6</v>
      </c>
      <c r="E19" s="3" t="n">
        <v>1897</v>
      </c>
      <c r="F19" s="4" t="n">
        <f aca="false">LN(C19)</f>
        <v>2.61006979274201</v>
      </c>
      <c r="G19" s="4" t="n">
        <f aca="false">E19*F19</f>
        <v>4951.30239683159</v>
      </c>
      <c r="H19" s="3" t="n">
        <f aca="false">E19^2</f>
        <v>3598609</v>
      </c>
      <c r="I19" s="16" t="n">
        <f aca="false">($L$2-($N$2*E19+$O$2))^2</f>
        <v>0.000914185202395097</v>
      </c>
      <c r="J19" s="16" t="n">
        <f aca="false">($L$2-F19)^2</f>
        <v>0.00013102915684816</v>
      </c>
    </row>
    <row r="20" customFormat="false" ht="14.25" hidden="false" customHeight="false" outlineLevel="0" collapsed="false">
      <c r="A20" s="3" t="n">
        <v>1898</v>
      </c>
      <c r="B20" s="4" t="n">
        <v>-0.27</v>
      </c>
      <c r="C20" s="4" t="n">
        <v>13.43</v>
      </c>
      <c r="E20" s="3" t="n">
        <v>1898</v>
      </c>
      <c r="F20" s="4" t="n">
        <f aca="false">LN(C20)</f>
        <v>2.59749101053515</v>
      </c>
      <c r="G20" s="4" t="n">
        <f aca="false">E20*F20</f>
        <v>4930.03793799571</v>
      </c>
      <c r="H20" s="3" t="n">
        <f aca="false">E20^2</f>
        <v>3602404</v>
      </c>
      <c r="I20" s="16" t="n">
        <f aca="false">($L$2-($N$2*E20+$O$2))^2</f>
        <v>0.000880639997780698</v>
      </c>
      <c r="J20" s="16" t="n">
        <f aca="false">($L$2-F20)^2</f>
        <v>0.000577228446337133</v>
      </c>
    </row>
    <row r="21" customFormat="false" ht="14.25" hidden="false" customHeight="false" outlineLevel="0" collapsed="false">
      <c r="A21" s="3" t="n">
        <v>1899</v>
      </c>
      <c r="B21" s="4" t="n">
        <v>-0.17</v>
      </c>
      <c r="C21" s="4" t="n">
        <v>13.53</v>
      </c>
      <c r="E21" s="3" t="n">
        <v>1899</v>
      </c>
      <c r="F21" s="4" t="n">
        <f aca="false">LN(C21)</f>
        <v>2.6049094421827</v>
      </c>
      <c r="G21" s="4" t="n">
        <f aca="false">E21*F21</f>
        <v>4946.72303070494</v>
      </c>
      <c r="H21" s="3" t="n">
        <f aca="false">E21^2</f>
        <v>3606201</v>
      </c>
      <c r="I21" s="16" t="n">
        <f aca="false">($L$2-($N$2*E21+$O$2))^2</f>
        <v>0.000847721806336657</v>
      </c>
      <c r="J21" s="16" t="n">
        <f aca="false">($L$2-F21)^2</f>
        <v>0.000275797343221839</v>
      </c>
    </row>
    <row r="22" customFormat="false" ht="14.25" hidden="false" customHeight="false" outlineLevel="0" collapsed="false">
      <c r="A22" s="3" t="n">
        <v>1900</v>
      </c>
      <c r="B22" s="4" t="n">
        <v>-0.08</v>
      </c>
      <c r="C22" s="4" t="n">
        <v>13.62</v>
      </c>
      <c r="E22" s="3" t="n">
        <v>1900</v>
      </c>
      <c r="F22" s="4" t="n">
        <f aca="false">LN(C22)</f>
        <v>2.61153930072137</v>
      </c>
      <c r="G22" s="4" t="n">
        <f aca="false">E22*F22</f>
        <v>4961.9246713706</v>
      </c>
      <c r="H22" s="3" t="n">
        <f aca="false">E22^2</f>
        <v>3610000</v>
      </c>
      <c r="I22" s="16" t="n">
        <f aca="false">($L$2-($N$2*E22+$O$2))^2</f>
        <v>0.000815430628063</v>
      </c>
      <c r="J22" s="16" t="n">
        <f aca="false">($L$2-F22)^2</f>
        <v>9.95462920951335E-005</v>
      </c>
    </row>
    <row r="23" customFormat="false" ht="14.25" hidden="false" customHeight="false" outlineLevel="0" collapsed="false">
      <c r="A23" s="3" t="n">
        <v>1901</v>
      </c>
      <c r="B23" s="4" t="n">
        <v>-0.15</v>
      </c>
      <c r="C23" s="4" t="n">
        <v>13.55</v>
      </c>
      <c r="E23" s="3" t="n">
        <v>1901</v>
      </c>
      <c r="F23" s="4" t="n">
        <f aca="false">LN(C23)</f>
        <v>2.60638654732571</v>
      </c>
      <c r="G23" s="4" t="n">
        <f aca="false">E23*F23</f>
        <v>4954.74082646617</v>
      </c>
      <c r="H23" s="3" t="n">
        <f aca="false">E23^2</f>
        <v>3613801</v>
      </c>
      <c r="I23" s="16" t="n">
        <f aca="false">($L$2-($N$2*E23+$O$2))^2</f>
        <v>0.000783766462959699</v>
      </c>
      <c r="J23" s="16" t="n">
        <f aca="false">($L$2-F23)^2</f>
        <v>0.000228918177292011</v>
      </c>
    </row>
    <row r="24" customFormat="false" ht="14.25" hidden="false" customHeight="false" outlineLevel="0" collapsed="false">
      <c r="A24" s="3" t="n">
        <v>1902</v>
      </c>
      <c r="B24" s="4" t="n">
        <v>-0.27</v>
      </c>
      <c r="C24" s="4" t="n">
        <v>13.43</v>
      </c>
      <c r="E24" s="3" t="n">
        <v>1902</v>
      </c>
      <c r="F24" s="4" t="n">
        <f aca="false">LN(C24)</f>
        <v>2.59749101053515</v>
      </c>
      <c r="G24" s="4" t="n">
        <f aca="false">E24*F24</f>
        <v>4940.42790203785</v>
      </c>
      <c r="H24" s="3" t="n">
        <f aca="false">E24^2</f>
        <v>3617604</v>
      </c>
      <c r="I24" s="16" t="n">
        <f aca="false">($L$2-($N$2*E24+$O$2))^2</f>
        <v>0.000752729311026707</v>
      </c>
      <c r="J24" s="16" t="n">
        <f aca="false">($L$2-F24)^2</f>
        <v>0.000577228446337133</v>
      </c>
    </row>
    <row r="25" customFormat="false" ht="14.25" hidden="false" customHeight="false" outlineLevel="0" collapsed="false">
      <c r="A25" s="3" t="n">
        <v>1903</v>
      </c>
      <c r="B25" s="4" t="n">
        <v>-0.37</v>
      </c>
      <c r="C25" s="4" t="n">
        <v>13.33</v>
      </c>
      <c r="E25" s="3" t="n">
        <v>1903</v>
      </c>
      <c r="F25" s="4" t="n">
        <f aca="false">LN(C25)</f>
        <v>2.59001713419062</v>
      </c>
      <c r="G25" s="4" t="n">
        <f aca="false">E25*F25</f>
        <v>4928.80260636475</v>
      </c>
      <c r="H25" s="3" t="n">
        <f aca="false">E25^2</f>
        <v>3621409</v>
      </c>
      <c r="I25" s="16" t="n">
        <f aca="false">($L$2-($N$2*E25+$O$2))^2</f>
        <v>0.000722319172264122</v>
      </c>
      <c r="J25" s="16" t="n">
        <f aca="false">($L$2-F25)^2</f>
        <v>0.000992215687070012</v>
      </c>
    </row>
    <row r="26" customFormat="false" ht="14.25" hidden="false" customHeight="false" outlineLevel="0" collapsed="false">
      <c r="A26" s="3" t="n">
        <v>1904</v>
      </c>
      <c r="B26" s="4" t="n">
        <v>-0.47</v>
      </c>
      <c r="C26" s="4" t="n">
        <v>13.23</v>
      </c>
      <c r="E26" s="3" t="n">
        <v>1904</v>
      </c>
      <c r="F26" s="4" t="n">
        <f aca="false">LN(C26)</f>
        <v>2.58248697812686</v>
      </c>
      <c r="G26" s="4" t="n">
        <f aca="false">E26*F26</f>
        <v>4917.05520635355</v>
      </c>
      <c r="H26" s="3" t="n">
        <f aca="false">E26^2</f>
        <v>3625216</v>
      </c>
      <c r="I26" s="16" t="n">
        <f aca="false">($L$2-($N$2*E26+$O$2))^2</f>
        <v>0.000692536046671894</v>
      </c>
      <c r="J26" s="16" t="n">
        <f aca="false">($L$2-F26)^2</f>
        <v>0.0015233105667658</v>
      </c>
    </row>
    <row r="27" customFormat="false" ht="14.25" hidden="false" customHeight="false" outlineLevel="0" collapsed="false">
      <c r="A27" s="3" t="n">
        <v>1905</v>
      </c>
      <c r="B27" s="4" t="n">
        <v>-0.26</v>
      </c>
      <c r="C27" s="4" t="n">
        <v>13.44</v>
      </c>
      <c r="E27" s="3" t="n">
        <v>1905</v>
      </c>
      <c r="F27" s="4" t="n">
        <f aca="false">LN(C27)</f>
        <v>2.598235335095</v>
      </c>
      <c r="G27" s="4" t="n">
        <f aca="false">E27*F27</f>
        <v>4949.63831335598</v>
      </c>
      <c r="H27" s="3" t="n">
        <f aca="false">E27^2</f>
        <v>3629025</v>
      </c>
      <c r="I27" s="16" t="n">
        <f aca="false">($L$2-($N$2*E27+$O$2))^2</f>
        <v>0.00066337993425</v>
      </c>
      <c r="J27" s="16" t="n">
        <f aca="false">($L$2-F27)^2</f>
        <v>0.000542016808356949</v>
      </c>
    </row>
    <row r="28" customFormat="false" ht="14.25" hidden="false" customHeight="false" outlineLevel="0" collapsed="false">
      <c r="A28" s="3" t="n">
        <v>1906</v>
      </c>
      <c r="B28" s="4" t="n">
        <v>-0.22</v>
      </c>
      <c r="C28" s="4" t="n">
        <v>13.48</v>
      </c>
      <c r="E28" s="3" t="n">
        <v>1906</v>
      </c>
      <c r="F28" s="4" t="n">
        <f aca="false">LN(C28)</f>
        <v>2.60120710548416</v>
      </c>
      <c r="G28" s="4" t="n">
        <f aca="false">E28*F28</f>
        <v>4957.90074305281</v>
      </c>
      <c r="H28" s="3" t="n">
        <f aca="false">E28^2</f>
        <v>3632836</v>
      </c>
      <c r="I28" s="16" t="n">
        <f aca="false">($L$2-($N$2*E28+$O$2))^2</f>
        <v>0.000634850834998464</v>
      </c>
      <c r="J28" s="16" t="n">
        <f aca="false">($L$2-F28)^2</f>
        <v>0.000412475142461092</v>
      </c>
    </row>
    <row r="29" customFormat="false" ht="14.25" hidden="false" customHeight="false" outlineLevel="0" collapsed="false">
      <c r="A29" s="3" t="n">
        <v>1907</v>
      </c>
      <c r="B29" s="4" t="n">
        <v>-0.38</v>
      </c>
      <c r="C29" s="4" t="n">
        <v>13.32</v>
      </c>
      <c r="E29" s="3" t="n">
        <v>1907</v>
      </c>
      <c r="F29" s="4" t="n">
        <f aca="false">LN(C29)</f>
        <v>2.58926666511224</v>
      </c>
      <c r="G29" s="4" t="n">
        <f aca="false">E29*F29</f>
        <v>4937.73153036905</v>
      </c>
      <c r="H29" s="3" t="n">
        <f aca="false">E29^2</f>
        <v>3636649</v>
      </c>
      <c r="I29" s="16" t="n">
        <f aca="false">($L$2-($N$2*E29+$O$2))^2</f>
        <v>0.000606948748917308</v>
      </c>
      <c r="J29" s="16" t="n">
        <f aca="false">($L$2-F29)^2</f>
        <v>0.00104005762535264</v>
      </c>
    </row>
    <row r="30" customFormat="false" ht="14.25" hidden="false" customHeight="false" outlineLevel="0" collapsed="false">
      <c r="A30" s="3" t="n">
        <v>1908</v>
      </c>
      <c r="B30" s="4" t="n">
        <v>-0.43</v>
      </c>
      <c r="C30" s="4" t="n">
        <v>13.27</v>
      </c>
      <c r="E30" s="3" t="n">
        <v>1908</v>
      </c>
      <c r="F30" s="4" t="n">
        <f aca="false">LN(C30)</f>
        <v>2.58550584834412</v>
      </c>
      <c r="G30" s="4" t="n">
        <f aca="false">E30*F30</f>
        <v>4933.14515864057</v>
      </c>
      <c r="H30" s="3" t="n">
        <f aca="false">E30^2</f>
        <v>3640464</v>
      </c>
      <c r="I30" s="16" t="n">
        <f aca="false">($L$2-($N$2*E30+$O$2))^2</f>
        <v>0.00057967367600651</v>
      </c>
      <c r="J30" s="16" t="n">
        <f aca="false">($L$2-F30)^2</f>
        <v>0.00129677348120513</v>
      </c>
    </row>
    <row r="31" customFormat="false" ht="14.25" hidden="false" customHeight="false" outlineLevel="0" collapsed="false">
      <c r="A31" s="3" t="n">
        <v>1909</v>
      </c>
      <c r="B31" s="4" t="n">
        <v>-0.48</v>
      </c>
      <c r="C31" s="4" t="n">
        <v>13.22</v>
      </c>
      <c r="E31" s="3" t="n">
        <v>1909</v>
      </c>
      <c r="F31" s="4" t="n">
        <f aca="false">LN(C31)</f>
        <v>2.58173083442354</v>
      </c>
      <c r="G31" s="4" t="n">
        <f aca="false">E31*F31</f>
        <v>4928.52416291454</v>
      </c>
      <c r="H31" s="3" t="n">
        <f aca="false">E31^2</f>
        <v>3644281</v>
      </c>
      <c r="I31" s="16" t="n">
        <f aca="false">($L$2-($N$2*E31+$O$2))^2</f>
        <v>0.000553025616266047</v>
      </c>
      <c r="J31" s="16" t="n">
        <f aca="false">($L$2-F31)^2</f>
        <v>0.00158290630988661</v>
      </c>
    </row>
    <row r="32" customFormat="false" ht="14.25" hidden="false" customHeight="false" outlineLevel="0" collapsed="false">
      <c r="A32" s="3" t="n">
        <v>1910</v>
      </c>
      <c r="B32" s="4" t="n">
        <v>-0.43</v>
      </c>
      <c r="C32" s="4" t="n">
        <v>13.27</v>
      </c>
      <c r="E32" s="3" t="n">
        <v>1910</v>
      </c>
      <c r="F32" s="4" t="n">
        <f aca="false">LN(C32)</f>
        <v>2.58550584834412</v>
      </c>
      <c r="G32" s="4" t="n">
        <f aca="false">E32*F32</f>
        <v>4938.31617033726</v>
      </c>
      <c r="H32" s="3" t="n">
        <f aca="false">E32^2</f>
        <v>3648100</v>
      </c>
      <c r="I32" s="16" t="n">
        <f aca="false">($L$2-($N$2*E32+$O$2))^2</f>
        <v>0.000527004569695943</v>
      </c>
      <c r="J32" s="16" t="n">
        <f aca="false">($L$2-F32)^2</f>
        <v>0.00129677348120513</v>
      </c>
    </row>
    <row r="33" customFormat="false" ht="14.25" hidden="false" customHeight="false" outlineLevel="0" collapsed="false">
      <c r="A33" s="3" t="n">
        <v>1911</v>
      </c>
      <c r="B33" s="4" t="n">
        <v>-0.44</v>
      </c>
      <c r="C33" s="4" t="n">
        <v>13.26</v>
      </c>
      <c r="E33" s="3" t="n">
        <v>1911</v>
      </c>
      <c r="F33" s="4" t="n">
        <f aca="false">LN(C33)</f>
        <v>2.58475198475772</v>
      </c>
      <c r="G33" s="4" t="n">
        <f aca="false">E33*F33</f>
        <v>4939.461042872</v>
      </c>
      <c r="H33" s="3" t="n">
        <f aca="false">E33^2</f>
        <v>3651921</v>
      </c>
      <c r="I33" s="16" t="n">
        <f aca="false">($L$2-($N$2*E33+$O$2))^2</f>
        <v>0.000501610536296217</v>
      </c>
      <c r="J33" s="16" t="n">
        <f aca="false">($L$2-F33)^2</f>
        <v>0.00135163616452002</v>
      </c>
    </row>
    <row r="34" customFormat="false" ht="14.25" hidden="false" customHeight="false" outlineLevel="0" collapsed="false">
      <c r="A34" s="3" t="n">
        <v>1912</v>
      </c>
      <c r="B34" s="4" t="n">
        <v>-0.36</v>
      </c>
      <c r="C34" s="4" t="n">
        <v>13.34</v>
      </c>
      <c r="E34" s="3" t="n">
        <v>1912</v>
      </c>
      <c r="F34" s="4" t="n">
        <f aca="false">LN(C34)</f>
        <v>2.59076704048748</v>
      </c>
      <c r="G34" s="4" t="n">
        <f aca="false">E34*F34</f>
        <v>4953.54658141206</v>
      </c>
      <c r="H34" s="3" t="n">
        <f aca="false">E34^2</f>
        <v>3655744</v>
      </c>
      <c r="I34" s="16" t="n">
        <f aca="false">($L$2-($N$2*E34+$O$2))^2</f>
        <v>0.000476843516066828</v>
      </c>
      <c r="J34" s="16" t="n">
        <f aca="false">($L$2-F34)^2</f>
        <v>0.000945534766701383</v>
      </c>
    </row>
    <row r="35" customFormat="false" ht="14.25" hidden="false" customHeight="false" outlineLevel="0" collapsed="false">
      <c r="A35" s="3" t="n">
        <v>1913</v>
      </c>
      <c r="B35" s="4" t="n">
        <v>-0.34</v>
      </c>
      <c r="C35" s="4" t="n">
        <v>13.36</v>
      </c>
      <c r="E35" s="3" t="n">
        <v>1913</v>
      </c>
      <c r="F35" s="4" t="n">
        <f aca="false">LN(C35)</f>
        <v>2.5922651681085</v>
      </c>
      <c r="G35" s="4" t="n">
        <f aca="false">E35*F35</f>
        <v>4959.00326659156</v>
      </c>
      <c r="H35" s="3" t="n">
        <f aca="false">E35^2</f>
        <v>3659569</v>
      </c>
      <c r="I35" s="16" t="n">
        <f aca="false">($L$2-($N$2*E35+$O$2))^2</f>
        <v>0.000452703509007797</v>
      </c>
      <c r="J35" s="16" t="n">
        <f aca="false">($L$2-F35)^2</f>
        <v>0.000855645655542452</v>
      </c>
    </row>
    <row r="36" customFormat="false" ht="14.25" hidden="false" customHeight="false" outlineLevel="0" collapsed="false">
      <c r="A36" s="3" t="n">
        <v>1914</v>
      </c>
      <c r="B36" s="4" t="n">
        <v>-0.15</v>
      </c>
      <c r="C36" s="4" t="n">
        <v>13.55</v>
      </c>
      <c r="E36" s="3" t="n">
        <v>1914</v>
      </c>
      <c r="F36" s="4" t="n">
        <f aca="false">LN(C36)</f>
        <v>2.60638654732571</v>
      </c>
      <c r="G36" s="4" t="n">
        <f aca="false">E36*F36</f>
        <v>4988.62385158141</v>
      </c>
      <c r="H36" s="3" t="n">
        <f aca="false">E36^2</f>
        <v>3663396</v>
      </c>
      <c r="I36" s="16" t="n">
        <f aca="false">($L$2-($N$2*E36+$O$2))^2</f>
        <v>0.000429190515119143</v>
      </c>
      <c r="J36" s="16" t="n">
        <f aca="false">($L$2-F36)^2</f>
        <v>0.000228918177292011</v>
      </c>
    </row>
    <row r="37" customFormat="false" ht="14.25" hidden="false" customHeight="false" outlineLevel="0" collapsed="false">
      <c r="A37" s="3" t="n">
        <v>1915</v>
      </c>
      <c r="B37" s="4" t="n">
        <v>-0.14</v>
      </c>
      <c r="C37" s="4" t="n">
        <v>13.56</v>
      </c>
      <c r="E37" s="3" t="n">
        <v>1915</v>
      </c>
      <c r="F37" s="4" t="n">
        <f aca="false">LN(C37)</f>
        <v>2.60712428251225</v>
      </c>
      <c r="G37" s="4" t="n">
        <f aca="false">E37*F37</f>
        <v>4992.64300101096</v>
      </c>
      <c r="H37" s="3" t="n">
        <f aca="false">E37^2</f>
        <v>3667225</v>
      </c>
      <c r="I37" s="16" t="n">
        <f aca="false">($L$2-($N$2*E37+$O$2))^2</f>
        <v>0.000406304534400847</v>
      </c>
      <c r="J37" s="16" t="n">
        <f aca="false">($L$2-F37)^2</f>
        <v>0.000207138501472414</v>
      </c>
    </row>
    <row r="38" customFormat="false" ht="14.25" hidden="false" customHeight="false" outlineLevel="0" collapsed="false">
      <c r="A38" s="3" t="n">
        <v>1916</v>
      </c>
      <c r="B38" s="4" t="n">
        <v>-0.36</v>
      </c>
      <c r="C38" s="4" t="n">
        <v>13.34</v>
      </c>
      <c r="E38" s="3" t="n">
        <v>1916</v>
      </c>
      <c r="F38" s="4" t="n">
        <f aca="false">LN(C38)</f>
        <v>2.59076704048748</v>
      </c>
      <c r="G38" s="4" t="n">
        <f aca="false">E38*F38</f>
        <v>4963.90964957401</v>
      </c>
      <c r="H38" s="3" t="n">
        <f aca="false">E38^2</f>
        <v>3671056</v>
      </c>
      <c r="I38" s="16" t="n">
        <f aca="false">($L$2-($N$2*E38+$O$2))^2</f>
        <v>0.00038404556685289</v>
      </c>
      <c r="J38" s="16" t="n">
        <f aca="false">($L$2-F38)^2</f>
        <v>0.000945534766701383</v>
      </c>
    </row>
    <row r="39" customFormat="false" ht="14.25" hidden="false" customHeight="false" outlineLevel="0" collapsed="false">
      <c r="A39" s="3" t="n">
        <v>1917</v>
      </c>
      <c r="B39" s="4" t="n">
        <v>-0.46</v>
      </c>
      <c r="C39" s="4" t="n">
        <v>13.24</v>
      </c>
      <c r="E39" s="3" t="n">
        <v>1917</v>
      </c>
      <c r="F39" s="4" t="n">
        <f aca="false">LN(C39)</f>
        <v>2.58324255050886</v>
      </c>
      <c r="G39" s="4" t="n">
        <f aca="false">E39*F39</f>
        <v>4952.07596932549</v>
      </c>
      <c r="H39" s="3" t="n">
        <f aca="false">E39^2</f>
        <v>3674889</v>
      </c>
      <c r="I39" s="16" t="n">
        <f aca="false">($L$2-($N$2*E39+$O$2))^2</f>
        <v>0.00036241361247529</v>
      </c>
      <c r="J39" s="16" t="n">
        <f aca="false">($L$2-F39)^2</f>
        <v>0.00146490206346821</v>
      </c>
    </row>
    <row r="40" customFormat="false" ht="14.25" hidden="false" customHeight="false" outlineLevel="0" collapsed="false">
      <c r="A40" s="3" t="n">
        <v>1918</v>
      </c>
      <c r="B40" s="4" t="n">
        <v>-0.29</v>
      </c>
      <c r="C40" s="4" t="n">
        <v>13.41</v>
      </c>
      <c r="E40" s="3" t="n">
        <v>1918</v>
      </c>
      <c r="F40" s="4" t="n">
        <f aca="false">LN(C40)</f>
        <v>2.59600069729359</v>
      </c>
      <c r="G40" s="4" t="n">
        <f aca="false">E40*F40</f>
        <v>4979.1293374091</v>
      </c>
      <c r="H40" s="3" t="n">
        <f aca="false">E40^2</f>
        <v>3678724</v>
      </c>
      <c r="I40" s="16" t="n">
        <f aca="false">($L$2-($N$2*E40+$O$2))^2</f>
        <v>0.000341408671268066</v>
      </c>
      <c r="J40" s="16" t="n">
        <f aca="false">($L$2-F40)^2</f>
        <v>0.00065106075693798</v>
      </c>
    </row>
    <row r="41" customFormat="false" ht="14.25" hidden="false" customHeight="false" outlineLevel="0" collapsed="false">
      <c r="A41" s="3" t="n">
        <v>1919</v>
      </c>
      <c r="B41" s="4" t="n">
        <v>-0.28</v>
      </c>
      <c r="C41" s="4" t="n">
        <v>13.42</v>
      </c>
      <c r="E41" s="3" t="n">
        <v>1919</v>
      </c>
      <c r="F41" s="4" t="n">
        <f aca="false">LN(C41)</f>
        <v>2.59674613154354</v>
      </c>
      <c r="G41" s="4" t="n">
        <f aca="false">E41*F41</f>
        <v>4983.15582643205</v>
      </c>
      <c r="H41" s="3" t="n">
        <f aca="false">E41^2</f>
        <v>3682561</v>
      </c>
      <c r="I41" s="16" t="n">
        <f aca="false">($L$2-($N$2*E41+$O$2))^2</f>
        <v>0.000321030743231183</v>
      </c>
      <c r="J41" s="16" t="n">
        <f aca="false">($L$2-F41)^2</f>
        <v>0.000613575589167651</v>
      </c>
    </row>
    <row r="42" customFormat="false" ht="14.25" hidden="false" customHeight="false" outlineLevel="0" collapsed="false">
      <c r="A42" s="3" t="n">
        <v>1920</v>
      </c>
      <c r="B42" s="4" t="n">
        <v>-0.27</v>
      </c>
      <c r="C42" s="4" t="n">
        <v>13.43</v>
      </c>
      <c r="E42" s="3" t="n">
        <v>1920</v>
      </c>
      <c r="F42" s="4" t="n">
        <f aca="false">LN(C42)</f>
        <v>2.59749101053515</v>
      </c>
      <c r="G42" s="4" t="n">
        <f aca="false">E42*F42</f>
        <v>4987.18274022748</v>
      </c>
      <c r="H42" s="3" t="n">
        <f aca="false">E42^2</f>
        <v>3686400</v>
      </c>
      <c r="I42" s="16" t="n">
        <f aca="false">($L$2-($N$2*E42+$O$2))^2</f>
        <v>0.000301279828364657</v>
      </c>
      <c r="J42" s="16" t="n">
        <f aca="false">($L$2-F42)^2</f>
        <v>0.000577228446337133</v>
      </c>
    </row>
    <row r="43" customFormat="false" ht="14.25" hidden="false" customHeight="false" outlineLevel="0" collapsed="false">
      <c r="A43" s="3" t="n">
        <v>1921</v>
      </c>
      <c r="B43" s="4" t="n">
        <v>-0.19</v>
      </c>
      <c r="C43" s="4" t="n">
        <v>13.51</v>
      </c>
      <c r="E43" s="3" t="n">
        <v>1921</v>
      </c>
      <c r="F43" s="4" t="n">
        <f aca="false">LN(C43)</f>
        <v>2.60343015197211</v>
      </c>
      <c r="G43" s="4" t="n">
        <f aca="false">E43*F43</f>
        <v>5001.18932193842</v>
      </c>
      <c r="H43" s="3" t="n">
        <f aca="false">E43^2</f>
        <v>3690241</v>
      </c>
      <c r="I43" s="16" t="n">
        <f aca="false">($L$2-($N$2*E43+$O$2))^2</f>
        <v>0.000282155926668505</v>
      </c>
      <c r="J43" s="16" t="n">
        <f aca="false">($L$2-F43)^2</f>
        <v>0.000327119223760774</v>
      </c>
    </row>
    <row r="44" customFormat="false" ht="14.25" hidden="false" customHeight="false" outlineLevel="0" collapsed="false">
      <c r="A44" s="3" t="n">
        <v>1922</v>
      </c>
      <c r="B44" s="4" t="n">
        <v>-0.28</v>
      </c>
      <c r="C44" s="4" t="n">
        <v>13.42</v>
      </c>
      <c r="E44" s="3" t="n">
        <v>1922</v>
      </c>
      <c r="F44" s="4" t="n">
        <f aca="false">LN(C44)</f>
        <v>2.59674613154354</v>
      </c>
      <c r="G44" s="4" t="n">
        <f aca="false">E44*F44</f>
        <v>4990.94606482668</v>
      </c>
      <c r="H44" s="3" t="n">
        <f aca="false">E44^2</f>
        <v>3694084</v>
      </c>
      <c r="I44" s="16" t="n">
        <f aca="false">($L$2-($N$2*E44+$O$2))^2</f>
        <v>0.00026365903814271</v>
      </c>
      <c r="J44" s="16" t="n">
        <f aca="false">($L$2-F44)^2</f>
        <v>0.000613575589167651</v>
      </c>
    </row>
    <row r="45" customFormat="false" ht="14.25" hidden="false" customHeight="false" outlineLevel="0" collapsed="false">
      <c r="A45" s="3" t="n">
        <v>1923</v>
      </c>
      <c r="B45" s="4" t="n">
        <v>-0.26</v>
      </c>
      <c r="C45" s="4" t="n">
        <v>13.44</v>
      </c>
      <c r="E45" s="3" t="n">
        <v>1923</v>
      </c>
      <c r="F45" s="4" t="n">
        <f aca="false">LN(C45)</f>
        <v>2.598235335095</v>
      </c>
      <c r="G45" s="4" t="n">
        <f aca="false">E45*F45</f>
        <v>4996.40654938769</v>
      </c>
      <c r="H45" s="3" t="n">
        <f aca="false">E45^2</f>
        <v>3697929</v>
      </c>
      <c r="I45" s="16" t="n">
        <f aca="false">($L$2-($N$2*E45+$O$2))^2</f>
        <v>0.000245789162787258</v>
      </c>
      <c r="J45" s="16" t="n">
        <f aca="false">($L$2-F45)^2</f>
        <v>0.000542016808356949</v>
      </c>
    </row>
    <row r="46" customFormat="false" ht="14.25" hidden="false" customHeight="false" outlineLevel="0" collapsed="false">
      <c r="A46" s="3" t="n">
        <v>1924</v>
      </c>
      <c r="B46" s="4" t="n">
        <v>-0.27</v>
      </c>
      <c r="C46" s="4" t="n">
        <v>13.43</v>
      </c>
      <c r="E46" s="3" t="n">
        <v>1924</v>
      </c>
      <c r="F46" s="4" t="n">
        <f aca="false">LN(C46)</f>
        <v>2.59749101053515</v>
      </c>
      <c r="G46" s="4" t="n">
        <f aca="false">E46*F46</f>
        <v>4997.57270426962</v>
      </c>
      <c r="H46" s="3" t="n">
        <f aca="false">E46^2</f>
        <v>3701776</v>
      </c>
      <c r="I46" s="16" t="n">
        <f aca="false">($L$2-($N$2*E46+$O$2))^2</f>
        <v>0.000228546300602165</v>
      </c>
      <c r="J46" s="16" t="n">
        <f aca="false">($L$2-F46)^2</f>
        <v>0.000577228446337133</v>
      </c>
    </row>
    <row r="47" customFormat="false" ht="14.25" hidden="false" customHeight="false" outlineLevel="0" collapsed="false">
      <c r="A47" s="3" t="n">
        <v>1925</v>
      </c>
      <c r="B47" s="4" t="n">
        <v>-0.22</v>
      </c>
      <c r="C47" s="4" t="n">
        <v>13.48</v>
      </c>
      <c r="E47" s="3" t="n">
        <v>1925</v>
      </c>
      <c r="F47" s="4" t="n">
        <f aca="false">LN(C47)</f>
        <v>2.60120710548416</v>
      </c>
      <c r="G47" s="4" t="n">
        <f aca="false">E47*F47</f>
        <v>5007.32367805701</v>
      </c>
      <c r="H47" s="3" t="n">
        <f aca="false">E47^2</f>
        <v>3705625</v>
      </c>
      <c r="I47" s="16" t="n">
        <f aca="false">($L$2-($N$2*E47+$O$2))^2</f>
        <v>0.000211930451587442</v>
      </c>
      <c r="J47" s="16" t="n">
        <f aca="false">($L$2-F47)^2</f>
        <v>0.000412475142461092</v>
      </c>
    </row>
    <row r="48" customFormat="false" ht="14.25" hidden="false" customHeight="false" outlineLevel="0" collapsed="false">
      <c r="A48" s="3" t="n">
        <v>1926</v>
      </c>
      <c r="B48" s="4" t="n">
        <v>-0.11</v>
      </c>
      <c r="C48" s="4" t="n">
        <v>13.59</v>
      </c>
      <c r="E48" s="3" t="n">
        <v>1926</v>
      </c>
      <c r="F48" s="4" t="n">
        <f aca="false">LN(C48)</f>
        <v>2.60933422816305</v>
      </c>
      <c r="G48" s="4" t="n">
        <f aca="false">E48*F48</f>
        <v>5025.57772344204</v>
      </c>
      <c r="H48" s="3" t="n">
        <f aca="false">E48^2</f>
        <v>3709476</v>
      </c>
      <c r="I48" s="16" t="n">
        <f aca="false">($L$2-($N$2*E48+$O$2))^2</f>
        <v>0.000195941615743076</v>
      </c>
      <c r="J48" s="16" t="n">
        <f aca="false">($L$2-F48)^2</f>
        <v>0.000148409928626596</v>
      </c>
    </row>
    <row r="49" customFormat="false" ht="14.25" hidden="false" customHeight="false" outlineLevel="0" collapsed="false">
      <c r="A49" s="3" t="n">
        <v>1927</v>
      </c>
      <c r="B49" s="4" t="n">
        <v>-0.22</v>
      </c>
      <c r="C49" s="4" t="n">
        <v>13.48</v>
      </c>
      <c r="E49" s="3" t="n">
        <v>1927</v>
      </c>
      <c r="F49" s="4" t="n">
        <f aca="false">LN(C49)</f>
        <v>2.60120710548416</v>
      </c>
      <c r="G49" s="4" t="n">
        <f aca="false">E49*F49</f>
        <v>5012.52609226798</v>
      </c>
      <c r="H49" s="3" t="n">
        <f aca="false">E49^2</f>
        <v>3713329</v>
      </c>
      <c r="I49" s="16" t="n">
        <f aca="false">($L$2-($N$2*E49+$O$2))^2</f>
        <v>0.000180579793069044</v>
      </c>
      <c r="J49" s="16" t="n">
        <f aca="false">($L$2-F49)^2</f>
        <v>0.000412475142461092</v>
      </c>
    </row>
    <row r="50" customFormat="false" ht="14.25" hidden="false" customHeight="false" outlineLevel="0" collapsed="false">
      <c r="A50" s="3" t="n">
        <v>1928</v>
      </c>
      <c r="B50" s="4" t="n">
        <v>-0.2</v>
      </c>
      <c r="C50" s="4" t="n">
        <v>13.5</v>
      </c>
      <c r="E50" s="3" t="n">
        <v>1928</v>
      </c>
      <c r="F50" s="4" t="n">
        <f aca="false">LN(C50)</f>
        <v>2.60268968544438</v>
      </c>
      <c r="G50" s="4" t="n">
        <f aca="false">E50*F50</f>
        <v>5017.98571353677</v>
      </c>
      <c r="H50" s="3" t="n">
        <f aca="false">E50^2</f>
        <v>3717184</v>
      </c>
      <c r="I50" s="16" t="n">
        <f aca="false">($L$2-($N$2*E50+$O$2))^2</f>
        <v>0.000165844983565394</v>
      </c>
      <c r="J50" s="16" t="n">
        <f aca="false">($L$2-F50)^2</f>
        <v>0.000354452317683436</v>
      </c>
    </row>
    <row r="51" customFormat="false" ht="14.25" hidden="false" customHeight="false" outlineLevel="0" collapsed="false">
      <c r="A51" s="3" t="n">
        <v>1929</v>
      </c>
      <c r="B51" s="4" t="n">
        <v>-0.36</v>
      </c>
      <c r="C51" s="4" t="n">
        <v>13.34</v>
      </c>
      <c r="E51" s="3" t="n">
        <v>1929</v>
      </c>
      <c r="F51" s="4" t="n">
        <f aca="false">LN(C51)</f>
        <v>2.59076704048748</v>
      </c>
      <c r="G51" s="4" t="n">
        <f aca="false">E51*F51</f>
        <v>4997.58962110035</v>
      </c>
      <c r="H51" s="3" t="n">
        <f aca="false">E51^2</f>
        <v>3721041</v>
      </c>
      <c r="I51" s="16" t="n">
        <f aca="false">($L$2-($N$2*E51+$O$2))^2</f>
        <v>0.000151737187232101</v>
      </c>
      <c r="J51" s="16" t="n">
        <f aca="false">($L$2-F51)^2</f>
        <v>0.000945534766701383</v>
      </c>
    </row>
    <row r="52" customFormat="false" ht="14.25" hidden="false" customHeight="false" outlineLevel="0" collapsed="false">
      <c r="A52" s="3" t="n">
        <v>1930</v>
      </c>
      <c r="B52" s="4" t="n">
        <v>-0.16</v>
      </c>
      <c r="C52" s="4" t="n">
        <v>13.54</v>
      </c>
      <c r="E52" s="3" t="n">
        <v>1930</v>
      </c>
      <c r="F52" s="4" t="n">
        <f aca="false">LN(C52)</f>
        <v>2.60564826748413</v>
      </c>
      <c r="G52" s="4" t="n">
        <f aca="false">E52*F52</f>
        <v>5028.90115624437</v>
      </c>
      <c r="H52" s="3" t="n">
        <f aca="false">E52^2</f>
        <v>3724900</v>
      </c>
      <c r="I52" s="16" t="n">
        <f aca="false">($L$2-($N$2*E52+$O$2))^2</f>
        <v>0.000138256404069154</v>
      </c>
      <c r="J52" s="16" t="n">
        <f aca="false">($L$2-F52)^2</f>
        <v>0.000251803644749075</v>
      </c>
    </row>
    <row r="53" customFormat="false" ht="14.25" hidden="false" customHeight="false" outlineLevel="0" collapsed="false">
      <c r="A53" s="3" t="n">
        <v>1931</v>
      </c>
      <c r="B53" s="4" t="n">
        <v>-0.09</v>
      </c>
      <c r="C53" s="4" t="n">
        <v>13.61</v>
      </c>
      <c r="E53" s="3" t="n">
        <v>1931</v>
      </c>
      <c r="F53" s="4" t="n">
        <f aca="false">LN(C53)</f>
        <v>2.61080481666337</v>
      </c>
      <c r="G53" s="4" t="n">
        <f aca="false">E53*F53</f>
        <v>5041.46410097698</v>
      </c>
      <c r="H53" s="3" t="n">
        <f aca="false">E53^2</f>
        <v>3728761</v>
      </c>
      <c r="I53" s="16" t="n">
        <f aca="false">($L$2-($N$2*E53+$O$2))^2</f>
        <v>0.000125402634076566</v>
      </c>
      <c r="J53" s="16" t="n">
        <f aca="false">($L$2-F53)^2</f>
        <v>0.00011474207807956</v>
      </c>
    </row>
    <row r="54" customFormat="false" ht="14.25" hidden="false" customHeight="false" outlineLevel="0" collapsed="false">
      <c r="A54" s="3" t="n">
        <v>1932</v>
      </c>
      <c r="B54" s="4" t="n">
        <v>-0.15</v>
      </c>
      <c r="C54" s="4" t="n">
        <v>13.55</v>
      </c>
      <c r="E54" s="3" t="n">
        <v>1932</v>
      </c>
      <c r="F54" s="4" t="n">
        <f aca="false">LN(C54)</f>
        <v>2.60638654732571</v>
      </c>
      <c r="G54" s="4" t="n">
        <f aca="false">E54*F54</f>
        <v>5035.53880943327</v>
      </c>
      <c r="H54" s="3" t="n">
        <f aca="false">E54^2</f>
        <v>3732624</v>
      </c>
      <c r="I54" s="16" t="n">
        <f aca="false">($L$2-($N$2*E54+$O$2))^2</f>
        <v>0.000113175877254345</v>
      </c>
      <c r="J54" s="16" t="n">
        <f aca="false">($L$2-F54)^2</f>
        <v>0.000228918177292011</v>
      </c>
    </row>
    <row r="55" customFormat="false" ht="14.25" hidden="false" customHeight="false" outlineLevel="0" collapsed="false">
      <c r="A55" s="3" t="n">
        <v>1933</v>
      </c>
      <c r="B55" s="4" t="n">
        <v>-0.28</v>
      </c>
      <c r="C55" s="4" t="n">
        <v>13.42</v>
      </c>
      <c r="E55" s="3" t="n">
        <v>1933</v>
      </c>
      <c r="F55" s="4" t="n">
        <f aca="false">LN(C55)</f>
        <v>2.59674613154354</v>
      </c>
      <c r="G55" s="4" t="n">
        <f aca="false">E55*F55</f>
        <v>5019.51027227366</v>
      </c>
      <c r="H55" s="3" t="n">
        <f aca="false">E55^2</f>
        <v>3736489</v>
      </c>
      <c r="I55" s="16" t="n">
        <f aca="false">($L$2-($N$2*E55+$O$2))^2</f>
        <v>0.000101576133602481</v>
      </c>
      <c r="J55" s="16" t="n">
        <f aca="false">($L$2-F55)^2</f>
        <v>0.000613575589167651</v>
      </c>
    </row>
    <row r="56" customFormat="false" ht="14.25" hidden="false" customHeight="false" outlineLevel="0" collapsed="false">
      <c r="A56" s="3" t="n">
        <v>1934</v>
      </c>
      <c r="B56" s="4" t="n">
        <v>-0.12</v>
      </c>
      <c r="C56" s="4" t="n">
        <v>13.58</v>
      </c>
      <c r="E56" s="3" t="n">
        <v>1934</v>
      </c>
      <c r="F56" s="4" t="n">
        <f aca="false">LN(C56)</f>
        <v>2.60859812213055</v>
      </c>
      <c r="G56" s="4" t="n">
        <f aca="false">E56*F56</f>
        <v>5045.02876820048</v>
      </c>
      <c r="H56" s="3" t="n">
        <f aca="false">E56^2</f>
        <v>3740356</v>
      </c>
      <c r="I56" s="16" t="n">
        <f aca="false">($L$2-($N$2*E56+$O$2))^2</f>
        <v>9.06034031209657E-005</v>
      </c>
      <c r="J56" s="16" t="n">
        <f aca="false">($L$2-F56)^2</f>
        <v>0.000166886800111523</v>
      </c>
    </row>
    <row r="57" customFormat="false" ht="14.25" hidden="false" customHeight="false" outlineLevel="0" collapsed="false">
      <c r="A57" s="3" t="n">
        <v>1935</v>
      </c>
      <c r="B57" s="4" t="n">
        <v>-0.19</v>
      </c>
      <c r="C57" s="4" t="n">
        <v>13.51</v>
      </c>
      <c r="E57" s="3" t="n">
        <v>1935</v>
      </c>
      <c r="F57" s="4" t="n">
        <f aca="false">LN(C57)</f>
        <v>2.60343015197211</v>
      </c>
      <c r="G57" s="4" t="n">
        <f aca="false">E57*F57</f>
        <v>5037.63734406603</v>
      </c>
      <c r="H57" s="3" t="n">
        <f aca="false">E57^2</f>
        <v>3744225</v>
      </c>
      <c r="I57" s="16" t="n">
        <f aca="false">($L$2-($N$2*E57+$O$2))^2</f>
        <v>8.02576858098088E-005</v>
      </c>
      <c r="J57" s="16" t="n">
        <f aca="false">($L$2-F57)^2</f>
        <v>0.000327119223760774</v>
      </c>
    </row>
    <row r="58" customFormat="false" ht="14.25" hidden="false" customHeight="false" outlineLevel="0" collapsed="false">
      <c r="A58" s="3" t="n">
        <v>1936</v>
      </c>
      <c r="B58" s="4" t="n">
        <v>-0.14</v>
      </c>
      <c r="C58" s="4" t="n">
        <v>13.56</v>
      </c>
      <c r="E58" s="3" t="n">
        <v>1936</v>
      </c>
      <c r="F58" s="4" t="n">
        <f aca="false">LN(C58)</f>
        <v>2.60712428251225</v>
      </c>
      <c r="G58" s="4" t="n">
        <f aca="false">E58*F58</f>
        <v>5047.39261094372</v>
      </c>
      <c r="H58" s="3" t="n">
        <f aca="false">E58^2</f>
        <v>3748096</v>
      </c>
      <c r="I58" s="16" t="n">
        <f aca="false">($L$2-($N$2*E58+$O$2))^2</f>
        <v>7.05389816690173E-005</v>
      </c>
      <c r="J58" s="16" t="n">
        <f aca="false">($L$2-F58)^2</f>
        <v>0.000207138501472414</v>
      </c>
    </row>
    <row r="59" customFormat="false" ht="14.25" hidden="false" customHeight="false" outlineLevel="0" collapsed="false">
      <c r="A59" s="3" t="n">
        <v>1937</v>
      </c>
      <c r="B59" s="4" t="n">
        <v>-0.02</v>
      </c>
      <c r="C59" s="4" t="n">
        <v>13.68</v>
      </c>
      <c r="E59" s="3" t="n">
        <v>1937</v>
      </c>
      <c r="F59" s="4" t="n">
        <f aca="false">LN(C59)</f>
        <v>2.6159349121944</v>
      </c>
      <c r="G59" s="4" t="n">
        <f aca="false">E59*F59</f>
        <v>5067.06592492056</v>
      </c>
      <c r="H59" s="3" t="n">
        <f aca="false">E59^2</f>
        <v>3751969</v>
      </c>
      <c r="I59" s="16" t="n">
        <f aca="false">($L$2-($N$2*E59+$O$2))^2</f>
        <v>6.14472906985761E-005</v>
      </c>
      <c r="J59" s="16" t="n">
        <f aca="false">($L$2-F59)^2</f>
        <v>3.11551219482094E-005</v>
      </c>
    </row>
    <row r="60" customFormat="false" ht="14.25" hidden="false" customHeight="false" outlineLevel="0" collapsed="false">
      <c r="A60" s="3" t="n">
        <v>1938</v>
      </c>
      <c r="B60" s="4" t="n">
        <v>0</v>
      </c>
      <c r="C60" s="4" t="n">
        <v>13.7</v>
      </c>
      <c r="E60" s="3" t="n">
        <v>1938</v>
      </c>
      <c r="F60" s="4" t="n">
        <f aca="false">LN(C60)</f>
        <v>2.61739583283408</v>
      </c>
      <c r="G60" s="4" t="n">
        <f aca="false">E60*F60</f>
        <v>5072.51312403245</v>
      </c>
      <c r="H60" s="3" t="n">
        <f aca="false">E60^2</f>
        <v>3755844</v>
      </c>
      <c r="I60" s="16" t="n">
        <f aca="false">($L$2-($N$2*E60+$O$2))^2</f>
        <v>5.29826128984929E-005</v>
      </c>
      <c r="J60" s="16" t="n">
        <f aca="false">($L$2-F60)^2</f>
        <v>1.698063579829E-005</v>
      </c>
    </row>
    <row r="61" customFormat="false" ht="14.25" hidden="false" customHeight="false" outlineLevel="0" collapsed="false">
      <c r="A61" s="3" t="n">
        <v>1939</v>
      </c>
      <c r="B61" s="4" t="n">
        <v>-0.01</v>
      </c>
      <c r="C61" s="4" t="n">
        <v>13.69</v>
      </c>
      <c r="E61" s="3" t="n">
        <v>1939</v>
      </c>
      <c r="F61" s="4" t="n">
        <f aca="false">LN(C61)</f>
        <v>2.61666563930036</v>
      </c>
      <c r="G61" s="4" t="n">
        <f aca="false">E61*F61</f>
        <v>5073.71467460339</v>
      </c>
      <c r="H61" s="3" t="n">
        <f aca="false">E61^2</f>
        <v>3759721</v>
      </c>
      <c r="I61" s="16" t="n">
        <f aca="false">($L$2-($N$2*E61+$O$2))^2</f>
        <v>4.51449482687738E-005</v>
      </c>
      <c r="J61" s="16" t="n">
        <f aca="false">($L$2-F61)^2</f>
        <v>2.35317181908765E-005</v>
      </c>
    </row>
    <row r="62" customFormat="false" ht="14.25" hidden="false" customHeight="false" outlineLevel="0" collapsed="false">
      <c r="A62" s="3" t="n">
        <v>1940</v>
      </c>
      <c r="B62" s="4" t="n">
        <v>0.13</v>
      </c>
      <c r="C62" s="4" t="n">
        <v>13.83</v>
      </c>
      <c r="E62" s="3" t="n">
        <v>1940</v>
      </c>
      <c r="F62" s="4" t="n">
        <f aca="false">LN(C62)</f>
        <v>2.62684014567667</v>
      </c>
      <c r="G62" s="4" t="n">
        <f aca="false">E62*F62</f>
        <v>5096.06988261273</v>
      </c>
      <c r="H62" s="3" t="n">
        <f aca="false">E62^2</f>
        <v>3763600</v>
      </c>
      <c r="I62" s="16" t="n">
        <f aca="false">($L$2-($N$2*E62+$O$2))^2</f>
        <v>3.79342968094119E-005</v>
      </c>
      <c r="J62" s="16" t="n">
        <f aca="false">($L$2-F62)^2</f>
        <v>2.83402499804223E-005</v>
      </c>
    </row>
    <row r="63" customFormat="false" ht="14.25" hidden="false" customHeight="false" outlineLevel="0" collapsed="false">
      <c r="A63" s="3" t="n">
        <v>1941</v>
      </c>
      <c r="B63" s="4" t="n">
        <v>0.19</v>
      </c>
      <c r="C63" s="4" t="n">
        <v>13.89</v>
      </c>
      <c r="E63" s="3" t="n">
        <v>1941</v>
      </c>
      <c r="F63" s="4" t="n">
        <f aca="false">LN(C63)</f>
        <v>2.63116915676625</v>
      </c>
      <c r="G63" s="4" t="n">
        <f aca="false">E63*F63</f>
        <v>5107.0993332833</v>
      </c>
      <c r="H63" s="3" t="n">
        <f aca="false">E63^2</f>
        <v>3767481</v>
      </c>
      <c r="I63" s="16" t="n">
        <f aca="false">($L$2-($N$2*E63+$O$2))^2</f>
        <v>3.13506585204021E-005</v>
      </c>
      <c r="J63" s="16" t="n">
        <f aca="false">($L$2-F63)^2</f>
        <v>9.31720541301729E-005</v>
      </c>
    </row>
    <row r="64" customFormat="false" ht="14.25" hidden="false" customHeight="false" outlineLevel="0" collapsed="false">
      <c r="A64" s="3" t="n">
        <v>1942</v>
      </c>
      <c r="B64" s="4" t="n">
        <v>0.07</v>
      </c>
      <c r="C64" s="4" t="n">
        <v>13.77</v>
      </c>
      <c r="E64" s="3" t="n">
        <v>1942</v>
      </c>
      <c r="F64" s="4" t="n">
        <f aca="false">LN(C64)</f>
        <v>2.62249231274056</v>
      </c>
      <c r="G64" s="4" t="n">
        <f aca="false">E64*F64</f>
        <v>5092.88007134217</v>
      </c>
      <c r="H64" s="3" t="n">
        <f aca="false">E64^2</f>
        <v>3771364</v>
      </c>
      <c r="I64" s="16" t="n">
        <f aca="false">($L$2-($N$2*E64+$O$2))^2</f>
        <v>2.53940334017503E-005</v>
      </c>
      <c r="J64" s="16" t="n">
        <f aca="false">($L$2-F64)^2</f>
        <v>9.52035771482157E-007</v>
      </c>
    </row>
    <row r="65" customFormat="false" ht="14.25" hidden="false" customHeight="false" outlineLevel="0" collapsed="false">
      <c r="A65" s="3" t="n">
        <v>1943</v>
      </c>
      <c r="B65" s="4" t="n">
        <v>0.09</v>
      </c>
      <c r="C65" s="4" t="n">
        <v>13.79</v>
      </c>
      <c r="E65" s="3" t="n">
        <v>1943</v>
      </c>
      <c r="F65" s="4" t="n">
        <f aca="false">LN(C65)</f>
        <v>2.62394369180521</v>
      </c>
      <c r="G65" s="4" t="n">
        <f aca="false">E65*F65</f>
        <v>5098.32259317752</v>
      </c>
      <c r="H65" s="3" t="n">
        <f aca="false">E65^2</f>
        <v>3775249</v>
      </c>
      <c r="I65" s="16" t="n">
        <f aca="false">($L$2-($N$2*E65+$O$2))^2</f>
        <v>2.00644214534607E-005</v>
      </c>
      <c r="J65" s="16" t="n">
        <f aca="false">($L$2-F65)^2</f>
        <v>5.89082542410898E-006</v>
      </c>
    </row>
    <row r="66" customFormat="false" ht="14.25" hidden="false" customHeight="false" outlineLevel="0" collapsed="false">
      <c r="A66" s="3" t="n">
        <v>1944</v>
      </c>
      <c r="B66" s="4" t="n">
        <v>0.21</v>
      </c>
      <c r="C66" s="4" t="n">
        <v>13.91</v>
      </c>
      <c r="E66" s="3" t="n">
        <v>1944</v>
      </c>
      <c r="F66" s="4" t="n">
        <f aca="false">LN(C66)</f>
        <v>2.63260800593535</v>
      </c>
      <c r="G66" s="4" t="n">
        <f aca="false">E66*F66</f>
        <v>5117.78996353832</v>
      </c>
      <c r="H66" s="3" t="n">
        <f aca="false">E66^2</f>
        <v>3779136</v>
      </c>
      <c r="I66" s="16" t="n">
        <f aca="false">($L$2-($N$2*E66+$O$2))^2</f>
        <v>1.53618226755247E-005</v>
      </c>
      <c r="J66" s="16" t="n">
        <f aca="false">($L$2-F66)^2</f>
        <v>0.000123019517738787</v>
      </c>
    </row>
    <row r="67" customFormat="false" ht="14.25" hidden="false" customHeight="false" outlineLevel="0" collapsed="false">
      <c r="A67" s="3" t="n">
        <v>1945</v>
      </c>
      <c r="B67" s="4" t="n">
        <v>0.09</v>
      </c>
      <c r="C67" s="4" t="n">
        <v>13.79</v>
      </c>
      <c r="E67" s="3" t="n">
        <v>1945</v>
      </c>
      <c r="F67" s="4" t="n">
        <f aca="false">LN(C67)</f>
        <v>2.62394369180521</v>
      </c>
      <c r="G67" s="4" t="n">
        <f aca="false">E67*F67</f>
        <v>5103.57048056114</v>
      </c>
      <c r="H67" s="3" t="n">
        <f aca="false">E67^2</f>
        <v>3783025</v>
      </c>
      <c r="I67" s="16" t="n">
        <f aca="false">($L$2-($N$2*E67+$O$2))^2</f>
        <v>1.12862370679469E-005</v>
      </c>
      <c r="J67" s="16" t="n">
        <f aca="false">($L$2-F67)^2</f>
        <v>5.89082542410898E-006</v>
      </c>
    </row>
    <row r="68" customFormat="false" ht="14.25" hidden="false" customHeight="false" outlineLevel="0" collapsed="false">
      <c r="A68" s="3" t="n">
        <v>1946</v>
      </c>
      <c r="B68" s="4" t="n">
        <v>-0.07</v>
      </c>
      <c r="C68" s="4" t="n">
        <v>13.63</v>
      </c>
      <c r="E68" s="3" t="n">
        <v>1946</v>
      </c>
      <c r="F68" s="4" t="n">
        <f aca="false">LN(C68)</f>
        <v>2.61227324570844</v>
      </c>
      <c r="G68" s="4" t="n">
        <f aca="false">E68*F68</f>
        <v>5083.48373614863</v>
      </c>
      <c r="H68" s="3" t="n">
        <f aca="false">E68^2</f>
        <v>3786916</v>
      </c>
      <c r="I68" s="16" t="n">
        <f aca="false">($L$2-($N$2*E68+$O$2))^2</f>
        <v>7.8376646307296E-006</v>
      </c>
      <c r="J68" s="16" t="n">
        <f aca="false">($L$2-F68)^2</f>
        <v>8.54394051186515E-005</v>
      </c>
    </row>
    <row r="69" customFormat="false" ht="14.25" hidden="false" customHeight="false" outlineLevel="0" collapsed="false">
      <c r="A69" s="3" t="n">
        <v>1947</v>
      </c>
      <c r="B69" s="4" t="n">
        <v>-0.02</v>
      </c>
      <c r="C69" s="4" t="n">
        <v>13.68</v>
      </c>
      <c r="E69" s="3" t="n">
        <v>1947</v>
      </c>
      <c r="F69" s="4" t="n">
        <f aca="false">LN(C69)</f>
        <v>2.6159349121944</v>
      </c>
      <c r="G69" s="4" t="n">
        <f aca="false">E69*F69</f>
        <v>5093.22527404251</v>
      </c>
      <c r="H69" s="3" t="n">
        <f aca="false">E69^2</f>
        <v>3790809</v>
      </c>
      <c r="I69" s="16" t="n">
        <f aca="false">($L$2-($N$2*E69+$O$2))^2</f>
        <v>5.01610536386945E-006</v>
      </c>
      <c r="J69" s="16" t="n">
        <f aca="false">($L$2-F69)^2</f>
        <v>3.11551219482094E-005</v>
      </c>
    </row>
    <row r="70" customFormat="false" ht="14.25" hidden="false" customHeight="false" outlineLevel="0" collapsed="false">
      <c r="A70" s="3" t="n">
        <v>1948</v>
      </c>
      <c r="B70" s="4" t="n">
        <v>-0.1</v>
      </c>
      <c r="C70" s="4" t="n">
        <v>13.6</v>
      </c>
      <c r="E70" s="3" t="n">
        <v>1948</v>
      </c>
      <c r="F70" s="4" t="n">
        <f aca="false">LN(C70)</f>
        <v>2.61006979274201</v>
      </c>
      <c r="G70" s="4" t="n">
        <f aca="false">E70*F70</f>
        <v>5084.41595626143</v>
      </c>
      <c r="H70" s="3" t="n">
        <f aca="false">E70^2</f>
        <v>3794704</v>
      </c>
      <c r="I70" s="16" t="n">
        <f aca="false">($L$2-($N$2*E70+$O$2))^2</f>
        <v>2.82155926736492E-006</v>
      </c>
      <c r="J70" s="16" t="n">
        <f aca="false">($L$2-F70)^2</f>
        <v>0.00013102915684816</v>
      </c>
    </row>
    <row r="71" customFormat="false" ht="14.25" hidden="false" customHeight="false" outlineLevel="0" collapsed="false">
      <c r="A71" s="3" t="n">
        <v>1949</v>
      </c>
      <c r="B71" s="4" t="n">
        <v>-0.11</v>
      </c>
      <c r="C71" s="4" t="n">
        <v>13.59</v>
      </c>
      <c r="E71" s="3" t="n">
        <v>1949</v>
      </c>
      <c r="F71" s="4" t="n">
        <f aca="false">LN(C71)</f>
        <v>2.60933422816305</v>
      </c>
      <c r="G71" s="4" t="n">
        <f aca="false">E71*F71</f>
        <v>5085.59241068979</v>
      </c>
      <c r="H71" s="3" t="n">
        <f aca="false">E71^2</f>
        <v>3798601</v>
      </c>
      <c r="I71" s="16" t="n">
        <f aca="false">($L$2-($N$2*E71+$O$2))^2</f>
        <v>1.2540263412185E-006</v>
      </c>
      <c r="J71" s="16" t="n">
        <f aca="false">($L$2-F71)^2</f>
        <v>0.000148409928626596</v>
      </c>
    </row>
    <row r="72" customFormat="false" ht="14.25" hidden="false" customHeight="false" outlineLevel="0" collapsed="false">
      <c r="A72" s="3" t="n">
        <v>1950</v>
      </c>
      <c r="B72" s="4" t="n">
        <v>-0.17</v>
      </c>
      <c r="C72" s="4" t="n">
        <v>13.53</v>
      </c>
      <c r="E72" s="3" t="n">
        <v>1950</v>
      </c>
      <c r="F72" s="4" t="n">
        <f aca="false">LN(C72)</f>
        <v>2.6049094421827</v>
      </c>
      <c r="G72" s="4" t="n">
        <f aca="false">E72*F72</f>
        <v>5079.57341225626</v>
      </c>
      <c r="H72" s="3" t="n">
        <f aca="false">E72^2</f>
        <v>3802500</v>
      </c>
      <c r="I72" s="16" t="n">
        <f aca="false">($L$2-($N$2*E72+$O$2))^2</f>
        <v>3.13506585430693E-007</v>
      </c>
      <c r="J72" s="16" t="n">
        <f aca="false">($L$2-F72)^2</f>
        <v>0.000275797343221839</v>
      </c>
    </row>
    <row r="73" customFormat="false" ht="14.25" hidden="false" customHeight="false" outlineLevel="0" collapsed="false">
      <c r="A73" s="3" t="n">
        <v>1951</v>
      </c>
      <c r="B73" s="4" t="n">
        <v>-0.07</v>
      </c>
      <c r="C73" s="4" t="n">
        <v>13.63</v>
      </c>
      <c r="E73" s="3" t="n">
        <v>1951</v>
      </c>
      <c r="F73" s="4" t="n">
        <f aca="false">LN(C73)</f>
        <v>2.61227324570844</v>
      </c>
      <c r="G73" s="4" t="n">
        <f aca="false">E73*F73</f>
        <v>5096.54510237717</v>
      </c>
      <c r="H73" s="3" t="n">
        <f aca="false">E73^2</f>
        <v>3806401</v>
      </c>
      <c r="I73" s="16" t="n">
        <f aca="false">($L$2-($N$2*E73+$O$2))^2</f>
        <v>5.0693976706539E-026</v>
      </c>
      <c r="J73" s="16" t="n">
        <f aca="false">($L$2-F73)^2</f>
        <v>8.54394051186515E-005</v>
      </c>
    </row>
    <row r="74" customFormat="false" ht="14.25" hidden="false" customHeight="false" outlineLevel="0" collapsed="false">
      <c r="A74" s="3" t="n">
        <v>1952</v>
      </c>
      <c r="B74" s="4" t="n">
        <v>0.01</v>
      </c>
      <c r="C74" s="4" t="n">
        <v>13.71</v>
      </c>
      <c r="E74" s="3" t="n">
        <v>1952</v>
      </c>
      <c r="F74" s="4" t="n">
        <f aca="false">LN(C74)</f>
        <v>2.61812549357422</v>
      </c>
      <c r="G74" s="4" t="n">
        <f aca="false">E74*F74</f>
        <v>5110.58096345688</v>
      </c>
      <c r="H74" s="3" t="n">
        <f aca="false">E74^2</f>
        <v>3810304</v>
      </c>
      <c r="I74" s="16" t="n">
        <f aca="false">($L$2-($N$2*E74+$O$2))^2</f>
        <v>3.13506584927419E-007</v>
      </c>
      <c r="J74" s="16" t="n">
        <f aca="false">($L$2-F74)^2</f>
        <v>1.14995318235156E-005</v>
      </c>
    </row>
    <row r="75" customFormat="false" ht="14.25" hidden="false" customHeight="false" outlineLevel="0" collapsed="false">
      <c r="A75" s="3" t="n">
        <v>1953</v>
      </c>
      <c r="B75" s="4" t="n">
        <v>0.08</v>
      </c>
      <c r="C75" s="4" t="n">
        <v>13.78</v>
      </c>
      <c r="E75" s="3" t="n">
        <v>1953</v>
      </c>
      <c r="F75" s="4" t="n">
        <f aca="false">LN(C75)</f>
        <v>2.62321826558551</v>
      </c>
      <c r="G75" s="4" t="n">
        <f aca="false">E75*F75</f>
        <v>5123.14527268851</v>
      </c>
      <c r="H75" s="3" t="n">
        <f aca="false">E75^2</f>
        <v>3814209</v>
      </c>
      <c r="I75" s="16" t="n">
        <f aca="false">($L$2-($N$2*E75+$O$2))^2</f>
        <v>1.25402634021195E-006</v>
      </c>
      <c r="J75" s="16" t="n">
        <f aca="false">($L$2-F75)^2</f>
        <v>2.89570137671382E-006</v>
      </c>
    </row>
    <row r="76" customFormat="false" ht="14.25" hidden="false" customHeight="false" outlineLevel="0" collapsed="false">
      <c r="A76" s="3" t="n">
        <v>1954</v>
      </c>
      <c r="B76" s="4" t="n">
        <v>-0.13</v>
      </c>
      <c r="C76" s="4" t="n">
        <v>13.57</v>
      </c>
      <c r="E76" s="3" t="n">
        <v>1954</v>
      </c>
      <c r="F76" s="4" t="n">
        <f aca="false">LN(C76)</f>
        <v>2.60786147384678</v>
      </c>
      <c r="G76" s="4" t="n">
        <f aca="false">E76*F76</f>
        <v>5095.7613198966</v>
      </c>
      <c r="H76" s="3" t="n">
        <f aca="false">E76^2</f>
        <v>3818116</v>
      </c>
      <c r="I76" s="16" t="n">
        <f aca="false">($L$2-($N$2*E76+$O$2))^2</f>
        <v>2.82155926585361E-006</v>
      </c>
      <c r="J76" s="16" t="n">
        <f aca="false">($L$2-F76)^2</f>
        <v>0.000186462184492227</v>
      </c>
    </row>
    <row r="77" customFormat="false" ht="14.25" hidden="false" customHeight="false" outlineLevel="0" collapsed="false">
      <c r="A77" s="3" t="n">
        <v>1955</v>
      </c>
      <c r="B77" s="4" t="n">
        <v>-0.14</v>
      </c>
      <c r="C77" s="4" t="n">
        <v>13.56</v>
      </c>
      <c r="E77" s="3" t="n">
        <v>1955</v>
      </c>
      <c r="F77" s="4" t="n">
        <f aca="false">LN(C77)</f>
        <v>2.60712428251225</v>
      </c>
      <c r="G77" s="4" t="n">
        <f aca="false">E77*F77</f>
        <v>5096.92797231145</v>
      </c>
      <c r="H77" s="3" t="n">
        <f aca="false">E77^2</f>
        <v>3822025</v>
      </c>
      <c r="I77" s="16" t="n">
        <f aca="false">($L$2-($N$2*E77+$O$2))^2</f>
        <v>5.01610536185437E-006</v>
      </c>
      <c r="J77" s="16" t="n">
        <f aca="false">($L$2-F77)^2</f>
        <v>0.000207138501472414</v>
      </c>
    </row>
    <row r="78" customFormat="false" ht="14.25" hidden="false" customHeight="false" outlineLevel="0" collapsed="false">
      <c r="A78" s="3" t="n">
        <v>1956</v>
      </c>
      <c r="B78" s="4" t="n">
        <v>-0.19</v>
      </c>
      <c r="C78" s="4" t="n">
        <v>13.51</v>
      </c>
      <c r="E78" s="3" t="n">
        <v>1956</v>
      </c>
      <c r="F78" s="4" t="n">
        <f aca="false">LN(C78)</f>
        <v>2.60343015197211</v>
      </c>
      <c r="G78" s="4" t="n">
        <f aca="false">E78*F78</f>
        <v>5092.30937725744</v>
      </c>
      <c r="H78" s="3" t="n">
        <f aca="false">E78^2</f>
        <v>3825936</v>
      </c>
      <c r="I78" s="16" t="n">
        <f aca="false">($L$2-($N$2*E78+$O$2))^2</f>
        <v>7.83766462821324E-006</v>
      </c>
      <c r="J78" s="16" t="n">
        <f aca="false">($L$2-F78)^2</f>
        <v>0.000327119223760774</v>
      </c>
    </row>
    <row r="79" customFormat="false" ht="14.25" hidden="false" customHeight="false" outlineLevel="0" collapsed="false">
      <c r="A79" s="3" t="n">
        <v>1957</v>
      </c>
      <c r="B79" s="4" t="n">
        <v>0.05</v>
      </c>
      <c r="C79" s="4" t="n">
        <v>13.75</v>
      </c>
      <c r="E79" s="3" t="n">
        <v>1957</v>
      </c>
      <c r="F79" s="4" t="n">
        <f aca="false">LN(C79)</f>
        <v>2.62103882411258</v>
      </c>
      <c r="G79" s="4" t="n">
        <f aca="false">E79*F79</f>
        <v>5129.37297878832</v>
      </c>
      <c r="H79" s="3" t="n">
        <f aca="false">E79^2</f>
        <v>3829849</v>
      </c>
      <c r="I79" s="16" t="n">
        <f aca="false">($L$2-($N$2*E79+$O$2))^2</f>
        <v>1.12862370649272E-005</v>
      </c>
      <c r="J79" s="16" t="n">
        <f aca="false">($L$2-F79)^2</f>
        <v>2.28259800031508E-007</v>
      </c>
    </row>
    <row r="80" customFormat="false" ht="14.25" hidden="false" customHeight="false" outlineLevel="0" collapsed="false">
      <c r="A80" s="3" t="n">
        <v>1958</v>
      </c>
      <c r="B80" s="4" t="n">
        <v>0.06</v>
      </c>
      <c r="C80" s="4" t="n">
        <v>13.76</v>
      </c>
      <c r="E80" s="3" t="n">
        <v>1958</v>
      </c>
      <c r="F80" s="4" t="n">
        <f aca="false">LN(C80)</f>
        <v>2.6217658325052</v>
      </c>
      <c r="G80" s="4" t="n">
        <f aca="false">E80*F80</f>
        <v>5133.41750004518</v>
      </c>
      <c r="H80" s="3" t="n">
        <f aca="false">E80^2</f>
        <v>3833764</v>
      </c>
      <c r="I80" s="16" t="n">
        <f aca="false">($L$2-($N$2*E80+$O$2))^2</f>
        <v>1.53618226719984E-005</v>
      </c>
      <c r="J80" s="16" t="n">
        <f aca="false">($L$2-F80)^2</f>
        <v>6.21220575816436E-008</v>
      </c>
    </row>
    <row r="81" customFormat="false" ht="14.25" hidden="false" customHeight="false" outlineLevel="0" collapsed="false">
      <c r="A81" s="3" t="n">
        <v>1959</v>
      </c>
      <c r="B81" s="4" t="n">
        <v>0.03</v>
      </c>
      <c r="C81" s="4" t="n">
        <v>13.73</v>
      </c>
      <c r="E81" s="3" t="n">
        <v>1959</v>
      </c>
      <c r="F81" s="4" t="n">
        <f aca="false">LN(C81)</f>
        <v>2.61958321977988</v>
      </c>
      <c r="G81" s="4" t="n">
        <f aca="false">E81*F81</f>
        <v>5131.76352754879</v>
      </c>
      <c r="H81" s="3" t="n">
        <f aca="false">E81^2</f>
        <v>3837681</v>
      </c>
      <c r="I81" s="16" t="n">
        <f aca="false">($L$2-($N$2*E81+$O$2))^2</f>
        <v>2.00644214494306E-005</v>
      </c>
      <c r="J81" s="16" t="n">
        <f aca="false">($L$2-F81)^2</f>
        <v>3.73791861475577E-006</v>
      </c>
    </row>
    <row r="82" customFormat="false" ht="14.25" hidden="false" customHeight="false" outlineLevel="0" collapsed="false">
      <c r="A82" s="3" t="n">
        <v>1960</v>
      </c>
      <c r="B82" s="4" t="n">
        <v>-0.03</v>
      </c>
      <c r="C82" s="4" t="n">
        <v>13.67</v>
      </c>
      <c r="E82" s="3" t="n">
        <v>1960</v>
      </c>
      <c r="F82" s="4" t="n">
        <f aca="false">LN(C82)</f>
        <v>2.61520365073586</v>
      </c>
      <c r="G82" s="4" t="n">
        <f aca="false">E82*F82</f>
        <v>5125.79915544228</v>
      </c>
      <c r="H82" s="3" t="n">
        <f aca="false">E82^2</f>
        <v>3841600</v>
      </c>
      <c r="I82" s="16" t="n">
        <f aca="false">($L$2-($N$2*E82+$O$2))^2</f>
        <v>2.53940333972209E-005</v>
      </c>
      <c r="J82" s="16" t="n">
        <f aca="false">($L$2-F82)^2</f>
        <v>3.98531962971916E-005</v>
      </c>
    </row>
    <row r="83" customFormat="false" ht="14.25" hidden="false" customHeight="false" outlineLevel="0" collapsed="false">
      <c r="A83" s="3" t="n">
        <v>1961</v>
      </c>
      <c r="B83" s="4" t="n">
        <v>0.06</v>
      </c>
      <c r="C83" s="4" t="n">
        <v>13.76</v>
      </c>
      <c r="E83" s="3" t="n">
        <v>1961</v>
      </c>
      <c r="F83" s="4" t="n">
        <f aca="false">LN(C83)</f>
        <v>2.6217658325052</v>
      </c>
      <c r="G83" s="4" t="n">
        <f aca="false">E83*F83</f>
        <v>5141.28279754269</v>
      </c>
      <c r="H83" s="3" t="n">
        <f aca="false">E83^2</f>
        <v>3845521</v>
      </c>
      <c r="I83" s="16" t="n">
        <f aca="false">($L$2-($N$2*E83+$O$2))^2</f>
        <v>3.13506585153643E-005</v>
      </c>
      <c r="J83" s="16" t="n">
        <f aca="false">($L$2-F83)^2</f>
        <v>6.21220575816436E-008</v>
      </c>
    </row>
    <row r="84" customFormat="false" ht="14.25" hidden="false" customHeight="false" outlineLevel="0" collapsed="false">
      <c r="A84" s="3" t="n">
        <v>1962</v>
      </c>
      <c r="B84" s="4" t="n">
        <v>0.03</v>
      </c>
      <c r="C84" s="4" t="n">
        <v>13.73</v>
      </c>
      <c r="E84" s="3" t="n">
        <v>1962</v>
      </c>
      <c r="F84" s="4" t="n">
        <f aca="false">LN(C84)</f>
        <v>2.61958321977988</v>
      </c>
      <c r="G84" s="4" t="n">
        <f aca="false">E84*F84</f>
        <v>5139.62227720812</v>
      </c>
      <c r="H84" s="3" t="n">
        <f aca="false">E84^2</f>
        <v>3849444</v>
      </c>
      <c r="I84" s="16" t="n">
        <f aca="false">($L$2-($N$2*E84+$O$2))^2</f>
        <v>3.79342968038704E-005</v>
      </c>
      <c r="J84" s="16" t="n">
        <f aca="false">($L$2-F84)^2</f>
        <v>3.73791861475577E-006</v>
      </c>
    </row>
    <row r="85" customFormat="false" ht="14.25" hidden="false" customHeight="false" outlineLevel="0" collapsed="false">
      <c r="A85" s="3" t="n">
        <v>1963</v>
      </c>
      <c r="B85" s="4" t="n">
        <v>0.05</v>
      </c>
      <c r="C85" s="4" t="n">
        <v>13.75</v>
      </c>
      <c r="E85" s="3" t="n">
        <v>1963</v>
      </c>
      <c r="F85" s="4" t="n">
        <f aca="false">LN(C85)</f>
        <v>2.62103882411258</v>
      </c>
      <c r="G85" s="4" t="n">
        <f aca="false">E85*F85</f>
        <v>5145.099211733</v>
      </c>
      <c r="H85" s="3" t="n">
        <f aca="false">E85^2</f>
        <v>3853369</v>
      </c>
      <c r="I85" s="16" t="n">
        <f aca="false">($L$2-($N$2*E85+$O$2))^2</f>
        <v>4.51449482627345E-005</v>
      </c>
      <c r="J85" s="16" t="n">
        <f aca="false">($L$2-F85)^2</f>
        <v>2.28259800031508E-007</v>
      </c>
    </row>
    <row r="86" customFormat="false" ht="14.25" hidden="false" customHeight="false" outlineLevel="0" collapsed="false">
      <c r="A86" s="3" t="n">
        <v>1964</v>
      </c>
      <c r="B86" s="4" t="n">
        <v>-0.2</v>
      </c>
      <c r="C86" s="4" t="n">
        <v>13.5</v>
      </c>
      <c r="E86" s="3" t="n">
        <v>1964</v>
      </c>
      <c r="F86" s="4" t="n">
        <f aca="false">LN(C86)</f>
        <v>2.60268968544438</v>
      </c>
      <c r="G86" s="4" t="n">
        <f aca="false">E86*F86</f>
        <v>5111.68254221277</v>
      </c>
      <c r="H86" s="3" t="n">
        <f aca="false">E86^2</f>
        <v>3857296</v>
      </c>
      <c r="I86" s="16" t="n">
        <f aca="false">($L$2-($N$2*E86+$O$2))^2</f>
        <v>5.29826128919504E-005</v>
      </c>
      <c r="J86" s="16" t="n">
        <f aca="false">($L$2-F86)^2</f>
        <v>0.000354452317683436</v>
      </c>
    </row>
    <row r="87" customFormat="false" ht="14.25" hidden="false" customHeight="false" outlineLevel="0" collapsed="false">
      <c r="A87" s="3" t="n">
        <v>1965</v>
      </c>
      <c r="B87" s="4" t="n">
        <v>-0.11</v>
      </c>
      <c r="C87" s="4" t="n">
        <v>13.59</v>
      </c>
      <c r="E87" s="3" t="n">
        <v>1965</v>
      </c>
      <c r="F87" s="4" t="n">
        <f aca="false">LN(C87)</f>
        <v>2.60933422816305</v>
      </c>
      <c r="G87" s="4" t="n">
        <f aca="false">E87*F87</f>
        <v>5127.3417583404</v>
      </c>
      <c r="H87" s="3" t="n">
        <f aca="false">E87^2</f>
        <v>3861225</v>
      </c>
      <c r="I87" s="16" t="n">
        <f aca="false">($L$2-($N$2*E87+$O$2))^2</f>
        <v>6.14472906915233E-005</v>
      </c>
      <c r="J87" s="16" t="n">
        <f aca="false">($L$2-F87)^2</f>
        <v>0.000148409928626596</v>
      </c>
    </row>
    <row r="88" customFormat="false" ht="14.25" hidden="false" customHeight="false" outlineLevel="0" collapsed="false">
      <c r="A88" s="3" t="n">
        <v>1966</v>
      </c>
      <c r="B88" s="4" t="n">
        <v>-0.06</v>
      </c>
      <c r="C88" s="4" t="n">
        <v>13.64</v>
      </c>
      <c r="E88" s="3" t="n">
        <v>1966</v>
      </c>
      <c r="F88" s="4" t="n">
        <f aca="false">LN(C88)</f>
        <v>2.61300665241532</v>
      </c>
      <c r="G88" s="4" t="n">
        <f aca="false">E88*F88</f>
        <v>5137.17107864851</v>
      </c>
      <c r="H88" s="3" t="n">
        <f aca="false">E88^2</f>
        <v>3865156</v>
      </c>
      <c r="I88" s="16" t="n">
        <f aca="false">($L$2-($N$2*E88+$O$2))^2</f>
        <v>7.05389816614608E-005</v>
      </c>
      <c r="J88" s="16" t="n">
        <f aca="false">($L$2-F88)^2</f>
        <v>7.24190298018472E-005</v>
      </c>
    </row>
    <row r="89" customFormat="false" ht="14.25" hidden="false" customHeight="false" outlineLevel="0" collapsed="false">
      <c r="A89" s="3" t="n">
        <v>1967</v>
      </c>
      <c r="B89" s="4" t="n">
        <v>-0.02</v>
      </c>
      <c r="C89" s="4" t="n">
        <v>13.68</v>
      </c>
      <c r="E89" s="3" t="n">
        <v>1967</v>
      </c>
      <c r="F89" s="4" t="n">
        <f aca="false">LN(C89)</f>
        <v>2.6159349121944</v>
      </c>
      <c r="G89" s="4" t="n">
        <f aca="false">E89*F89</f>
        <v>5145.54397228639</v>
      </c>
      <c r="H89" s="3" t="n">
        <f aca="false">E89^2</f>
        <v>3869089</v>
      </c>
      <c r="I89" s="16" t="n">
        <f aca="false">($L$2-($N$2*E89+$O$2))^2</f>
        <v>8.02576858017564E-005</v>
      </c>
      <c r="J89" s="16" t="n">
        <f aca="false">($L$2-F89)^2</f>
        <v>3.11551219482094E-005</v>
      </c>
    </row>
    <row r="90" customFormat="false" ht="14.25" hidden="false" customHeight="false" outlineLevel="0" collapsed="false">
      <c r="A90" s="3" t="n">
        <v>1968</v>
      </c>
      <c r="B90" s="4" t="n">
        <v>-0.08</v>
      </c>
      <c r="C90" s="4" t="n">
        <v>13.62</v>
      </c>
      <c r="E90" s="3" t="n">
        <v>1968</v>
      </c>
      <c r="F90" s="4" t="n">
        <f aca="false">LN(C90)</f>
        <v>2.61153930072137</v>
      </c>
      <c r="G90" s="4" t="n">
        <f aca="false">E90*F90</f>
        <v>5139.50934381965</v>
      </c>
      <c r="H90" s="3" t="n">
        <f aca="false">E90^2</f>
        <v>3873024</v>
      </c>
      <c r="I90" s="16" t="n">
        <f aca="false">($L$2-($N$2*E90+$O$2))^2</f>
        <v>9.06034031124016E-005</v>
      </c>
      <c r="J90" s="16" t="n">
        <f aca="false">($L$2-F90)^2</f>
        <v>9.95462920951335E-005</v>
      </c>
    </row>
    <row r="91" customFormat="false" ht="14.25" hidden="false" customHeight="false" outlineLevel="0" collapsed="false">
      <c r="A91" s="3" t="n">
        <v>1969</v>
      </c>
      <c r="B91" s="4" t="n">
        <v>0.05</v>
      </c>
      <c r="C91" s="4" t="n">
        <v>13.75</v>
      </c>
      <c r="E91" s="3" t="n">
        <v>1969</v>
      </c>
      <c r="F91" s="4" t="n">
        <f aca="false">LN(C91)</f>
        <v>2.62103882411258</v>
      </c>
      <c r="G91" s="4" t="n">
        <f aca="false">E91*F91</f>
        <v>5160.82544467767</v>
      </c>
      <c r="H91" s="3" t="n">
        <f aca="false">E91^2</f>
        <v>3876961</v>
      </c>
      <c r="I91" s="16" t="n">
        <f aca="false">($L$2-($N$2*E91+$O$2))^2</f>
        <v>0.000101576133593413</v>
      </c>
      <c r="J91" s="16" t="n">
        <f aca="false">($L$2-F91)^2</f>
        <v>2.28259800031508E-007</v>
      </c>
    </row>
    <row r="92" customFormat="false" ht="14.25" hidden="false" customHeight="false" outlineLevel="0" collapsed="false">
      <c r="A92" s="3" t="n">
        <v>1970</v>
      </c>
      <c r="B92" s="4" t="n">
        <v>0.03</v>
      </c>
      <c r="C92" s="4" t="n">
        <v>13.73</v>
      </c>
      <c r="E92" s="3" t="n">
        <v>1970</v>
      </c>
      <c r="F92" s="4" t="n">
        <f aca="false">LN(C92)</f>
        <v>2.61958321977988</v>
      </c>
      <c r="G92" s="4" t="n">
        <f aca="false">E92*F92</f>
        <v>5160.57894296636</v>
      </c>
      <c r="H92" s="3" t="n">
        <f aca="false">E92^2</f>
        <v>3880900</v>
      </c>
      <c r="I92" s="16" t="n">
        <f aca="false">($L$2-($N$2*E92+$O$2))^2</f>
        <v>0.000113175877244782</v>
      </c>
      <c r="J92" s="16" t="n">
        <f aca="false">($L$2-F92)^2</f>
        <v>3.73791861475577E-006</v>
      </c>
    </row>
    <row r="93" customFormat="false" ht="14.25" hidden="false" customHeight="false" outlineLevel="0" collapsed="false">
      <c r="A93" s="3" t="n">
        <v>1971</v>
      </c>
      <c r="B93" s="4" t="n">
        <v>-0.08</v>
      </c>
      <c r="C93" s="4" t="n">
        <v>13.62</v>
      </c>
      <c r="E93" s="3" t="n">
        <v>1971</v>
      </c>
      <c r="F93" s="4" t="n">
        <f aca="false">LN(C93)</f>
        <v>2.61153930072137</v>
      </c>
      <c r="G93" s="4" t="n">
        <f aca="false">E93*F93</f>
        <v>5147.34396172181</v>
      </c>
      <c r="H93" s="3" t="n">
        <f aca="false">E93^2</f>
        <v>3884841</v>
      </c>
      <c r="I93" s="16" t="n">
        <f aca="false">($L$2-($N$2*E93+$O$2))^2</f>
        <v>0.0001254026340665</v>
      </c>
      <c r="J93" s="16" t="n">
        <f aca="false">($L$2-F93)^2</f>
        <v>9.95462920951335E-005</v>
      </c>
    </row>
    <row r="94" customFormat="false" ht="14.25" hidden="false" customHeight="false" outlineLevel="0" collapsed="false">
      <c r="A94" s="3" t="n">
        <v>1972</v>
      </c>
      <c r="B94" s="4" t="n">
        <v>0.01</v>
      </c>
      <c r="C94" s="4" t="n">
        <v>13.71</v>
      </c>
      <c r="E94" s="3" t="n">
        <v>1972</v>
      </c>
      <c r="F94" s="4" t="n">
        <f aca="false">LN(C94)</f>
        <v>2.61812549357422</v>
      </c>
      <c r="G94" s="4" t="n">
        <f aca="false">E94*F94</f>
        <v>5162.94347332837</v>
      </c>
      <c r="H94" s="3" t="n">
        <f aca="false">E94^2</f>
        <v>3888784</v>
      </c>
      <c r="I94" s="16" t="n">
        <f aca="false">($L$2-($N$2*E94+$O$2))^2</f>
        <v>0.000138256404058575</v>
      </c>
      <c r="J94" s="16" t="n">
        <f aca="false">($L$2-F94)^2</f>
        <v>1.14995318235156E-005</v>
      </c>
    </row>
    <row r="95" customFormat="false" ht="14.25" hidden="false" customHeight="false" outlineLevel="0" collapsed="false">
      <c r="A95" s="3" t="n">
        <v>1973</v>
      </c>
      <c r="B95" s="4" t="n">
        <v>0.16</v>
      </c>
      <c r="C95" s="4" t="n">
        <v>13.86</v>
      </c>
      <c r="E95" s="3" t="n">
        <v>1973</v>
      </c>
      <c r="F95" s="4" t="n">
        <f aca="false">LN(C95)</f>
        <v>2.62900699376176</v>
      </c>
      <c r="G95" s="4" t="n">
        <f aca="false">E95*F95</f>
        <v>5187.03079869195</v>
      </c>
      <c r="H95" s="3" t="n">
        <f aca="false">E95^2</f>
        <v>3892729</v>
      </c>
      <c r="I95" s="16" t="n">
        <f aca="false">($L$2-($N$2*E95+$O$2))^2</f>
        <v>0.000151737187221018</v>
      </c>
      <c r="J95" s="16" t="n">
        <f aca="false">($L$2-F95)^2</f>
        <v>5.61061554618533E-005</v>
      </c>
    </row>
    <row r="96" customFormat="false" ht="14.25" hidden="false" customHeight="false" outlineLevel="0" collapsed="false">
      <c r="A96" s="3" t="n">
        <v>1974</v>
      </c>
      <c r="B96" s="4" t="n">
        <v>-0.07</v>
      </c>
      <c r="C96" s="4" t="n">
        <v>13.63</v>
      </c>
      <c r="E96" s="3" t="n">
        <v>1974</v>
      </c>
      <c r="F96" s="4" t="n">
        <f aca="false">LN(C96)</f>
        <v>2.61227324570844</v>
      </c>
      <c r="G96" s="4" t="n">
        <f aca="false">E96*F96</f>
        <v>5156.62738702846</v>
      </c>
      <c r="H96" s="3" t="n">
        <f aca="false">E96^2</f>
        <v>3896676</v>
      </c>
      <c r="I96" s="16" t="n">
        <f aca="false">($L$2-($N$2*E96+$O$2))^2</f>
        <v>0.000165844983553818</v>
      </c>
      <c r="J96" s="16" t="n">
        <f aca="false">($L$2-F96)^2</f>
        <v>8.54394051186515E-005</v>
      </c>
    </row>
    <row r="97" customFormat="false" ht="14.25" hidden="false" customHeight="false" outlineLevel="0" collapsed="false">
      <c r="A97" s="3" t="n">
        <v>1975</v>
      </c>
      <c r="B97" s="4" t="n">
        <v>-0.01</v>
      </c>
      <c r="C97" s="4" t="n">
        <v>13.69</v>
      </c>
      <c r="E97" s="3" t="n">
        <v>1975</v>
      </c>
      <c r="F97" s="4" t="n">
        <f aca="false">LN(C97)</f>
        <v>2.61666563930036</v>
      </c>
      <c r="G97" s="4" t="n">
        <f aca="false">E97*F97</f>
        <v>5167.91463761821</v>
      </c>
      <c r="H97" s="3" t="n">
        <f aca="false">E97^2</f>
        <v>3900625</v>
      </c>
      <c r="I97" s="16" t="n">
        <f aca="false">($L$2-($N$2*E97+$O$2))^2</f>
        <v>0.000180579793056966</v>
      </c>
      <c r="J97" s="16" t="n">
        <f aca="false">($L$2-F97)^2</f>
        <v>2.35317181908765E-005</v>
      </c>
    </row>
    <row r="98" customFormat="false" ht="14.25" hidden="false" customHeight="false" outlineLevel="0" collapsed="false">
      <c r="A98" s="3" t="n">
        <v>1976</v>
      </c>
      <c r="B98" s="4" t="n">
        <v>-0.1</v>
      </c>
      <c r="C98" s="4" t="n">
        <v>13.6</v>
      </c>
      <c r="E98" s="3" t="n">
        <v>1976</v>
      </c>
      <c r="F98" s="4" t="n">
        <f aca="false">LN(C98)</f>
        <v>2.61006979274201</v>
      </c>
      <c r="G98" s="4" t="n">
        <f aca="false">E98*F98</f>
        <v>5157.4979104582</v>
      </c>
      <c r="H98" s="3" t="n">
        <f aca="false">E98^2</f>
        <v>3904576</v>
      </c>
      <c r="I98" s="16" t="n">
        <f aca="false">($L$2-($N$2*E98+$O$2))^2</f>
        <v>0.00019594161573047</v>
      </c>
      <c r="J98" s="16" t="n">
        <f aca="false">($L$2-F98)^2</f>
        <v>0.00013102915684816</v>
      </c>
    </row>
    <row r="99" customFormat="false" ht="14.25" hidden="false" customHeight="false" outlineLevel="0" collapsed="false">
      <c r="A99" s="3" t="n">
        <v>1977</v>
      </c>
      <c r="B99" s="4" t="n">
        <v>0.18</v>
      </c>
      <c r="C99" s="4" t="n">
        <v>13.88</v>
      </c>
      <c r="E99" s="3" t="n">
        <v>1977</v>
      </c>
      <c r="F99" s="4" t="n">
        <f aca="false">LN(C99)</f>
        <v>2.63044895507866</v>
      </c>
      <c r="G99" s="4" t="n">
        <f aca="false">E99*F99</f>
        <v>5200.39758419051</v>
      </c>
      <c r="H99" s="3" t="n">
        <f aca="false">E99^2</f>
        <v>3908529</v>
      </c>
      <c r="I99" s="16" t="n">
        <f aca="false">($L$2-($N$2*E99+$O$2))^2</f>
        <v>0.000211930451574357</v>
      </c>
      <c r="J99" s="16" t="n">
        <f aca="false">($L$2-F99)^2</f>
        <v>7.97871541836273E-005</v>
      </c>
    </row>
    <row r="100" customFormat="false" ht="14.25" hidden="false" customHeight="false" outlineLevel="0" collapsed="false">
      <c r="A100" s="3" t="n">
        <v>1978</v>
      </c>
      <c r="B100" s="4" t="n">
        <v>0.07</v>
      </c>
      <c r="C100" s="4" t="n">
        <v>13.77</v>
      </c>
      <c r="E100" s="3" t="n">
        <v>1978</v>
      </c>
      <c r="F100" s="4" t="n">
        <f aca="false">LN(C100)</f>
        <v>2.62249231274056</v>
      </c>
      <c r="G100" s="4" t="n">
        <f aca="false">E100*F100</f>
        <v>5187.28979460083</v>
      </c>
      <c r="H100" s="3" t="n">
        <f aca="false">E100^2</f>
        <v>3912484</v>
      </c>
      <c r="I100" s="16" t="n">
        <f aca="false">($L$2-($N$2*E100+$O$2))^2</f>
        <v>0.000228546300588576</v>
      </c>
      <c r="J100" s="16" t="n">
        <f aca="false">($L$2-F100)^2</f>
        <v>9.52035771482157E-007</v>
      </c>
    </row>
    <row r="101" customFormat="false" ht="14.25" hidden="false" customHeight="false" outlineLevel="0" collapsed="false">
      <c r="A101" s="3" t="n">
        <v>1979</v>
      </c>
      <c r="B101" s="4" t="n">
        <v>0.17</v>
      </c>
      <c r="C101" s="4" t="n">
        <v>13.87</v>
      </c>
      <c r="E101" s="3" t="n">
        <v>1979</v>
      </c>
      <c r="F101" s="4" t="n">
        <f aca="false">LN(C101)</f>
        <v>2.62972823432674</v>
      </c>
      <c r="G101" s="4" t="n">
        <f aca="false">E101*F101</f>
        <v>5204.23217573262</v>
      </c>
      <c r="H101" s="3" t="n">
        <f aca="false">E101^2</f>
        <v>3916441</v>
      </c>
      <c r="I101" s="16" t="n">
        <f aca="false">($L$2-($N$2*E101+$O$2))^2</f>
        <v>0.000245789162773153</v>
      </c>
      <c r="J101" s="16" t="n">
        <f aca="false">($L$2-F101)^2</f>
        <v>6.74311101655767E-005</v>
      </c>
    </row>
    <row r="102" customFormat="false" ht="14.25" hidden="false" customHeight="false" outlineLevel="0" collapsed="false">
      <c r="A102" s="3" t="n">
        <v>1980</v>
      </c>
      <c r="B102" s="4" t="n">
        <v>0.26</v>
      </c>
      <c r="C102" s="4" t="n">
        <v>13.96</v>
      </c>
      <c r="E102" s="3" t="n">
        <v>1980</v>
      </c>
      <c r="F102" s="4" t="n">
        <f aca="false">LN(C102)</f>
        <v>2.63619609733423</v>
      </c>
      <c r="G102" s="4" t="n">
        <f aca="false">E102*F102</f>
        <v>5219.66827272177</v>
      </c>
      <c r="H102" s="3" t="n">
        <f aca="false">E102^2</f>
        <v>3920400</v>
      </c>
      <c r="I102" s="16" t="n">
        <f aca="false">($L$2-($N$2*E102+$O$2))^2</f>
        <v>0.000263659038128101</v>
      </c>
      <c r="J102" s="16" t="n">
        <f aca="false">($L$2-F102)^2</f>
        <v>0.000215487949191549</v>
      </c>
    </row>
    <row r="103" customFormat="false" ht="14.25" hidden="false" customHeight="false" outlineLevel="0" collapsed="false">
      <c r="A103" s="3" t="n">
        <v>1981</v>
      </c>
      <c r="B103" s="4" t="n">
        <v>0.32</v>
      </c>
      <c r="C103" s="4" t="n">
        <v>14.02</v>
      </c>
      <c r="E103" s="3" t="n">
        <v>1981</v>
      </c>
      <c r="F103" s="4" t="n">
        <f aca="false">LN(C103)</f>
        <v>2.64048488160644</v>
      </c>
      <c r="G103" s="4" t="n">
        <f aca="false">E103*F103</f>
        <v>5230.80055046237</v>
      </c>
      <c r="H103" s="3" t="n">
        <f aca="false">E103^2</f>
        <v>3924361</v>
      </c>
      <c r="I103" s="16" t="n">
        <f aca="false">($L$2-($N$2*E103+$O$2))^2</f>
        <v>0.000282155926653407</v>
      </c>
      <c r="J103" s="16" t="n">
        <f aca="false">($L$2-F103)^2</f>
        <v>0.000359796104061091</v>
      </c>
    </row>
    <row r="104" customFormat="false" ht="14.25" hidden="false" customHeight="false" outlineLevel="0" collapsed="false">
      <c r="A104" s="3" t="n">
        <v>1982</v>
      </c>
      <c r="B104" s="4" t="n">
        <v>0.14</v>
      </c>
      <c r="C104" s="4" t="n">
        <v>13.84</v>
      </c>
      <c r="E104" s="3" t="n">
        <v>1982</v>
      </c>
      <c r="F104" s="4" t="n">
        <f aca="false">LN(C104)</f>
        <v>2.62756295018952</v>
      </c>
      <c r="G104" s="4" t="n">
        <f aca="false">E104*F104</f>
        <v>5207.82976727564</v>
      </c>
      <c r="H104" s="3" t="n">
        <f aca="false">E104^2</f>
        <v>3928324</v>
      </c>
      <c r="I104" s="16" t="n">
        <f aca="false">($L$2-($N$2*E104+$O$2))^2</f>
        <v>0.000301279828349056</v>
      </c>
      <c r="J104" s="16" t="n">
        <f aca="false">($L$2-F104)^2</f>
        <v>3.65584771497435E-005</v>
      </c>
    </row>
    <row r="105" customFormat="false" ht="14.25" hidden="false" customHeight="false" outlineLevel="0" collapsed="false">
      <c r="A105" s="3" t="n">
        <v>1983</v>
      </c>
      <c r="B105" s="4" t="n">
        <v>0.31</v>
      </c>
      <c r="C105" s="4" t="n">
        <v>14.01</v>
      </c>
      <c r="E105" s="3" t="n">
        <v>1983</v>
      </c>
      <c r="F105" s="4" t="n">
        <f aca="false">LN(C105)</f>
        <v>2.63977136034892</v>
      </c>
      <c r="G105" s="4" t="n">
        <f aca="false">E105*F105</f>
        <v>5234.6666075719</v>
      </c>
      <c r="H105" s="3" t="n">
        <f aca="false">E105^2</f>
        <v>3932289</v>
      </c>
      <c r="I105" s="16" t="n">
        <f aca="false">($L$2-($N$2*E105+$O$2))^2</f>
        <v>0.000321030743215062</v>
      </c>
      <c r="J105" s="16" t="n">
        <f aca="false">($L$2-F105)^2</f>
        <v>0.000333236657423819</v>
      </c>
    </row>
    <row r="106" customFormat="false" ht="14.25" hidden="false" customHeight="false" outlineLevel="0" collapsed="false">
      <c r="A106" s="3" t="n">
        <v>1984</v>
      </c>
      <c r="B106" s="4" t="n">
        <v>0.16</v>
      </c>
      <c r="C106" s="4" t="n">
        <v>13.86</v>
      </c>
      <c r="E106" s="3" t="n">
        <v>1984</v>
      </c>
      <c r="F106" s="4" t="n">
        <f aca="false">LN(C106)</f>
        <v>2.62900699376176</v>
      </c>
      <c r="G106" s="4" t="n">
        <f aca="false">E106*F106</f>
        <v>5215.94987562333</v>
      </c>
      <c r="H106" s="3" t="n">
        <f aca="false">E106^2</f>
        <v>3936256</v>
      </c>
      <c r="I106" s="16" t="n">
        <f aca="false">($L$2-($N$2*E106+$O$2))^2</f>
        <v>0.000341408671251442</v>
      </c>
      <c r="J106" s="16" t="n">
        <f aca="false">($L$2-F106)^2</f>
        <v>5.61061554618533E-005</v>
      </c>
    </row>
    <row r="107" customFormat="false" ht="14.25" hidden="false" customHeight="false" outlineLevel="0" collapsed="false">
      <c r="A107" s="3" t="n">
        <v>1985</v>
      </c>
      <c r="B107" s="4" t="n">
        <v>0.12</v>
      </c>
      <c r="C107" s="4" t="n">
        <v>13.82</v>
      </c>
      <c r="E107" s="3" t="n">
        <v>1985</v>
      </c>
      <c r="F107" s="4" t="n">
        <f aca="false">LN(C107)</f>
        <v>2.62611681833952</v>
      </c>
      <c r="G107" s="4" t="n">
        <f aca="false">E107*F107</f>
        <v>5212.84188440396</v>
      </c>
      <c r="H107" s="3" t="n">
        <f aca="false">E107^2</f>
        <v>3940225</v>
      </c>
      <c r="I107" s="16" t="n">
        <f aca="false">($L$2-($N$2*E107+$O$2))^2</f>
        <v>0.000362413612458179</v>
      </c>
      <c r="J107" s="16" t="n">
        <f aca="false">($L$2-F107)^2</f>
        <v>2.11621050426887E-005</v>
      </c>
    </row>
    <row r="108" customFormat="false" ht="14.25" hidden="false" customHeight="false" outlineLevel="0" collapsed="false">
      <c r="A108" s="3" t="n">
        <v>1986</v>
      </c>
      <c r="B108" s="4" t="n">
        <v>0.18</v>
      </c>
      <c r="C108" s="4" t="n">
        <v>13.88</v>
      </c>
      <c r="E108" s="3" t="n">
        <v>1986</v>
      </c>
      <c r="F108" s="4" t="n">
        <f aca="false">LN(C108)</f>
        <v>2.63044895507866</v>
      </c>
      <c r="G108" s="4" t="n">
        <f aca="false">E108*F108</f>
        <v>5224.07162478622</v>
      </c>
      <c r="H108" s="3" t="n">
        <f aca="false">E108^2</f>
        <v>3944196</v>
      </c>
      <c r="I108" s="16" t="n">
        <f aca="false">($L$2-($N$2*E108+$O$2))^2</f>
        <v>0.000384045566835257</v>
      </c>
      <c r="J108" s="16" t="n">
        <f aca="false">($L$2-F108)^2</f>
        <v>7.97871541836273E-005</v>
      </c>
    </row>
    <row r="109" customFormat="false" ht="14.25" hidden="false" customHeight="false" outlineLevel="0" collapsed="false">
      <c r="A109" s="3" t="n">
        <v>1987</v>
      </c>
      <c r="B109" s="4" t="n">
        <v>0.32</v>
      </c>
      <c r="C109" s="4" t="n">
        <v>14.02</v>
      </c>
      <c r="E109" s="3" t="n">
        <v>1987</v>
      </c>
      <c r="F109" s="4" t="n">
        <f aca="false">LN(C109)</f>
        <v>2.64048488160644</v>
      </c>
      <c r="G109" s="4" t="n">
        <f aca="false">E109*F109</f>
        <v>5246.64345975201</v>
      </c>
      <c r="H109" s="3" t="n">
        <f aca="false">E109^2</f>
        <v>3948169</v>
      </c>
      <c r="I109" s="16" t="n">
        <f aca="false">($L$2-($N$2*E109+$O$2))^2</f>
        <v>0.000406304534382711</v>
      </c>
      <c r="J109" s="16" t="n">
        <f aca="false">($L$2-F109)^2</f>
        <v>0.000359796104061091</v>
      </c>
    </row>
    <row r="110" customFormat="false" ht="14.25" hidden="false" customHeight="false" outlineLevel="0" collapsed="false">
      <c r="A110" s="3" t="n">
        <v>1988</v>
      </c>
      <c r="B110" s="4" t="n">
        <v>0.39</v>
      </c>
      <c r="C110" s="4" t="n">
        <v>14.09</v>
      </c>
      <c r="E110" s="3" t="n">
        <v>1988</v>
      </c>
      <c r="F110" s="4" t="n">
        <f aca="false">LN(C110)</f>
        <v>2.64546532591059</v>
      </c>
      <c r="G110" s="4" t="n">
        <f aca="false">E110*F110</f>
        <v>5259.18506791025</v>
      </c>
      <c r="H110" s="3" t="n">
        <f aca="false">E110^2</f>
        <v>3952144</v>
      </c>
      <c r="I110" s="16" t="n">
        <f aca="false">($L$2-($N$2*E110+$O$2))^2</f>
        <v>0.000429190515100522</v>
      </c>
      <c r="J110" s="16" t="n">
        <f aca="false">($L$2-F110)^2</f>
        <v>0.000573541973928722</v>
      </c>
    </row>
    <row r="111" customFormat="false" ht="14.25" hidden="false" customHeight="false" outlineLevel="0" collapsed="false">
      <c r="A111" s="3" t="n">
        <v>1989</v>
      </c>
      <c r="B111" s="4" t="n">
        <v>0.27</v>
      </c>
      <c r="C111" s="4" t="n">
        <v>13.97</v>
      </c>
      <c r="E111" s="3" t="n">
        <v>1989</v>
      </c>
      <c r="F111" s="4" t="n">
        <f aca="false">LN(C111)</f>
        <v>2.63691217326887</v>
      </c>
      <c r="G111" s="4" t="n">
        <f aca="false">E111*F111</f>
        <v>5244.81831263178</v>
      </c>
      <c r="H111" s="3" t="n">
        <f aca="false">E111^2</f>
        <v>3956121</v>
      </c>
      <c r="I111" s="16" t="n">
        <f aca="false">($L$2-($N$2*E111+$O$2))^2</f>
        <v>0.000452703508988673</v>
      </c>
      <c r="J111" s="16" t="n">
        <f aca="false">($L$2-F111)^2</f>
        <v>0.000237023998468861</v>
      </c>
    </row>
    <row r="112" customFormat="false" ht="14.25" hidden="false" customHeight="false" outlineLevel="0" collapsed="false">
      <c r="A112" s="3" t="n">
        <v>1990</v>
      </c>
      <c r="B112" s="4" t="n">
        <v>0.45</v>
      </c>
      <c r="C112" s="4" t="n">
        <v>14.15</v>
      </c>
      <c r="E112" s="3" t="n">
        <v>1990</v>
      </c>
      <c r="F112" s="4" t="n">
        <f aca="false">LN(C112)</f>
        <v>2.64971462408925</v>
      </c>
      <c r="G112" s="4" t="n">
        <f aca="false">E112*F112</f>
        <v>5272.9321019376</v>
      </c>
      <c r="H112" s="3" t="n">
        <f aca="false">E112^2</f>
        <v>3960100</v>
      </c>
      <c r="I112" s="16" t="n">
        <f aca="false">($L$2-($N$2*E112+$O$2))^2</f>
        <v>0.000476843516047181</v>
      </c>
      <c r="J112" s="16" t="n">
        <f aca="false">($L$2-F112)^2</f>
        <v>0.000795129152653319</v>
      </c>
    </row>
    <row r="113" customFormat="false" ht="14.25" hidden="false" customHeight="false" outlineLevel="0" collapsed="false">
      <c r="A113" s="3" t="n">
        <v>1991</v>
      </c>
      <c r="B113" s="4" t="n">
        <v>0.4</v>
      </c>
      <c r="C113" s="4" t="n">
        <v>14.1</v>
      </c>
      <c r="E113" s="3" t="n">
        <v>1991</v>
      </c>
      <c r="F113" s="4" t="n">
        <f aca="false">LN(C113)</f>
        <v>2.64617479738412</v>
      </c>
      <c r="G113" s="4" t="n">
        <f aca="false">E113*F113</f>
        <v>5268.53402159179</v>
      </c>
      <c r="H113" s="3" t="n">
        <f aca="false">E113^2</f>
        <v>3964081</v>
      </c>
      <c r="I113" s="16" t="n">
        <f aca="false">($L$2-($N$2*E113+$O$2))^2</f>
        <v>0.000501610536276066</v>
      </c>
      <c r="J113" s="16" t="n">
        <f aca="false">($L$2-F113)^2</f>
        <v>0.000608027214270054</v>
      </c>
    </row>
    <row r="114" customFormat="false" ht="14.25" hidden="false" customHeight="false" outlineLevel="0" collapsed="false">
      <c r="A114" s="3" t="n">
        <v>1992</v>
      </c>
      <c r="B114" s="4" t="n">
        <v>0.22</v>
      </c>
      <c r="C114" s="4" t="n">
        <v>13.92</v>
      </c>
      <c r="E114" s="3" t="n">
        <v>1992</v>
      </c>
      <c r="F114" s="4" t="n">
        <f aca="false">LN(C114)</f>
        <v>2.63332665490627</v>
      </c>
      <c r="G114" s="4" t="n">
        <f aca="false">E114*F114</f>
        <v>5245.5866965733</v>
      </c>
      <c r="H114" s="3" t="n">
        <f aca="false">E114^2</f>
        <v>3968064</v>
      </c>
      <c r="I114" s="16" t="n">
        <f aca="false">($L$2-($N$2*E114+$O$2))^2</f>
        <v>0.000527004569675309</v>
      </c>
      <c r="J114" s="16" t="n">
        <f aca="false">($L$2-F114)^2</f>
        <v>0.000139477644044789</v>
      </c>
    </row>
    <row r="115" customFormat="false" ht="14.25" hidden="false" customHeight="false" outlineLevel="0" collapsed="false">
      <c r="A115" s="3" t="n">
        <v>1993</v>
      </c>
      <c r="B115" s="4" t="n">
        <v>0.23</v>
      </c>
      <c r="C115" s="4" t="n">
        <v>13.93</v>
      </c>
      <c r="E115" s="3" t="n">
        <v>1993</v>
      </c>
      <c r="F115" s="4" t="n">
        <f aca="false">LN(C115)</f>
        <v>2.63404478779171</v>
      </c>
      <c r="G115" s="4" t="n">
        <f aca="false">E115*F115</f>
        <v>5249.65126206889</v>
      </c>
      <c r="H115" s="3" t="n">
        <f aca="false">E115^2</f>
        <v>3972049</v>
      </c>
      <c r="I115" s="16" t="n">
        <f aca="false">($L$2-($N$2*E115+$O$2))^2</f>
        <v>0.000553025616244889</v>
      </c>
      <c r="J115" s="16" t="n">
        <f aca="false">($L$2-F115)^2</f>
        <v>0.000156955751528816</v>
      </c>
    </row>
    <row r="116" customFormat="false" ht="14.25" hidden="false" customHeight="false" outlineLevel="0" collapsed="false">
      <c r="A116" s="3" t="n">
        <v>1994</v>
      </c>
      <c r="B116" s="4" t="n">
        <v>0.31</v>
      </c>
      <c r="C116" s="4" t="n">
        <v>14.01</v>
      </c>
      <c r="E116" s="3" t="n">
        <v>1994</v>
      </c>
      <c r="F116" s="4" t="n">
        <f aca="false">LN(C116)</f>
        <v>2.63977136034892</v>
      </c>
      <c r="G116" s="4" t="n">
        <f aca="false">E116*F116</f>
        <v>5263.70409253574</v>
      </c>
      <c r="H116" s="3" t="n">
        <f aca="false">E116^2</f>
        <v>3976036</v>
      </c>
      <c r="I116" s="16" t="n">
        <f aca="false">($L$2-($N$2*E116+$O$2))^2</f>
        <v>0.000579673675984847</v>
      </c>
      <c r="J116" s="16" t="n">
        <f aca="false">($L$2-F116)^2</f>
        <v>0.000333236657423819</v>
      </c>
    </row>
    <row r="117" customFormat="false" ht="14.25" hidden="false" customHeight="false" outlineLevel="0" collapsed="false">
      <c r="A117" s="3" t="n">
        <v>1995</v>
      </c>
      <c r="B117" s="4" t="n">
        <v>0.45</v>
      </c>
      <c r="C117" s="4" t="n">
        <v>14.15</v>
      </c>
      <c r="E117" s="3" t="n">
        <v>1995</v>
      </c>
      <c r="F117" s="4" t="n">
        <f aca="false">LN(C117)</f>
        <v>2.64971462408925</v>
      </c>
      <c r="G117" s="4" t="n">
        <f aca="false">E117*F117</f>
        <v>5286.18067505805</v>
      </c>
      <c r="H117" s="3" t="n">
        <f aca="false">E117^2</f>
        <v>3980025</v>
      </c>
      <c r="I117" s="16" t="n">
        <f aca="false">($L$2-($N$2*E117+$O$2))^2</f>
        <v>0.000606948748895164</v>
      </c>
      <c r="J117" s="16" t="n">
        <f aca="false">($L$2-F117)^2</f>
        <v>0.000795129152653319</v>
      </c>
    </row>
    <row r="118" customFormat="false" ht="14.25" hidden="false" customHeight="false" outlineLevel="0" collapsed="false">
      <c r="A118" s="3" t="n">
        <v>1996</v>
      </c>
      <c r="B118" s="4" t="n">
        <v>0.33</v>
      </c>
      <c r="C118" s="4" t="n">
        <v>14.03</v>
      </c>
      <c r="E118" s="3" t="n">
        <v>1996</v>
      </c>
      <c r="F118" s="4" t="n">
        <f aca="false">LN(C118)</f>
        <v>2.64119789411437</v>
      </c>
      <c r="G118" s="4" t="n">
        <f aca="false">E118*F118</f>
        <v>5271.83099665228</v>
      </c>
      <c r="H118" s="3" t="n">
        <f aca="false">E118^2</f>
        <v>3984016</v>
      </c>
      <c r="I118" s="16" t="n">
        <f aca="false">($L$2-($N$2*E118+$O$2))^2</f>
        <v>0.000634850834975817</v>
      </c>
      <c r="J118" s="16" t="n">
        <f aca="false">($L$2-F118)^2</f>
        <v>0.00038735374989765</v>
      </c>
    </row>
    <row r="119" customFormat="false" ht="14.25" hidden="false" customHeight="false" outlineLevel="0" collapsed="false">
      <c r="A119" s="3" t="n">
        <v>1997</v>
      </c>
      <c r="B119" s="4" t="n">
        <v>0.46</v>
      </c>
      <c r="C119" s="4" t="n">
        <v>14.16</v>
      </c>
      <c r="E119" s="3" t="n">
        <v>1997</v>
      </c>
      <c r="F119" s="4" t="n">
        <f aca="false">LN(C119)</f>
        <v>2.65042108826557</v>
      </c>
      <c r="G119" s="4" t="n">
        <f aca="false">E119*F119</f>
        <v>5292.89091326635</v>
      </c>
      <c r="H119" s="3" t="n">
        <f aca="false">E119^2</f>
        <v>3988009</v>
      </c>
      <c r="I119" s="16" t="n">
        <f aca="false">($L$2-($N$2*E119+$O$2))^2</f>
        <v>0.000663379934226826</v>
      </c>
      <c r="J119" s="16" t="n">
        <f aca="false">($L$2-F119)^2</f>
        <v>0.000835470046794846</v>
      </c>
    </row>
    <row r="120" customFormat="false" ht="14.25" hidden="false" customHeight="false" outlineLevel="0" collapsed="false">
      <c r="A120" s="3" t="n">
        <v>1998</v>
      </c>
      <c r="B120" s="4" t="n">
        <v>0.61</v>
      </c>
      <c r="C120" s="4" t="n">
        <v>14.31</v>
      </c>
      <c r="E120" s="3" t="n">
        <v>1998</v>
      </c>
      <c r="F120" s="4" t="n">
        <f aca="false">LN(C120)</f>
        <v>2.66095859356836</v>
      </c>
      <c r="G120" s="4" t="n">
        <f aca="false">E120*F120</f>
        <v>5316.59526994958</v>
      </c>
      <c r="H120" s="3" t="n">
        <f aca="false">E120^2</f>
        <v>3992004</v>
      </c>
      <c r="I120" s="16" t="n">
        <f aca="false">($L$2-($N$2*E120+$O$2))^2</f>
        <v>0.000692536046648216</v>
      </c>
      <c r="J120" s="16" t="n">
        <f aca="false">($L$2-F120)^2</f>
        <v>0.0015556716820708</v>
      </c>
    </row>
    <row r="121" customFormat="false" ht="14.25" hidden="false" customHeight="false" outlineLevel="0" collapsed="false">
      <c r="A121" s="3" t="n">
        <v>1999</v>
      </c>
      <c r="B121" s="4" t="n">
        <v>0.38</v>
      </c>
      <c r="C121" s="4" t="n">
        <v>14.08</v>
      </c>
      <c r="E121" s="3" t="n">
        <v>1999</v>
      </c>
      <c r="F121" s="4" t="n">
        <f aca="false">LN(C121)</f>
        <v>2.6447553507299</v>
      </c>
      <c r="G121" s="4" t="n">
        <f aca="false">E121*F121</f>
        <v>5286.86594610906</v>
      </c>
      <c r="H121" s="3" t="n">
        <f aca="false">E121^2</f>
        <v>3996001</v>
      </c>
      <c r="I121" s="16" t="n">
        <f aca="false">($L$2-($N$2*E121+$O$2))^2</f>
        <v>0.000722319172239965</v>
      </c>
      <c r="J121" s="16" t="n">
        <f aca="false">($L$2-F121)^2</f>
        <v>0.000540040021816421</v>
      </c>
    </row>
    <row r="122" customFormat="false" ht="14.25" hidden="false" customHeight="false" outlineLevel="0" collapsed="false">
      <c r="A122" s="3" t="n">
        <v>2000</v>
      </c>
      <c r="B122" s="4" t="n">
        <v>0.39</v>
      </c>
      <c r="C122" s="4" t="n">
        <v>14.09</v>
      </c>
      <c r="E122" s="3" t="n">
        <v>2000</v>
      </c>
      <c r="F122" s="4" t="n">
        <f aca="false">LN(C122)</f>
        <v>2.64546532591059</v>
      </c>
      <c r="G122" s="4" t="n">
        <f aca="false">E122*F122</f>
        <v>5290.93065182118</v>
      </c>
      <c r="H122" s="3" t="n">
        <f aca="false">E122^2</f>
        <v>4000000</v>
      </c>
      <c r="I122" s="16" t="n">
        <f aca="false">($L$2-($N$2*E122+$O$2))^2</f>
        <v>0.000752729311002047</v>
      </c>
      <c r="J122" s="16" t="n">
        <f aca="false">($L$2-F122)^2</f>
        <v>0.000573541973928722</v>
      </c>
    </row>
    <row r="123" customFormat="false" ht="14.25" hidden="false" customHeight="false" outlineLevel="0" collapsed="false">
      <c r="A123" s="3" t="n">
        <v>2001</v>
      </c>
      <c r="B123" s="4" t="n">
        <v>0.54</v>
      </c>
      <c r="C123" s="4" t="n">
        <v>14.24</v>
      </c>
      <c r="E123" s="3" t="n">
        <v>2001</v>
      </c>
      <c r="F123" s="4" t="n">
        <f aca="false">LN(C123)</f>
        <v>2.65605490598383</v>
      </c>
      <c r="G123" s="4" t="n">
        <f aca="false">E123*F123</f>
        <v>5314.76586687364</v>
      </c>
      <c r="H123" s="3" t="n">
        <f aca="false">E123^2</f>
        <v>4004001</v>
      </c>
      <c r="I123" s="16" t="n">
        <f aca="false">($L$2-($N$2*E123+$O$2))^2</f>
        <v>0.000783766462934486</v>
      </c>
      <c r="J123" s="16" t="n">
        <f aca="false">($L$2-F123)^2</f>
        <v>0.00119289530303478</v>
      </c>
    </row>
    <row r="124" customFormat="false" ht="14.25" hidden="false" customHeight="false" outlineLevel="0" collapsed="false">
      <c r="A124" s="3" t="n">
        <v>2002</v>
      </c>
      <c r="B124" s="4" t="n">
        <v>0.63</v>
      </c>
      <c r="C124" s="4" t="n">
        <v>14.33</v>
      </c>
      <c r="E124" s="3" t="n">
        <v>2002</v>
      </c>
      <c r="F124" s="4" t="n">
        <f aca="false">LN(C124)</f>
        <v>2.66235524184008</v>
      </c>
      <c r="G124" s="4" t="n">
        <f aca="false">E124*F124</f>
        <v>5330.03519416384</v>
      </c>
      <c r="H124" s="3" t="n">
        <f aca="false">E124^2</f>
        <v>4008004</v>
      </c>
      <c r="I124" s="16" t="n">
        <f aca="false">($L$2-($N$2*E124+$O$2))^2</f>
        <v>0.000815430628037333</v>
      </c>
      <c r="J124" s="16" t="n">
        <f aca="false">($L$2-F124)^2</f>
        <v>0.00166779552199511</v>
      </c>
    </row>
    <row r="125" customFormat="false" ht="14.25" hidden="false" customHeight="false" outlineLevel="0" collapsed="false">
      <c r="A125" s="3" t="n">
        <v>2003</v>
      </c>
      <c r="B125" s="4" t="n">
        <v>0.62</v>
      </c>
      <c r="C125" s="4" t="n">
        <v>14.32</v>
      </c>
      <c r="E125" s="3" t="n">
        <v>2003</v>
      </c>
      <c r="F125" s="4" t="n">
        <f aca="false">LN(C125)</f>
        <v>2.6616571615325</v>
      </c>
      <c r="G125" s="4" t="n">
        <f aca="false">E125*F125</f>
        <v>5331.2992945496</v>
      </c>
      <c r="H125" s="3" t="n">
        <f aca="false">E125^2</f>
        <v>4012009</v>
      </c>
      <c r="I125" s="16" t="n">
        <f aca="false">($L$2-($N$2*E125+$O$2))^2</f>
        <v>0.000847721806310487</v>
      </c>
      <c r="J125" s="16" t="n">
        <f aca="false">($L$2-F125)^2</f>
        <v>0.00161126552018798</v>
      </c>
    </row>
    <row r="126" customFormat="false" ht="14.25" hidden="false" customHeight="false" outlineLevel="0" collapsed="false">
      <c r="A126" s="3" t="n">
        <v>2004</v>
      </c>
      <c r="B126" s="4" t="n">
        <v>0.53</v>
      </c>
      <c r="C126" s="4" t="n">
        <v>14.23</v>
      </c>
      <c r="E126" s="3" t="n">
        <v>2004</v>
      </c>
      <c r="F126" s="4" t="n">
        <f aca="false">LN(C126)</f>
        <v>2.65535241210176</v>
      </c>
      <c r="G126" s="4" t="n">
        <f aca="false">E126*F126</f>
        <v>5321.32623385193</v>
      </c>
      <c r="H126" s="3" t="n">
        <f aca="false">E126^2</f>
        <v>4016016</v>
      </c>
      <c r="I126" s="16" t="n">
        <f aca="false">($L$2-($N$2*E126+$O$2))^2</f>
        <v>0.000880639997753998</v>
      </c>
      <c r="J126" s="16" t="n">
        <f aca="false">($L$2-F126)^2</f>
        <v>0.00114486288868634</v>
      </c>
    </row>
    <row r="127" customFormat="false" ht="14.25" hidden="false" customHeight="false" outlineLevel="0" collapsed="false">
      <c r="A127" s="3" t="n">
        <v>2005</v>
      </c>
      <c r="B127" s="4" t="n">
        <v>0.68</v>
      </c>
      <c r="C127" s="4" t="n">
        <v>14.38</v>
      </c>
      <c r="E127" s="3" t="n">
        <v>2005</v>
      </c>
      <c r="F127" s="4" t="n">
        <f aca="false">LN(C127)</f>
        <v>2.6658383522929</v>
      </c>
      <c r="G127" s="4" t="n">
        <f aca="false">E127*F127</f>
        <v>5345.00589634727</v>
      </c>
      <c r="H127" s="3" t="n">
        <f aca="false">E127^2</f>
        <v>4020025</v>
      </c>
      <c r="I127" s="16" t="n">
        <f aca="false">($L$2-($N$2*E127+$O$2))^2</f>
        <v>0.000914185202367894</v>
      </c>
      <c r="J127" s="16" t="n">
        <f aca="false">($L$2-F127)^2</f>
        <v>0.00196441865385892</v>
      </c>
    </row>
    <row r="128" customFormat="false" ht="14.25" hidden="false" customHeight="false" outlineLevel="0" collapsed="false">
      <c r="A128" s="3" t="n">
        <v>2006</v>
      </c>
      <c r="B128" s="4" t="n">
        <v>0.64</v>
      </c>
      <c r="C128" s="4" t="n">
        <v>14.34</v>
      </c>
      <c r="E128" s="3" t="n">
        <v>2006</v>
      </c>
      <c r="F128" s="4" t="n">
        <f aca="false">LN(C128)</f>
        <v>2.66305283517147</v>
      </c>
      <c r="G128" s="4" t="n">
        <f aca="false">E128*F128</f>
        <v>5342.08398735398</v>
      </c>
      <c r="H128" s="3" t="n">
        <f aca="false">E128^2</f>
        <v>4024036</v>
      </c>
      <c r="I128" s="16" t="n">
        <f aca="false">($L$2-($N$2*E128+$O$2))^2</f>
        <v>0.000948357420152147</v>
      </c>
      <c r="J128" s="16" t="n">
        <f aca="false">($L$2-F128)^2</f>
        <v>0.00172525970147165</v>
      </c>
    </row>
    <row r="129" customFormat="false" ht="14.25" hidden="false" customHeight="false" outlineLevel="0" collapsed="false">
      <c r="A129" s="3" t="n">
        <v>2007</v>
      </c>
      <c r="B129" s="4" t="n">
        <v>0.66</v>
      </c>
      <c r="C129" s="4" t="n">
        <v>14.36</v>
      </c>
      <c r="E129" s="3" t="n">
        <v>2007</v>
      </c>
      <c r="F129" s="4" t="n">
        <f aca="false">LN(C129)</f>
        <v>2.66444656362008</v>
      </c>
      <c r="G129" s="4" t="n">
        <f aca="false">E129*F129</f>
        <v>5347.5442531855</v>
      </c>
      <c r="H129" s="3" t="n">
        <f aca="false">E129^2</f>
        <v>4028049</v>
      </c>
      <c r="I129" s="16" t="n">
        <f aca="false">($L$2-($N$2*E129+$O$2))^2</f>
        <v>0.000983156651106731</v>
      </c>
      <c r="J129" s="16" t="n">
        <f aca="false">($L$2-F129)^2</f>
        <v>0.00184298267484019</v>
      </c>
    </row>
    <row r="130" customFormat="false" ht="14.25" hidden="false" customHeight="false" outlineLevel="0" collapsed="false">
      <c r="A130" s="3" t="n">
        <v>2008</v>
      </c>
      <c r="B130" s="4" t="n">
        <v>0.54</v>
      </c>
      <c r="C130" s="4" t="n">
        <v>14.24</v>
      </c>
      <c r="E130" s="3" t="n">
        <v>2008</v>
      </c>
      <c r="F130" s="4" t="n">
        <f aca="false">LN(C130)</f>
        <v>2.65605490598383</v>
      </c>
      <c r="G130" s="4" t="n">
        <f aca="false">E130*F130</f>
        <v>5333.35825121553</v>
      </c>
      <c r="H130" s="3" t="n">
        <f aca="false">E130^2</f>
        <v>4032064</v>
      </c>
      <c r="I130" s="16" t="n">
        <f aca="false">($L$2-($N$2*E130+$O$2))^2</f>
        <v>0.00101858289523167</v>
      </c>
      <c r="J130" s="16" t="n">
        <f aca="false">($L$2-F130)^2</f>
        <v>0.00119289530303478</v>
      </c>
    </row>
    <row r="131" customFormat="false" ht="14.25" hidden="false" customHeight="false" outlineLevel="0" collapsed="false">
      <c r="A131" s="3" t="n">
        <v>2009</v>
      </c>
      <c r="B131" s="4" t="n">
        <v>0.66</v>
      </c>
      <c r="C131" s="4" t="n">
        <v>14.36</v>
      </c>
      <c r="E131" s="3" t="n">
        <v>2009</v>
      </c>
      <c r="F131" s="4" t="n">
        <f aca="false">LN(C131)</f>
        <v>2.66444656362008</v>
      </c>
      <c r="G131" s="4" t="n">
        <f aca="false">E131*F131</f>
        <v>5352.87314631274</v>
      </c>
      <c r="H131" s="3" t="n">
        <f aca="false">E131^2</f>
        <v>4036081</v>
      </c>
      <c r="I131" s="16" t="n">
        <f aca="false">($L$2-($N$2*E131+$O$2))^2</f>
        <v>0.001054636152527</v>
      </c>
      <c r="J131" s="16" t="n">
        <f aca="false">($L$2-F131)^2</f>
        <v>0.00184298267484019</v>
      </c>
    </row>
    <row r="132" customFormat="false" ht="14.25" hidden="false" customHeight="false" outlineLevel="0" collapsed="false">
      <c r="A132" s="3" t="n">
        <v>2010</v>
      </c>
      <c r="B132" s="4" t="n">
        <v>0.72</v>
      </c>
      <c r="C132" s="4" t="n">
        <v>14.42</v>
      </c>
      <c r="E132" s="3" t="n">
        <v>2010</v>
      </c>
      <c r="F132" s="4" t="n">
        <f aca="false">LN(C132)</f>
        <v>2.6686161318568</v>
      </c>
      <c r="G132" s="4" t="n">
        <f aca="false">E132*F132</f>
        <v>5363.91842503217</v>
      </c>
      <c r="H132" s="3" t="n">
        <f aca="false">E132^2</f>
        <v>4040100</v>
      </c>
      <c r="I132" s="16" t="n">
        <f aca="false">($L$2-($N$2*E132+$O$2))^2</f>
        <v>0.00109131642299268</v>
      </c>
      <c r="J132" s="16" t="n">
        <f aca="false">($L$2-F132)^2</f>
        <v>0.00221836688680779</v>
      </c>
    </row>
    <row r="133" customFormat="false" ht="14.25" hidden="false" customHeight="false" outlineLevel="0" collapsed="false">
      <c r="A133" s="3" t="n">
        <v>2011</v>
      </c>
      <c r="B133" s="4" t="n">
        <v>0.61</v>
      </c>
      <c r="C133" s="4" t="n">
        <v>14.31</v>
      </c>
      <c r="E133" s="3" t="n">
        <v>2011</v>
      </c>
      <c r="F133" s="4" t="n">
        <f aca="false">LN(C133)</f>
        <v>2.66095859356836</v>
      </c>
      <c r="G133" s="4" t="n">
        <f aca="false">E133*F133</f>
        <v>5351.18773166597</v>
      </c>
      <c r="H133" s="3" t="n">
        <f aca="false">E133^2</f>
        <v>4044121</v>
      </c>
      <c r="I133" s="16" t="n">
        <f aca="false">($L$2-($N$2*E133+$O$2))^2</f>
        <v>0.0011286237066287</v>
      </c>
      <c r="J133" s="16" t="n">
        <f aca="false">($L$2-F133)^2</f>
        <v>0.0015556716820708</v>
      </c>
    </row>
    <row r="134" customFormat="false" ht="14.25" hidden="false" customHeight="false" outlineLevel="0" collapsed="false">
      <c r="A134" s="3" t="n">
        <v>2012</v>
      </c>
      <c r="B134" s="4" t="n">
        <v>0.65</v>
      </c>
      <c r="C134" s="4" t="n">
        <v>14.35</v>
      </c>
      <c r="E134" s="3" t="n">
        <v>2012</v>
      </c>
      <c r="F134" s="4" t="n">
        <f aca="false">LN(C134)</f>
        <v>2.66374994220563</v>
      </c>
      <c r="G134" s="4" t="n">
        <f aca="false">E134*F134</f>
        <v>5359.46488371773</v>
      </c>
      <c r="H134" s="3" t="n">
        <f aca="false">E134^2</f>
        <v>4048144</v>
      </c>
      <c r="I134" s="16" t="n">
        <f aca="false">($L$2-($N$2*E134+$O$2))^2</f>
        <v>0.0011665580034351</v>
      </c>
      <c r="J134" s="16" t="n">
        <f aca="false">($L$2-F134)^2</f>
        <v>0.00178365607769824</v>
      </c>
    </row>
    <row r="135" customFormat="false" ht="14.25" hidden="false" customHeight="false" outlineLevel="0" collapsed="false">
      <c r="A135" s="3" t="n">
        <v>2013</v>
      </c>
      <c r="B135" s="4" t="n">
        <v>0.68</v>
      </c>
      <c r="C135" s="4" t="n">
        <v>14.38</v>
      </c>
      <c r="E135" s="3" t="n">
        <v>2013</v>
      </c>
      <c r="F135" s="4" t="n">
        <f aca="false">LN(C135)</f>
        <v>2.6658383522929</v>
      </c>
      <c r="G135" s="4" t="n">
        <f aca="false">E135*F135</f>
        <v>5366.33260316561</v>
      </c>
      <c r="H135" s="3" t="n">
        <f aca="false">E135^2</f>
        <v>4052169</v>
      </c>
      <c r="I135" s="16" t="n">
        <f aca="false">($L$2-($N$2*E135+$O$2))^2</f>
        <v>0.00120511931341186</v>
      </c>
      <c r="J135" s="16" t="n">
        <f aca="false">($L$2-F135)^2</f>
        <v>0.00196441865385892</v>
      </c>
    </row>
    <row r="136" customFormat="false" ht="14.25" hidden="false" customHeight="false" outlineLevel="0" collapsed="false">
      <c r="A136" s="3" t="n">
        <v>2014</v>
      </c>
      <c r="B136" s="4" t="n">
        <v>0.75</v>
      </c>
      <c r="C136" s="4" t="n">
        <v>14.45</v>
      </c>
      <c r="E136" s="3" t="n">
        <v>2014</v>
      </c>
      <c r="F136" s="4" t="n">
        <f aca="false">LN(C136)</f>
        <v>2.67069441455844</v>
      </c>
      <c r="G136" s="4" t="n">
        <f aca="false">E136*F136</f>
        <v>5378.7785509207</v>
      </c>
      <c r="H136" s="3" t="n">
        <f aca="false">E136^2</f>
        <v>4056196</v>
      </c>
      <c r="I136" s="16" t="n">
        <f aca="false">($L$2-($N$2*E136+$O$2))^2</f>
        <v>0.00124430763655894</v>
      </c>
      <c r="J136" s="16" t="n">
        <f aca="false">($L$2-F136)^2</f>
        <v>0.00241845847391558</v>
      </c>
    </row>
    <row r="137" customFormat="false" ht="14.25" hidden="false" customHeight="false" outlineLevel="0" collapsed="false">
      <c r="A137" s="3" t="n">
        <v>2015</v>
      </c>
      <c r="B137" s="4" t="n">
        <v>0.9</v>
      </c>
      <c r="C137" s="4" t="n">
        <v>14.6</v>
      </c>
      <c r="E137" s="3" t="n">
        <v>2015</v>
      </c>
      <c r="F137" s="4" t="n">
        <f aca="false">LN(C137)</f>
        <v>2.68102152871429</v>
      </c>
      <c r="G137" s="4" t="n">
        <f aca="false">E137*F137</f>
        <v>5402.2583803593</v>
      </c>
      <c r="H137" s="3" t="n">
        <f aca="false">E137^2</f>
        <v>4060225</v>
      </c>
      <c r="I137" s="16" t="n">
        <f aca="false">($L$2-($N$2*E137+$O$2))^2</f>
        <v>0.00128412297287638</v>
      </c>
      <c r="J137" s="16" t="n">
        <f aca="false">($L$2-F137)^2</f>
        <v>0.00354083778658517</v>
      </c>
    </row>
    <row r="138" customFormat="false" ht="14.25" hidden="false" customHeight="false" outlineLevel="0" collapsed="false">
      <c r="A138" s="3" t="n">
        <v>2016</v>
      </c>
      <c r="B138" s="4" t="n">
        <v>1.02</v>
      </c>
      <c r="C138" s="4" t="n">
        <v>14.72</v>
      </c>
      <c r="E138" s="3" t="n">
        <v>2016</v>
      </c>
      <c r="F138" s="4" t="n">
        <f aca="false">LN(C138)</f>
        <v>2.68920711330073</v>
      </c>
      <c r="G138" s="4" t="n">
        <f aca="false">E138*F138</f>
        <v>5421.44154041427</v>
      </c>
      <c r="H138" s="3" t="n">
        <f aca="false">E138^2</f>
        <v>4064256</v>
      </c>
      <c r="I138" s="16" t="n">
        <f aca="false">($L$2-($N$2*E138+$O$2))^2</f>
        <v>0.00132456532236422</v>
      </c>
      <c r="J138" s="16" t="n">
        <f aca="false">($L$2-F138)^2</f>
        <v>0.00458200700751288</v>
      </c>
    </row>
    <row r="139" customFormat="false" ht="14.25" hidden="false" customHeight="false" outlineLevel="0" collapsed="false">
      <c r="A139" s="3" t="n">
        <v>2017</v>
      </c>
      <c r="B139" s="4" t="n">
        <v>0.92</v>
      </c>
      <c r="C139" s="4" t="n">
        <v>14.62</v>
      </c>
      <c r="E139" s="3" t="n">
        <v>2017</v>
      </c>
      <c r="F139" s="4" t="n">
        <f aca="false">LN(C139)</f>
        <v>2.68239045432163</v>
      </c>
      <c r="G139" s="4" t="n">
        <f aca="false">E139*F139</f>
        <v>5410.38154636673</v>
      </c>
      <c r="H139" s="3" t="n">
        <f aca="false">E139^2</f>
        <v>4068289</v>
      </c>
      <c r="I139" s="16" t="n">
        <f aca="false">($L$2-($N$2*E139+$O$2))^2</f>
        <v>0.00136563468502241</v>
      </c>
      <c r="J139" s="16" t="n">
        <f aca="false">($L$2-F139)^2</f>
        <v>0.00370562741391194</v>
      </c>
    </row>
    <row r="140" customFormat="false" ht="14.25" hidden="false" customHeight="false" outlineLevel="0" collapsed="false">
      <c r="A140" s="3" t="n">
        <v>2018</v>
      </c>
      <c r="B140" s="4" t="n">
        <v>0.85</v>
      </c>
      <c r="C140" s="4" t="n">
        <v>14.55</v>
      </c>
      <c r="E140" s="3" t="n">
        <v>2018</v>
      </c>
      <c r="F140" s="4" t="n">
        <f aca="false">LN(C140)</f>
        <v>2.6775909936175</v>
      </c>
      <c r="G140" s="4" t="n">
        <f aca="false">E140*F140</f>
        <v>5403.37862512012</v>
      </c>
      <c r="H140" s="3" t="n">
        <f aca="false">E140^2</f>
        <v>4072324</v>
      </c>
      <c r="I140" s="16" t="n">
        <f aca="false">($L$2-($N$2*E140+$O$2))^2</f>
        <v>0.00140733106085092</v>
      </c>
      <c r="J140" s="16" t="n">
        <f aca="false">($L$2-F140)^2</f>
        <v>0.00314433879307014</v>
      </c>
    </row>
    <row r="141" customFormat="false" ht="14.25" hidden="false" customHeight="false" outlineLevel="0" collapsed="false">
      <c r="A141" s="3" t="n">
        <v>2019</v>
      </c>
      <c r="B141" s="4" t="n">
        <v>0.98</v>
      </c>
      <c r="C141" s="4" t="n">
        <v>14.68</v>
      </c>
      <c r="E141" s="3" t="n">
        <v>2019</v>
      </c>
      <c r="F141" s="4" t="n">
        <f aca="false">LN(C141)</f>
        <v>2.68648602318637</v>
      </c>
      <c r="G141" s="4" t="n">
        <f aca="false">E141*F141</f>
        <v>5424.01528081328</v>
      </c>
      <c r="H141" s="3" t="n">
        <f aca="false">E141^2</f>
        <v>4076361</v>
      </c>
      <c r="I141" s="16" t="n">
        <f aca="false">($L$2-($N$2*E141+$O$2))^2</f>
        <v>0.00144965444984983</v>
      </c>
      <c r="J141" s="16" t="n">
        <f aca="false">($L$2-F141)^2</f>
        <v>0.00422102730882039</v>
      </c>
    </row>
    <row r="142" customFormat="false" ht="14.25" hidden="false" customHeight="false" outlineLevel="0" collapsed="false">
      <c r="A142" s="3" t="n">
        <v>2020</v>
      </c>
      <c r="B142" s="4" t="n">
        <v>1.02</v>
      </c>
      <c r="C142" s="4" t="n">
        <v>14.72</v>
      </c>
      <c r="E142" s="3" t="n">
        <v>2020</v>
      </c>
      <c r="F142" s="4" t="n">
        <f aca="false">LN(C142)</f>
        <v>2.68920711330073</v>
      </c>
      <c r="G142" s="4" t="n">
        <f aca="false">E142*F142</f>
        <v>5432.19836886748</v>
      </c>
      <c r="H142" s="3" t="n">
        <f aca="false">E142^2</f>
        <v>4080400</v>
      </c>
      <c r="I142" s="16" t="n">
        <f aca="false">($L$2-($N$2*E142+$O$2))^2</f>
        <v>0.00149260485201909</v>
      </c>
      <c r="J142" s="16" t="n">
        <f aca="false">($L$2-F142)^2</f>
        <v>0.00458200700751288</v>
      </c>
    </row>
    <row r="143" customFormat="false" ht="14.25" hidden="false" customHeight="false" outlineLevel="0" collapsed="false">
      <c r="A143" s="3" t="n">
        <v>2021</v>
      </c>
      <c r="B143" s="4" t="n">
        <v>0.85</v>
      </c>
      <c r="C143" s="4" t="n">
        <v>14.55</v>
      </c>
      <c r="E143" s="3" t="n">
        <v>2021</v>
      </c>
      <c r="F143" s="4" t="n">
        <f aca="false">LN(C143)</f>
        <v>2.6775909936175</v>
      </c>
      <c r="G143" s="4" t="n">
        <f aca="false">E143*F143</f>
        <v>5411.41139810097</v>
      </c>
      <c r="H143" s="3" t="n">
        <f aca="false">E143^2</f>
        <v>4084441</v>
      </c>
      <c r="I143" s="16" t="n">
        <f aca="false">($L$2-($N$2*E143+$O$2))^2</f>
        <v>0.00153618226735868</v>
      </c>
      <c r="J143" s="16" t="n">
        <f aca="false">($L$2-F143)^2</f>
        <v>0.00314433879307014</v>
      </c>
    </row>
    <row r="144" customFormat="false" ht="14.25" hidden="false" customHeight="false" outlineLevel="0" collapsed="false">
      <c r="A144" s="3" t="n">
        <v>2022</v>
      </c>
      <c r="B144" s="4" t="n">
        <v>0.9</v>
      </c>
      <c r="C144" s="4" t="n">
        <v>14.6</v>
      </c>
      <c r="E144" s="3" t="n">
        <v>2022</v>
      </c>
      <c r="F144" s="4" t="n">
        <f aca="false">LN(C144)</f>
        <v>2.68102152871429</v>
      </c>
      <c r="G144" s="4" t="n">
        <f aca="false">E144*F144</f>
        <v>5421.0255310603</v>
      </c>
      <c r="H144" s="3" t="n">
        <f aca="false">E144^2</f>
        <v>4088484</v>
      </c>
      <c r="I144" s="16" t="n">
        <f aca="false">($L$2-($N$2*E144+$O$2))^2</f>
        <v>0.00158038669586862</v>
      </c>
      <c r="J144" s="16" t="n">
        <f aca="false">($L$2-F144)^2</f>
        <v>0.00354083778658517</v>
      </c>
    </row>
    <row r="145" customFormat="false" ht="14.25" hidden="false" customHeight="false" outlineLevel="0" collapsed="false">
      <c r="E145" s="20" t="n">
        <f aca="false">SUM(E2:E144)</f>
        <v>278993</v>
      </c>
      <c r="F145" s="20" t="n">
        <f aca="false">SUM(F2:F144)</f>
        <v>374.87687230368</v>
      </c>
      <c r="G145" s="21" t="n">
        <f aca="false">SUM(G2:G144)</f>
        <v>731521.213859238</v>
      </c>
      <c r="H145" s="20" t="n">
        <f aca="false">SUM(H2:H144)</f>
        <v>544559015</v>
      </c>
      <c r="I145" s="22" t="n">
        <f aca="false">SUM(I2:I144)</f>
        <v>0.0763927766236976</v>
      </c>
      <c r="J145" s="22" t="n">
        <f aca="false">SUM(J2:J144)</f>
        <v>0.0996230174955736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45"/>
  <sheetViews>
    <sheetView showFormulas="false" showGridLines="fals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N1" activeCellId="0" sqref="N1"/>
    </sheetView>
  </sheetViews>
  <sheetFormatPr defaultColWidth="8.88671875" defaultRowHeight="14.25" zeroHeight="false" outlineLevelRow="0" outlineLevelCol="0"/>
  <cols>
    <col collapsed="false" customWidth="true" hidden="false" outlineLevel="0" max="1" min="1" style="7" width="8.56"/>
    <col collapsed="false" customWidth="true" hidden="false" outlineLevel="0" max="2" min="2" style="7" width="8.34"/>
    <col collapsed="false" customWidth="true" hidden="false" outlineLevel="0" max="3" min="3" style="7" width="12"/>
    <col collapsed="false" customWidth="false" hidden="false" outlineLevel="0" max="4" min="4" style="8" width="8.88"/>
    <col collapsed="false" customWidth="true" hidden="false" outlineLevel="0" max="5" min="5" style="27" width="19.67"/>
    <col collapsed="false" customWidth="true" hidden="false" outlineLevel="0" max="6" min="6" style="7" width="8.34"/>
    <col collapsed="false" customWidth="true" hidden="false" outlineLevel="0" max="7" min="7" style="28" width="20.66"/>
    <col collapsed="false" customWidth="true" hidden="false" outlineLevel="0" max="8" min="8" style="29" width="18.67"/>
    <col collapsed="false" customWidth="true" hidden="false" outlineLevel="0" max="9" min="9" style="30" width="18.67"/>
    <col collapsed="false" customWidth="true" hidden="false" outlineLevel="0" max="10" min="10" style="31" width="20.66"/>
    <col collapsed="false" customWidth="false" hidden="false" outlineLevel="0" max="11" min="11" style="8" width="8.88"/>
    <col collapsed="false" customWidth="true" hidden="false" outlineLevel="0" max="12" min="12" style="8" width="23.36"/>
    <col collapsed="false" customWidth="true" hidden="false" outlineLevel="0" max="13" min="13" style="8" width="27.88"/>
    <col collapsed="false" customWidth="true" hidden="false" outlineLevel="0" max="14" min="14" style="8" width="24.89"/>
    <col collapsed="false" customWidth="true" hidden="false" outlineLevel="0" max="15" min="15" style="8" width="28.79"/>
    <col collapsed="false" customWidth="true" hidden="false" outlineLevel="0" max="16" min="16" style="8" width="27.4"/>
    <col collapsed="false" customWidth="false" hidden="false" outlineLevel="0" max="16384" min="17" style="8" width="8.88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3</v>
      </c>
      <c r="D1" s="1"/>
      <c r="E1" s="32" t="s">
        <v>0</v>
      </c>
      <c r="F1" s="11" t="s">
        <v>1</v>
      </c>
      <c r="G1" s="33" t="s">
        <v>4</v>
      </c>
      <c r="H1" s="34" t="s">
        <v>5</v>
      </c>
      <c r="I1" s="35" t="s">
        <v>6</v>
      </c>
      <c r="J1" s="36" t="s">
        <v>7</v>
      </c>
      <c r="K1" s="1"/>
      <c r="L1" s="14" t="s">
        <v>8</v>
      </c>
      <c r="M1" s="14" t="s">
        <v>15</v>
      </c>
      <c r="N1" s="15" t="s">
        <v>16</v>
      </c>
      <c r="O1" s="15" t="s">
        <v>17</v>
      </c>
      <c r="P1" s="15" t="s">
        <v>18</v>
      </c>
      <c r="Q1" s="15" t="s">
        <v>11</v>
      </c>
    </row>
    <row r="2" customFormat="false" ht="13.8" hidden="false" customHeight="false" outlineLevel="0" collapsed="false">
      <c r="A2" s="3" t="n">
        <v>1880</v>
      </c>
      <c r="B2" s="4" t="n">
        <v>-0.17</v>
      </c>
      <c r="C2" s="4" t="n">
        <v>13.53</v>
      </c>
      <c r="E2" s="37" t="n">
        <f aca="false">LN(A2)</f>
        <v>7.539027055824</v>
      </c>
      <c r="F2" s="4" t="n">
        <f aca="false">LN(C2)</f>
        <v>2.6049094421827</v>
      </c>
      <c r="G2" s="26" t="n">
        <f aca="false">E2*F2</f>
        <v>19.6384827625867</v>
      </c>
      <c r="H2" s="38" t="n">
        <f aca="false">E2^2</f>
        <v>56.8369289484462</v>
      </c>
      <c r="I2" s="39" t="n">
        <f aca="false">($L$2-($N$2*E2+$O$2))^2</f>
        <v>0.00160642286975905</v>
      </c>
      <c r="J2" s="40" t="n">
        <f aca="false">($L$2-F2)^2</f>
        <v>0.000275797343221839</v>
      </c>
      <c r="L2" s="17" t="n">
        <f aca="false">AVERAGE(F2:F144)</f>
        <v>2.62151658953623</v>
      </c>
      <c r="M2" s="18" t="n">
        <f aca="false">COUNT(A2:A144)</f>
        <v>143</v>
      </c>
      <c r="N2" s="19" t="n">
        <f aca="false">((E145*F145)-(M2*G145))/((E145^2)-(M2*H145))</f>
        <v>1.08776563998925</v>
      </c>
      <c r="O2" s="19" t="n">
        <f aca="false">(E145*G145-F145*H145)/(E145^2-M2*H145)</f>
        <v>-5.61925820619896</v>
      </c>
      <c r="P2" s="19" t="n">
        <f aca="false">I145/J145</f>
        <v>0.760806767342332</v>
      </c>
      <c r="Q2" s="19" t="n">
        <f aca="false">EXP(O2)</f>
        <v>0.00362733084276198</v>
      </c>
    </row>
    <row r="3" customFormat="false" ht="13.8" hidden="false" customHeight="false" outlineLevel="0" collapsed="false">
      <c r="A3" s="3" t="n">
        <v>1881</v>
      </c>
      <c r="B3" s="4" t="n">
        <v>-0.09</v>
      </c>
      <c r="C3" s="4" t="n">
        <v>13.61</v>
      </c>
      <c r="E3" s="37" t="n">
        <f aca="false">LN(A3)</f>
        <v>7.53955882930103</v>
      </c>
      <c r="F3" s="4" t="n">
        <f aca="false">LN(C3)</f>
        <v>2.61080481666337</v>
      </c>
      <c r="G3" s="26" t="n">
        <f aca="false">E3*F3</f>
        <v>19.684316507056</v>
      </c>
      <c r="H3" s="38" t="n">
        <f aca="false">E3^2</f>
        <v>56.8449473404911</v>
      </c>
      <c r="I3" s="39" t="n">
        <f aca="false">($L$2-($N$2*E3+$O$2))^2</f>
        <v>0.00156038908607266</v>
      </c>
      <c r="J3" s="40" t="n">
        <f aca="false">($L$2-F3)^2</f>
        <v>0.00011474207807956</v>
      </c>
      <c r="M3" s="0"/>
      <c r="Q3" s="0"/>
      <c r="R3" s="0"/>
      <c r="S3" s="0"/>
      <c r="T3" s="0"/>
      <c r="U3" s="0"/>
      <c r="V3" s="0"/>
    </row>
    <row r="4" customFormat="false" ht="13.8" hidden="false" customHeight="false" outlineLevel="0" collapsed="false">
      <c r="A4" s="3" t="n">
        <v>1882</v>
      </c>
      <c r="B4" s="4" t="n">
        <v>-0.11</v>
      </c>
      <c r="C4" s="4" t="n">
        <v>13.59</v>
      </c>
      <c r="E4" s="37" t="n">
        <f aca="false">LN(A4)</f>
        <v>7.54009032014533</v>
      </c>
      <c r="F4" s="4" t="n">
        <f aca="false">LN(C4)</f>
        <v>2.60933422816305</v>
      </c>
      <c r="G4" s="26" t="n">
        <f aca="false">E4*F4</f>
        <v>19.6746157557961</v>
      </c>
      <c r="H4" s="38" t="n">
        <f aca="false">E4^2</f>
        <v>56.8529620359492</v>
      </c>
      <c r="I4" s="39" t="n">
        <f aca="false">($L$2-($N$2*E4+$O$2))^2</f>
        <v>0.0015150484325507</v>
      </c>
      <c r="J4" s="40" t="n">
        <f aca="false">($L$2-F4)^2</f>
        <v>0.000148409928626596</v>
      </c>
      <c r="L4" s="0"/>
      <c r="M4" s="0"/>
      <c r="O4" s="0"/>
      <c r="Q4" s="0"/>
      <c r="R4" s="0"/>
      <c r="S4" s="0"/>
      <c r="T4" s="0"/>
      <c r="U4" s="0"/>
      <c r="V4" s="0"/>
    </row>
    <row r="5" customFormat="false" ht="13.8" hidden="false" customHeight="false" outlineLevel="0" collapsed="false">
      <c r="A5" s="3" t="n">
        <v>1883</v>
      </c>
      <c r="B5" s="4" t="n">
        <v>-0.18</v>
      </c>
      <c r="C5" s="4" t="n">
        <v>13.52</v>
      </c>
      <c r="E5" s="37" t="n">
        <f aca="false">LN(A5)</f>
        <v>7.54062152865715</v>
      </c>
      <c r="F5" s="4" t="n">
        <f aca="false">LN(C5)</f>
        <v>2.60417007061482</v>
      </c>
      <c r="G5" s="26" t="n">
        <f aca="false">E5*F5</f>
        <v>19.6370608987627</v>
      </c>
      <c r="H5" s="38" t="n">
        <f aca="false">E5^2</f>
        <v>56.8609730384477</v>
      </c>
      <c r="I5" s="39" t="n">
        <f aca="false">($L$2-($N$2*E5+$O$2))^2</f>
        <v>0.00147039981769437</v>
      </c>
      <c r="J5" s="40" t="n">
        <f aca="false">($L$2-F5)^2</f>
        <v>0.000300901718690779</v>
      </c>
      <c r="L5" s="0"/>
      <c r="M5" s="0"/>
      <c r="N5" s="0"/>
      <c r="O5" s="0"/>
    </row>
    <row r="6" customFormat="false" ht="13.8" hidden="false" customHeight="false" outlineLevel="0" collapsed="false">
      <c r="A6" s="3" t="n">
        <v>1884</v>
      </c>
      <c r="B6" s="4" t="n">
        <v>-0.28</v>
      </c>
      <c r="C6" s="4" t="n">
        <v>13.42</v>
      </c>
      <c r="E6" s="37" t="n">
        <f aca="false">LN(A6)</f>
        <v>7.54115245513631</v>
      </c>
      <c r="F6" s="4" t="n">
        <f aca="false">LN(C6)</f>
        <v>2.59674613154354</v>
      </c>
      <c r="G6" s="26" t="n">
        <f aca="false">E6*F6</f>
        <v>19.5824584652552</v>
      </c>
      <c r="H6" s="38" t="n">
        <f aca="false">E6^2</f>
        <v>56.8689803516084</v>
      </c>
      <c r="I6" s="39" t="n">
        <f aca="false">($L$2-($N$2*E6+$O$2))^2</f>
        <v>0.00142644215212051</v>
      </c>
      <c r="J6" s="40" t="n">
        <f aca="false">($L$2-F6)^2</f>
        <v>0.000613575589167651</v>
      </c>
      <c r="L6" s="0"/>
      <c r="M6" s="0"/>
    </row>
    <row r="7" customFormat="false" ht="13.8" hidden="false" customHeight="false" outlineLevel="0" collapsed="false">
      <c r="A7" s="3" t="n">
        <v>1885</v>
      </c>
      <c r="B7" s="4" t="n">
        <v>-0.33</v>
      </c>
      <c r="C7" s="4" t="n">
        <v>13.37</v>
      </c>
      <c r="E7" s="37" t="n">
        <f aca="false">LN(A7)</f>
        <v>7.54168309988211</v>
      </c>
      <c r="F7" s="4" t="n">
        <f aca="false">LN(C7)</f>
        <v>2.59301339111385</v>
      </c>
      <c r="G7" s="26" t="n">
        <f aca="false">E7*F7</f>
        <v>19.5556852695313</v>
      </c>
      <c r="H7" s="38" t="n">
        <f aca="false">E7^2</f>
        <v>56.8769839790475</v>
      </c>
      <c r="I7" s="39" t="n">
        <f aca="false">($L$2-($N$2*E7+$O$2))^2</f>
        <v>0.00138317434855602</v>
      </c>
      <c r="J7" s="40" t="n">
        <f aca="false">($L$2-F7)^2</f>
        <v>0.000812432320305263</v>
      </c>
      <c r="M7" s="0"/>
    </row>
    <row r="8" customFormat="false" ht="13.8" hidden="false" customHeight="false" outlineLevel="0" collapsed="false">
      <c r="A8" s="3" t="n">
        <v>1886</v>
      </c>
      <c r="B8" s="4" t="n">
        <v>-0.31</v>
      </c>
      <c r="C8" s="4" t="n">
        <v>13.39</v>
      </c>
      <c r="E8" s="37" t="n">
        <f aca="false">LN(A8)</f>
        <v>7.5422134631934</v>
      </c>
      <c r="F8" s="4" t="n">
        <f aca="false">LN(C8)</f>
        <v>2.59450815970308</v>
      </c>
      <c r="G8" s="26" t="n">
        <f aca="false">E8*F8</f>
        <v>19.5683343724777</v>
      </c>
      <c r="H8" s="38" t="n">
        <f aca="false">E8^2</f>
        <v>56.8849839243758</v>
      </c>
      <c r="I8" s="39" t="n">
        <f aca="false">($L$2-($N$2*E8+$O$2))^2</f>
        <v>0.00134059532183349</v>
      </c>
      <c r="J8" s="40" t="n">
        <f aca="false">($L$2-F8)^2</f>
        <v>0.000729455282051917</v>
      </c>
      <c r="L8" s="0"/>
      <c r="M8" s="0"/>
    </row>
    <row r="9" customFormat="false" ht="14.25" hidden="false" customHeight="false" outlineLevel="0" collapsed="false">
      <c r="A9" s="3" t="n">
        <v>1887</v>
      </c>
      <c r="B9" s="4" t="n">
        <v>-0.36</v>
      </c>
      <c r="C9" s="4" t="n">
        <v>13.34</v>
      </c>
      <c r="E9" s="37" t="n">
        <f aca="false">LN(A9)</f>
        <v>7.54274354536855</v>
      </c>
      <c r="F9" s="4" t="n">
        <f aca="false">LN(C9)</f>
        <v>2.59076704048748</v>
      </c>
      <c r="G9" s="26" t="n">
        <f aca="false">E9*F9</f>
        <v>19.5414913721905</v>
      </c>
      <c r="H9" s="38" t="n">
        <f aca="false">E9^2</f>
        <v>56.8929801911989</v>
      </c>
      <c r="I9" s="39" t="n">
        <f aca="false">($L$2-($N$2*E9+$O$2))^2</f>
        <v>0.00129870398888544</v>
      </c>
      <c r="J9" s="40" t="n">
        <f aca="false">($L$2-F9)^2</f>
        <v>0.000945534766701383</v>
      </c>
    </row>
    <row r="10" customFormat="false" ht="14.25" hidden="false" customHeight="false" outlineLevel="0" collapsed="false">
      <c r="A10" s="3" t="n">
        <v>1888</v>
      </c>
      <c r="B10" s="4" t="n">
        <v>-0.17</v>
      </c>
      <c r="C10" s="4" t="n">
        <v>13.53</v>
      </c>
      <c r="E10" s="37" t="n">
        <f aca="false">LN(A10)</f>
        <v>7.54327334670545</v>
      </c>
      <c r="F10" s="4" t="n">
        <f aca="false">LN(C10)</f>
        <v>2.6049094421827</v>
      </c>
      <c r="G10" s="26" t="n">
        <f aca="false">E10*F10</f>
        <v>19.6495439657981</v>
      </c>
      <c r="H10" s="38" t="n">
        <f aca="false">E10^2</f>
        <v>56.9009727831168</v>
      </c>
      <c r="I10" s="39" t="n">
        <f aca="false">($L$2-($N$2*E10+$O$2))^2</f>
        <v>0.00125749926873988</v>
      </c>
      <c r="J10" s="40" t="n">
        <f aca="false">($L$2-F10)^2</f>
        <v>0.000275797343221839</v>
      </c>
    </row>
    <row r="11" customFormat="false" ht="14.25" hidden="false" customHeight="false" outlineLevel="0" collapsed="false">
      <c r="A11" s="3" t="n">
        <v>1889</v>
      </c>
      <c r="B11" s="4" t="n">
        <v>-0.1</v>
      </c>
      <c r="C11" s="4" t="n">
        <v>13.6</v>
      </c>
      <c r="E11" s="37" t="n">
        <f aca="false">LN(A11)</f>
        <v>7.54380286750151</v>
      </c>
      <c r="F11" s="4" t="n">
        <f aca="false">LN(C11)</f>
        <v>2.61006979274201</v>
      </c>
      <c r="G11" s="26" t="n">
        <f aca="false">E11*F11</f>
        <v>19.6898519868662</v>
      </c>
      <c r="H11" s="38" t="n">
        <f aca="false">E11^2</f>
        <v>56.908961703724</v>
      </c>
      <c r="I11" s="39" t="n">
        <f aca="false">($L$2-($N$2*E11+$O$2))^2</f>
        <v>0.00121698008251459</v>
      </c>
      <c r="J11" s="40" t="n">
        <f aca="false">($L$2-F11)^2</f>
        <v>0.00013102915684816</v>
      </c>
    </row>
    <row r="12" customFormat="false" ht="14.25" hidden="false" customHeight="false" outlineLevel="0" collapsed="false">
      <c r="A12" s="3" t="n">
        <v>1890</v>
      </c>
      <c r="B12" s="4" t="n">
        <v>-0.35</v>
      </c>
      <c r="C12" s="4" t="n">
        <v>13.35</v>
      </c>
      <c r="E12" s="37" t="n">
        <f aca="false">LN(A12)</f>
        <v>7.54433210805369</v>
      </c>
      <c r="F12" s="4" t="n">
        <f aca="false">LN(C12)</f>
        <v>2.59151638484626</v>
      </c>
      <c r="G12" s="26" t="n">
        <f aca="false">E12*F12</f>
        <v>19.5512602707428</v>
      </c>
      <c r="H12" s="38" t="n">
        <f aca="false">E12^2</f>
        <v>56.9169469566098</v>
      </c>
      <c r="I12" s="39" t="n">
        <f aca="false">($L$2-($N$2*E12+$O$2))^2</f>
        <v>0.00117714535341304</v>
      </c>
      <c r="J12" s="40" t="n">
        <f aca="false">($L$2-F12)^2</f>
        <v>0.000900012281439972</v>
      </c>
    </row>
    <row r="13" customFormat="false" ht="14.25" hidden="false" customHeight="false" outlineLevel="0" collapsed="false">
      <c r="A13" s="3" t="n">
        <v>1891</v>
      </c>
      <c r="B13" s="4" t="n">
        <v>-0.23</v>
      </c>
      <c r="C13" s="4" t="n">
        <v>13.47</v>
      </c>
      <c r="E13" s="37" t="n">
        <f aca="false">LN(A13)</f>
        <v>7.54486106865846</v>
      </c>
      <c r="F13" s="4" t="n">
        <f aca="false">LN(C13)</f>
        <v>2.60046499042227</v>
      </c>
      <c r="G13" s="26" t="n">
        <f aca="false">E13*F13</f>
        <v>19.6201470666463</v>
      </c>
      <c r="H13" s="38" t="n">
        <f aca="false">E13^2</f>
        <v>56.924928545358</v>
      </c>
      <c r="I13" s="39" t="n">
        <f aca="false">($L$2-($N$2*E13+$O$2))^2</f>
        <v>0.00113799400671853</v>
      </c>
      <c r="J13" s="40" t="n">
        <f aca="false">($L$2-F13)^2</f>
        <v>0.000443169825254607</v>
      </c>
    </row>
    <row r="14" customFormat="false" ht="14.25" hidden="false" customHeight="false" outlineLevel="0" collapsed="false">
      <c r="A14" s="3" t="n">
        <v>1892</v>
      </c>
      <c r="B14" s="4" t="n">
        <v>-0.27</v>
      </c>
      <c r="C14" s="4" t="n">
        <v>13.43</v>
      </c>
      <c r="E14" s="37" t="n">
        <f aca="false">LN(A14)</f>
        <v>7.54538974961182</v>
      </c>
      <c r="F14" s="4" t="n">
        <f aca="false">LN(C14)</f>
        <v>2.59749101053515</v>
      </c>
      <c r="G14" s="26" t="n">
        <f aca="false">E14*F14</f>
        <v>19.5990820456008</v>
      </c>
      <c r="H14" s="38" t="n">
        <f aca="false">E14^2</f>
        <v>56.9329064735472</v>
      </c>
      <c r="I14" s="39" t="n">
        <f aca="false">($L$2-($N$2*E14+$O$2))^2</f>
        <v>0.00109952496978978</v>
      </c>
      <c r="J14" s="40" t="n">
        <f aca="false">($L$2-F14)^2</f>
        <v>0.000577228446337133</v>
      </c>
    </row>
    <row r="15" customFormat="false" ht="14.25" hidden="false" customHeight="false" outlineLevel="0" collapsed="false">
      <c r="A15" s="3" t="n">
        <v>1893</v>
      </c>
      <c r="B15" s="4" t="n">
        <v>-0.31</v>
      </c>
      <c r="C15" s="4" t="n">
        <v>13.39</v>
      </c>
      <c r="E15" s="37" t="n">
        <f aca="false">LN(A15)</f>
        <v>7.54591815120932</v>
      </c>
      <c r="F15" s="4" t="n">
        <f aca="false">LN(C15)</f>
        <v>2.59450815970308</v>
      </c>
      <c r="G15" s="26" t="n">
        <f aca="false">E15*F15</f>
        <v>19.5779462157642</v>
      </c>
      <c r="H15" s="38" t="n">
        <f aca="false">E15^2</f>
        <v>56.9408807447503</v>
      </c>
      <c r="I15" s="39" t="n">
        <f aca="false">($L$2-($N$2*E15+$O$2))^2</f>
        <v>0.00106173717205519</v>
      </c>
      <c r="J15" s="40" t="n">
        <f aca="false">($L$2-F15)^2</f>
        <v>0.000729455282051917</v>
      </c>
    </row>
    <row r="16" customFormat="false" ht="14.25" hidden="false" customHeight="false" outlineLevel="0" collapsed="false">
      <c r="A16" s="3" t="n">
        <v>1894</v>
      </c>
      <c r="B16" s="4" t="n">
        <v>-0.3</v>
      </c>
      <c r="C16" s="4" t="n">
        <v>13.4</v>
      </c>
      <c r="E16" s="37" t="n">
        <f aca="false">LN(A16)</f>
        <v>7.54644627374602</v>
      </c>
      <c r="F16" s="4" t="n">
        <f aca="false">LN(C16)</f>
        <v>2.59525470695687</v>
      </c>
      <c r="G16" s="26" t="n">
        <f aca="false">E16*F16</f>
        <v>19.5849502127365</v>
      </c>
      <c r="H16" s="38" t="n">
        <f aca="false">E16^2</f>
        <v>56.9488513625352</v>
      </c>
      <c r="I16" s="39" t="n">
        <f aca="false">($L$2-($N$2*E16+$O$2))^2</f>
        <v>0.00102462954500906</v>
      </c>
      <c r="J16" s="40" t="n">
        <f aca="false">($L$2-F16)^2</f>
        <v>0.000689686476612122</v>
      </c>
    </row>
    <row r="17" customFormat="false" ht="14.25" hidden="false" customHeight="false" outlineLevel="0" collapsed="false">
      <c r="A17" s="3" t="n">
        <v>1895</v>
      </c>
      <c r="B17" s="4" t="n">
        <v>-0.22</v>
      </c>
      <c r="C17" s="4" t="n">
        <v>13.48</v>
      </c>
      <c r="E17" s="37" t="n">
        <f aca="false">LN(A17)</f>
        <v>7.54697411751653</v>
      </c>
      <c r="F17" s="4" t="n">
        <f aca="false">LN(C17)</f>
        <v>2.60120710548416</v>
      </c>
      <c r="G17" s="26" t="n">
        <f aca="false">E17*F17</f>
        <v>19.631242699389</v>
      </c>
      <c r="H17" s="38" t="n">
        <f aca="false">E17^2</f>
        <v>56.9568183304644</v>
      </c>
      <c r="I17" s="39" t="n">
        <f aca="false">($L$2-($N$2*E17+$O$2))^2</f>
        <v>0.000988201022205682</v>
      </c>
      <c r="J17" s="40" t="n">
        <f aca="false">($L$2-F17)^2</f>
        <v>0.000412475142461092</v>
      </c>
    </row>
    <row r="18" customFormat="false" ht="14.25" hidden="false" customHeight="false" outlineLevel="0" collapsed="false">
      <c r="A18" s="3" t="n">
        <v>1896</v>
      </c>
      <c r="B18" s="4" t="n">
        <v>-0.11</v>
      </c>
      <c r="C18" s="4" t="n">
        <v>13.59</v>
      </c>
      <c r="E18" s="37" t="n">
        <f aca="false">LN(A18)</f>
        <v>7.54750168281497</v>
      </c>
      <c r="F18" s="4" t="n">
        <f aca="false">LN(C18)</f>
        <v>2.60933422816305</v>
      </c>
      <c r="G18" s="26" t="n">
        <f aca="false">E18*F18</f>
        <v>19.6939544780873</v>
      </c>
      <c r="H18" s="38" t="n">
        <f aca="false">E18^2</f>
        <v>56.9647816520948</v>
      </c>
      <c r="I18" s="39" t="n">
        <f aca="false">($L$2-($N$2*E18+$O$2))^2</f>
        <v>0.000952450539254594</v>
      </c>
      <c r="J18" s="40" t="n">
        <f aca="false">($L$2-F18)^2</f>
        <v>0.000148409928626596</v>
      </c>
    </row>
    <row r="19" customFormat="false" ht="14.25" hidden="false" customHeight="false" outlineLevel="0" collapsed="false">
      <c r="A19" s="3" t="n">
        <v>1897</v>
      </c>
      <c r="B19" s="4" t="n">
        <v>-0.1</v>
      </c>
      <c r="C19" s="4" t="n">
        <v>13.6</v>
      </c>
      <c r="E19" s="37" t="n">
        <f aca="false">LN(A19)</f>
        <v>7.54802896993501</v>
      </c>
      <c r="F19" s="4" t="n">
        <f aca="false">LN(C19)</f>
        <v>2.61006979274201</v>
      </c>
      <c r="G19" s="26" t="n">
        <f aca="false">E19*F19</f>
        <v>19.7008824091689</v>
      </c>
      <c r="H19" s="38" t="n">
        <f aca="false">E19^2</f>
        <v>56.9727413309782</v>
      </c>
      <c r="I19" s="39" t="n">
        <f aca="false">($L$2-($N$2*E19+$O$2))^2</f>
        <v>0.000917377033815996</v>
      </c>
      <c r="J19" s="40" t="n">
        <f aca="false">($L$2-F19)^2</f>
        <v>0.00013102915684816</v>
      </c>
    </row>
    <row r="20" customFormat="false" ht="14.25" hidden="false" customHeight="false" outlineLevel="0" collapsed="false">
      <c r="A20" s="3" t="n">
        <v>1898</v>
      </c>
      <c r="B20" s="4" t="n">
        <v>-0.27</v>
      </c>
      <c r="C20" s="4" t="n">
        <v>13.43</v>
      </c>
      <c r="E20" s="37" t="n">
        <f aca="false">LN(A20)</f>
        <v>7.54855597916987</v>
      </c>
      <c r="F20" s="4" t="n">
        <f aca="false">LN(C20)</f>
        <v>2.59749101053515</v>
      </c>
      <c r="G20" s="26" t="n">
        <f aca="false">E20*F20</f>
        <v>19.6073062984151</v>
      </c>
      <c r="H20" s="38" t="n">
        <f aca="false">E20^2</f>
        <v>56.9806973706613</v>
      </c>
      <c r="I20" s="39" t="n">
        <f aca="false">($L$2-($N$2*E20+$O$2))^2</f>
        <v>0.000882979445595498</v>
      </c>
      <c r="J20" s="40" t="n">
        <f aca="false">($L$2-F20)^2</f>
        <v>0.000577228446337133</v>
      </c>
    </row>
    <row r="21" customFormat="false" ht="14.25" hidden="false" customHeight="false" outlineLevel="0" collapsed="false">
      <c r="A21" s="3" t="n">
        <v>1899</v>
      </c>
      <c r="B21" s="4" t="n">
        <v>-0.17</v>
      </c>
      <c r="C21" s="4" t="n">
        <v>13.53</v>
      </c>
      <c r="E21" s="37" t="n">
        <f aca="false">LN(A21)</f>
        <v>7.54908271081229</v>
      </c>
      <c r="F21" s="4" t="n">
        <f aca="false">LN(C21)</f>
        <v>2.6049094421827</v>
      </c>
      <c r="G21" s="26" t="n">
        <f aca="false">E21*F21</f>
        <v>19.6646768332131</v>
      </c>
      <c r="H21" s="38" t="n">
        <f aca="false">E21^2</f>
        <v>56.988649774685</v>
      </c>
      <c r="I21" s="39" t="n">
        <f aca="false">($L$2-($N$2*E21+$O$2))^2</f>
        <v>0.000849256716339509</v>
      </c>
      <c r="J21" s="40" t="n">
        <f aca="false">($L$2-F21)^2</f>
        <v>0.000275797343221839</v>
      </c>
    </row>
    <row r="22" customFormat="false" ht="14.25" hidden="false" customHeight="false" outlineLevel="0" collapsed="false">
      <c r="A22" s="3" t="n">
        <v>1900</v>
      </c>
      <c r="B22" s="4" t="n">
        <v>-0.08</v>
      </c>
      <c r="C22" s="4" t="n">
        <v>13.62</v>
      </c>
      <c r="E22" s="37" t="n">
        <f aca="false">LN(A22)</f>
        <v>7.54960916515453</v>
      </c>
      <c r="F22" s="4" t="n">
        <f aca="false">LN(C22)</f>
        <v>2.61153930072137</v>
      </c>
      <c r="G22" s="26" t="n">
        <f aca="false">E22*F22</f>
        <v>19.7161010398873</v>
      </c>
      <c r="H22" s="38" t="n">
        <f aca="false">E22^2</f>
        <v>56.9965985465853</v>
      </c>
      <c r="I22" s="39" t="n">
        <f aca="false">($L$2-($N$2*E22+$O$2))^2</f>
        <v>0.000816207789830105</v>
      </c>
      <c r="J22" s="40" t="n">
        <f aca="false">($L$2-F22)^2</f>
        <v>9.95462920951335E-005</v>
      </c>
    </row>
    <row r="23" customFormat="false" ht="14.25" hidden="false" customHeight="false" outlineLevel="0" collapsed="false">
      <c r="A23" s="3" t="n">
        <v>1901</v>
      </c>
      <c r="B23" s="4" t="n">
        <v>-0.15</v>
      </c>
      <c r="C23" s="4" t="n">
        <v>13.55</v>
      </c>
      <c r="E23" s="37" t="n">
        <f aca="false">LN(A23)</f>
        <v>7.55013534248843</v>
      </c>
      <c r="F23" s="4" t="n">
        <f aca="false">LN(C23)</f>
        <v>2.60638654732571</v>
      </c>
      <c r="G23" s="26" t="n">
        <f aca="false">E23*F23</f>
        <v>19.6785711871502</v>
      </c>
      <c r="H23" s="38" t="n">
        <f aca="false">E23^2</f>
        <v>57.0045436898929</v>
      </c>
      <c r="I23" s="39" t="n">
        <f aca="false">($L$2-($N$2*E23+$O$2))^2</f>
        <v>0.000783831611880442</v>
      </c>
      <c r="J23" s="40" t="n">
        <f aca="false">($L$2-F23)^2</f>
        <v>0.000228918177292011</v>
      </c>
    </row>
    <row r="24" customFormat="false" ht="14.25" hidden="false" customHeight="false" outlineLevel="0" collapsed="false">
      <c r="A24" s="3" t="n">
        <v>1902</v>
      </c>
      <c r="B24" s="4" t="n">
        <v>-0.27</v>
      </c>
      <c r="C24" s="4" t="n">
        <v>13.43</v>
      </c>
      <c r="E24" s="37" t="n">
        <f aca="false">LN(A24)</f>
        <v>7.55066124310534</v>
      </c>
      <c r="F24" s="4" t="n">
        <f aca="false">LN(C24)</f>
        <v>2.59749101053515</v>
      </c>
      <c r="G24" s="26" t="n">
        <f aca="false">E24*F24</f>
        <v>19.6127747025622</v>
      </c>
      <c r="H24" s="38" t="n">
        <f aca="false">E24^2</f>
        <v>57.012485208133</v>
      </c>
      <c r="I24" s="39" t="n">
        <f aca="false">($L$2-($N$2*E24+$O$2))^2</f>
        <v>0.00075212713032946</v>
      </c>
      <c r="J24" s="40" t="n">
        <f aca="false">($L$2-F24)^2</f>
        <v>0.000577228446337133</v>
      </c>
    </row>
    <row r="25" customFormat="false" ht="14.25" hidden="false" customHeight="false" outlineLevel="0" collapsed="false">
      <c r="A25" s="3" t="n">
        <v>1903</v>
      </c>
      <c r="B25" s="4" t="n">
        <v>-0.37</v>
      </c>
      <c r="C25" s="4" t="n">
        <v>13.33</v>
      </c>
      <c r="E25" s="37" t="n">
        <f aca="false">LN(A25)</f>
        <v>7.55118686729615</v>
      </c>
      <c r="F25" s="4" t="n">
        <f aca="false">LN(C25)</f>
        <v>2.59001713419062</v>
      </c>
      <c r="G25" s="26" t="n">
        <f aca="false">E25*F25</f>
        <v>19.5577033697722</v>
      </c>
      <c r="H25" s="38" t="n">
        <f aca="false">E25^2</f>
        <v>57.0204231048258</v>
      </c>
      <c r="I25" s="39" t="n">
        <f aca="false">($L$2-($N$2*E25+$O$2))^2</f>
        <v>0.000721093295037623</v>
      </c>
      <c r="J25" s="40" t="n">
        <f aca="false">($L$2-F25)^2</f>
        <v>0.000992215687070012</v>
      </c>
    </row>
    <row r="26" customFormat="false" ht="14.25" hidden="false" customHeight="false" outlineLevel="0" collapsed="false">
      <c r="A26" s="3" t="n">
        <v>1904</v>
      </c>
      <c r="B26" s="4" t="n">
        <v>-0.47</v>
      </c>
      <c r="C26" s="4" t="n">
        <v>13.23</v>
      </c>
      <c r="E26" s="37" t="n">
        <f aca="false">LN(A26)</f>
        <v>7.55171221535131</v>
      </c>
      <c r="F26" s="4" t="n">
        <f aca="false">LN(C26)</f>
        <v>2.58248697812686</v>
      </c>
      <c r="G26" s="26" t="n">
        <f aca="false">E26*F26</f>
        <v>19.5021984587063</v>
      </c>
      <c r="H26" s="38" t="n">
        <f aca="false">E26^2</f>
        <v>57.0283573834862</v>
      </c>
      <c r="I26" s="39" t="n">
        <f aca="false">($L$2-($N$2*E26+$O$2))^2</f>
        <v>0.000690729057881745</v>
      </c>
      <c r="J26" s="40" t="n">
        <f aca="false">($L$2-F26)^2</f>
        <v>0.0015233105667658</v>
      </c>
    </row>
    <row r="27" customFormat="false" ht="14.25" hidden="false" customHeight="false" outlineLevel="0" collapsed="false">
      <c r="A27" s="3" t="n">
        <v>1905</v>
      </c>
      <c r="B27" s="4" t="n">
        <v>-0.26</v>
      </c>
      <c r="C27" s="4" t="n">
        <v>13.44</v>
      </c>
      <c r="E27" s="37" t="n">
        <f aca="false">LN(A27)</f>
        <v>7.5522372875608</v>
      </c>
      <c r="F27" s="4" t="n">
        <f aca="false">LN(C27)</f>
        <v>2.598235335095</v>
      </c>
      <c r="G27" s="26" t="n">
        <f aca="false">E27*F27</f>
        <v>19.6224897795625</v>
      </c>
      <c r="H27" s="38" t="n">
        <f aca="false">E27^2</f>
        <v>57.0362880476237</v>
      </c>
      <c r="I27" s="39" t="n">
        <f aca="false">($L$2-($N$2*E27+$O$2))^2</f>
        <v>0.00066103337275035</v>
      </c>
      <c r="J27" s="40" t="n">
        <f aca="false">($L$2-F27)^2</f>
        <v>0.000542016808356949</v>
      </c>
    </row>
    <row r="28" customFormat="false" ht="14.25" hidden="false" customHeight="false" outlineLevel="0" collapsed="false">
      <c r="A28" s="3" t="n">
        <v>1906</v>
      </c>
      <c r="B28" s="4" t="n">
        <v>-0.22</v>
      </c>
      <c r="C28" s="4" t="n">
        <v>13.48</v>
      </c>
      <c r="E28" s="37" t="n">
        <f aca="false">LN(A28)</f>
        <v>7.55276208421415</v>
      </c>
      <c r="F28" s="4" t="n">
        <f aca="false">LN(C28)</f>
        <v>2.60120710548416</v>
      </c>
      <c r="G28" s="26" t="n">
        <f aca="false">E28*F28</f>
        <v>19.6462983994892</v>
      </c>
      <c r="H28" s="38" t="n">
        <f aca="false">E28^2</f>
        <v>57.0442151007428</v>
      </c>
      <c r="I28" s="39" t="n">
        <f aca="false">($L$2-($N$2*E28+$O$2))^2</f>
        <v>0.000632005195538648</v>
      </c>
      <c r="J28" s="40" t="n">
        <f aca="false">($L$2-F28)^2</f>
        <v>0.000412475142461092</v>
      </c>
    </row>
    <row r="29" customFormat="false" ht="14.25" hidden="false" customHeight="false" outlineLevel="0" collapsed="false">
      <c r="A29" s="3" t="n">
        <v>1907</v>
      </c>
      <c r="B29" s="4" t="n">
        <v>-0.38</v>
      </c>
      <c r="C29" s="4" t="n">
        <v>13.32</v>
      </c>
      <c r="E29" s="37" t="n">
        <f aca="false">LN(A29)</f>
        <v>7.55328660560042</v>
      </c>
      <c r="F29" s="4" t="n">
        <f aca="false">LN(C29)</f>
        <v>2.58926666511224</v>
      </c>
      <c r="G29" s="26" t="n">
        <f aca="false">E29*F29</f>
        <v>19.55747321992</v>
      </c>
      <c r="H29" s="38" t="n">
        <f aca="false">E29^2</f>
        <v>57.0521385463427</v>
      </c>
      <c r="I29" s="39" t="n">
        <f aca="false">($L$2-($N$2*E29+$O$2))^2</f>
        <v>0.000603643484143919</v>
      </c>
      <c r="J29" s="40" t="n">
        <f aca="false">($L$2-F29)^2</f>
        <v>0.00104005762535264</v>
      </c>
    </row>
    <row r="30" customFormat="false" ht="14.25" hidden="false" customHeight="false" outlineLevel="0" collapsed="false">
      <c r="A30" s="3" t="n">
        <v>1908</v>
      </c>
      <c r="B30" s="4" t="n">
        <v>-0.43</v>
      </c>
      <c r="C30" s="4" t="n">
        <v>13.27</v>
      </c>
      <c r="E30" s="37" t="n">
        <f aca="false">LN(A30)</f>
        <v>7.55381085200823</v>
      </c>
      <c r="F30" s="4" t="n">
        <f aca="false">LN(C30)</f>
        <v>2.58550584834412</v>
      </c>
      <c r="G30" s="26" t="n">
        <f aca="false">E30*F30</f>
        <v>19.5304221351525</v>
      </c>
      <c r="H30" s="38" t="n">
        <f aca="false">E30^2</f>
        <v>57.0600583879173</v>
      </c>
      <c r="I30" s="39" t="n">
        <f aca="false">($L$2-($N$2*E30+$O$2))^2</f>
        <v>0.000575947198460882</v>
      </c>
      <c r="J30" s="40" t="n">
        <f aca="false">($L$2-F30)^2</f>
        <v>0.00129677348120513</v>
      </c>
    </row>
    <row r="31" customFormat="false" ht="14.25" hidden="false" customHeight="false" outlineLevel="0" collapsed="false">
      <c r="A31" s="3" t="n">
        <v>1909</v>
      </c>
      <c r="B31" s="4" t="n">
        <v>-0.48</v>
      </c>
      <c r="C31" s="4" t="n">
        <v>13.22</v>
      </c>
      <c r="E31" s="37" t="n">
        <f aca="false">LN(A31)</f>
        <v>7.55433482372575</v>
      </c>
      <c r="F31" s="4" t="n">
        <f aca="false">LN(C31)</f>
        <v>2.58173083442354</v>
      </c>
      <c r="G31" s="26" t="n">
        <f aca="false">E31*F31</f>
        <v>19.5032591479723</v>
      </c>
      <c r="H31" s="38" t="n">
        <f aca="false">E31^2</f>
        <v>57.0679746289555</v>
      </c>
      <c r="I31" s="39" t="n">
        <f aca="false">($L$2-($N$2*E31+$O$2))^2</f>
        <v>0.000548915300376563</v>
      </c>
      <c r="J31" s="40" t="n">
        <f aca="false">($L$2-F31)^2</f>
        <v>0.00158290630988661</v>
      </c>
    </row>
    <row r="32" customFormat="false" ht="14.25" hidden="false" customHeight="false" outlineLevel="0" collapsed="false">
      <c r="A32" s="3" t="n">
        <v>1910</v>
      </c>
      <c r="B32" s="4" t="n">
        <v>-0.43</v>
      </c>
      <c r="C32" s="4" t="n">
        <v>13.27</v>
      </c>
      <c r="E32" s="37" t="n">
        <f aca="false">LN(A32)</f>
        <v>7.55485852104068</v>
      </c>
      <c r="F32" s="4" t="n">
        <f aca="false">LN(C32)</f>
        <v>2.58550584834412</v>
      </c>
      <c r="G32" s="26" t="n">
        <f aca="false">E32*F32</f>
        <v>19.533130889563</v>
      </c>
      <c r="H32" s="38" t="n">
        <f aca="false">E32^2</f>
        <v>57.0758872729409</v>
      </c>
      <c r="I32" s="39" t="n">
        <f aca="false">($L$2-($N$2*E32+$O$2))^2</f>
        <v>0.000522546753766203</v>
      </c>
      <c r="J32" s="40" t="n">
        <f aca="false">($L$2-F32)^2</f>
        <v>0.00129677348120513</v>
      </c>
    </row>
    <row r="33" customFormat="false" ht="14.25" hidden="false" customHeight="false" outlineLevel="0" collapsed="false">
      <c r="A33" s="3" t="n">
        <v>1911</v>
      </c>
      <c r="B33" s="4" t="n">
        <v>-0.44</v>
      </c>
      <c r="C33" s="4" t="n">
        <v>13.26</v>
      </c>
      <c r="E33" s="37" t="n">
        <f aca="false">LN(A33)</f>
        <v>7.55538194424027</v>
      </c>
      <c r="F33" s="4" t="n">
        <f aca="false">LN(C33)</f>
        <v>2.58475198475772</v>
      </c>
      <c r="G33" s="26" t="n">
        <f aca="false">E33*F33</f>
        <v>19.5287884759777</v>
      </c>
      <c r="H33" s="38" t="n">
        <f aca="false">E33^2</f>
        <v>57.0837963233519</v>
      </c>
      <c r="I33" s="39" t="n">
        <f aca="false">($L$2-($N$2*E33+$O$2))^2</f>
        <v>0.000496840524487744</v>
      </c>
      <c r="J33" s="40" t="n">
        <f aca="false">($L$2-F33)^2</f>
        <v>0.00135163616452002</v>
      </c>
    </row>
    <row r="34" customFormat="false" ht="14.25" hidden="false" customHeight="false" outlineLevel="0" collapsed="false">
      <c r="A34" s="3" t="n">
        <v>1912</v>
      </c>
      <c r="B34" s="4" t="n">
        <v>-0.36</v>
      </c>
      <c r="C34" s="4" t="n">
        <v>13.34</v>
      </c>
      <c r="E34" s="37" t="n">
        <f aca="false">LN(A34)</f>
        <v>7.55590509361135</v>
      </c>
      <c r="F34" s="4" t="n">
        <f aca="false">LN(C34)</f>
        <v>2.59076704048748</v>
      </c>
      <c r="G34" s="26" t="n">
        <f aca="false">E34*F34</f>
        <v>19.5755898775797</v>
      </c>
      <c r="H34" s="38" t="n">
        <f aca="false">E34^2</f>
        <v>57.0917017836619</v>
      </c>
      <c r="I34" s="39" t="n">
        <f aca="false">($L$2-($N$2*E34+$O$2))^2</f>
        <v>0.000471795580377747</v>
      </c>
      <c r="J34" s="40" t="n">
        <f aca="false">($L$2-F34)^2</f>
        <v>0.000945534766701383</v>
      </c>
    </row>
    <row r="35" customFormat="false" ht="14.25" hidden="false" customHeight="false" outlineLevel="0" collapsed="false">
      <c r="A35" s="3" t="n">
        <v>1913</v>
      </c>
      <c r="B35" s="4" t="n">
        <v>-0.34</v>
      </c>
      <c r="C35" s="4" t="n">
        <v>13.36</v>
      </c>
      <c r="E35" s="37" t="n">
        <f aca="false">LN(A35)</f>
        <v>7.55642796944025</v>
      </c>
      <c r="F35" s="4" t="n">
        <f aca="false">LN(C35)</f>
        <v>2.5922651681085</v>
      </c>
      <c r="G35" s="26" t="n">
        <f aca="false">E35*F35</f>
        <v>19.5882650205008</v>
      </c>
      <c r="H35" s="38" t="n">
        <f aca="false">E35^2</f>
        <v>57.0996036573389</v>
      </c>
      <c r="I35" s="39" t="n">
        <f aca="false">($L$2-($N$2*E35+$O$2))^2</f>
        <v>0.000447410891246267</v>
      </c>
      <c r="J35" s="40" t="n">
        <f aca="false">($L$2-F35)^2</f>
        <v>0.000855645655542452</v>
      </c>
    </row>
    <row r="36" customFormat="false" ht="14.25" hidden="false" customHeight="false" outlineLevel="0" collapsed="false">
      <c r="A36" s="3" t="n">
        <v>1914</v>
      </c>
      <c r="B36" s="4" t="n">
        <v>-0.15</v>
      </c>
      <c r="C36" s="4" t="n">
        <v>13.55</v>
      </c>
      <c r="E36" s="37" t="n">
        <f aca="false">LN(A36)</f>
        <v>7.5569505720129</v>
      </c>
      <c r="F36" s="4" t="n">
        <f aca="false">LN(C36)</f>
        <v>2.60638654732571</v>
      </c>
      <c r="G36" s="26" t="n">
        <f aca="false">E36*F36</f>
        <v>19.6963343096998</v>
      </c>
      <c r="H36" s="38" t="n">
        <f aca="false">E36^2</f>
        <v>57.1075019478461</v>
      </c>
      <c r="I36" s="39" t="n">
        <f aca="false">($L$2-($N$2*E36+$O$2))^2</f>
        <v>0.000423685428872526</v>
      </c>
      <c r="J36" s="40" t="n">
        <f aca="false">($L$2-F36)^2</f>
        <v>0.000228918177292011</v>
      </c>
    </row>
    <row r="37" customFormat="false" ht="14.25" hidden="false" customHeight="false" outlineLevel="0" collapsed="false">
      <c r="A37" s="3" t="n">
        <v>1915</v>
      </c>
      <c r="B37" s="4" t="n">
        <v>-0.14</v>
      </c>
      <c r="C37" s="4" t="n">
        <v>13.56</v>
      </c>
      <c r="E37" s="37" t="n">
        <f aca="false">LN(A37)</f>
        <v>7.55747290161475</v>
      </c>
      <c r="F37" s="4" t="n">
        <f aca="false">LN(C37)</f>
        <v>2.60712428251225</v>
      </c>
      <c r="G37" s="26" t="n">
        <f aca="false">E37*F37</f>
        <v>19.7032711162281</v>
      </c>
      <c r="H37" s="38" t="n">
        <f aca="false">E37^2</f>
        <v>57.1153966586412</v>
      </c>
      <c r="I37" s="39" t="n">
        <f aca="false">($L$2-($N$2*E37+$O$2))^2</f>
        <v>0.000400618166999981</v>
      </c>
      <c r="J37" s="40" t="n">
        <f aca="false">($L$2-F37)^2</f>
        <v>0.000207138501472414</v>
      </c>
    </row>
    <row r="38" customFormat="false" ht="14.25" hidden="false" customHeight="false" outlineLevel="0" collapsed="false">
      <c r="A38" s="3" t="n">
        <v>1916</v>
      </c>
      <c r="B38" s="4" t="n">
        <v>-0.36</v>
      </c>
      <c r="C38" s="4" t="n">
        <v>13.34</v>
      </c>
      <c r="E38" s="37" t="n">
        <f aca="false">LN(A38)</f>
        <v>7.55799495853081</v>
      </c>
      <c r="F38" s="4" t="n">
        <f aca="false">LN(C38)</f>
        <v>2.59076704048748</v>
      </c>
      <c r="G38" s="26" t="n">
        <f aca="false">E38*F38</f>
        <v>19.5810042307321</v>
      </c>
      <c r="H38" s="38" t="n">
        <f aca="false">E38^2</f>
        <v>57.1232877931771</v>
      </c>
      <c r="I38" s="39" t="n">
        <f aca="false">($L$2-($N$2*E38+$O$2))^2</f>
        <v>0.000378208081331862</v>
      </c>
      <c r="J38" s="40" t="n">
        <f aca="false">($L$2-F38)^2</f>
        <v>0.000945534766701383</v>
      </c>
    </row>
    <row r="39" customFormat="false" ht="14.25" hidden="false" customHeight="false" outlineLevel="0" collapsed="false">
      <c r="A39" s="3" t="n">
        <v>1917</v>
      </c>
      <c r="B39" s="4" t="n">
        <v>-0.46</v>
      </c>
      <c r="C39" s="4" t="n">
        <v>13.24</v>
      </c>
      <c r="E39" s="37" t="n">
        <f aca="false">LN(A39)</f>
        <v>7.55851674304565</v>
      </c>
      <c r="F39" s="4" t="n">
        <f aca="false">LN(C39)</f>
        <v>2.58324255050886</v>
      </c>
      <c r="G39" s="26" t="n">
        <f aca="false">E39*F39</f>
        <v>19.5254820693692</v>
      </c>
      <c r="H39" s="38" t="n">
        <f aca="false">E39^2</f>
        <v>57.1311753549013</v>
      </c>
      <c r="I39" s="39" t="n">
        <f aca="false">($L$2-($N$2*E39+$O$2))^2</f>
        <v>0.000356454149526355</v>
      </c>
      <c r="J39" s="40" t="n">
        <f aca="false">($L$2-F39)^2</f>
        <v>0.00146490206346821</v>
      </c>
    </row>
    <row r="40" customFormat="false" ht="14.25" hidden="false" customHeight="false" outlineLevel="0" collapsed="false">
      <c r="A40" s="3" t="n">
        <v>1918</v>
      </c>
      <c r="B40" s="4" t="n">
        <v>-0.29</v>
      </c>
      <c r="C40" s="4" t="n">
        <v>13.41</v>
      </c>
      <c r="E40" s="37" t="n">
        <f aca="false">LN(A40)</f>
        <v>7.55903825544338</v>
      </c>
      <c r="F40" s="4" t="n">
        <f aca="false">LN(C40)</f>
        <v>2.59600069729359</v>
      </c>
      <c r="G40" s="26" t="n">
        <f aca="false">E40*F40</f>
        <v>19.6232685819999</v>
      </c>
      <c r="H40" s="38" t="n">
        <f aca="false">E40^2</f>
        <v>57.1390593472566</v>
      </c>
      <c r="I40" s="39" t="n">
        <f aca="false">($L$2-($N$2*E40+$O$2))^2</f>
        <v>0.000335355351192086</v>
      </c>
      <c r="J40" s="40" t="n">
        <f aca="false">($L$2-F40)^2</f>
        <v>0.00065106075693798</v>
      </c>
    </row>
    <row r="41" customFormat="false" ht="14.25" hidden="false" customHeight="false" outlineLevel="0" collapsed="false">
      <c r="A41" s="3" t="n">
        <v>1919</v>
      </c>
      <c r="B41" s="4" t="n">
        <v>-0.28</v>
      </c>
      <c r="C41" s="4" t="n">
        <v>13.42</v>
      </c>
      <c r="E41" s="37" t="n">
        <f aca="false">LN(A41)</f>
        <v>7.5595594960077</v>
      </c>
      <c r="F41" s="4" t="n">
        <f aca="false">LN(C41)</f>
        <v>2.59674613154354</v>
      </c>
      <c r="G41" s="26" t="n">
        <f aca="false">E41*F41</f>
        <v>19.6302568774312</v>
      </c>
      <c r="H41" s="38" t="n">
        <f aca="false">E41^2</f>
        <v>57.1469397736802</v>
      </c>
      <c r="I41" s="39" t="n">
        <f aca="false">($L$2-($N$2*E41+$O$2))^2</f>
        <v>0.000314910667883602</v>
      </c>
      <c r="J41" s="40" t="n">
        <f aca="false">($L$2-F41)^2</f>
        <v>0.000613575589167651</v>
      </c>
    </row>
    <row r="42" customFormat="false" ht="14.25" hidden="false" customHeight="false" outlineLevel="0" collapsed="false">
      <c r="A42" s="3" t="n">
        <v>1920</v>
      </c>
      <c r="B42" s="4" t="n">
        <v>-0.27</v>
      </c>
      <c r="C42" s="4" t="n">
        <v>13.43</v>
      </c>
      <c r="E42" s="37" t="n">
        <f aca="false">LN(A42)</f>
        <v>7.56008046502183</v>
      </c>
      <c r="F42" s="4" t="n">
        <f aca="false">LN(C42)</f>
        <v>2.59749101053515</v>
      </c>
      <c r="G42" s="26" t="n">
        <f aca="false">E42*F42</f>
        <v>19.6372410468166</v>
      </c>
      <c r="H42" s="38" t="n">
        <f aca="false">E42^2</f>
        <v>57.1548166376047</v>
      </c>
      <c r="I42" s="39" t="n">
        <f aca="false">($L$2-($N$2*E42+$O$2))^2</f>
        <v>0.000295119083096359</v>
      </c>
      <c r="J42" s="40" t="n">
        <f aca="false">($L$2-F42)^2</f>
        <v>0.000577228446337133</v>
      </c>
    </row>
    <row r="43" customFormat="false" ht="14.25" hidden="false" customHeight="false" outlineLevel="0" collapsed="false">
      <c r="A43" s="3" t="n">
        <v>1921</v>
      </c>
      <c r="B43" s="4" t="n">
        <v>-0.19</v>
      </c>
      <c r="C43" s="4" t="n">
        <v>13.51</v>
      </c>
      <c r="E43" s="37" t="n">
        <f aca="false">LN(A43)</f>
        <v>7.56060116276856</v>
      </c>
      <c r="F43" s="4" t="n">
        <f aca="false">LN(C43)</f>
        <v>2.60343015197211</v>
      </c>
      <c r="G43" s="26" t="n">
        <f aca="false">E43*F43</f>
        <v>19.683497034187</v>
      </c>
      <c r="H43" s="38" t="n">
        <f aca="false">E43^2</f>
        <v>57.1626899424573</v>
      </c>
      <c r="I43" s="39" t="n">
        <f aca="false">($L$2-($N$2*E43+$O$2))^2</f>
        <v>0.000275979582262739</v>
      </c>
      <c r="J43" s="40" t="n">
        <f aca="false">($L$2-F43)^2</f>
        <v>0.000327119223760774</v>
      </c>
    </row>
    <row r="44" customFormat="false" ht="14.25" hidden="false" customHeight="false" outlineLevel="0" collapsed="false">
      <c r="A44" s="3" t="n">
        <v>1922</v>
      </c>
      <c r="B44" s="4" t="n">
        <v>-0.28</v>
      </c>
      <c r="C44" s="4" t="n">
        <v>13.42</v>
      </c>
      <c r="E44" s="37" t="n">
        <f aca="false">LN(A44)</f>
        <v>7.56112158953024</v>
      </c>
      <c r="F44" s="4" t="n">
        <f aca="false">LN(C44)</f>
        <v>2.59674613154354</v>
      </c>
      <c r="G44" s="26" t="n">
        <f aca="false">E44*F44</f>
        <v>19.634313237743</v>
      </c>
      <c r="H44" s="38" t="n">
        <f aca="false">E44^2</f>
        <v>57.1705596916603</v>
      </c>
      <c r="I44" s="39" t="n">
        <f aca="false">($L$2-($N$2*E44+$O$2))^2</f>
        <v>0.000257491152747003</v>
      </c>
      <c r="J44" s="40" t="n">
        <f aca="false">($L$2-F44)^2</f>
        <v>0.000613575589167651</v>
      </c>
    </row>
    <row r="45" customFormat="false" ht="14.25" hidden="false" customHeight="false" outlineLevel="0" collapsed="false">
      <c r="A45" s="3" t="n">
        <v>1923</v>
      </c>
      <c r="B45" s="4" t="n">
        <v>-0.26</v>
      </c>
      <c r="C45" s="4" t="n">
        <v>13.44</v>
      </c>
      <c r="E45" s="37" t="n">
        <f aca="false">LN(A45)</f>
        <v>7.56164174558878</v>
      </c>
      <c r="F45" s="4" t="n">
        <f aca="false">LN(C45)</f>
        <v>2.598235335095</v>
      </c>
      <c r="G45" s="26" t="n">
        <f aca="false">E45*F45</f>
        <v>19.6469247747182</v>
      </c>
      <c r="H45" s="38" t="n">
        <f aca="false">E45^2</f>
        <v>57.1784258886309</v>
      </c>
      <c r="I45" s="39" t="n">
        <f aca="false">($L$2-($N$2*E45+$O$2))^2</f>
        <v>0.00023965278384078</v>
      </c>
      <c r="J45" s="40" t="n">
        <f aca="false">($L$2-F45)^2</f>
        <v>0.000542016808356949</v>
      </c>
    </row>
    <row r="46" customFormat="false" ht="14.25" hidden="false" customHeight="false" outlineLevel="0" collapsed="false">
      <c r="A46" s="3" t="n">
        <v>1924</v>
      </c>
      <c r="B46" s="4" t="n">
        <v>-0.27</v>
      </c>
      <c r="C46" s="4" t="n">
        <v>13.43</v>
      </c>
      <c r="E46" s="37" t="n">
        <f aca="false">LN(A46)</f>
        <v>7.56216163122565</v>
      </c>
      <c r="F46" s="4" t="n">
        <f aca="false">LN(C46)</f>
        <v>2.59749101053515</v>
      </c>
      <c r="G46" s="26" t="n">
        <f aca="false">E46*F46</f>
        <v>19.6426468573224</v>
      </c>
      <c r="H46" s="38" t="n">
        <f aca="false">E46^2</f>
        <v>57.1862885367814</v>
      </c>
      <c r="I46" s="39" t="n">
        <f aca="false">($L$2-($N$2*E46+$O$2))^2</f>
        <v>0.000222463466758778</v>
      </c>
      <c r="J46" s="40" t="n">
        <f aca="false">($L$2-F46)^2</f>
        <v>0.000577228446337133</v>
      </c>
    </row>
    <row r="47" customFormat="false" ht="14.25" hidden="false" customHeight="false" outlineLevel="0" collapsed="false">
      <c r="A47" s="3" t="n">
        <v>1925</v>
      </c>
      <c r="B47" s="4" t="n">
        <v>-0.22</v>
      </c>
      <c r="C47" s="4" t="n">
        <v>13.48</v>
      </c>
      <c r="E47" s="37" t="n">
        <f aca="false">LN(A47)</f>
        <v>7.56268124672188</v>
      </c>
      <c r="F47" s="4" t="n">
        <f aca="false">LN(C47)</f>
        <v>2.60120710548416</v>
      </c>
      <c r="G47" s="26" t="n">
        <f aca="false">E47*F47</f>
        <v>19.6721001954848</v>
      </c>
      <c r="H47" s="38" t="n">
        <f aca="false">E47^2</f>
        <v>57.1941476395189</v>
      </c>
      <c r="I47" s="39" t="n">
        <f aca="false">($L$2-($N$2*E47+$O$2))^2</f>
        <v>0.000205922194634098</v>
      </c>
      <c r="J47" s="40" t="n">
        <f aca="false">($L$2-F47)^2</f>
        <v>0.000412475142461092</v>
      </c>
    </row>
    <row r="48" customFormat="false" ht="14.25" hidden="false" customHeight="false" outlineLevel="0" collapsed="false">
      <c r="A48" s="3" t="n">
        <v>1926</v>
      </c>
      <c r="B48" s="4" t="n">
        <v>-0.11</v>
      </c>
      <c r="C48" s="4" t="n">
        <v>13.59</v>
      </c>
      <c r="E48" s="37" t="n">
        <f aca="false">LN(A48)</f>
        <v>7.56320059235807</v>
      </c>
      <c r="F48" s="4" t="n">
        <f aca="false">LN(C48)</f>
        <v>2.60933422816305</v>
      </c>
      <c r="G48" s="26" t="n">
        <f aca="false">E48*F48</f>
        <v>19.734918180103</v>
      </c>
      <c r="H48" s="38" t="n">
        <f aca="false">E48^2</f>
        <v>57.2020032002455</v>
      </c>
      <c r="I48" s="39" t="n">
        <f aca="false">($L$2-($N$2*E48+$O$2))^2</f>
        <v>0.000190027962513533</v>
      </c>
      <c r="J48" s="40" t="n">
        <f aca="false">($L$2-F48)^2</f>
        <v>0.000148409928626596</v>
      </c>
    </row>
    <row r="49" customFormat="false" ht="14.25" hidden="false" customHeight="false" outlineLevel="0" collapsed="false">
      <c r="A49" s="3" t="n">
        <v>1927</v>
      </c>
      <c r="B49" s="4" t="n">
        <v>-0.22</v>
      </c>
      <c r="C49" s="4" t="n">
        <v>13.48</v>
      </c>
      <c r="E49" s="37" t="n">
        <f aca="false">LN(A49)</f>
        <v>7.56371966841437</v>
      </c>
      <c r="F49" s="4" t="n">
        <f aca="false">LN(C49)</f>
        <v>2.60120710548416</v>
      </c>
      <c r="G49" s="26" t="n">
        <f aca="false">E49*F49</f>
        <v>19.6748013453698</v>
      </c>
      <c r="H49" s="38" t="n">
        <f aca="false">E49^2</f>
        <v>57.2098552223583</v>
      </c>
      <c r="I49" s="39" t="n">
        <f aca="false">($L$2-($N$2*E49+$O$2))^2</f>
        <v>0.000174779767353401</v>
      </c>
      <c r="J49" s="40" t="n">
        <f aca="false">($L$2-F49)^2</f>
        <v>0.000412475142461092</v>
      </c>
    </row>
    <row r="50" customFormat="false" ht="14.25" hidden="false" customHeight="false" outlineLevel="0" collapsed="false">
      <c r="A50" s="3" t="n">
        <v>1928</v>
      </c>
      <c r="B50" s="4" t="n">
        <v>-0.2</v>
      </c>
      <c r="C50" s="4" t="n">
        <v>13.5</v>
      </c>
      <c r="E50" s="37" t="n">
        <f aca="false">LN(A50)</f>
        <v>7.56423847517049</v>
      </c>
      <c r="F50" s="4" t="n">
        <f aca="false">LN(C50)</f>
        <v>2.60268968544438</v>
      </c>
      <c r="G50" s="26" t="n">
        <f aca="false">E50*F50</f>
        <v>19.6873654575678</v>
      </c>
      <c r="H50" s="38" t="n">
        <f aca="false">E50^2</f>
        <v>57.2177037092496</v>
      </c>
      <c r="I50" s="39" t="n">
        <f aca="false">($L$2-($N$2*E50+$O$2))^2</f>
        <v>0.000160176608014719</v>
      </c>
      <c r="J50" s="40" t="n">
        <f aca="false">($L$2-F50)^2</f>
        <v>0.000354452317683436</v>
      </c>
    </row>
    <row r="51" customFormat="false" ht="14.25" hidden="false" customHeight="false" outlineLevel="0" collapsed="false">
      <c r="A51" s="3" t="n">
        <v>1929</v>
      </c>
      <c r="B51" s="4" t="n">
        <v>-0.36</v>
      </c>
      <c r="C51" s="4" t="n">
        <v>13.34</v>
      </c>
      <c r="E51" s="37" t="n">
        <f aca="false">LN(A51)</f>
        <v>7.56475701290573</v>
      </c>
      <c r="F51" s="4" t="n">
        <f aca="false">LN(C51)</f>
        <v>2.59076704048748</v>
      </c>
      <c r="G51" s="26" t="n">
        <f aca="false">E51*F51</f>
        <v>19.5985231383327</v>
      </c>
      <c r="H51" s="38" t="n">
        <f aca="false">E51^2</f>
        <v>57.2255486643064</v>
      </c>
      <c r="I51" s="39" t="n">
        <f aca="false">($L$2-($N$2*E51+$O$2))^2</f>
        <v>0.000146217485258991</v>
      </c>
      <c r="J51" s="40" t="n">
        <f aca="false">($L$2-F51)^2</f>
        <v>0.000945534766701383</v>
      </c>
    </row>
    <row r="52" customFormat="false" ht="14.25" hidden="false" customHeight="false" outlineLevel="0" collapsed="false">
      <c r="A52" s="3" t="n">
        <v>1930</v>
      </c>
      <c r="B52" s="4" t="n">
        <v>-0.16</v>
      </c>
      <c r="C52" s="4" t="n">
        <v>13.54</v>
      </c>
      <c r="E52" s="37" t="n">
        <f aca="false">LN(A52)</f>
        <v>7.56527528189893</v>
      </c>
      <c r="F52" s="4" t="n">
        <f aca="false">LN(C52)</f>
        <v>2.60564826748413</v>
      </c>
      <c r="G52" s="26" t="n">
        <f aca="false">E52*F52</f>
        <v>19.7124464313205</v>
      </c>
      <c r="H52" s="38" t="n">
        <f aca="false">E52^2</f>
        <v>57.233390090911</v>
      </c>
      <c r="I52" s="39" t="n">
        <f aca="false">($L$2-($N$2*E52+$O$2))^2</f>
        <v>0.000132901401743561</v>
      </c>
      <c r="J52" s="40" t="n">
        <f aca="false">($L$2-F52)^2</f>
        <v>0.000251803644749075</v>
      </c>
    </row>
    <row r="53" customFormat="false" ht="14.25" hidden="false" customHeight="false" outlineLevel="0" collapsed="false">
      <c r="A53" s="3" t="n">
        <v>1931</v>
      </c>
      <c r="B53" s="4" t="n">
        <v>-0.09</v>
      </c>
      <c r="C53" s="4" t="n">
        <v>13.61</v>
      </c>
      <c r="E53" s="37" t="n">
        <f aca="false">LN(A53)</f>
        <v>7.56579328242852</v>
      </c>
      <c r="F53" s="4" t="n">
        <f aca="false">LN(C53)</f>
        <v>2.61080481666337</v>
      </c>
      <c r="G53" s="26" t="n">
        <f aca="false">E53*F53</f>
        <v>19.7528095436438</v>
      </c>
      <c r="H53" s="38" t="n">
        <f aca="false">E53^2</f>
        <v>57.2412279924404</v>
      </c>
      <c r="I53" s="39" t="n">
        <f aca="false">($L$2-($N$2*E53+$O$2))^2</f>
        <v>0.000120227362017154</v>
      </c>
      <c r="J53" s="40" t="n">
        <f aca="false">($L$2-F53)^2</f>
        <v>0.00011474207807956</v>
      </c>
    </row>
    <row r="54" customFormat="false" ht="14.25" hidden="false" customHeight="false" outlineLevel="0" collapsed="false">
      <c r="A54" s="3" t="n">
        <v>1932</v>
      </c>
      <c r="B54" s="4" t="n">
        <v>-0.15</v>
      </c>
      <c r="C54" s="4" t="n">
        <v>13.55</v>
      </c>
      <c r="E54" s="37" t="n">
        <f aca="false">LN(A54)</f>
        <v>7.56631101477246</v>
      </c>
      <c r="F54" s="4" t="n">
        <f aca="false">LN(C54)</f>
        <v>2.60638654732571</v>
      </c>
      <c r="G54" s="26" t="n">
        <f aca="false">E54*F54</f>
        <v>19.7207312417853</v>
      </c>
      <c r="H54" s="38" t="n">
        <f aca="false">E54^2</f>
        <v>57.2490623722671</v>
      </c>
      <c r="I54" s="39" t="n">
        <f aca="false">($L$2-($N$2*E54+$O$2))^2</f>
        <v>0.000108194372515601</v>
      </c>
      <c r="J54" s="40" t="n">
        <f aca="false">($L$2-F54)^2</f>
        <v>0.000228918177292011</v>
      </c>
    </row>
    <row r="55" customFormat="false" ht="14.25" hidden="false" customHeight="false" outlineLevel="0" collapsed="false">
      <c r="A55" s="3" t="n">
        <v>1933</v>
      </c>
      <c r="B55" s="4" t="n">
        <v>-0.28</v>
      </c>
      <c r="C55" s="4" t="n">
        <v>13.42</v>
      </c>
      <c r="E55" s="37" t="n">
        <f aca="false">LN(A55)</f>
        <v>7.56682847920833</v>
      </c>
      <c r="F55" s="4" t="n">
        <f aca="false">LN(C55)</f>
        <v>2.59674613154354</v>
      </c>
      <c r="G55" s="26" t="n">
        <f aca="false">E55*F55</f>
        <v>19.6491325814377</v>
      </c>
      <c r="H55" s="38" t="n">
        <f aca="false">E55^2</f>
        <v>57.2568932337583</v>
      </c>
      <c r="I55" s="39" t="n">
        <f aca="false">($L$2-($N$2*E55+$O$2))^2</f>
        <v>9.68014415571207E-005</v>
      </c>
      <c r="J55" s="40" t="n">
        <f aca="false">($L$2-F55)^2</f>
        <v>0.000613575589167651</v>
      </c>
    </row>
    <row r="56" customFormat="false" ht="14.25" hidden="false" customHeight="false" outlineLevel="0" collapsed="false">
      <c r="A56" s="3" t="n">
        <v>1934</v>
      </c>
      <c r="B56" s="4" t="n">
        <v>-0.12</v>
      </c>
      <c r="C56" s="4" t="n">
        <v>13.58</v>
      </c>
      <c r="E56" s="37" t="n">
        <f aca="false">LN(A56)</f>
        <v>7.56734567601324</v>
      </c>
      <c r="F56" s="4" t="n">
        <f aca="false">LN(C56)</f>
        <v>2.60859812213055</v>
      </c>
      <c r="G56" s="26" t="n">
        <f aca="false">E56*F56</f>
        <v>19.7401637199609</v>
      </c>
      <c r="H56" s="38" t="n">
        <f aca="false">E56^2</f>
        <v>57.2647205802763</v>
      </c>
      <c r="I56" s="39" t="n">
        <f aca="false">($L$2-($N$2*E56+$O$2))^2</f>
        <v>8.60475793382132E-005</v>
      </c>
      <c r="J56" s="40" t="n">
        <f aca="false">($L$2-F56)^2</f>
        <v>0.000166886800111523</v>
      </c>
    </row>
    <row r="57" customFormat="false" ht="14.25" hidden="false" customHeight="false" outlineLevel="0" collapsed="false">
      <c r="A57" s="3" t="n">
        <v>1935</v>
      </c>
      <c r="B57" s="4" t="n">
        <v>-0.19</v>
      </c>
      <c r="C57" s="4" t="n">
        <v>13.51</v>
      </c>
      <c r="E57" s="37" t="n">
        <f aca="false">LN(A57)</f>
        <v>7.56786260546388</v>
      </c>
      <c r="F57" s="4" t="n">
        <f aca="false">LN(C57)</f>
        <v>2.60343015197211</v>
      </c>
      <c r="G57" s="26" t="n">
        <f aca="false">E57*F57</f>
        <v>19.7024016930469</v>
      </c>
      <c r="H57" s="38" t="n">
        <f aca="false">E57^2</f>
        <v>57.2725444151786</v>
      </c>
      <c r="I57" s="39" t="n">
        <f aca="false">($L$2-($N$2*E57+$O$2))^2</f>
        <v>7.59317979289517E-005</v>
      </c>
      <c r="J57" s="40" t="n">
        <f aca="false">($L$2-F57)^2</f>
        <v>0.000327119223760774</v>
      </c>
    </row>
    <row r="58" customFormat="false" ht="14.25" hidden="false" customHeight="false" outlineLevel="0" collapsed="false">
      <c r="A58" s="3" t="n">
        <v>1936</v>
      </c>
      <c r="B58" s="4" t="n">
        <v>-0.14</v>
      </c>
      <c r="C58" s="4" t="n">
        <v>13.56</v>
      </c>
      <c r="E58" s="37" t="n">
        <f aca="false">LN(A58)</f>
        <v>7.56837926783652</v>
      </c>
      <c r="F58" s="4" t="n">
        <f aca="false">LN(C58)</f>
        <v>2.60712428251225</v>
      </c>
      <c r="G58" s="26" t="n">
        <f aca="false">E58*F58</f>
        <v>19.7317053684389</v>
      </c>
      <c r="H58" s="38" t="n">
        <f aca="false">E58^2</f>
        <v>57.2803647418177</v>
      </c>
      <c r="I58" s="39" t="n">
        <f aca="false">($L$2-($N$2*E58+$O$2))^2</f>
        <v>6.64531112688715E-005</v>
      </c>
      <c r="J58" s="40" t="n">
        <f aca="false">($L$2-F58)^2</f>
        <v>0.000207138501472414</v>
      </c>
    </row>
    <row r="59" customFormat="false" ht="14.25" hidden="false" customHeight="false" outlineLevel="0" collapsed="false">
      <c r="A59" s="3" t="n">
        <v>1937</v>
      </c>
      <c r="B59" s="4" t="n">
        <v>-0.02</v>
      </c>
      <c r="C59" s="4" t="n">
        <v>13.68</v>
      </c>
      <c r="E59" s="37" t="n">
        <f aca="false">LN(A59)</f>
        <v>7.568895663407</v>
      </c>
      <c r="F59" s="4" t="n">
        <f aca="false">LN(C59)</f>
        <v>2.6159349121944</v>
      </c>
      <c r="G59" s="26" t="n">
        <f aca="false">E59*F59</f>
        <v>19.7997384126632</v>
      </c>
      <c r="H59" s="38" t="n">
        <f aca="false">E59^2</f>
        <v>57.2881815635412</v>
      </c>
      <c r="I59" s="39" t="n">
        <f aca="false">($L$2-($N$2*E59+$O$2))^2</f>
        <v>5.76105351623143E-005</v>
      </c>
      <c r="J59" s="40" t="n">
        <f aca="false">($L$2-F59)^2</f>
        <v>3.11551219482094E-005</v>
      </c>
    </row>
    <row r="60" customFormat="false" ht="14.25" hidden="false" customHeight="false" outlineLevel="0" collapsed="false">
      <c r="A60" s="3" t="n">
        <v>1938</v>
      </c>
      <c r="B60" s="4" t="n">
        <v>0</v>
      </c>
      <c r="C60" s="4" t="n">
        <v>13.7</v>
      </c>
      <c r="E60" s="37" t="n">
        <f aca="false">LN(A60)</f>
        <v>7.56941179245071</v>
      </c>
      <c r="F60" s="4" t="n">
        <f aca="false">LN(C60)</f>
        <v>2.61739583283408</v>
      </c>
      <c r="G60" s="26" t="n">
        <f aca="false">E60*F60</f>
        <v>19.8121468825656</v>
      </c>
      <c r="H60" s="38" t="n">
        <f aca="false">E60^2</f>
        <v>57.2959948836919</v>
      </c>
      <c r="I60" s="39" t="n">
        <f aca="false">($L$2-($N$2*E60+$O$2))^2</f>
        <v>4.94030872742596E-005</v>
      </c>
      <c r="J60" s="40" t="n">
        <f aca="false">($L$2-F60)^2</f>
        <v>1.698063579829E-005</v>
      </c>
    </row>
    <row r="61" customFormat="false" ht="14.25" hidden="false" customHeight="false" outlineLevel="0" collapsed="false">
      <c r="A61" s="3" t="n">
        <v>1939</v>
      </c>
      <c r="B61" s="4" t="n">
        <v>-0.01</v>
      </c>
      <c r="C61" s="4" t="n">
        <v>13.69</v>
      </c>
      <c r="E61" s="37" t="n">
        <f aca="false">LN(A61)</f>
        <v>7.56992765524265</v>
      </c>
      <c r="F61" s="4" t="n">
        <f aca="false">LN(C61)</f>
        <v>2.61666563930036</v>
      </c>
      <c r="G61" s="26" t="n">
        <f aca="false">E61*F61</f>
        <v>19.807969587463</v>
      </c>
      <c r="H61" s="38" t="n">
        <f aca="false">E61^2</f>
        <v>57.3038047056075</v>
      </c>
      <c r="I61" s="39" t="n">
        <f aca="false">($L$2-($N$2*E61+$O$2))^2</f>
        <v>4.18297871258836E-005</v>
      </c>
      <c r="J61" s="40" t="n">
        <f aca="false">($L$2-F61)^2</f>
        <v>2.35317181908765E-005</v>
      </c>
    </row>
    <row r="62" customFormat="false" ht="14.25" hidden="false" customHeight="false" outlineLevel="0" collapsed="false">
      <c r="A62" s="3" t="n">
        <v>1940</v>
      </c>
      <c r="B62" s="4" t="n">
        <v>0.13</v>
      </c>
      <c r="C62" s="4" t="n">
        <v>13.83</v>
      </c>
      <c r="E62" s="37" t="n">
        <f aca="false">LN(A62)</f>
        <v>7.57044325205737</v>
      </c>
      <c r="F62" s="4" t="n">
        <f aca="false">LN(C62)</f>
        <v>2.62684014567667</v>
      </c>
      <c r="G62" s="26" t="n">
        <f aca="false">E62*F62</f>
        <v>19.8863442550713</v>
      </c>
      <c r="H62" s="38" t="n">
        <f aca="false">E62^2</f>
        <v>57.311611032621</v>
      </c>
      <c r="I62" s="39" t="n">
        <f aca="false">($L$2-($N$2*E62+$O$2))^2</f>
        <v>3.4889656090181E-005</v>
      </c>
      <c r="J62" s="40" t="n">
        <f aca="false">($L$2-F62)^2</f>
        <v>2.83402499804223E-005</v>
      </c>
    </row>
    <row r="63" customFormat="false" ht="14.25" hidden="false" customHeight="false" outlineLevel="0" collapsed="false">
      <c r="A63" s="3" t="n">
        <v>1941</v>
      </c>
      <c r="B63" s="4" t="n">
        <v>0.19</v>
      </c>
      <c r="C63" s="4" t="n">
        <v>13.89</v>
      </c>
      <c r="E63" s="37" t="n">
        <f aca="false">LN(A63)</f>
        <v>7.57095858316901</v>
      </c>
      <c r="F63" s="4" t="n">
        <f aca="false">LN(C63)</f>
        <v>2.63116915676625</v>
      </c>
      <c r="G63" s="26" t="n">
        <f aca="false">E63*F63</f>
        <v>19.920472711189</v>
      </c>
      <c r="H63" s="38" t="n">
        <f aca="false">E63^2</f>
        <v>57.3194138680605</v>
      </c>
      <c r="I63" s="39" t="n">
        <f aca="false">($L$2-($N$2*E63+$O$2))^2</f>
        <v>2.85817173877111E-005</v>
      </c>
      <c r="J63" s="40" t="n">
        <f aca="false">($L$2-F63)^2</f>
        <v>9.31720541301729E-005</v>
      </c>
    </row>
    <row r="64" customFormat="false" ht="14.25" hidden="false" customHeight="false" outlineLevel="0" collapsed="false">
      <c r="A64" s="3" t="n">
        <v>1942</v>
      </c>
      <c r="B64" s="4" t="n">
        <v>0.07</v>
      </c>
      <c r="C64" s="4" t="n">
        <v>13.77</v>
      </c>
      <c r="E64" s="37" t="n">
        <f aca="false">LN(A64)</f>
        <v>7.57147364885127</v>
      </c>
      <c r="F64" s="4" t="n">
        <f aca="false">LN(C64)</f>
        <v>2.62249231274056</v>
      </c>
      <c r="G64" s="26" t="n">
        <f aca="false">E64*F64</f>
        <v>19.8561314402302</v>
      </c>
      <c r="H64" s="38" t="n">
        <f aca="false">E64^2</f>
        <v>57.3272132152492</v>
      </c>
      <c r="I64" s="39" t="n">
        <f aca="false">($L$2-($N$2*E64+$O$2))^2</f>
        <v>2.2904996082161E-005</v>
      </c>
      <c r="J64" s="40" t="n">
        <f aca="false">($L$2-F64)^2</f>
        <v>9.52035771482157E-007</v>
      </c>
    </row>
    <row r="65" customFormat="false" ht="14.25" hidden="false" customHeight="false" outlineLevel="0" collapsed="false">
      <c r="A65" s="3" t="n">
        <v>1943</v>
      </c>
      <c r="B65" s="4" t="n">
        <v>0.09</v>
      </c>
      <c r="C65" s="4" t="n">
        <v>13.79</v>
      </c>
      <c r="E65" s="37" t="n">
        <f aca="false">LN(A65)</f>
        <v>7.57198844937744</v>
      </c>
      <c r="F65" s="4" t="n">
        <f aca="false">LN(C65)</f>
        <v>2.62394369180521</v>
      </c>
      <c r="G65" s="26" t="n">
        <f aca="false">E65*F65</f>
        <v>19.8684713261659</v>
      </c>
      <c r="H65" s="38" t="n">
        <f aca="false">E65^2</f>
        <v>57.3350090775054</v>
      </c>
      <c r="I65" s="39" t="n">
        <f aca="false">($L$2-($N$2*E65+$O$2))^2</f>
        <v>1.78585190761964E-005</v>
      </c>
      <c r="J65" s="40" t="n">
        <f aca="false">($L$2-F65)^2</f>
        <v>5.89082542410898E-006</v>
      </c>
    </row>
    <row r="66" customFormat="false" ht="14.25" hidden="false" customHeight="false" outlineLevel="0" collapsed="false">
      <c r="A66" s="3" t="n">
        <v>1944</v>
      </c>
      <c r="B66" s="4" t="n">
        <v>0.21</v>
      </c>
      <c r="C66" s="4" t="n">
        <v>13.91</v>
      </c>
      <c r="E66" s="37" t="n">
        <f aca="false">LN(A66)</f>
        <v>7.57250298502038</v>
      </c>
      <c r="F66" s="4" t="n">
        <f aca="false">LN(C66)</f>
        <v>2.63260800593535</v>
      </c>
      <c r="G66" s="26" t="n">
        <f aca="false">E66*F66</f>
        <v>19.935431983334</v>
      </c>
      <c r="H66" s="38" t="n">
        <f aca="false">E66^2</f>
        <v>57.3428014581426</v>
      </c>
      <c r="I66" s="39" t="n">
        <f aca="false">($L$2-($N$2*E66+$O$2))^2</f>
        <v>1.34413151069624E-005</v>
      </c>
      <c r="J66" s="40" t="n">
        <f aca="false">($L$2-F66)^2</f>
        <v>0.000123019517738787</v>
      </c>
    </row>
    <row r="67" customFormat="false" ht="14.25" hidden="false" customHeight="false" outlineLevel="0" collapsed="false">
      <c r="A67" s="3" t="n">
        <v>1945</v>
      </c>
      <c r="B67" s="4" t="n">
        <v>0.09</v>
      </c>
      <c r="C67" s="4" t="n">
        <v>13.79</v>
      </c>
      <c r="E67" s="37" t="n">
        <f aca="false">LN(A67)</f>
        <v>7.57301725605255</v>
      </c>
      <c r="F67" s="4" t="n">
        <f aca="false">LN(C67)</f>
        <v>2.62394369180521</v>
      </c>
      <c r="G67" s="26" t="n">
        <f aca="false">E67*F67</f>
        <v>19.8711708569511</v>
      </c>
      <c r="H67" s="38" t="n">
        <f aca="false">E67^2</f>
        <v>57.3505903604696</v>
      </c>
      <c r="I67" s="39" t="n">
        <f aca="false">($L$2-($N$2*E67+$O$2))^2</f>
        <v>9.65241474199751E-006</v>
      </c>
      <c r="J67" s="40" t="n">
        <f aca="false">($L$2-F67)^2</f>
        <v>5.89082542410898E-006</v>
      </c>
    </row>
    <row r="68" customFormat="false" ht="14.25" hidden="false" customHeight="false" outlineLevel="0" collapsed="false">
      <c r="A68" s="3" t="n">
        <v>1946</v>
      </c>
      <c r="B68" s="4" t="n">
        <v>-0.07</v>
      </c>
      <c r="C68" s="4" t="n">
        <v>13.63</v>
      </c>
      <c r="E68" s="37" t="n">
        <f aca="false">LN(A68)</f>
        <v>7.57353126274595</v>
      </c>
      <c r="F68" s="4" t="n">
        <f aca="false">LN(C68)</f>
        <v>2.61227324570844</v>
      </c>
      <c r="G68" s="26" t="n">
        <f aca="false">E68*F68</f>
        <v>19.7841330932077</v>
      </c>
      <c r="H68" s="38" t="n">
        <f aca="false">E68^2</f>
        <v>57.3583757877903</v>
      </c>
      <c r="I68" s="39" t="n">
        <f aca="false">($L$2-($N$2*E68+$O$2))^2</f>
        <v>6.49085037479387E-006</v>
      </c>
      <c r="J68" s="40" t="n">
        <f aca="false">($L$2-F68)^2</f>
        <v>8.54394051186515E-005</v>
      </c>
    </row>
    <row r="69" customFormat="false" ht="14.25" hidden="false" customHeight="false" outlineLevel="0" collapsed="false">
      <c r="A69" s="3" t="n">
        <v>1947</v>
      </c>
      <c r="B69" s="4" t="n">
        <v>-0.02</v>
      </c>
      <c r="C69" s="4" t="n">
        <v>13.68</v>
      </c>
      <c r="E69" s="37" t="n">
        <f aca="false">LN(A69)</f>
        <v>7.5740450053722</v>
      </c>
      <c r="F69" s="4" t="n">
        <f aca="false">LN(C69)</f>
        <v>2.6159349121944</v>
      </c>
      <c r="G69" s="26" t="n">
        <f aca="false">E69*F69</f>
        <v>19.8132087560848</v>
      </c>
      <c r="H69" s="38" t="n">
        <f aca="false">E69^2</f>
        <v>57.3661577434036</v>
      </c>
      <c r="I69" s="39" t="n">
        <f aca="false">($L$2-($N$2*E69+$O$2))^2</f>
        <v>3.95565622065386E-006</v>
      </c>
      <c r="J69" s="40" t="n">
        <f aca="false">($L$2-F69)^2</f>
        <v>3.11551219482094E-005</v>
      </c>
    </row>
    <row r="70" customFormat="false" ht="14.25" hidden="false" customHeight="false" outlineLevel="0" collapsed="false">
      <c r="A70" s="3" t="n">
        <v>1948</v>
      </c>
      <c r="B70" s="4" t="n">
        <v>-0.1</v>
      </c>
      <c r="C70" s="4" t="n">
        <v>13.6</v>
      </c>
      <c r="E70" s="37" t="n">
        <f aca="false">LN(A70)</f>
        <v>7.57455848420248</v>
      </c>
      <c r="F70" s="4" t="n">
        <f aca="false">LN(C70)</f>
        <v>2.61006979274201</v>
      </c>
      <c r="G70" s="26" t="n">
        <f aca="false">E70*F70</f>
        <v>19.7701262929746</v>
      </c>
      <c r="H70" s="38" t="n">
        <f aca="false">E70^2</f>
        <v>57.3739362306038</v>
      </c>
      <c r="I70" s="39" t="n">
        <f aca="false">($L$2-($N$2*E70+$O$2))^2</f>
        <v>2.04586831235918E-006</v>
      </c>
      <c r="J70" s="40" t="n">
        <f aca="false">($L$2-F70)^2</f>
        <v>0.00013102915684816</v>
      </c>
    </row>
    <row r="71" customFormat="false" ht="14.25" hidden="false" customHeight="false" outlineLevel="0" collapsed="false">
      <c r="A71" s="3" t="n">
        <v>1949</v>
      </c>
      <c r="B71" s="4" t="n">
        <v>-0.11</v>
      </c>
      <c r="C71" s="4" t="n">
        <v>13.59</v>
      </c>
      <c r="E71" s="37" t="n">
        <f aca="false">LN(A71)</f>
        <v>7.57507169950756</v>
      </c>
      <c r="F71" s="4" t="n">
        <f aca="false">LN(C71)</f>
        <v>2.60933422816305</v>
      </c>
      <c r="G71" s="26" t="n">
        <f aca="false">E71*F71</f>
        <v>19.7658938663143</v>
      </c>
      <c r="H71" s="38" t="n">
        <f aca="false">E71^2</f>
        <v>57.3817112526804</v>
      </c>
      <c r="I71" s="39" t="n">
        <f aca="false">($L$2-($N$2*E71+$O$2))^2</f>
        <v>7.60524495981062E-007</v>
      </c>
      <c r="J71" s="40" t="n">
        <f aca="false">($L$2-F71)^2</f>
        <v>0.000148409928626596</v>
      </c>
    </row>
    <row r="72" customFormat="false" ht="14.25" hidden="false" customHeight="false" outlineLevel="0" collapsed="false">
      <c r="A72" s="3" t="n">
        <v>1950</v>
      </c>
      <c r="B72" s="4" t="n">
        <v>-0.17</v>
      </c>
      <c r="C72" s="4" t="n">
        <v>13.53</v>
      </c>
      <c r="E72" s="37" t="n">
        <f aca="false">LN(A72)</f>
        <v>7.57558465155779</v>
      </c>
      <c r="F72" s="4" t="n">
        <f aca="false">LN(C72)</f>
        <v>2.6049094421827</v>
      </c>
      <c r="G72" s="26" t="n">
        <f aca="false">E72*F72</f>
        <v>19.7337119888972</v>
      </c>
      <c r="H72" s="38" t="n">
        <f aca="false">E72^2</f>
        <v>57.389482812918</v>
      </c>
      <c r="I72" s="39" t="n">
        <f aca="false">($L$2-($N$2*E72+$O$2))^2</f>
        <v>9.86644266254078E-008</v>
      </c>
      <c r="J72" s="40" t="n">
        <f aca="false">($L$2-F72)^2</f>
        <v>0.000275797343221839</v>
      </c>
    </row>
    <row r="73" customFormat="false" ht="14.25" hidden="false" customHeight="false" outlineLevel="0" collapsed="false">
      <c r="A73" s="3" t="n">
        <v>1951</v>
      </c>
      <c r="B73" s="4" t="n">
        <v>-0.07</v>
      </c>
      <c r="C73" s="4" t="n">
        <v>13.63</v>
      </c>
      <c r="E73" s="37" t="n">
        <f aca="false">LN(A73)</f>
        <v>7.57609734062311</v>
      </c>
      <c r="F73" s="4" t="n">
        <f aca="false">LN(C73)</f>
        <v>2.61227324570844</v>
      </c>
      <c r="G73" s="26" t="n">
        <f aca="false">E73*F73</f>
        <v>19.7908363897926</v>
      </c>
      <c r="H73" s="38" t="n">
        <f aca="false">E73^2</f>
        <v>57.3972509145966</v>
      </c>
      <c r="I73" s="39" t="n">
        <f aca="false">($L$2-($N$2*E73+$O$2))^2</f>
        <v>5.93295642344562E-008</v>
      </c>
      <c r="J73" s="40" t="n">
        <f aca="false">($L$2-F73)^2</f>
        <v>8.54394051186515E-005</v>
      </c>
    </row>
    <row r="74" customFormat="false" ht="14.25" hidden="false" customHeight="false" outlineLevel="0" collapsed="false">
      <c r="A74" s="3" t="n">
        <v>1952</v>
      </c>
      <c r="B74" s="4" t="n">
        <v>0.01</v>
      </c>
      <c r="C74" s="4" t="n">
        <v>13.71</v>
      </c>
      <c r="E74" s="37" t="n">
        <f aca="false">LN(A74)</f>
        <v>7.57660976697304</v>
      </c>
      <c r="F74" s="4" t="n">
        <f aca="false">LN(C74)</f>
        <v>2.61812549357422</v>
      </c>
      <c r="G74" s="26" t="n">
        <f aca="false">E74*F74</f>
        <v>19.8365151857756</v>
      </c>
      <c r="H74" s="38" t="n">
        <f aca="false">E74^2</f>
        <v>57.4050155609912</v>
      </c>
      <c r="I74" s="39" t="n">
        <f aca="false">($L$2-($N$2*E74+$O$2))^2</f>
        <v>6.4156316937442E-007</v>
      </c>
      <c r="J74" s="40" t="n">
        <f aca="false">($L$2-F74)^2</f>
        <v>1.14995318235156E-005</v>
      </c>
    </row>
    <row r="75" customFormat="false" ht="14.25" hidden="false" customHeight="false" outlineLevel="0" collapsed="false">
      <c r="A75" s="3" t="n">
        <v>1953</v>
      </c>
      <c r="B75" s="4" t="n">
        <v>0.08</v>
      </c>
      <c r="C75" s="4" t="n">
        <v>13.78</v>
      </c>
      <c r="E75" s="37" t="n">
        <f aca="false">LN(A75)</f>
        <v>7.57712193087668</v>
      </c>
      <c r="F75" s="4" t="n">
        <f aca="false">LN(C75)</f>
        <v>2.62321826558551</v>
      </c>
      <c r="G75" s="26" t="n">
        <f aca="false">E75*F75</f>
        <v>19.8764446496443</v>
      </c>
      <c r="H75" s="38" t="n">
        <f aca="false">E75^2</f>
        <v>57.4127767553723</v>
      </c>
      <c r="I75" s="39" t="n">
        <f aca="false">($L$2-($N$2*E75+$O$2))^2</f>
        <v>1.84441029904883E-006</v>
      </c>
      <c r="J75" s="40" t="n">
        <f aca="false">($L$2-F75)^2</f>
        <v>2.89570137671382E-006</v>
      </c>
    </row>
    <row r="76" customFormat="false" ht="14.25" hidden="false" customHeight="false" outlineLevel="0" collapsed="false">
      <c r="A76" s="3" t="n">
        <v>1954</v>
      </c>
      <c r="B76" s="4" t="n">
        <v>-0.13</v>
      </c>
      <c r="C76" s="4" t="n">
        <v>13.57</v>
      </c>
      <c r="E76" s="37" t="n">
        <f aca="false">LN(A76)</f>
        <v>7.57763383260273</v>
      </c>
      <c r="F76" s="4" t="n">
        <f aca="false">LN(C76)</f>
        <v>2.60786147384678</v>
      </c>
      <c r="G76" s="26" t="n">
        <f aca="false">E76*F76</f>
        <v>19.7614193349626</v>
      </c>
      <c r="H76" s="38" t="n">
        <f aca="false">E76^2</f>
        <v>57.4205345010055</v>
      </c>
      <c r="I76" s="39" t="n">
        <f aca="false">($L$2-($N$2*E76+$O$2))^2</f>
        <v>3.66691780251939E-006</v>
      </c>
      <c r="J76" s="40" t="n">
        <f aca="false">($L$2-F76)^2</f>
        <v>0.000186462184492227</v>
      </c>
    </row>
    <row r="77" customFormat="false" ht="14.25" hidden="false" customHeight="false" outlineLevel="0" collapsed="false">
      <c r="A77" s="3" t="n">
        <v>1955</v>
      </c>
      <c r="B77" s="4" t="n">
        <v>-0.14</v>
      </c>
      <c r="C77" s="4" t="n">
        <v>13.56</v>
      </c>
      <c r="E77" s="37" t="n">
        <f aca="false">LN(A77)</f>
        <v>7.57814547241947</v>
      </c>
      <c r="F77" s="4" t="n">
        <f aca="false">LN(C77)</f>
        <v>2.60712428251225</v>
      </c>
      <c r="G77" s="26" t="n">
        <f aca="false">E77*F77</f>
        <v>19.7571670775551</v>
      </c>
      <c r="H77" s="38" t="n">
        <f aca="false">E77^2</f>
        <v>57.4282888011517</v>
      </c>
      <c r="I77" s="39" t="n">
        <f aca="false">($L$2-($N$2*E77+$O$2))^2</f>
        <v>6.10813431712778E-006</v>
      </c>
      <c r="J77" s="40" t="n">
        <f aca="false">($L$2-F77)^2</f>
        <v>0.000207138501472414</v>
      </c>
    </row>
    <row r="78" customFormat="false" ht="14.25" hidden="false" customHeight="false" outlineLevel="0" collapsed="false">
      <c r="A78" s="3" t="n">
        <v>1956</v>
      </c>
      <c r="B78" s="4" t="n">
        <v>-0.19</v>
      </c>
      <c r="C78" s="4" t="n">
        <v>13.51</v>
      </c>
      <c r="E78" s="37" t="n">
        <f aca="false">LN(A78)</f>
        <v>7.57865685059476</v>
      </c>
      <c r="F78" s="4" t="n">
        <f aca="false">LN(C78)</f>
        <v>2.60343015197211</v>
      </c>
      <c r="G78" s="26" t="n">
        <f aca="false">E78*F78</f>
        <v>19.7305037562884</v>
      </c>
      <c r="H78" s="38" t="n">
        <f aca="false">E78^2</f>
        <v>57.4360396590669</v>
      </c>
      <c r="I78" s="39" t="n">
        <f aca="false">($L$2-($N$2*E78+$O$2))^2</f>
        <v>9.16711026416256E-006</v>
      </c>
      <c r="J78" s="40" t="n">
        <f aca="false">($L$2-F78)^2</f>
        <v>0.000327119223760774</v>
      </c>
    </row>
    <row r="79" customFormat="false" ht="14.25" hidden="false" customHeight="false" outlineLevel="0" collapsed="false">
      <c r="A79" s="3" t="n">
        <v>1957</v>
      </c>
      <c r="B79" s="4" t="n">
        <v>0.05</v>
      </c>
      <c r="C79" s="4" t="n">
        <v>13.75</v>
      </c>
      <c r="E79" s="37" t="n">
        <f aca="false">LN(A79)</f>
        <v>7.57916796739608</v>
      </c>
      <c r="F79" s="4" t="n">
        <f aca="false">LN(C79)</f>
        <v>2.62103882411258</v>
      </c>
      <c r="G79" s="26" t="n">
        <f aca="false">E79*F79</f>
        <v>19.8652934970155</v>
      </c>
      <c r="H79" s="38" t="n">
        <f aca="false">E79^2</f>
        <v>57.4437870780028</v>
      </c>
      <c r="I79" s="39" t="n">
        <f aca="false">($L$2-($N$2*E79+$O$2))^2</f>
        <v>1.28428978446901E-005</v>
      </c>
      <c r="J79" s="40" t="n">
        <f aca="false">($L$2-F79)^2</f>
        <v>2.28259800031508E-007</v>
      </c>
    </row>
    <row r="80" customFormat="false" ht="14.25" hidden="false" customHeight="false" outlineLevel="0" collapsed="false">
      <c r="A80" s="3" t="n">
        <v>1958</v>
      </c>
      <c r="B80" s="4" t="n">
        <v>0.06</v>
      </c>
      <c r="C80" s="4" t="n">
        <v>13.76</v>
      </c>
      <c r="E80" s="37" t="n">
        <f aca="false">LN(A80)</f>
        <v>7.57967882309046</v>
      </c>
      <c r="F80" s="4" t="n">
        <f aca="false">LN(C80)</f>
        <v>2.6217658325052</v>
      </c>
      <c r="G80" s="26" t="n">
        <f aca="false">E80*F80</f>
        <v>19.8721429597418</v>
      </c>
      <c r="H80" s="38" t="n">
        <f aca="false">E80^2</f>
        <v>57.4515310612059</v>
      </c>
      <c r="I80" s="39" t="n">
        <f aca="false">($L$2-($N$2*E80+$O$2))^2</f>
        <v>1.71345510354288E-005</v>
      </c>
      <c r="J80" s="40" t="n">
        <f aca="false">($L$2-F80)^2</f>
        <v>6.21220575816436E-008</v>
      </c>
    </row>
    <row r="81" customFormat="false" ht="14.25" hidden="false" customHeight="false" outlineLevel="0" collapsed="false">
      <c r="A81" s="3" t="n">
        <v>1959</v>
      </c>
      <c r="B81" s="4" t="n">
        <v>0.03</v>
      </c>
      <c r="C81" s="4" t="n">
        <v>13.73</v>
      </c>
      <c r="E81" s="37" t="n">
        <f aca="false">LN(A81)</f>
        <v>7.58018941794454</v>
      </c>
      <c r="F81" s="4" t="n">
        <f aca="false">LN(C81)</f>
        <v>2.61958321977988</v>
      </c>
      <c r="G81" s="26" t="n">
        <f aca="false">E81*F81</f>
        <v>19.8569370020005</v>
      </c>
      <c r="H81" s="38" t="n">
        <f aca="false">E81^2</f>
        <v>57.4592716119184</v>
      </c>
      <c r="I81" s="39" t="n">
        <f aca="false">($L$2-($N$2*E81+$O$2))^2</f>
        <v>2.20411255846361E-005</v>
      </c>
      <c r="J81" s="40" t="n">
        <f aca="false">($L$2-F81)^2</f>
        <v>3.73791861475577E-006</v>
      </c>
    </row>
    <row r="82" customFormat="false" ht="14.25" hidden="false" customHeight="false" outlineLevel="0" collapsed="false">
      <c r="A82" s="3" t="n">
        <v>1960</v>
      </c>
      <c r="B82" s="4" t="n">
        <v>-0.03</v>
      </c>
      <c r="C82" s="4" t="n">
        <v>13.67</v>
      </c>
      <c r="E82" s="37" t="n">
        <f aca="false">LN(A82)</f>
        <v>7.58069975222456</v>
      </c>
      <c r="F82" s="4" t="n">
        <f aca="false">LN(C82)</f>
        <v>2.61520365073586</v>
      </c>
      <c r="G82" s="26" t="n">
        <f aca="false">E82*F82</f>
        <v>19.8250736671501</v>
      </c>
      <c r="H82" s="38" t="n">
        <f aca="false">E82^2</f>
        <v>57.4670087333776</v>
      </c>
      <c r="I82" s="39" t="n">
        <f aca="false">($L$2-($N$2*E82+$O$2))^2</f>
        <v>2.7561679007975E-005</v>
      </c>
      <c r="J82" s="40" t="n">
        <f aca="false">($L$2-F82)^2</f>
        <v>3.98531962971916E-005</v>
      </c>
    </row>
    <row r="83" customFormat="false" ht="14.25" hidden="false" customHeight="false" outlineLevel="0" collapsed="false">
      <c r="A83" s="3" t="n">
        <v>1961</v>
      </c>
      <c r="B83" s="4" t="n">
        <v>0.06</v>
      </c>
      <c r="C83" s="4" t="n">
        <v>13.76</v>
      </c>
      <c r="E83" s="37" t="n">
        <f aca="false">LN(A83)</f>
        <v>7.58120982619635</v>
      </c>
      <c r="F83" s="4" t="n">
        <f aca="false">LN(C83)</f>
        <v>2.6217658325052</v>
      </c>
      <c r="G83" s="26" t="n">
        <f aca="false">E83*F83</f>
        <v>19.8761568913742</v>
      </c>
      <c r="H83" s="38" t="n">
        <f aca="false">E83^2</f>
        <v>57.474742428816</v>
      </c>
      <c r="I83" s="39" t="n">
        <f aca="false">($L$2-($N$2*E83+$O$2))^2</f>
        <v>3.36952705844987E-005</v>
      </c>
      <c r="J83" s="40" t="n">
        <f aca="false">($L$2-F83)^2</f>
        <v>6.21220575816436E-008</v>
      </c>
    </row>
    <row r="84" customFormat="false" ht="14.25" hidden="false" customHeight="false" outlineLevel="0" collapsed="false">
      <c r="A84" s="3" t="n">
        <v>1962</v>
      </c>
      <c r="B84" s="4" t="n">
        <v>0.03</v>
      </c>
      <c r="C84" s="4" t="n">
        <v>13.73</v>
      </c>
      <c r="E84" s="37" t="n">
        <f aca="false">LN(A84)</f>
        <v>7.58171964012531</v>
      </c>
      <c r="F84" s="4" t="n">
        <f aca="false">LN(C84)</f>
        <v>2.61958321977988</v>
      </c>
      <c r="G84" s="26" t="n">
        <f aca="false">E84*F84</f>
        <v>19.8609455463478</v>
      </c>
      <c r="H84" s="38" t="n">
        <f aca="false">E84^2</f>
        <v>57.4824727014618</v>
      </c>
      <c r="I84" s="39" t="n">
        <f aca="false">($L$2-($N$2*E84+$O$2))^2</f>
        <v>4.04409613523827E-005</v>
      </c>
      <c r="J84" s="40" t="n">
        <f aca="false">($L$2-F84)^2</f>
        <v>3.73791861475577E-006</v>
      </c>
    </row>
    <row r="85" customFormat="false" ht="14.25" hidden="false" customHeight="false" outlineLevel="0" collapsed="false">
      <c r="A85" s="3" t="n">
        <v>1963</v>
      </c>
      <c r="B85" s="4" t="n">
        <v>0.05</v>
      </c>
      <c r="C85" s="4" t="n">
        <v>13.75</v>
      </c>
      <c r="E85" s="37" t="n">
        <f aca="false">LN(A85)</f>
        <v>7.58222919427646</v>
      </c>
      <c r="F85" s="4" t="n">
        <f aca="false">LN(C85)</f>
        <v>2.62103882411258</v>
      </c>
      <c r="G85" s="26" t="n">
        <f aca="false">E85*F85</f>
        <v>19.8733170915185</v>
      </c>
      <c r="H85" s="38" t="n">
        <f aca="false">E85^2</f>
        <v>57.4901995545383</v>
      </c>
      <c r="I85" s="39" t="n">
        <f aca="false">($L$2-($N$2*E85+$O$2))^2</f>
        <v>4.77978141051217E-005</v>
      </c>
      <c r="J85" s="40" t="n">
        <f aca="false">($L$2-F85)^2</f>
        <v>2.28259800031508E-007</v>
      </c>
    </row>
    <row r="86" customFormat="false" ht="14.25" hidden="false" customHeight="false" outlineLevel="0" collapsed="false">
      <c r="A86" s="3" t="n">
        <v>1964</v>
      </c>
      <c r="B86" s="4" t="n">
        <v>-0.2</v>
      </c>
      <c r="C86" s="4" t="n">
        <v>13.5</v>
      </c>
      <c r="E86" s="37" t="n">
        <f aca="false">LN(A86)</f>
        <v>7.58273848891441</v>
      </c>
      <c r="F86" s="4" t="n">
        <f aca="false">LN(C86)</f>
        <v>2.60268968544438</v>
      </c>
      <c r="G86" s="26" t="n">
        <f aca="false">E86*F86</f>
        <v>19.7355152525197</v>
      </c>
      <c r="H86" s="38" t="n">
        <f aca="false">E86^2</f>
        <v>57.497922991264</v>
      </c>
      <c r="I86" s="39" t="n">
        <f aca="false">($L$2-($N$2*E86+$O$2))^2</f>
        <v>5.5764893387127E-005</v>
      </c>
      <c r="J86" s="40" t="n">
        <f aca="false">($L$2-F86)^2</f>
        <v>0.000354452317683436</v>
      </c>
    </row>
    <row r="87" customFormat="false" ht="14.25" hidden="false" customHeight="false" outlineLevel="0" collapsed="false">
      <c r="A87" s="3" t="n">
        <v>1965</v>
      </c>
      <c r="B87" s="4" t="n">
        <v>-0.11</v>
      </c>
      <c r="C87" s="4" t="n">
        <v>13.59</v>
      </c>
      <c r="E87" s="37" t="n">
        <f aca="false">LN(A87)</f>
        <v>7.58324752430336</v>
      </c>
      <c r="F87" s="4" t="n">
        <f aca="false">LN(C87)</f>
        <v>2.60933422816305</v>
      </c>
      <c r="G87" s="26" t="n">
        <f aca="false">E87*F87</f>
        <v>19.7872273257975</v>
      </c>
      <c r="H87" s="38" t="n">
        <f aca="false">E87^2</f>
        <v>57.5056430148531</v>
      </c>
      <c r="I87" s="39" t="n">
        <f aca="false">($L$2-($N$2*E87+$O$2))^2</f>
        <v>6.43412654900079E-005</v>
      </c>
      <c r="J87" s="40" t="n">
        <f aca="false">($L$2-F87)^2</f>
        <v>0.000148409928626596</v>
      </c>
    </row>
    <row r="88" customFormat="false" ht="14.25" hidden="false" customHeight="false" outlineLevel="0" collapsed="false">
      <c r="A88" s="3" t="n">
        <v>1966</v>
      </c>
      <c r="B88" s="4" t="n">
        <v>-0.06</v>
      </c>
      <c r="C88" s="4" t="n">
        <v>13.64</v>
      </c>
      <c r="E88" s="37" t="n">
        <f aca="false">LN(A88)</f>
        <v>7.58375630070711</v>
      </c>
      <c r="F88" s="4" t="n">
        <f aca="false">LN(C88)</f>
        <v>2.61300665241532</v>
      </c>
      <c r="G88" s="26" t="n">
        <f aca="false">E88*F88</f>
        <v>19.8164056640443</v>
      </c>
      <c r="H88" s="38" t="n">
        <f aca="false">E88^2</f>
        <v>57.5133596285148</v>
      </c>
      <c r="I88" s="39" t="n">
        <f aca="false">($L$2-($N$2*E88+$O$2))^2</f>
        <v>7.35259984483348E-005</v>
      </c>
      <c r="J88" s="40" t="n">
        <f aca="false">($L$2-F88)^2</f>
        <v>7.24190298018472E-005</v>
      </c>
    </row>
    <row r="89" customFormat="false" ht="14.25" hidden="false" customHeight="false" outlineLevel="0" collapsed="false">
      <c r="A89" s="3" t="n">
        <v>1967</v>
      </c>
      <c r="B89" s="4" t="n">
        <v>-0.02</v>
      </c>
      <c r="C89" s="4" t="n">
        <v>13.68</v>
      </c>
      <c r="E89" s="37" t="n">
        <f aca="false">LN(A89)</f>
        <v>7.58426481838906</v>
      </c>
      <c r="F89" s="4" t="n">
        <f aca="false">LN(C89)</f>
        <v>2.6159349121944</v>
      </c>
      <c r="G89" s="26" t="n">
        <f aca="false">E89*F89</f>
        <v>19.8399431217517</v>
      </c>
      <c r="H89" s="38" t="n">
        <f aca="false">E89^2</f>
        <v>57.521072835454</v>
      </c>
      <c r="I89" s="39" t="n">
        <f aca="false">($L$2-($N$2*E89+$O$2))^2</f>
        <v>8.33181620355719E-005</v>
      </c>
      <c r="J89" s="40" t="n">
        <f aca="false">($L$2-F89)^2</f>
        <v>3.11551219482094E-005</v>
      </c>
    </row>
    <row r="90" customFormat="false" ht="14.25" hidden="false" customHeight="false" outlineLevel="0" collapsed="false">
      <c r="A90" s="3" t="n">
        <v>1968</v>
      </c>
      <c r="B90" s="4" t="n">
        <v>-0.08</v>
      </c>
      <c r="C90" s="4" t="n">
        <v>13.62</v>
      </c>
      <c r="E90" s="37" t="n">
        <f aca="false">LN(A90)</f>
        <v>7.5847730776122</v>
      </c>
      <c r="F90" s="4" t="n">
        <f aca="false">LN(C90)</f>
        <v>2.61153930072137</v>
      </c>
      <c r="G90" s="26" t="n">
        <f aca="false">E90*F90</f>
        <v>19.8079329792376</v>
      </c>
      <c r="H90" s="38" t="n">
        <f aca="false">E90^2</f>
        <v>57.5287826388708</v>
      </c>
      <c r="I90" s="39" t="n">
        <f aca="false">($L$2-($N$2*E90+$O$2))^2</f>
        <v>9.37168277602916E-005</v>
      </c>
      <c r="J90" s="40" t="n">
        <f aca="false">($L$2-F90)^2</f>
        <v>9.95462920951335E-005</v>
      </c>
    </row>
    <row r="91" customFormat="false" ht="14.25" hidden="false" customHeight="false" outlineLevel="0" collapsed="false">
      <c r="A91" s="3" t="n">
        <v>1969</v>
      </c>
      <c r="B91" s="4" t="n">
        <v>0.05</v>
      </c>
      <c r="C91" s="4" t="n">
        <v>13.75</v>
      </c>
      <c r="E91" s="37" t="n">
        <f aca="false">LN(A91)</f>
        <v>7.58528107863913</v>
      </c>
      <c r="F91" s="4" t="n">
        <f aca="false">LN(C91)</f>
        <v>2.62103882411258</v>
      </c>
      <c r="G91" s="26" t="n">
        <f aca="false">E91*F91</f>
        <v>19.8813161989197</v>
      </c>
      <c r="H91" s="38" t="n">
        <f aca="false">E91^2</f>
        <v>57.5364890419607</v>
      </c>
      <c r="I91" s="39" t="n">
        <f aca="false">($L$2-($N$2*E91+$O$2))^2</f>
        <v>0.000104721068861869</v>
      </c>
      <c r="J91" s="40" t="n">
        <f aca="false">($L$2-F91)^2</f>
        <v>2.28259800031508E-007</v>
      </c>
    </row>
    <row r="92" customFormat="false" ht="14.25" hidden="false" customHeight="false" outlineLevel="0" collapsed="false">
      <c r="A92" s="3" t="n">
        <v>1970</v>
      </c>
      <c r="B92" s="4" t="n">
        <v>0.03</v>
      </c>
      <c r="C92" s="4" t="n">
        <v>13.73</v>
      </c>
      <c r="E92" s="37" t="n">
        <f aca="false">LN(A92)</f>
        <v>7.58578882173203</v>
      </c>
      <c r="F92" s="4" t="n">
        <f aca="false">LN(C92)</f>
        <v>2.61958321977988</v>
      </c>
      <c r="G92" s="26" t="n">
        <f aca="false">E92*F92</f>
        <v>19.871605106203</v>
      </c>
      <c r="H92" s="38" t="n">
        <f aca="false">E92^2</f>
        <v>57.5441920479147</v>
      </c>
      <c r="I92" s="39" t="n">
        <f aca="false">($L$2-($N$2*E92+$O$2))^2</f>
        <v>0.000116329960306729</v>
      </c>
      <c r="J92" s="40" t="n">
        <f aca="false">($L$2-F92)^2</f>
        <v>3.73791861475577E-006</v>
      </c>
    </row>
    <row r="93" customFormat="false" ht="14.25" hidden="false" customHeight="false" outlineLevel="0" collapsed="false">
      <c r="A93" s="3" t="n">
        <v>1971</v>
      </c>
      <c r="B93" s="4" t="n">
        <v>-0.08</v>
      </c>
      <c r="C93" s="4" t="n">
        <v>13.62</v>
      </c>
      <c r="E93" s="37" t="n">
        <f aca="false">LN(A93)</f>
        <v>7.58629630715272</v>
      </c>
      <c r="F93" s="4" t="n">
        <f aca="false">LN(C93)</f>
        <v>2.61153930072137</v>
      </c>
      <c r="G93" s="26" t="n">
        <f aca="false">E93*F93</f>
        <v>19.8119109530467</v>
      </c>
      <c r="H93" s="38" t="n">
        <f aca="false">E93^2</f>
        <v>57.551891659919</v>
      </c>
      <c r="I93" s="39" t="n">
        <f aca="false">($L$2-($N$2*E93+$O$2))^2</f>
        <v>0.000128542578784168</v>
      </c>
      <c r="J93" s="40" t="n">
        <f aca="false">($L$2-F93)^2</f>
        <v>9.95462920951335E-005</v>
      </c>
    </row>
    <row r="94" customFormat="false" ht="14.25" hidden="false" customHeight="false" outlineLevel="0" collapsed="false">
      <c r="A94" s="3" t="n">
        <v>1972</v>
      </c>
      <c r="B94" s="4" t="n">
        <v>0.01</v>
      </c>
      <c r="C94" s="4" t="n">
        <v>13.71</v>
      </c>
      <c r="E94" s="37" t="n">
        <f aca="false">LN(A94)</f>
        <v>7.58680353516258</v>
      </c>
      <c r="F94" s="4" t="n">
        <f aca="false">LN(C94)</f>
        <v>2.61812549357422</v>
      </c>
      <c r="G94" s="26" t="n">
        <f aca="false">E94*F94</f>
        <v>19.8632037501482</v>
      </c>
      <c r="H94" s="38" t="n">
        <f aca="false">E94^2</f>
        <v>57.5595878811554</v>
      </c>
      <c r="I94" s="39" t="n">
        <f aca="false">($L$2-($N$2*E94+$O$2))^2</f>
        <v>0.000141358002702586</v>
      </c>
      <c r="J94" s="40" t="n">
        <f aca="false">($L$2-F94)^2</f>
        <v>1.14995318235156E-005</v>
      </c>
    </row>
    <row r="95" customFormat="false" ht="14.25" hidden="false" customHeight="false" outlineLevel="0" collapsed="false">
      <c r="A95" s="3" t="n">
        <v>1973</v>
      </c>
      <c r="B95" s="4" t="n">
        <v>0.16</v>
      </c>
      <c r="C95" s="4" t="n">
        <v>13.86</v>
      </c>
      <c r="E95" s="37" t="n">
        <f aca="false">LN(A95)</f>
        <v>7.58731050602262</v>
      </c>
      <c r="F95" s="4" t="n">
        <f aca="false">LN(C95)</f>
        <v>2.62900699376176</v>
      </c>
      <c r="G95" s="26" t="n">
        <f aca="false">E95*F95</f>
        <v>19.9470923841755</v>
      </c>
      <c r="H95" s="38" t="n">
        <f aca="false">E95^2</f>
        <v>57.5672807148012</v>
      </c>
      <c r="I95" s="39" t="n">
        <f aca="false">($L$2-($N$2*E95+$O$2))^2</f>
        <v>0.000154775312185309</v>
      </c>
      <c r="J95" s="40" t="n">
        <f aca="false">($L$2-F95)^2</f>
        <v>5.61061554618533E-005</v>
      </c>
    </row>
    <row r="96" customFormat="false" ht="14.25" hidden="false" customHeight="false" outlineLevel="0" collapsed="false">
      <c r="A96" s="3" t="n">
        <v>1974</v>
      </c>
      <c r="B96" s="4" t="n">
        <v>-0.07</v>
      </c>
      <c r="C96" s="4" t="n">
        <v>13.63</v>
      </c>
      <c r="E96" s="37" t="n">
        <f aca="false">LN(A96)</f>
        <v>7.58781721999343</v>
      </c>
      <c r="F96" s="4" t="n">
        <f aca="false">LN(C96)</f>
        <v>2.61227324570844</v>
      </c>
      <c r="G96" s="26" t="n">
        <f aca="false">E96*F96</f>
        <v>19.8214519171146</v>
      </c>
      <c r="H96" s="38" t="n">
        <f aca="false">E96^2</f>
        <v>57.5749701640288</v>
      </c>
      <c r="I96" s="39" t="n">
        <f aca="false">($L$2-($N$2*E96+$O$2))^2</f>
        <v>0.000168793589066869</v>
      </c>
      <c r="J96" s="40" t="n">
        <f aca="false">($L$2-F96)^2</f>
        <v>8.54394051186515E-005</v>
      </c>
    </row>
    <row r="97" customFormat="false" ht="14.25" hidden="false" customHeight="false" outlineLevel="0" collapsed="false">
      <c r="A97" s="3" t="n">
        <v>1975</v>
      </c>
      <c r="B97" s="4" t="n">
        <v>-0.01</v>
      </c>
      <c r="C97" s="4" t="n">
        <v>13.69</v>
      </c>
      <c r="E97" s="37" t="n">
        <f aca="false">LN(A97)</f>
        <v>7.58832367733522</v>
      </c>
      <c r="F97" s="4" t="n">
        <f aca="false">LN(C97)</f>
        <v>2.61666563930036</v>
      </c>
      <c r="G97" s="26" t="n">
        <f aca="false">E97*F97</f>
        <v>19.8561058263724</v>
      </c>
      <c r="H97" s="38" t="n">
        <f aca="false">E97^2</f>
        <v>57.5826562320064</v>
      </c>
      <c r="I97" s="39" t="n">
        <f aca="false">($L$2-($N$2*E97+$O$2))^2</f>
        <v>0.000183411916888726</v>
      </c>
      <c r="J97" s="40" t="n">
        <f aca="false">($L$2-F97)^2</f>
        <v>2.35317181908765E-005</v>
      </c>
    </row>
    <row r="98" customFormat="false" ht="14.25" hidden="false" customHeight="false" outlineLevel="0" collapsed="false">
      <c r="A98" s="3" t="n">
        <v>1976</v>
      </c>
      <c r="B98" s="4" t="n">
        <v>-0.1</v>
      </c>
      <c r="C98" s="4" t="n">
        <v>13.6</v>
      </c>
      <c r="E98" s="37" t="n">
        <f aca="false">LN(A98)</f>
        <v>7.58882987830781</v>
      </c>
      <c r="F98" s="4" t="n">
        <f aca="false">LN(C98)</f>
        <v>2.61006979274201</v>
      </c>
      <c r="G98" s="26" t="n">
        <f aca="false">E98*F98</f>
        <v>19.8073756276292</v>
      </c>
      <c r="H98" s="38" t="n">
        <f aca="false">E98^2</f>
        <v>57.5903389218974</v>
      </c>
      <c r="I98" s="39" t="n">
        <f aca="false">($L$2-($N$2*E98+$O$2))^2</f>
        <v>0.000198629380895723</v>
      </c>
      <c r="J98" s="40" t="n">
        <f aca="false">($L$2-F98)^2</f>
        <v>0.00013102915684816</v>
      </c>
    </row>
    <row r="99" customFormat="false" ht="14.25" hidden="false" customHeight="false" outlineLevel="0" collapsed="false">
      <c r="A99" s="3" t="n">
        <v>1977</v>
      </c>
      <c r="B99" s="4" t="n">
        <v>0.18</v>
      </c>
      <c r="C99" s="4" t="n">
        <v>13.88</v>
      </c>
      <c r="E99" s="37" t="n">
        <f aca="false">LN(A99)</f>
        <v>7.58933582317062</v>
      </c>
      <c r="F99" s="4" t="n">
        <f aca="false">LN(C99)</f>
        <v>2.63044895507866</v>
      </c>
      <c r="G99" s="26" t="n">
        <f aca="false">E99*F99</f>
        <v>19.9633604858002</v>
      </c>
      <c r="H99" s="38" t="n">
        <f aca="false">E99^2</f>
        <v>57.5980182368608</v>
      </c>
      <c r="I99" s="39" t="n">
        <f aca="false">($L$2-($N$2*E99+$O$2))^2</f>
        <v>0.000214445068031973</v>
      </c>
      <c r="J99" s="40" t="n">
        <f aca="false">($L$2-F99)^2</f>
        <v>7.97871541836273E-005</v>
      </c>
    </row>
    <row r="100" customFormat="false" ht="14.25" hidden="false" customHeight="false" outlineLevel="0" collapsed="false">
      <c r="A100" s="3" t="n">
        <v>1978</v>
      </c>
      <c r="B100" s="4" t="n">
        <v>0.07</v>
      </c>
      <c r="C100" s="4" t="n">
        <v>13.77</v>
      </c>
      <c r="E100" s="37" t="n">
        <f aca="false">LN(A100)</f>
        <v>7.58984151218266</v>
      </c>
      <c r="F100" s="4" t="n">
        <f aca="false">LN(C100)</f>
        <v>2.62249231274056</v>
      </c>
      <c r="G100" s="26" t="n">
        <f aca="false">E100*F100</f>
        <v>19.9043010206182</v>
      </c>
      <c r="H100" s="38" t="n">
        <f aca="false">E100^2</f>
        <v>57.6056941800511</v>
      </c>
      <c r="I100" s="39" t="n">
        <f aca="false">($L$2-($N$2*E100+$O$2))^2</f>
        <v>0.000230858066936858</v>
      </c>
      <c r="J100" s="40" t="n">
        <f aca="false">($L$2-F100)^2</f>
        <v>9.52035771482157E-007</v>
      </c>
    </row>
    <row r="101" customFormat="false" ht="14.25" hidden="false" customHeight="false" outlineLevel="0" collapsed="false">
      <c r="A101" s="3" t="n">
        <v>1979</v>
      </c>
      <c r="B101" s="4" t="n">
        <v>0.17</v>
      </c>
      <c r="C101" s="4" t="n">
        <v>13.87</v>
      </c>
      <c r="E101" s="37" t="n">
        <f aca="false">LN(A101)</f>
        <v>7.59034694560257</v>
      </c>
      <c r="F101" s="4" t="n">
        <f aca="false">LN(C101)</f>
        <v>2.62972823432674</v>
      </c>
      <c r="G101" s="26" t="n">
        <f aca="false">E101*F101</f>
        <v>19.9605496711868</v>
      </c>
      <c r="H101" s="38" t="n">
        <f aca="false">E101^2</f>
        <v>57.6133667546182</v>
      </c>
      <c r="I101" s="39" t="n">
        <f aca="false">($L$2-($N$2*E101+$O$2))^2</f>
        <v>0.000247867467941373</v>
      </c>
      <c r="J101" s="40" t="n">
        <f aca="false">($L$2-F101)^2</f>
        <v>6.74311101655767E-005</v>
      </c>
    </row>
    <row r="102" customFormat="false" ht="14.25" hidden="false" customHeight="false" outlineLevel="0" collapsed="false">
      <c r="A102" s="3" t="n">
        <v>1980</v>
      </c>
      <c r="B102" s="4" t="n">
        <v>0.26</v>
      </c>
      <c r="C102" s="4" t="n">
        <v>13.96</v>
      </c>
      <c r="E102" s="37" t="n">
        <f aca="false">LN(A102)</f>
        <v>7.59085212368858</v>
      </c>
      <c r="F102" s="4" t="n">
        <f aca="false">LN(C102)</f>
        <v>2.63619609733423</v>
      </c>
      <c r="G102" s="26" t="n">
        <f aca="false">E102*F102</f>
        <v>20.0109747439091</v>
      </c>
      <c r="H102" s="38" t="n">
        <f aca="false">E102^2</f>
        <v>57.6210359637074</v>
      </c>
      <c r="I102" s="39" t="n">
        <f aca="false">($L$2-($N$2*E102+$O$2))^2</f>
        <v>0.000265472363063938</v>
      </c>
      <c r="J102" s="40" t="n">
        <f aca="false">($L$2-F102)^2</f>
        <v>0.000215487949191549</v>
      </c>
    </row>
    <row r="103" customFormat="false" ht="14.25" hidden="false" customHeight="false" outlineLevel="0" collapsed="false">
      <c r="A103" s="3" t="n">
        <v>1981</v>
      </c>
      <c r="B103" s="4" t="n">
        <v>0.32</v>
      </c>
      <c r="C103" s="4" t="n">
        <v>14.02</v>
      </c>
      <c r="E103" s="37" t="n">
        <f aca="false">LN(A103)</f>
        <v>7.59135704669855</v>
      </c>
      <c r="F103" s="4" t="n">
        <f aca="false">LN(C103)</f>
        <v>2.64048488160644</v>
      </c>
      <c r="G103" s="26" t="n">
        <f aca="false">E103*F103</f>
        <v>20.0448635126841</v>
      </c>
      <c r="H103" s="38" t="n">
        <f aca="false">E103^2</f>
        <v>57.6287018104597</v>
      </c>
      <c r="I103" s="39" t="n">
        <f aca="false">($L$2-($N$2*E103+$O$2))^2</f>
        <v>0.000283671846006829</v>
      </c>
      <c r="J103" s="40" t="n">
        <f aca="false">($L$2-F103)^2</f>
        <v>0.000359796104061091</v>
      </c>
    </row>
    <row r="104" customFormat="false" ht="14.25" hidden="false" customHeight="false" outlineLevel="0" collapsed="false">
      <c r="A104" s="3" t="n">
        <v>1982</v>
      </c>
      <c r="B104" s="4" t="n">
        <v>0.14</v>
      </c>
      <c r="C104" s="4" t="n">
        <v>13.84</v>
      </c>
      <c r="E104" s="37" t="n">
        <f aca="false">LN(A104)</f>
        <v>7.59186171488993</v>
      </c>
      <c r="F104" s="4" t="n">
        <f aca="false">LN(C104)</f>
        <v>2.62756295018952</v>
      </c>
      <c r="G104" s="26" t="n">
        <f aca="false">E104*F104</f>
        <v>19.9480945650071</v>
      </c>
      <c r="H104" s="38" t="n">
        <f aca="false">E104^2</f>
        <v>57.6363642980115</v>
      </c>
      <c r="I104" s="39" t="n">
        <f aca="false">($L$2-($N$2*E104+$O$2))^2</f>
        <v>0.000302465012152179</v>
      </c>
      <c r="J104" s="40" t="n">
        <f aca="false">($L$2-F104)^2</f>
        <v>3.65584771497435E-005</v>
      </c>
    </row>
    <row r="105" customFormat="false" ht="14.25" hidden="false" customHeight="false" outlineLevel="0" collapsed="false">
      <c r="A105" s="3" t="n">
        <v>1983</v>
      </c>
      <c r="B105" s="4" t="n">
        <v>0.31</v>
      </c>
      <c r="C105" s="4" t="n">
        <v>14.01</v>
      </c>
      <c r="E105" s="37" t="n">
        <f aca="false">LN(A105)</f>
        <v>7.5923661285198</v>
      </c>
      <c r="F105" s="4" t="n">
        <f aca="false">LN(C105)</f>
        <v>2.63977136034892</v>
      </c>
      <c r="G105" s="26" t="n">
        <f aca="false">E105*F105</f>
        <v>20.0421106633497</v>
      </c>
      <c r="H105" s="38" t="n">
        <f aca="false">E105^2</f>
        <v>57.6440234294947</v>
      </c>
      <c r="I105" s="39" t="n">
        <f aca="false">($L$2-($N$2*E105+$O$2))^2</f>
        <v>0.000321850958557905</v>
      </c>
      <c r="J105" s="40" t="n">
        <f aca="false">($L$2-F105)^2</f>
        <v>0.000333236657423819</v>
      </c>
    </row>
    <row r="106" customFormat="false" ht="14.25" hidden="false" customHeight="false" outlineLevel="0" collapsed="false">
      <c r="A106" s="3" t="n">
        <v>1984</v>
      </c>
      <c r="B106" s="4" t="n">
        <v>0.16</v>
      </c>
      <c r="C106" s="4" t="n">
        <v>13.86</v>
      </c>
      <c r="E106" s="37" t="n">
        <f aca="false">LN(A106)</f>
        <v>7.59287028784482</v>
      </c>
      <c r="F106" s="4" t="n">
        <f aca="false">LN(C106)</f>
        <v>2.62900699376176</v>
      </c>
      <c r="G106" s="26" t="n">
        <f aca="false">E106*F106</f>
        <v>19.9617090894699</v>
      </c>
      <c r="H106" s="38" t="n">
        <f aca="false">E106^2</f>
        <v>57.6516792080367</v>
      </c>
      <c r="I106" s="39" t="n">
        <f aca="false">($L$2-($N$2*E106+$O$2))^2</f>
        <v>0.000341828783954386</v>
      </c>
      <c r="J106" s="40" t="n">
        <f aca="false">($L$2-F106)^2</f>
        <v>5.61061554618533E-005</v>
      </c>
    </row>
    <row r="107" customFormat="false" ht="14.25" hidden="false" customHeight="false" outlineLevel="0" collapsed="false">
      <c r="A107" s="3" t="n">
        <v>1985</v>
      </c>
      <c r="B107" s="4" t="n">
        <v>0.12</v>
      </c>
      <c r="C107" s="4" t="n">
        <v>13.82</v>
      </c>
      <c r="E107" s="37" t="n">
        <f aca="false">LN(A107)</f>
        <v>7.59337419312129</v>
      </c>
      <c r="F107" s="4" t="n">
        <f aca="false">LN(C107)</f>
        <v>2.62611681833952</v>
      </c>
      <c r="G107" s="26" t="n">
        <f aca="false">E107*F107</f>
        <v>19.9410876765011</v>
      </c>
      <c r="H107" s="38" t="n">
        <f aca="false">E107^2</f>
        <v>57.6593316367604</v>
      </c>
      <c r="I107" s="39" t="n">
        <f aca="false">($L$2-($N$2*E107+$O$2))^2</f>
        <v>0.000362397588740111</v>
      </c>
      <c r="J107" s="40" t="n">
        <f aca="false">($L$2-F107)^2</f>
        <v>2.11621050426887E-005</v>
      </c>
    </row>
    <row r="108" customFormat="false" ht="14.25" hidden="false" customHeight="false" outlineLevel="0" collapsed="false">
      <c r="A108" s="3" t="n">
        <v>1986</v>
      </c>
      <c r="B108" s="4" t="n">
        <v>0.18</v>
      </c>
      <c r="C108" s="4" t="n">
        <v>13.88</v>
      </c>
      <c r="E108" s="37" t="n">
        <f aca="false">LN(A108)</f>
        <v>7.59387784460512</v>
      </c>
      <c r="F108" s="4" t="n">
        <f aca="false">LN(C108)</f>
        <v>2.63044895507866</v>
      </c>
      <c r="G108" s="26" t="n">
        <f aca="false">E108*F108</f>
        <v>19.9753080413365</v>
      </c>
      <c r="H108" s="38" t="n">
        <f aca="false">E108^2</f>
        <v>57.6669807187845</v>
      </c>
      <c r="I108" s="39" t="n">
        <f aca="false">($L$2-($N$2*E108+$O$2))^2</f>
        <v>0.000383556474978064</v>
      </c>
      <c r="J108" s="40" t="n">
        <f aca="false">($L$2-F108)^2</f>
        <v>7.97871541836273E-005</v>
      </c>
    </row>
    <row r="109" customFormat="false" ht="14.25" hidden="false" customHeight="false" outlineLevel="0" collapsed="false">
      <c r="A109" s="3" t="n">
        <v>1987</v>
      </c>
      <c r="B109" s="4" t="n">
        <v>0.32</v>
      </c>
      <c r="C109" s="4" t="n">
        <v>14.02</v>
      </c>
      <c r="E109" s="37" t="n">
        <f aca="false">LN(A109)</f>
        <v>7.59438124255182</v>
      </c>
      <c r="F109" s="4" t="n">
        <f aca="false">LN(C109)</f>
        <v>2.64048488160644</v>
      </c>
      <c r="G109" s="26" t="n">
        <f aca="false">E109*F109</f>
        <v>20.0528488561136</v>
      </c>
      <c r="H109" s="38" t="n">
        <f aca="false">E109^2</f>
        <v>57.6746264572229</v>
      </c>
      <c r="I109" s="39" t="n">
        <f aca="false">($L$2-($N$2*E109+$O$2))^2</f>
        <v>0.000405304546392021</v>
      </c>
      <c r="J109" s="40" t="n">
        <f aca="false">($L$2-F109)^2</f>
        <v>0.000359796104061091</v>
      </c>
    </row>
    <row r="110" customFormat="false" ht="14.25" hidden="false" customHeight="false" outlineLevel="0" collapsed="false">
      <c r="A110" s="3" t="n">
        <v>1988</v>
      </c>
      <c r="B110" s="4" t="n">
        <v>0.39</v>
      </c>
      <c r="C110" s="4" t="n">
        <v>14.09</v>
      </c>
      <c r="E110" s="37" t="n">
        <f aca="false">LN(A110)</f>
        <v>7.59488438721652</v>
      </c>
      <c r="F110" s="4" t="n">
        <f aca="false">LN(C110)</f>
        <v>2.64546532591059</v>
      </c>
      <c r="G110" s="26" t="n">
        <f aca="false">E110*F110</f>
        <v>20.092003300681</v>
      </c>
      <c r="H110" s="38" t="n">
        <f aca="false">E110^2</f>
        <v>57.6822688551853</v>
      </c>
      <c r="I110" s="39" t="n">
        <f aca="false">($L$2-($N$2*E110+$O$2))^2</f>
        <v>0.000427640908362512</v>
      </c>
      <c r="J110" s="40" t="n">
        <f aca="false">($L$2-F110)^2</f>
        <v>0.000573541973928722</v>
      </c>
    </row>
    <row r="111" customFormat="false" ht="14.25" hidden="false" customHeight="false" outlineLevel="0" collapsed="false">
      <c r="A111" s="3" t="n">
        <v>1989</v>
      </c>
      <c r="B111" s="4" t="n">
        <v>0.27</v>
      </c>
      <c r="C111" s="4" t="n">
        <v>13.97</v>
      </c>
      <c r="E111" s="37" t="n">
        <f aca="false">LN(A111)</f>
        <v>7.59538727885397</v>
      </c>
      <c r="F111" s="4" t="n">
        <f aca="false">LN(C111)</f>
        <v>2.63691217326887</v>
      </c>
      <c r="G111" s="26" t="n">
        <f aca="false">E111*F111</f>
        <v>20.0283691763016</v>
      </c>
      <c r="H111" s="38" t="n">
        <f aca="false">E111^2</f>
        <v>57.6899079157768</v>
      </c>
      <c r="I111" s="39" t="n">
        <f aca="false">($L$2-($N$2*E111+$O$2))^2</f>
        <v>0.000450564667923277</v>
      </c>
      <c r="J111" s="40" t="n">
        <f aca="false">($L$2-F111)^2</f>
        <v>0.000237023998468861</v>
      </c>
    </row>
    <row r="112" customFormat="false" ht="14.25" hidden="false" customHeight="false" outlineLevel="0" collapsed="false">
      <c r="A112" s="3" t="n">
        <v>1990</v>
      </c>
      <c r="B112" s="4" t="n">
        <v>0.45</v>
      </c>
      <c r="C112" s="4" t="n">
        <v>14.15</v>
      </c>
      <c r="E112" s="37" t="n">
        <f aca="false">LN(A112)</f>
        <v>7.59588991771854</v>
      </c>
      <c r="F112" s="4" t="n">
        <f aca="false">LN(C112)</f>
        <v>2.64971462408925</v>
      </c>
      <c r="G112" s="26" t="n">
        <f aca="false">E112*F112</f>
        <v>20.1269405979509</v>
      </c>
      <c r="H112" s="38" t="n">
        <f aca="false">E112^2</f>
        <v>57.6975436420982</v>
      </c>
      <c r="I112" s="39" t="n">
        <f aca="false">($L$2-($N$2*E112+$O$2))^2</f>
        <v>0.000474074933757229</v>
      </c>
      <c r="J112" s="40" t="n">
        <f aca="false">($L$2-F112)^2</f>
        <v>0.000795129152653319</v>
      </c>
    </row>
    <row r="113" customFormat="false" ht="14.25" hidden="false" customHeight="false" outlineLevel="0" collapsed="false">
      <c r="A113" s="3" t="n">
        <v>1991</v>
      </c>
      <c r="B113" s="4" t="n">
        <v>0.4</v>
      </c>
      <c r="C113" s="4" t="n">
        <v>14.1</v>
      </c>
      <c r="E113" s="37" t="n">
        <f aca="false">LN(A113)</f>
        <v>7.5963923040642</v>
      </c>
      <c r="F113" s="4" t="n">
        <f aca="false">LN(C113)</f>
        <v>2.64617479738412</v>
      </c>
      <c r="G113" s="26" t="n">
        <f aca="false">E113*F113</f>
        <v>20.1013818660574</v>
      </c>
      <c r="H113" s="38" t="n">
        <f aca="false">E113^2</f>
        <v>57.7051760372457</v>
      </c>
      <c r="I113" s="39" t="n">
        <f aca="false">($L$2-($N$2*E113+$O$2))^2</f>
        <v>0.000498170816192873</v>
      </c>
      <c r="J113" s="40" t="n">
        <f aca="false">($L$2-F113)^2</f>
        <v>0.000608027214270054</v>
      </c>
    </row>
    <row r="114" customFormat="false" ht="14.25" hidden="false" customHeight="false" outlineLevel="0" collapsed="false">
      <c r="A114" s="3" t="n">
        <v>1992</v>
      </c>
      <c r="B114" s="4" t="n">
        <v>0.22</v>
      </c>
      <c r="C114" s="4" t="n">
        <v>13.92</v>
      </c>
      <c r="E114" s="37" t="n">
        <f aca="false">LN(A114)</f>
        <v>7.59689443814454</v>
      </c>
      <c r="F114" s="4" t="n">
        <f aca="false">LN(C114)</f>
        <v>2.63332665490627</v>
      </c>
      <c r="G114" s="26" t="n">
        <f aca="false">E114*F114</f>
        <v>20.0051046184752</v>
      </c>
      <c r="H114" s="38" t="n">
        <f aca="false">E114^2</f>
        <v>57.7128051043115</v>
      </c>
      <c r="I114" s="39" t="n">
        <f aca="false">($L$2-($N$2*E114+$O$2))^2</f>
        <v>0.000522851427200671</v>
      </c>
      <c r="J114" s="40" t="n">
        <f aca="false">($L$2-F114)^2</f>
        <v>0.000139477644044789</v>
      </c>
    </row>
    <row r="115" customFormat="false" ht="14.25" hidden="false" customHeight="false" outlineLevel="0" collapsed="false">
      <c r="A115" s="3" t="n">
        <v>1993</v>
      </c>
      <c r="B115" s="4" t="n">
        <v>0.23</v>
      </c>
      <c r="C115" s="4" t="n">
        <v>13.93</v>
      </c>
      <c r="E115" s="37" t="n">
        <f aca="false">LN(A115)</f>
        <v>7.5973963202128</v>
      </c>
      <c r="F115" s="4" t="n">
        <f aca="false">LN(C115)</f>
        <v>2.63404478779171</v>
      </c>
      <c r="G115" s="26" t="n">
        <f aca="false">E115*F115</f>
        <v>20.0118821780445</v>
      </c>
      <c r="H115" s="38" t="n">
        <f aca="false">E115^2</f>
        <v>57.7204308463829</v>
      </c>
      <c r="I115" s="39" t="n">
        <f aca="false">($L$2-($N$2*E115+$O$2))^2</f>
        <v>0.000548115880388697</v>
      </c>
      <c r="J115" s="40" t="n">
        <f aca="false">($L$2-F115)^2</f>
        <v>0.000156955751528816</v>
      </c>
    </row>
    <row r="116" customFormat="false" ht="14.25" hidden="false" customHeight="false" outlineLevel="0" collapsed="false">
      <c r="A116" s="3" t="n">
        <v>1994</v>
      </c>
      <c r="B116" s="4" t="n">
        <v>0.31</v>
      </c>
      <c r="C116" s="4" t="n">
        <v>14.01</v>
      </c>
      <c r="E116" s="37" t="n">
        <f aca="false">LN(A116)</f>
        <v>7.59789795052178</v>
      </c>
      <c r="F116" s="4" t="n">
        <f aca="false">LN(C116)</f>
        <v>2.63977136034892</v>
      </c>
      <c r="G116" s="26" t="n">
        <f aca="false">E116*F116</f>
        <v>20.0567134086411</v>
      </c>
      <c r="H116" s="38" t="n">
        <f aca="false">E116^2</f>
        <v>57.7280532665431</v>
      </c>
      <c r="I116" s="39" t="n">
        <f aca="false">($L$2-($N$2*E116+$O$2))^2</f>
        <v>0.000573963290999743</v>
      </c>
      <c r="J116" s="40" t="n">
        <f aca="false">($L$2-F116)^2</f>
        <v>0.000333236657423819</v>
      </c>
    </row>
    <row r="117" customFormat="false" ht="14.25" hidden="false" customHeight="false" outlineLevel="0" collapsed="false">
      <c r="A117" s="3" t="n">
        <v>1995</v>
      </c>
      <c r="B117" s="4" t="n">
        <v>0.45</v>
      </c>
      <c r="C117" s="4" t="n">
        <v>14.15</v>
      </c>
      <c r="E117" s="37" t="n">
        <f aca="false">LN(A117)</f>
        <v>7.59839932932396</v>
      </c>
      <c r="F117" s="4" t="n">
        <f aca="false">LN(C117)</f>
        <v>2.64971462408925</v>
      </c>
      <c r="G117" s="26" t="n">
        <f aca="false">E117*F117</f>
        <v>20.1335898225796</v>
      </c>
      <c r="H117" s="38" t="n">
        <f aca="false">E117^2</f>
        <v>57.7356723678709</v>
      </c>
      <c r="I117" s="39" t="n">
        <f aca="false">($L$2-($N$2*E117+$O$2))^2</f>
        <v>0.00060039277590699</v>
      </c>
      <c r="J117" s="40" t="n">
        <f aca="false">($L$2-F117)^2</f>
        <v>0.000795129152653319</v>
      </c>
    </row>
    <row r="118" customFormat="false" ht="14.25" hidden="false" customHeight="false" outlineLevel="0" collapsed="false">
      <c r="A118" s="3" t="n">
        <v>1996</v>
      </c>
      <c r="B118" s="4" t="n">
        <v>0.33</v>
      </c>
      <c r="C118" s="4" t="n">
        <v>14.03</v>
      </c>
      <c r="E118" s="37" t="n">
        <f aca="false">LN(A118)</f>
        <v>7.59890045687141</v>
      </c>
      <c r="F118" s="4" t="n">
        <f aca="false">LN(C118)</f>
        <v>2.64119789411437</v>
      </c>
      <c r="G118" s="26" t="n">
        <f aca="false">E118*F118</f>
        <v>20.0701998842735</v>
      </c>
      <c r="H118" s="38" t="n">
        <f aca="false">E118^2</f>
        <v>57.7432881534405</v>
      </c>
      <c r="I118" s="39" t="n">
        <f aca="false">($L$2-($N$2*E118+$O$2))^2</f>
        <v>0.000627403453610226</v>
      </c>
      <c r="J118" s="40" t="n">
        <f aca="false">($L$2-F118)^2</f>
        <v>0.00038735374989765</v>
      </c>
    </row>
    <row r="119" customFormat="false" ht="14.25" hidden="false" customHeight="false" outlineLevel="0" collapsed="false">
      <c r="A119" s="3" t="n">
        <v>1997</v>
      </c>
      <c r="B119" s="4" t="n">
        <v>0.46</v>
      </c>
      <c r="C119" s="4" t="n">
        <v>14.16</v>
      </c>
      <c r="E119" s="37" t="n">
        <f aca="false">LN(A119)</f>
        <v>7.59940133341582</v>
      </c>
      <c r="F119" s="4" t="n">
        <f aca="false">LN(C119)</f>
        <v>2.65042108826557</v>
      </c>
      <c r="G119" s="26" t="n">
        <f aca="false">E119*F119</f>
        <v>20.1416135522788</v>
      </c>
      <c r="H119" s="38" t="n">
        <f aca="false">E119^2</f>
        <v>57.7509006263221</v>
      </c>
      <c r="I119" s="39" t="n">
        <f aca="false">($L$2-($N$2*E119+$O$2))^2</f>
        <v>0.000654994444232802</v>
      </c>
      <c r="J119" s="40" t="n">
        <f aca="false">($L$2-F119)^2</f>
        <v>0.000835470046794846</v>
      </c>
    </row>
    <row r="120" customFormat="false" ht="14.25" hidden="false" customHeight="false" outlineLevel="0" collapsed="false">
      <c r="A120" s="3" t="n">
        <v>1998</v>
      </c>
      <c r="B120" s="4" t="n">
        <v>0.61</v>
      </c>
      <c r="C120" s="4" t="n">
        <v>14.31</v>
      </c>
      <c r="E120" s="37" t="n">
        <f aca="false">LN(A120)</f>
        <v>7.5999019592085</v>
      </c>
      <c r="F120" s="4" t="n">
        <f aca="false">LN(C120)</f>
        <v>2.66095859356836</v>
      </c>
      <c r="G120" s="26" t="n">
        <f aca="false">E120*F120</f>
        <v>20.2230244286329</v>
      </c>
      <c r="H120" s="38" t="n">
        <f aca="false">E120^2</f>
        <v>57.7585097895812</v>
      </c>
      <c r="I120" s="39" t="n">
        <f aca="false">($L$2-($N$2*E120+$O$2))^2</f>
        <v>0.000683164869517097</v>
      </c>
      <c r="J120" s="40" t="n">
        <f aca="false">($L$2-F120)^2</f>
        <v>0.0015556716820708</v>
      </c>
    </row>
    <row r="121" customFormat="false" ht="14.25" hidden="false" customHeight="false" outlineLevel="0" collapsed="false">
      <c r="A121" s="3" t="n">
        <v>1999</v>
      </c>
      <c r="B121" s="4" t="n">
        <v>0.38</v>
      </c>
      <c r="C121" s="4" t="n">
        <v>14.08</v>
      </c>
      <c r="E121" s="37" t="n">
        <f aca="false">LN(A121)</f>
        <v>7.6004023345004</v>
      </c>
      <c r="F121" s="4" t="n">
        <f aca="false">LN(C121)</f>
        <v>2.6447553507299</v>
      </c>
      <c r="G121" s="26" t="n">
        <f aca="false">E121*F121</f>
        <v>20.1012047418699</v>
      </c>
      <c r="H121" s="38" t="n">
        <f aca="false">E121^2</f>
        <v>57.7661156462791</v>
      </c>
      <c r="I121" s="39" t="n">
        <f aca="false">($L$2-($N$2*E121+$O$2))^2</f>
        <v>0.000711913852821598</v>
      </c>
      <c r="J121" s="40" t="n">
        <f aca="false">($L$2-F121)^2</f>
        <v>0.000540040021816421</v>
      </c>
    </row>
    <row r="122" customFormat="false" ht="14.25" hidden="false" customHeight="false" outlineLevel="0" collapsed="false">
      <c r="A122" s="3" t="n">
        <v>2000</v>
      </c>
      <c r="B122" s="4" t="n">
        <v>0.39</v>
      </c>
      <c r="C122" s="4" t="n">
        <v>14.09</v>
      </c>
      <c r="E122" s="37" t="n">
        <f aca="false">LN(A122)</f>
        <v>7.60090245954208</v>
      </c>
      <c r="F122" s="4" t="n">
        <f aca="false">LN(C122)</f>
        <v>2.64546532591059</v>
      </c>
      <c r="G122" s="26" t="n">
        <f aca="false">E122*F122</f>
        <v>20.1079239023471</v>
      </c>
      <c r="H122" s="38" t="n">
        <f aca="false">E122^2</f>
        <v>57.7737181994729</v>
      </c>
      <c r="I122" s="39" t="n">
        <f aca="false">($L$2-($N$2*E122+$O$2))^2</f>
        <v>0.000741240519116538</v>
      </c>
      <c r="J122" s="40" t="n">
        <f aca="false">($L$2-F122)^2</f>
        <v>0.000573541973928722</v>
      </c>
    </row>
    <row r="123" customFormat="false" ht="14.25" hidden="false" customHeight="false" outlineLevel="0" collapsed="false">
      <c r="A123" s="3" t="n">
        <v>2001</v>
      </c>
      <c r="B123" s="4" t="n">
        <v>0.54</v>
      </c>
      <c r="C123" s="4" t="n">
        <v>14.24</v>
      </c>
      <c r="E123" s="37" t="n">
        <f aca="false">LN(A123)</f>
        <v>7.60140233458373</v>
      </c>
      <c r="F123" s="4" t="n">
        <f aca="false">LN(C123)</f>
        <v>2.65605490598383</v>
      </c>
      <c r="G123" s="26" t="n">
        <f aca="false">E123*F123</f>
        <v>20.1897419631281</v>
      </c>
      <c r="H123" s="38" t="n">
        <f aca="false">E123^2</f>
        <v>57.781317452215</v>
      </c>
      <c r="I123" s="39" t="n">
        <f aca="false">($L$2-($N$2*E123+$O$2))^2</f>
        <v>0.00077114399498074</v>
      </c>
      <c r="J123" s="40" t="n">
        <f aca="false">($L$2-F123)^2</f>
        <v>0.00119289530303478</v>
      </c>
    </row>
    <row r="124" customFormat="false" ht="14.25" hidden="false" customHeight="false" outlineLevel="0" collapsed="false">
      <c r="A124" s="3" t="n">
        <v>2002</v>
      </c>
      <c r="B124" s="4" t="n">
        <v>0.63</v>
      </c>
      <c r="C124" s="4" t="n">
        <v>14.33</v>
      </c>
      <c r="E124" s="37" t="n">
        <f aca="false">LN(A124)</f>
        <v>7.60190195987517</v>
      </c>
      <c r="F124" s="4" t="n">
        <f aca="false">LN(C124)</f>
        <v>2.66235524184008</v>
      </c>
      <c r="G124" s="26" t="n">
        <f aca="false">E124*F124</f>
        <v>20.238963530828</v>
      </c>
      <c r="H124" s="38" t="n">
        <f aca="false">E124^2</f>
        <v>57.7889134075539</v>
      </c>
      <c r="I124" s="39" t="n">
        <f aca="false">($L$2-($N$2*E124+$O$2))^2</f>
        <v>0.000801623408597734</v>
      </c>
      <c r="J124" s="40" t="n">
        <f aca="false">($L$2-F124)^2</f>
        <v>0.00166779552199511</v>
      </c>
    </row>
    <row r="125" customFormat="false" ht="14.25" hidden="false" customHeight="false" outlineLevel="0" collapsed="false">
      <c r="A125" s="3" t="n">
        <v>2003</v>
      </c>
      <c r="B125" s="4" t="n">
        <v>0.62</v>
      </c>
      <c r="C125" s="4" t="n">
        <v>14.32</v>
      </c>
      <c r="E125" s="37" t="n">
        <f aca="false">LN(A125)</f>
        <v>7.60240133566582</v>
      </c>
      <c r="F125" s="4" t="n">
        <f aca="false">LN(C125)</f>
        <v>2.6616571615325</v>
      </c>
      <c r="G125" s="26" t="n">
        <f aca="false">E125*F125</f>
        <v>20.2349859599192</v>
      </c>
      <c r="H125" s="38" t="n">
        <f aca="false">E125^2</f>
        <v>57.7965060685334</v>
      </c>
      <c r="I125" s="39" t="n">
        <f aca="false">($L$2-($N$2*E125+$O$2))^2</f>
        <v>0.000832677889751953</v>
      </c>
      <c r="J125" s="40" t="n">
        <f aca="false">($L$2-F125)^2</f>
        <v>0.00161126552018798</v>
      </c>
    </row>
    <row r="126" customFormat="false" ht="14.25" hidden="false" customHeight="false" outlineLevel="0" collapsed="false">
      <c r="A126" s="3" t="n">
        <v>2004</v>
      </c>
      <c r="B126" s="4" t="n">
        <v>0.53</v>
      </c>
      <c r="C126" s="4" t="n">
        <v>14.23</v>
      </c>
      <c r="E126" s="37" t="n">
        <f aca="false">LN(A126)</f>
        <v>7.60290046220476</v>
      </c>
      <c r="F126" s="4" t="n">
        <f aca="false">LN(C126)</f>
        <v>2.65535241210176</v>
      </c>
      <c r="G126" s="26" t="n">
        <f aca="false">E126*F126</f>
        <v>20.188380081285</v>
      </c>
      <c r="H126" s="38" t="n">
        <f aca="false">E126^2</f>
        <v>57.8040954381933</v>
      </c>
      <c r="I126" s="39" t="n">
        <f aca="false">($L$2-($N$2*E126+$O$2))^2</f>
        <v>0.000864306569825554</v>
      </c>
      <c r="J126" s="40" t="n">
        <f aca="false">($L$2-F126)^2</f>
        <v>0.00114486288868634</v>
      </c>
    </row>
    <row r="127" customFormat="false" ht="14.25" hidden="false" customHeight="false" outlineLevel="0" collapsed="false">
      <c r="A127" s="3" t="n">
        <v>2005</v>
      </c>
      <c r="B127" s="4" t="n">
        <v>0.68</v>
      </c>
      <c r="C127" s="4" t="n">
        <v>14.38</v>
      </c>
      <c r="E127" s="37" t="n">
        <f aca="false">LN(A127)</f>
        <v>7.60339933974067</v>
      </c>
      <c r="F127" s="4" t="n">
        <f aca="false">LN(C127)</f>
        <v>2.6658383522929</v>
      </c>
      <c r="G127" s="26" t="n">
        <f aca="false">E127*F127</f>
        <v>20.2694335676792</v>
      </c>
      <c r="H127" s="38" t="n">
        <f aca="false">E127^2</f>
        <v>57.8116815195689</v>
      </c>
      <c r="I127" s="39" t="n">
        <f aca="false">($L$2-($N$2*E127+$O$2))^2</f>
        <v>0.000896508581794445</v>
      </c>
      <c r="J127" s="40" t="n">
        <f aca="false">($L$2-F127)^2</f>
        <v>0.00196441865385892</v>
      </c>
    </row>
    <row r="128" customFormat="false" ht="14.25" hidden="false" customHeight="false" outlineLevel="0" collapsed="false">
      <c r="A128" s="3" t="n">
        <v>2006</v>
      </c>
      <c r="B128" s="4" t="n">
        <v>0.64</v>
      </c>
      <c r="C128" s="4" t="n">
        <v>14.34</v>
      </c>
      <c r="E128" s="37" t="n">
        <f aca="false">LN(A128)</f>
        <v>7.60389796852188</v>
      </c>
      <c r="F128" s="4" t="n">
        <f aca="false">LN(C128)</f>
        <v>2.66305283517147</v>
      </c>
      <c r="G128" s="26" t="n">
        <f aca="false">E128*F128</f>
        <v>20.2495820434268</v>
      </c>
      <c r="H128" s="38" t="n">
        <f aca="false">E128^2</f>
        <v>57.8192643156912</v>
      </c>
      <c r="I128" s="39" t="n">
        <f aca="false">($L$2-($N$2*E128+$O$2))^2</f>
        <v>0.000929283060224615</v>
      </c>
      <c r="J128" s="40" t="n">
        <f aca="false">($L$2-F128)^2</f>
        <v>0.00172525970147165</v>
      </c>
    </row>
    <row r="129" customFormat="false" ht="14.25" hidden="false" customHeight="false" outlineLevel="0" collapsed="false">
      <c r="A129" s="3" t="n">
        <v>2007</v>
      </c>
      <c r="B129" s="4" t="n">
        <v>0.66</v>
      </c>
      <c r="C129" s="4" t="n">
        <v>14.36</v>
      </c>
      <c r="E129" s="37" t="n">
        <f aca="false">LN(A129)</f>
        <v>7.60439634879634</v>
      </c>
      <c r="F129" s="4" t="n">
        <f aca="false">LN(C129)</f>
        <v>2.66444656362008</v>
      </c>
      <c r="G129" s="26" t="n">
        <f aca="false">E129*F129</f>
        <v>20.2615077199555</v>
      </c>
      <c r="H129" s="38" t="n">
        <f aca="false">E129^2</f>
        <v>57.8268438295871</v>
      </c>
      <c r="I129" s="39" t="n">
        <f aca="false">($L$2-($N$2*E129+$O$2))^2</f>
        <v>0.00096262914126857</v>
      </c>
      <c r="J129" s="40" t="n">
        <f aca="false">($L$2-F129)^2</f>
        <v>0.00184298267484019</v>
      </c>
    </row>
    <row r="130" customFormat="false" ht="14.25" hidden="false" customHeight="false" outlineLevel="0" collapsed="false">
      <c r="A130" s="3" t="n">
        <v>2008</v>
      </c>
      <c r="B130" s="4" t="n">
        <v>0.54</v>
      </c>
      <c r="C130" s="4" t="n">
        <v>14.24</v>
      </c>
      <c r="E130" s="37" t="n">
        <f aca="false">LN(A130)</f>
        <v>7.60489448081162</v>
      </c>
      <c r="F130" s="4" t="n">
        <f aca="false">LN(C130)</f>
        <v>2.65605490598383</v>
      </c>
      <c r="G130" s="26" t="n">
        <f aca="false">E130*F130</f>
        <v>20.1990172952491</v>
      </c>
      <c r="H130" s="38" t="n">
        <f aca="false">E130^2</f>
        <v>57.834420064279</v>
      </c>
      <c r="I130" s="39" t="n">
        <f aca="false">($L$2-($N$2*E130+$O$2))^2</f>
        <v>0.000996545962662352</v>
      </c>
      <c r="J130" s="40" t="n">
        <f aca="false">($L$2-F130)^2</f>
        <v>0.00119289530303478</v>
      </c>
    </row>
    <row r="131" customFormat="false" ht="14.25" hidden="false" customHeight="false" outlineLevel="0" collapsed="false">
      <c r="A131" s="3" t="n">
        <v>2009</v>
      </c>
      <c r="B131" s="4" t="n">
        <v>0.66</v>
      </c>
      <c r="C131" s="4" t="n">
        <v>14.36</v>
      </c>
      <c r="E131" s="37" t="n">
        <f aca="false">LN(A131)</f>
        <v>7.60539236481494</v>
      </c>
      <c r="F131" s="4" t="n">
        <f aca="false">LN(C131)</f>
        <v>2.66444656362008</v>
      </c>
      <c r="G131" s="26" t="n">
        <f aca="false">E131*F131</f>
        <v>20.2641615514135</v>
      </c>
      <c r="H131" s="38" t="n">
        <f aca="false">E131^2</f>
        <v>57.8419930227853</v>
      </c>
      <c r="I131" s="39" t="n">
        <f aca="false">($L$2-($N$2*E131+$O$2))^2</f>
        <v>0.00103103266372069</v>
      </c>
      <c r="J131" s="40" t="n">
        <f aca="false">($L$2-F131)^2</f>
        <v>0.00184298267484019</v>
      </c>
    </row>
    <row r="132" customFormat="false" ht="14.25" hidden="false" customHeight="false" outlineLevel="0" collapsed="false">
      <c r="A132" s="3" t="n">
        <v>2010</v>
      </c>
      <c r="B132" s="4" t="n">
        <v>0.72</v>
      </c>
      <c r="C132" s="4" t="n">
        <v>14.42</v>
      </c>
      <c r="E132" s="37" t="n">
        <f aca="false">LN(A132)</f>
        <v>7.60589000105312</v>
      </c>
      <c r="F132" s="4" t="n">
        <f aca="false">LN(C132)</f>
        <v>2.6686161318568</v>
      </c>
      <c r="G132" s="26" t="n">
        <f aca="false">E132*F132</f>
        <v>20.2972007539387</v>
      </c>
      <c r="H132" s="38" t="n">
        <f aca="false">E132^2</f>
        <v>57.8495627081199</v>
      </c>
      <c r="I132" s="39" t="n">
        <f aca="false">($L$2-($N$2*E132+$O$2))^2</f>
        <v>0.00106608838533459</v>
      </c>
      <c r="J132" s="40" t="n">
        <f aca="false">($L$2-F132)^2</f>
        <v>0.00221836688680779</v>
      </c>
    </row>
    <row r="133" customFormat="false" ht="14.25" hidden="false" customHeight="false" outlineLevel="0" collapsed="false">
      <c r="A133" s="3" t="n">
        <v>2011</v>
      </c>
      <c r="B133" s="4" t="n">
        <v>0.61</v>
      </c>
      <c r="C133" s="4" t="n">
        <v>14.31</v>
      </c>
      <c r="E133" s="37" t="n">
        <f aca="false">LN(A133)</f>
        <v>7.60638738977265</v>
      </c>
      <c r="F133" s="4" t="n">
        <f aca="false">LN(C133)</f>
        <v>2.66095859356836</v>
      </c>
      <c r="G133" s="26" t="n">
        <f aca="false">E133*F133</f>
        <v>20.2402818908255</v>
      </c>
      <c r="H133" s="38" t="n">
        <f aca="false">E133^2</f>
        <v>57.8571291232924</v>
      </c>
      <c r="I133" s="39" t="n">
        <f aca="false">($L$2-($N$2*E133+$O$2))^2</f>
        <v>0.00110171226996726</v>
      </c>
      <c r="J133" s="40" t="n">
        <f aca="false">($L$2-F133)^2</f>
        <v>0.0015556716820708</v>
      </c>
    </row>
    <row r="134" customFormat="false" ht="14.25" hidden="false" customHeight="false" outlineLevel="0" collapsed="false">
      <c r="A134" s="3" t="n">
        <v>2012</v>
      </c>
      <c r="B134" s="4" t="n">
        <v>0.65</v>
      </c>
      <c r="C134" s="4" t="n">
        <v>14.35</v>
      </c>
      <c r="E134" s="37" t="n">
        <f aca="false">LN(A134)</f>
        <v>7.60688453121963</v>
      </c>
      <c r="F134" s="4" t="n">
        <f aca="false">LN(C134)</f>
        <v>2.66374994220563</v>
      </c>
      <c r="G134" s="26" t="n">
        <f aca="false">E134*F134</f>
        <v>20.2628382304012</v>
      </c>
      <c r="H134" s="38" t="n">
        <f aca="false">E134^2</f>
        <v>57.8646922713085</v>
      </c>
      <c r="I134" s="39" t="n">
        <f aca="false">($L$2-($N$2*E134+$O$2))^2</f>
        <v>0.00113790346165052</v>
      </c>
      <c r="J134" s="40" t="n">
        <f aca="false">($L$2-F134)^2</f>
        <v>0.00178365607769824</v>
      </c>
    </row>
    <row r="135" customFormat="false" ht="14.25" hidden="false" customHeight="false" outlineLevel="0" collapsed="false">
      <c r="A135" s="3" t="n">
        <v>2013</v>
      </c>
      <c r="B135" s="4" t="n">
        <v>0.68</v>
      </c>
      <c r="C135" s="4" t="n">
        <v>14.38</v>
      </c>
      <c r="E135" s="37" t="n">
        <f aca="false">LN(A135)</f>
        <v>7.60738142563979</v>
      </c>
      <c r="F135" s="4" t="n">
        <f aca="false">LN(C135)</f>
        <v>2.6658383522929</v>
      </c>
      <c r="G135" s="26" t="n">
        <f aca="false">E135*F135</f>
        <v>20.2800491649912</v>
      </c>
      <c r="H135" s="38" t="n">
        <f aca="false">E135^2</f>
        <v>57.8722521551693</v>
      </c>
      <c r="I135" s="39" t="n">
        <f aca="false">($L$2-($N$2*E135+$O$2))^2</f>
        <v>0.00117466110598128</v>
      </c>
      <c r="J135" s="40" t="n">
        <f aca="false">($L$2-F135)^2</f>
        <v>0.00196441865385892</v>
      </c>
    </row>
    <row r="136" customFormat="false" ht="14.25" hidden="false" customHeight="false" outlineLevel="0" collapsed="false">
      <c r="A136" s="3" t="n">
        <v>2014</v>
      </c>
      <c r="B136" s="4" t="n">
        <v>0.75</v>
      </c>
      <c r="C136" s="4" t="n">
        <v>14.45</v>
      </c>
      <c r="E136" s="37" t="n">
        <f aca="false">LN(A136)</f>
        <v>7.60787807327851</v>
      </c>
      <c r="F136" s="4" t="n">
        <f aca="false">LN(C136)</f>
        <v>2.67069441455844</v>
      </c>
      <c r="G136" s="26" t="n">
        <f aca="false">E136*F136</f>
        <v>20.3183174769465</v>
      </c>
      <c r="H136" s="38" t="n">
        <f aca="false">E136^2</f>
        <v>57.8798087778719</v>
      </c>
      <c r="I136" s="39" t="n">
        <f aca="false">($L$2-($N$2*E136+$O$2))^2</f>
        <v>0.0012119843501182</v>
      </c>
      <c r="J136" s="40" t="n">
        <f aca="false">($L$2-F136)^2</f>
        <v>0.00241845847391558</v>
      </c>
    </row>
    <row r="137" customFormat="false" ht="14.25" hidden="false" customHeight="false" outlineLevel="0" collapsed="false">
      <c r="A137" s="3" t="n">
        <v>2015</v>
      </c>
      <c r="B137" s="4" t="n">
        <v>0.9</v>
      </c>
      <c r="C137" s="4" t="n">
        <v>14.6</v>
      </c>
      <c r="E137" s="37" t="n">
        <f aca="false">LN(A137)</f>
        <v>7.60837447438078</v>
      </c>
      <c r="F137" s="4" t="n">
        <f aca="false">LN(C137)</f>
        <v>2.68102152871429</v>
      </c>
      <c r="G137" s="26" t="n">
        <f aca="false">E137*F137</f>
        <v>20.3982157643352</v>
      </c>
      <c r="H137" s="38" t="n">
        <f aca="false">E137^2</f>
        <v>57.8873621424091</v>
      </c>
      <c r="I137" s="39" t="n">
        <f aca="false">($L$2-($N$2*E137+$O$2))^2</f>
        <v>0.00124987234277816</v>
      </c>
      <c r="J137" s="40" t="n">
        <f aca="false">($L$2-F137)^2</f>
        <v>0.00354083778658517</v>
      </c>
    </row>
    <row r="138" customFormat="false" ht="14.25" hidden="false" customHeight="false" outlineLevel="0" collapsed="false">
      <c r="A138" s="3" t="n">
        <v>2016</v>
      </c>
      <c r="B138" s="4" t="n">
        <v>1.02</v>
      </c>
      <c r="C138" s="4" t="n">
        <v>14.72</v>
      </c>
      <c r="E138" s="37" t="n">
        <f aca="false">LN(A138)</f>
        <v>7.60887062919126</v>
      </c>
      <c r="F138" s="4" t="n">
        <f aca="false">LN(C138)</f>
        <v>2.68920711330073</v>
      </c>
      <c r="G138" s="26" t="n">
        <f aca="false">E138*F138</f>
        <v>20.4618290202061</v>
      </c>
      <c r="H138" s="38" t="n">
        <f aca="false">E138^2</f>
        <v>57.8949122517694</v>
      </c>
      <c r="I138" s="39" t="n">
        <f aca="false">($L$2-($N$2*E138+$O$2))^2</f>
        <v>0.00128832423423221</v>
      </c>
      <c r="J138" s="40" t="n">
        <f aca="false">($L$2-F138)^2</f>
        <v>0.00458200700751288</v>
      </c>
    </row>
    <row r="139" customFormat="false" ht="14.25" hidden="false" customHeight="false" outlineLevel="0" collapsed="false">
      <c r="A139" s="3" t="n">
        <v>2017</v>
      </c>
      <c r="B139" s="4" t="n">
        <v>0.92</v>
      </c>
      <c r="C139" s="4" t="n">
        <v>14.62</v>
      </c>
      <c r="E139" s="37" t="n">
        <f aca="false">LN(A139)</f>
        <v>7.60936653795421</v>
      </c>
      <c r="F139" s="4" t="n">
        <f aca="false">LN(C139)</f>
        <v>2.68239045432163</v>
      </c>
      <c r="G139" s="26" t="n">
        <f aca="false">E139*F139</f>
        <v>20.4112921648428</v>
      </c>
      <c r="H139" s="38" t="n">
        <f aca="false">E139^2</f>
        <v>57.9024591089373</v>
      </c>
      <c r="I139" s="39" t="n">
        <f aca="false">($L$2-($N$2*E139+$O$2))^2</f>
        <v>0.00132733917630272</v>
      </c>
      <c r="J139" s="40" t="n">
        <f aca="false">($L$2-F139)^2</f>
        <v>0.00370562741391194</v>
      </c>
    </row>
    <row r="140" customFormat="false" ht="14.25" hidden="false" customHeight="false" outlineLevel="0" collapsed="false">
      <c r="A140" s="3" t="n">
        <v>2018</v>
      </c>
      <c r="B140" s="4" t="n">
        <v>0.85</v>
      </c>
      <c r="C140" s="4" t="n">
        <v>14.55</v>
      </c>
      <c r="E140" s="37" t="n">
        <f aca="false">LN(A140)</f>
        <v>7.60986220091355</v>
      </c>
      <c r="F140" s="4" t="n">
        <f aca="false">LN(C140)</f>
        <v>2.6775909936175</v>
      </c>
      <c r="G140" s="26" t="n">
        <f aca="false">E140*F140</f>
        <v>20.3760984918364</v>
      </c>
      <c r="H140" s="38" t="n">
        <f aca="false">E140^2</f>
        <v>57.9100027168929</v>
      </c>
      <c r="I140" s="39" t="n">
        <f aca="false">($L$2-($N$2*E140+$O$2))^2</f>
        <v>0.00136691632235965</v>
      </c>
      <c r="J140" s="40" t="n">
        <f aca="false">($L$2-F140)^2</f>
        <v>0.00314433879307014</v>
      </c>
    </row>
    <row r="141" customFormat="false" ht="14.25" hidden="false" customHeight="false" outlineLevel="0" collapsed="false">
      <c r="A141" s="3" t="n">
        <v>2019</v>
      </c>
      <c r="B141" s="4" t="n">
        <v>0.98</v>
      </c>
      <c r="C141" s="4" t="n">
        <v>14.68</v>
      </c>
      <c r="E141" s="37" t="n">
        <f aca="false">LN(A141)</f>
        <v>7.61035761831284</v>
      </c>
      <c r="F141" s="4" t="n">
        <f aca="false">LN(C141)</f>
        <v>2.68648602318637</v>
      </c>
      <c r="G141" s="26" t="n">
        <f aca="false">E141*F141</f>
        <v>20.4451193730473</v>
      </c>
      <c r="H141" s="38" t="n">
        <f aca="false">E141^2</f>
        <v>57.9175430786123</v>
      </c>
      <c r="I141" s="39" t="n">
        <f aca="false">($L$2-($N$2*E141+$O$2))^2</f>
        <v>0.00140705482731677</v>
      </c>
      <c r="J141" s="40" t="n">
        <f aca="false">($L$2-F141)^2</f>
        <v>0.00422102730882039</v>
      </c>
    </row>
    <row r="142" customFormat="false" ht="14.25" hidden="false" customHeight="false" outlineLevel="0" collapsed="false">
      <c r="A142" s="3" t="n">
        <v>2020</v>
      </c>
      <c r="B142" s="4" t="n">
        <v>1.02</v>
      </c>
      <c r="C142" s="4" t="n">
        <v>14.72</v>
      </c>
      <c r="E142" s="37" t="n">
        <f aca="false">LN(A142)</f>
        <v>7.61085279039525</v>
      </c>
      <c r="F142" s="4" t="n">
        <f aca="false">LN(C142)</f>
        <v>2.68920711330073</v>
      </c>
      <c r="G142" s="26" t="n">
        <f aca="false">E142*F142</f>
        <v>20.4671594622156</v>
      </c>
      <c r="H142" s="38" t="n">
        <f aca="false">E142^2</f>
        <v>57.9250801970672</v>
      </c>
      <c r="I142" s="39" t="n">
        <f aca="false">($L$2-($N$2*E142+$O$2))^2</f>
        <v>0.00144775384762859</v>
      </c>
      <c r="J142" s="40" t="n">
        <f aca="false">($L$2-F142)^2</f>
        <v>0.00458200700751288</v>
      </c>
    </row>
    <row r="143" customFormat="false" ht="14.25" hidden="false" customHeight="false" outlineLevel="0" collapsed="false">
      <c r="A143" s="3" t="n">
        <v>2021</v>
      </c>
      <c r="B143" s="4" t="n">
        <v>0.85</v>
      </c>
      <c r="C143" s="4" t="n">
        <v>14.55</v>
      </c>
      <c r="E143" s="37" t="n">
        <f aca="false">LN(A143)</f>
        <v>7.61134771740362</v>
      </c>
      <c r="F143" s="4" t="n">
        <f aca="false">LN(C143)</f>
        <v>2.6775909936175</v>
      </c>
      <c r="G143" s="26" t="n">
        <f aca="false">E143*F143</f>
        <v>20.3800760974111</v>
      </c>
      <c r="H143" s="38" t="n">
        <f aca="false">E143^2</f>
        <v>57.9326140752253</v>
      </c>
      <c r="I143" s="39" t="n">
        <f aca="false">($L$2-($N$2*E143+$O$2))^2</f>
        <v>0.00148901254128678</v>
      </c>
      <c r="J143" s="40" t="n">
        <f aca="false">($L$2-F143)^2</f>
        <v>0.00314433879307014</v>
      </c>
    </row>
    <row r="144" customFormat="false" ht="14.25" hidden="false" customHeight="false" outlineLevel="0" collapsed="false">
      <c r="A144" s="3" t="n">
        <v>2022</v>
      </c>
      <c r="B144" s="4" t="n">
        <v>0.9</v>
      </c>
      <c r="C144" s="4" t="n">
        <v>14.6</v>
      </c>
      <c r="E144" s="37" t="n">
        <f aca="false">LN(A144)</f>
        <v>7.61184239958042</v>
      </c>
      <c r="F144" s="4" t="n">
        <f aca="false">LN(C144)</f>
        <v>2.68102152871429</v>
      </c>
      <c r="G144" s="26" t="n">
        <f aca="false">E144*F144</f>
        <v>20.4075133464553</v>
      </c>
      <c r="H144" s="38" t="n">
        <f aca="false">E144^2</f>
        <v>57.9401447160502</v>
      </c>
      <c r="I144" s="39" t="n">
        <f aca="false">($L$2-($N$2*E144+$O$2))^2</f>
        <v>0.00153083006781642</v>
      </c>
      <c r="J144" s="40" t="n">
        <f aca="false">($L$2-F144)^2</f>
        <v>0.00354083778658517</v>
      </c>
    </row>
    <row r="145" customFormat="false" ht="14.25" hidden="false" customHeight="false" outlineLevel="0" collapsed="false">
      <c r="E145" s="41" t="n">
        <f aca="false">SUM(E2:E144)</f>
        <v>1083.34989861727</v>
      </c>
      <c r="F145" s="21" t="n">
        <f aca="false">SUM(F2:F144)</f>
        <v>374.87687230368</v>
      </c>
      <c r="G145" s="42" t="n">
        <f aca="false">SUM(G2:G144)</f>
        <v>2840.08940998631</v>
      </c>
      <c r="H145" s="43" t="n">
        <f aca="false">SUM(H2:H144)</f>
        <v>8207.38575466694</v>
      </c>
      <c r="I145" s="44" t="n">
        <f aca="false">SUM(I2:I144)</f>
        <v>0.0757938658936959</v>
      </c>
      <c r="J145" s="45" t="n">
        <f aca="false">SUM(J2:J144)</f>
        <v>0.0996230174955736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45"/>
  <sheetViews>
    <sheetView showFormulas="false" showGridLines="fals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O1" activeCellId="0" sqref="O1"/>
    </sheetView>
  </sheetViews>
  <sheetFormatPr defaultColWidth="8.88671875" defaultRowHeight="14.25" zeroHeight="false" outlineLevelRow="0" outlineLevelCol="0"/>
  <cols>
    <col collapsed="false" customWidth="true" hidden="false" outlineLevel="0" max="1" min="1" style="7" width="5"/>
    <col collapsed="false" customWidth="true" hidden="false" outlineLevel="0" max="2" min="2" style="7" width="5.11"/>
    <col collapsed="false" customWidth="true" hidden="false" outlineLevel="0" max="3" min="3" style="7" width="12"/>
    <col collapsed="false" customWidth="false" hidden="false" outlineLevel="0" max="4" min="4" style="8" width="8.88"/>
    <col collapsed="false" customWidth="true" hidden="false" outlineLevel="0" max="5" min="5" style="7" width="7"/>
    <col collapsed="false" customWidth="true" hidden="false" outlineLevel="0" max="6" min="6" style="7" width="7.44"/>
    <col collapsed="false" customWidth="true" hidden="false" outlineLevel="0" max="7" min="7" style="7" width="10.44"/>
    <col collapsed="false" customWidth="true" hidden="false" outlineLevel="0" max="8" min="8" style="7" width="19.67"/>
    <col collapsed="false" customWidth="true" hidden="false" outlineLevel="0" max="9" min="9" style="7" width="16.56"/>
    <col collapsed="false" customWidth="true" hidden="false" outlineLevel="0" max="10" min="10" style="9" width="12.44"/>
    <col collapsed="false" customWidth="true" hidden="false" outlineLevel="0" max="11" min="11" style="9" width="13.56"/>
    <col collapsed="false" customWidth="true" hidden="false" outlineLevel="0" max="12" min="12" style="10" width="14.56"/>
    <col collapsed="false" customWidth="true" hidden="false" outlineLevel="0" max="13" min="13" style="10" width="15.56"/>
    <col collapsed="false" customWidth="false" hidden="false" outlineLevel="0" max="14" min="14" style="8" width="8.88"/>
    <col collapsed="false" customWidth="true" hidden="false" outlineLevel="0" max="15" min="15" style="8" width="19.88"/>
    <col collapsed="false" customWidth="true" hidden="false" outlineLevel="0" max="16" min="16" style="8" width="10.71"/>
    <col collapsed="false" customWidth="true" hidden="false" outlineLevel="0" max="17" min="17" style="8" width="25.73"/>
    <col collapsed="false" customWidth="true" hidden="false" outlineLevel="0" max="18" min="18" style="8" width="21.56"/>
    <col collapsed="false" customWidth="true" hidden="false" outlineLevel="0" max="19" min="19" style="8" width="19.33"/>
    <col collapsed="false" customWidth="true" hidden="false" outlineLevel="0" max="20" min="20" style="8" width="22.11"/>
    <col collapsed="false" customWidth="false" hidden="false" outlineLevel="0" max="16384" min="21" style="8" width="8.88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3</v>
      </c>
      <c r="D1" s="1"/>
      <c r="E1" s="11" t="s">
        <v>0</v>
      </c>
      <c r="F1" s="11" t="s">
        <v>1</v>
      </c>
      <c r="G1" s="11" t="s">
        <v>4</v>
      </c>
      <c r="H1" s="11" t="s">
        <v>19</v>
      </c>
      <c r="I1" s="11" t="s">
        <v>20</v>
      </c>
      <c r="J1" s="11" t="s">
        <v>5</v>
      </c>
      <c r="K1" s="11" t="s">
        <v>21</v>
      </c>
      <c r="L1" s="13" t="s">
        <v>6</v>
      </c>
      <c r="M1" s="13" t="s">
        <v>7</v>
      </c>
      <c r="N1" s="1"/>
      <c r="O1" s="46" t="s">
        <v>22</v>
      </c>
      <c r="P1" s="46" t="s">
        <v>15</v>
      </c>
      <c r="Q1" s="47" t="s">
        <v>18</v>
      </c>
      <c r="R1" s="47" t="s">
        <v>16</v>
      </c>
      <c r="S1" s="47" t="s">
        <v>23</v>
      </c>
      <c r="T1" s="47" t="s">
        <v>24</v>
      </c>
      <c r="U1" s="1"/>
    </row>
    <row r="2" customFormat="false" ht="13.8" hidden="false" customHeight="false" outlineLevel="0" collapsed="false">
      <c r="A2" s="3" t="n">
        <v>1880</v>
      </c>
      <c r="B2" s="4" t="n">
        <v>-0.17</v>
      </c>
      <c r="C2" s="4" t="n">
        <v>13.53</v>
      </c>
      <c r="E2" s="3" t="n">
        <v>1880</v>
      </c>
      <c r="F2" s="4" t="n">
        <v>13.53</v>
      </c>
      <c r="G2" s="4" t="n">
        <f aca="false">E2*F2</f>
        <v>25436.4</v>
      </c>
      <c r="H2" s="4" t="n">
        <f aca="false">E2^4</f>
        <v>12491983360000</v>
      </c>
      <c r="I2" s="4" t="n">
        <f aca="false">E2^3</f>
        <v>6644672000</v>
      </c>
      <c r="J2" s="3" t="n">
        <f aca="false">E2^2</f>
        <v>3534400</v>
      </c>
      <c r="K2" s="3" t="n">
        <f aca="false">J2*F2</f>
        <v>47820432</v>
      </c>
      <c r="L2" s="16" t="n">
        <f aca="false">(($R$2*J2+$S$2*E2+$T$2)-$O$2)^2</f>
        <v>0.065748764246941</v>
      </c>
      <c r="M2" s="16" t="n">
        <f aca="false">($O$2-F2)^2</f>
        <v>0.0535453127292285</v>
      </c>
      <c r="O2" s="48" t="n">
        <f aca="false">AVERAGE(F2:F144)</f>
        <v>13.7613986013986</v>
      </c>
      <c r="P2" s="46" t="n">
        <f aca="false">COUNT(A2:A144)</f>
        <v>143</v>
      </c>
      <c r="Q2" s="49" t="n">
        <f aca="false">L145/M145</f>
        <v>0.898307072646534</v>
      </c>
      <c r="R2" s="49" t="n">
        <v>8.853659215E-005</v>
      </c>
      <c r="S2" s="50" t="n">
        <v>-0.3376970799</v>
      </c>
      <c r="T2" s="51" t="n">
        <v>335.4517623</v>
      </c>
    </row>
    <row r="3" customFormat="false" ht="13.8" hidden="false" customHeight="false" outlineLevel="0" collapsed="false">
      <c r="A3" s="3" t="n">
        <v>1881</v>
      </c>
      <c r="B3" s="4" t="n">
        <v>-0.09</v>
      </c>
      <c r="C3" s="4" t="n">
        <v>13.61</v>
      </c>
      <c r="E3" s="3" t="n">
        <v>1881</v>
      </c>
      <c r="F3" s="4" t="n">
        <v>13.61</v>
      </c>
      <c r="G3" s="4" t="n">
        <f aca="false">E3*F3</f>
        <v>25600.41</v>
      </c>
      <c r="H3" s="4" t="n">
        <f aca="false">E3^4</f>
        <v>12518583261921</v>
      </c>
      <c r="I3" s="4" t="n">
        <f aca="false">E3^3</f>
        <v>6655280841</v>
      </c>
      <c r="J3" s="3" t="n">
        <f aca="false">E3^2</f>
        <v>3538161</v>
      </c>
      <c r="K3" s="3" t="n">
        <f aca="false">J3*F3</f>
        <v>48154371.21</v>
      </c>
      <c r="L3" s="16" t="n">
        <f aca="false">(($R$2*J3+$S$2*E3+$T$2)-$O$2)^2</f>
        <v>0.0681868794071813</v>
      </c>
      <c r="M3" s="16" t="n">
        <f aca="false">($O$2-F3)^2</f>
        <v>0.0229215365054524</v>
      </c>
      <c r="O3" s="0"/>
      <c r="P3" s="0"/>
      <c r="Q3" s="0"/>
      <c r="R3" s="0"/>
      <c r="S3" s="0"/>
      <c r="T3" s="0"/>
    </row>
    <row r="4" customFormat="false" ht="13.8" hidden="false" customHeight="false" outlineLevel="0" collapsed="false">
      <c r="A4" s="3" t="n">
        <v>1882</v>
      </c>
      <c r="B4" s="4" t="n">
        <v>-0.11</v>
      </c>
      <c r="C4" s="4" t="n">
        <v>13.59</v>
      </c>
      <c r="E4" s="3" t="n">
        <v>1882</v>
      </c>
      <c r="F4" s="4" t="n">
        <v>13.59</v>
      </c>
      <c r="G4" s="4" t="n">
        <f aca="false">E4*F4</f>
        <v>25576.38</v>
      </c>
      <c r="H4" s="4" t="n">
        <f aca="false">E4^4</f>
        <v>12545225621776</v>
      </c>
      <c r="I4" s="4" t="n">
        <f aca="false">E4^3</f>
        <v>6665900968</v>
      </c>
      <c r="J4" s="3" t="n">
        <f aca="false">E4^2</f>
        <v>3541924</v>
      </c>
      <c r="K4" s="3" t="n">
        <f aca="false">J4*F4</f>
        <v>48134747.16</v>
      </c>
      <c r="L4" s="16" t="n">
        <f aca="false">(($R$2*J4+$S$2*E4+$T$2)-$O$2)^2</f>
        <v>0.0705752668957783</v>
      </c>
      <c r="M4" s="16" t="n">
        <f aca="false">($O$2-F4)^2</f>
        <v>0.0293774805613962</v>
      </c>
      <c r="O4" s="0"/>
      <c r="P4" s="0"/>
      <c r="Q4" s="0"/>
      <c r="R4" s="0"/>
    </row>
    <row r="5" customFormat="false" ht="13.8" hidden="false" customHeight="false" outlineLevel="0" collapsed="false">
      <c r="A5" s="3" t="n">
        <v>1883</v>
      </c>
      <c r="B5" s="4" t="n">
        <v>-0.18</v>
      </c>
      <c r="C5" s="4" t="n">
        <v>13.52</v>
      </c>
      <c r="E5" s="3" t="n">
        <v>1883</v>
      </c>
      <c r="F5" s="4" t="n">
        <v>13.52</v>
      </c>
      <c r="G5" s="4" t="n">
        <f aca="false">E5*F5</f>
        <v>25458.16</v>
      </c>
      <c r="H5" s="4" t="n">
        <f aca="false">E5^4</f>
        <v>12571910484721</v>
      </c>
      <c r="I5" s="4" t="n">
        <f aca="false">E5^3</f>
        <v>6676532387</v>
      </c>
      <c r="J5" s="3" t="n">
        <f aca="false">E5^2</f>
        <v>3545689</v>
      </c>
      <c r="K5" s="3" t="n">
        <f aca="false">J5*F5</f>
        <v>47937715.28</v>
      </c>
      <c r="L5" s="16" t="n">
        <f aca="false">(($R$2*J5+$S$2*E5+$T$2)-$O$2)^2</f>
        <v>0.0729091097374841</v>
      </c>
      <c r="M5" s="16" t="n">
        <f aca="false">($O$2-F5)^2</f>
        <v>0.0582732847572004</v>
      </c>
      <c r="O5" s="0"/>
      <c r="P5" s="0"/>
    </row>
    <row r="6" customFormat="false" ht="13.8" hidden="false" customHeight="false" outlineLevel="0" collapsed="false">
      <c r="A6" s="3" t="n">
        <v>1884</v>
      </c>
      <c r="B6" s="4" t="n">
        <v>-0.28</v>
      </c>
      <c r="C6" s="4" t="n">
        <v>13.42</v>
      </c>
      <c r="E6" s="3" t="n">
        <v>1884</v>
      </c>
      <c r="F6" s="4" t="n">
        <v>13.42</v>
      </c>
      <c r="G6" s="4" t="n">
        <f aca="false">E6*F6</f>
        <v>25283.28</v>
      </c>
      <c r="H6" s="4" t="n">
        <f aca="false">E6^4</f>
        <v>12598637895936</v>
      </c>
      <c r="I6" s="4" t="n">
        <f aca="false">E6^3</f>
        <v>6687175104</v>
      </c>
      <c r="J6" s="3" t="n">
        <f aca="false">E6^2</f>
        <v>3549456</v>
      </c>
      <c r="K6" s="3" t="n">
        <f aca="false">J6*F6</f>
        <v>47633699.52</v>
      </c>
      <c r="L6" s="16" t="n">
        <f aca="false">(($R$2*J6+$S$2*E6+$T$2)-$O$2)^2</f>
        <v>0.0751837790864033</v>
      </c>
      <c r="M6" s="16" t="n">
        <f aca="false">($O$2-F6)^2</f>
        <v>0.11655300503692</v>
      </c>
      <c r="O6" s="0"/>
      <c r="P6" s="0"/>
    </row>
    <row r="7" customFormat="false" ht="13.8" hidden="false" customHeight="false" outlineLevel="0" collapsed="false">
      <c r="A7" s="3" t="n">
        <v>1885</v>
      </c>
      <c r="B7" s="4" t="n">
        <v>-0.33</v>
      </c>
      <c r="C7" s="4" t="n">
        <v>13.37</v>
      </c>
      <c r="E7" s="3" t="n">
        <v>1885</v>
      </c>
      <c r="F7" s="4" t="n">
        <v>13.37</v>
      </c>
      <c r="G7" s="4" t="n">
        <f aca="false">E7*F7</f>
        <v>25202.45</v>
      </c>
      <c r="H7" s="4" t="n">
        <f aca="false">E7^4</f>
        <v>12625407900625</v>
      </c>
      <c r="I7" s="4" t="n">
        <f aca="false">E7^3</f>
        <v>6697829125</v>
      </c>
      <c r="J7" s="3" t="n">
        <f aca="false">E7^2</f>
        <v>3553225</v>
      </c>
      <c r="K7" s="3" t="n">
        <f aca="false">J7*F7</f>
        <v>47506618.25</v>
      </c>
      <c r="L7" s="16" t="n">
        <f aca="false">(($R$2*J7+$S$2*E7+$T$2)-$O$2)^2</f>
        <v>0.0773948342263003</v>
      </c>
      <c r="M7" s="16" t="n">
        <f aca="false">($O$2-F7)^2</f>
        <v>0.153192865176781</v>
      </c>
      <c r="O7" s="0"/>
      <c r="P7" s="0"/>
    </row>
    <row r="8" customFormat="false" ht="13.8" hidden="false" customHeight="false" outlineLevel="0" collapsed="false">
      <c r="A8" s="3" t="n">
        <v>1886</v>
      </c>
      <c r="B8" s="4" t="n">
        <v>-0.31</v>
      </c>
      <c r="C8" s="4" t="n">
        <v>13.39</v>
      </c>
      <c r="E8" s="3" t="n">
        <v>1886</v>
      </c>
      <c r="F8" s="4" t="n">
        <v>13.39</v>
      </c>
      <c r="G8" s="4" t="n">
        <f aca="false">E8*F8</f>
        <v>25253.54</v>
      </c>
      <c r="H8" s="4" t="n">
        <f aca="false">E8^4</f>
        <v>12652220544016</v>
      </c>
      <c r="I8" s="4" t="n">
        <f aca="false">E8^3</f>
        <v>6708494456</v>
      </c>
      <c r="J8" s="3" t="n">
        <f aca="false">E8^2</f>
        <v>3556996</v>
      </c>
      <c r="K8" s="3" t="n">
        <f aca="false">J8*F8</f>
        <v>47628176.44</v>
      </c>
      <c r="L8" s="16" t="n">
        <f aca="false">(($R$2*J8+$S$2*E8+$T$2)-$O$2)^2</f>
        <v>0.0795380225701961</v>
      </c>
      <c r="M8" s="16" t="n">
        <f aca="false">($O$2-F8)^2</f>
        <v>0.137936921120837</v>
      </c>
      <c r="O8" s="0"/>
      <c r="P8" s="0"/>
    </row>
    <row r="9" customFormat="false" ht="14.25" hidden="false" customHeight="false" outlineLevel="0" collapsed="false">
      <c r="A9" s="3" t="n">
        <v>1887</v>
      </c>
      <c r="B9" s="4" t="n">
        <v>-0.36</v>
      </c>
      <c r="C9" s="4" t="n">
        <v>13.34</v>
      </c>
      <c r="E9" s="3" t="n">
        <v>1887</v>
      </c>
      <c r="F9" s="4" t="n">
        <v>13.34</v>
      </c>
      <c r="G9" s="4" t="n">
        <f aca="false">E9*F9</f>
        <v>25172.58</v>
      </c>
      <c r="H9" s="4" t="n">
        <f aca="false">E9^4</f>
        <v>12679075871361</v>
      </c>
      <c r="I9" s="4" t="n">
        <f aca="false">E9^3</f>
        <v>6719171103</v>
      </c>
      <c r="J9" s="3" t="n">
        <f aca="false">E9^2</f>
        <v>3560769</v>
      </c>
      <c r="K9" s="3" t="n">
        <f aca="false">J9*F9</f>
        <v>47500658.46</v>
      </c>
      <c r="L9" s="16" t="n">
        <f aca="false">(($R$2*J9+$S$2*E9+$T$2)-$O$2)^2</f>
        <v>0.0816092796607752</v>
      </c>
      <c r="M9" s="16" t="n">
        <f aca="false">($O$2-F9)^2</f>
        <v>0.177576781260696</v>
      </c>
    </row>
    <row r="10" customFormat="false" ht="14.25" hidden="false" customHeight="false" outlineLevel="0" collapsed="false">
      <c r="A10" s="3" t="n">
        <v>1888</v>
      </c>
      <c r="B10" s="4" t="n">
        <v>-0.17</v>
      </c>
      <c r="C10" s="4" t="n">
        <v>13.53</v>
      </c>
      <c r="E10" s="3" t="n">
        <v>1888</v>
      </c>
      <c r="F10" s="4" t="n">
        <v>13.53</v>
      </c>
      <c r="G10" s="4" t="n">
        <f aca="false">E10*F10</f>
        <v>25544.64</v>
      </c>
      <c r="H10" s="4" t="n">
        <f aca="false">E10^4</f>
        <v>12705973927936</v>
      </c>
      <c r="I10" s="4" t="n">
        <f aca="false">E10^3</f>
        <v>6729859072</v>
      </c>
      <c r="J10" s="3" t="n">
        <f aca="false">E10^2</f>
        <v>3564544</v>
      </c>
      <c r="K10" s="3" t="n">
        <f aca="false">J10*F10</f>
        <v>48228280.32</v>
      </c>
      <c r="L10" s="16" t="n">
        <f aca="false">(($R$2*J10+$S$2*E10+$T$2)-$O$2)^2</f>
        <v>0.083604729170234</v>
      </c>
      <c r="M10" s="16" t="n">
        <f aca="false">($O$2-F10)^2</f>
        <v>0.0535453127292285</v>
      </c>
    </row>
    <row r="11" customFormat="false" ht="14.25" hidden="false" customHeight="false" outlineLevel="0" collapsed="false">
      <c r="A11" s="3" t="n">
        <v>1889</v>
      </c>
      <c r="B11" s="4" t="n">
        <v>-0.1</v>
      </c>
      <c r="C11" s="4" t="n">
        <v>13.6</v>
      </c>
      <c r="E11" s="3" t="n">
        <v>1889</v>
      </c>
      <c r="F11" s="4" t="n">
        <v>13.6</v>
      </c>
      <c r="G11" s="4" t="n">
        <f aca="false">E11*F11</f>
        <v>25690.4</v>
      </c>
      <c r="H11" s="4" t="n">
        <f aca="false">E11^4</f>
        <v>12732914759041</v>
      </c>
      <c r="I11" s="4" t="n">
        <f aca="false">E11^3</f>
        <v>6740558369</v>
      </c>
      <c r="J11" s="3" t="n">
        <f aca="false">E11^2</f>
        <v>3568321</v>
      </c>
      <c r="K11" s="3" t="n">
        <f aca="false">J11*F11</f>
        <v>48529165.6</v>
      </c>
      <c r="L11" s="16" t="n">
        <f aca="false">(($R$2*J11+$S$2*E11+$T$2)-$O$2)^2</f>
        <v>0.0855206828999831</v>
      </c>
      <c r="M11" s="16" t="n">
        <f aca="false">($O$2-F11)^2</f>
        <v>0.0260495085334243</v>
      </c>
    </row>
    <row r="12" customFormat="false" ht="14.25" hidden="false" customHeight="false" outlineLevel="0" collapsed="false">
      <c r="A12" s="3" t="n">
        <v>1890</v>
      </c>
      <c r="B12" s="4" t="n">
        <v>-0.35</v>
      </c>
      <c r="C12" s="4" t="n">
        <v>13.35</v>
      </c>
      <c r="E12" s="3" t="n">
        <v>1890</v>
      </c>
      <c r="F12" s="4" t="n">
        <v>13.35</v>
      </c>
      <c r="G12" s="4" t="n">
        <f aca="false">E12*F12</f>
        <v>25231.5</v>
      </c>
      <c r="H12" s="4" t="n">
        <f aca="false">E12^4</f>
        <v>12759898410000</v>
      </c>
      <c r="I12" s="4" t="n">
        <f aca="false">E12^3</f>
        <v>6751269000</v>
      </c>
      <c r="J12" s="3" t="n">
        <f aca="false">E12^2</f>
        <v>3572100</v>
      </c>
      <c r="K12" s="3" t="n">
        <f aca="false">J12*F12</f>
        <v>47687535</v>
      </c>
      <c r="L12" s="16" t="n">
        <f aca="false">(($R$2*J12+$S$2*E12+$T$2)-$O$2)^2</f>
        <v>0.0873536407812374</v>
      </c>
      <c r="M12" s="16" t="n">
        <f aca="false">($O$2-F12)^2</f>
        <v>0.169248809232724</v>
      </c>
    </row>
    <row r="13" customFormat="false" ht="14.25" hidden="false" customHeight="false" outlineLevel="0" collapsed="false">
      <c r="A13" s="3" t="n">
        <v>1891</v>
      </c>
      <c r="B13" s="4" t="n">
        <v>-0.23</v>
      </c>
      <c r="C13" s="4" t="n">
        <v>13.47</v>
      </c>
      <c r="E13" s="3" t="n">
        <v>1891</v>
      </c>
      <c r="F13" s="4" t="n">
        <v>13.47</v>
      </c>
      <c r="G13" s="4" t="n">
        <f aca="false">E13*F13</f>
        <v>25471.77</v>
      </c>
      <c r="H13" s="4" t="n">
        <f aca="false">E13^4</f>
        <v>12786924926161</v>
      </c>
      <c r="I13" s="4" t="n">
        <f aca="false">E13^3</f>
        <v>6761990971</v>
      </c>
      <c r="J13" s="3" t="n">
        <f aca="false">E13^2</f>
        <v>3575881</v>
      </c>
      <c r="K13" s="3" t="n">
        <f aca="false">J13*F13</f>
        <v>48167117.07</v>
      </c>
      <c r="L13" s="16" t="n">
        <f aca="false">(($R$2*J13+$S$2*E13+$T$2)-$O$2)^2</f>
        <v>0.0891002908743207</v>
      </c>
      <c r="M13" s="16" t="n">
        <f aca="false">($O$2-F13)^2</f>
        <v>0.0849131448970609</v>
      </c>
    </row>
    <row r="14" customFormat="false" ht="14.25" hidden="false" customHeight="false" outlineLevel="0" collapsed="false">
      <c r="A14" s="3" t="n">
        <v>1892</v>
      </c>
      <c r="B14" s="4" t="n">
        <v>-0.27</v>
      </c>
      <c r="C14" s="4" t="n">
        <v>13.43</v>
      </c>
      <c r="E14" s="3" t="n">
        <v>1892</v>
      </c>
      <c r="F14" s="4" t="n">
        <v>13.43</v>
      </c>
      <c r="G14" s="4" t="n">
        <f aca="false">E14*F14</f>
        <v>25409.56</v>
      </c>
      <c r="H14" s="4" t="n">
        <f aca="false">E14^4</f>
        <v>12813994352896</v>
      </c>
      <c r="I14" s="4" t="n">
        <f aca="false">E14^3</f>
        <v>6772724288</v>
      </c>
      <c r="J14" s="3" t="n">
        <f aca="false">E14^2</f>
        <v>3579664</v>
      </c>
      <c r="K14" s="3" t="n">
        <f aca="false">J14*F14</f>
        <v>48074887.52</v>
      </c>
      <c r="L14" s="16" t="n">
        <f aca="false">(($R$2*J14+$S$2*E14+$T$2)-$O$2)^2</f>
        <v>0.0907575093693675</v>
      </c>
      <c r="M14" s="16" t="n">
        <f aca="false">($O$2-F14)^2</f>
        <v>0.109825033008948</v>
      </c>
    </row>
    <row r="15" customFormat="false" ht="14.25" hidden="false" customHeight="false" outlineLevel="0" collapsed="false">
      <c r="A15" s="3" t="n">
        <v>1893</v>
      </c>
      <c r="B15" s="4" t="n">
        <v>-0.31</v>
      </c>
      <c r="C15" s="4" t="n">
        <v>13.39</v>
      </c>
      <c r="E15" s="3" t="n">
        <v>1893</v>
      </c>
      <c r="F15" s="4" t="n">
        <v>13.39</v>
      </c>
      <c r="G15" s="4" t="n">
        <f aca="false">E15*F15</f>
        <v>25347.27</v>
      </c>
      <c r="H15" s="4" t="n">
        <f aca="false">E15^4</f>
        <v>12841106735601</v>
      </c>
      <c r="I15" s="4" t="n">
        <f aca="false">E15^3</f>
        <v>6783468957</v>
      </c>
      <c r="J15" s="3" t="n">
        <f aca="false">E15^2</f>
        <v>3583449</v>
      </c>
      <c r="K15" s="3" t="n">
        <f aca="false">J15*F15</f>
        <v>47982382.11</v>
      </c>
      <c r="L15" s="16" t="n">
        <f aca="false">(($R$2*J15+$S$2*E15+$T$2)-$O$2)^2</f>
        <v>0.0923223605859236</v>
      </c>
      <c r="M15" s="16" t="n">
        <f aca="false">($O$2-F15)^2</f>
        <v>0.137936921120837</v>
      </c>
    </row>
    <row r="16" customFormat="false" ht="14.25" hidden="false" customHeight="false" outlineLevel="0" collapsed="false">
      <c r="A16" s="3" t="n">
        <v>1894</v>
      </c>
      <c r="B16" s="4" t="n">
        <v>-0.3</v>
      </c>
      <c r="C16" s="4" t="n">
        <v>13.4</v>
      </c>
      <c r="E16" s="3" t="n">
        <v>1894</v>
      </c>
      <c r="F16" s="4" t="n">
        <v>13.4</v>
      </c>
      <c r="G16" s="4" t="n">
        <f aca="false">E16*F16</f>
        <v>25379.6</v>
      </c>
      <c r="H16" s="4" t="n">
        <f aca="false">E16^4</f>
        <v>12868262119696</v>
      </c>
      <c r="I16" s="4" t="n">
        <f aca="false">E16^3</f>
        <v>6794224984</v>
      </c>
      <c r="J16" s="3" t="n">
        <f aca="false">E16^2</f>
        <v>3587236</v>
      </c>
      <c r="K16" s="3" t="n">
        <f aca="false">J16*F16</f>
        <v>48068962.4</v>
      </c>
      <c r="L16" s="16" t="n">
        <f aca="false">(($R$2*J16+$S$2*E16+$T$2)-$O$2)^2</f>
        <v>0.0937920969727687</v>
      </c>
      <c r="M16" s="16" t="n">
        <f aca="false">($O$2-F16)^2</f>
        <v>0.130608949092865</v>
      </c>
    </row>
    <row r="17" customFormat="false" ht="14.25" hidden="false" customHeight="false" outlineLevel="0" collapsed="false">
      <c r="A17" s="3" t="n">
        <v>1895</v>
      </c>
      <c r="B17" s="4" t="n">
        <v>-0.22</v>
      </c>
      <c r="C17" s="4" t="n">
        <v>13.48</v>
      </c>
      <c r="E17" s="3" t="n">
        <v>1895</v>
      </c>
      <c r="F17" s="4" t="n">
        <v>13.48</v>
      </c>
      <c r="G17" s="4" t="n">
        <f aca="false">E17*F17</f>
        <v>25544.6</v>
      </c>
      <c r="H17" s="4" t="n">
        <f aca="false">E17^4</f>
        <v>12895460550625</v>
      </c>
      <c r="I17" s="4" t="n">
        <f aca="false">E17^3</f>
        <v>6804992375</v>
      </c>
      <c r="J17" s="3" t="n">
        <f aca="false">E17^2</f>
        <v>3591025</v>
      </c>
      <c r="K17" s="3" t="n">
        <f aca="false">J17*F17</f>
        <v>48407017</v>
      </c>
      <c r="L17" s="16" t="n">
        <f aca="false">(($R$2*J17+$S$2*E17+$T$2)-$O$2)^2</f>
        <v>0.0951641591084686</v>
      </c>
      <c r="M17" s="16" t="n">
        <f aca="false">($O$2-F17)^2</f>
        <v>0.079185172869089</v>
      </c>
    </row>
    <row r="18" customFormat="false" ht="14.25" hidden="false" customHeight="false" outlineLevel="0" collapsed="false">
      <c r="A18" s="3" t="n">
        <v>1896</v>
      </c>
      <c r="B18" s="4" t="n">
        <v>-0.11</v>
      </c>
      <c r="C18" s="4" t="n">
        <v>13.59</v>
      </c>
      <c r="E18" s="3" t="n">
        <v>1896</v>
      </c>
      <c r="F18" s="4" t="n">
        <v>13.59</v>
      </c>
      <c r="G18" s="4" t="n">
        <f aca="false">E18*F18</f>
        <v>25766.64</v>
      </c>
      <c r="H18" s="4" t="n">
        <f aca="false">E18^4</f>
        <v>12922702073856</v>
      </c>
      <c r="I18" s="4" t="n">
        <f aca="false">E18^3</f>
        <v>6815771136</v>
      </c>
      <c r="J18" s="3" t="n">
        <f aca="false">E18^2</f>
        <v>3594816</v>
      </c>
      <c r="K18" s="3" t="n">
        <f aca="false">J18*F18</f>
        <v>48853549.44</v>
      </c>
      <c r="L18" s="16" t="n">
        <f aca="false">(($R$2*J18+$S$2*E18+$T$2)-$O$2)^2</f>
        <v>0.0964361757007862</v>
      </c>
      <c r="M18" s="16" t="n">
        <f aca="false">($O$2-F18)^2</f>
        <v>0.0293774805613962</v>
      </c>
    </row>
    <row r="19" customFormat="false" ht="14.25" hidden="false" customHeight="false" outlineLevel="0" collapsed="false">
      <c r="A19" s="3" t="n">
        <v>1897</v>
      </c>
      <c r="B19" s="4" t="n">
        <v>-0.1</v>
      </c>
      <c r="C19" s="4" t="n">
        <v>13.6</v>
      </c>
      <c r="E19" s="3" t="n">
        <v>1897</v>
      </c>
      <c r="F19" s="4" t="n">
        <v>13.6</v>
      </c>
      <c r="G19" s="4" t="n">
        <f aca="false">E19*F19</f>
        <v>25799.2</v>
      </c>
      <c r="H19" s="4" t="n">
        <f aca="false">E19^4</f>
        <v>12949986734881</v>
      </c>
      <c r="I19" s="4" t="n">
        <f aca="false">E19^3</f>
        <v>6826561273</v>
      </c>
      <c r="J19" s="3" t="n">
        <f aca="false">E19^2</f>
        <v>3598609</v>
      </c>
      <c r="K19" s="3" t="n">
        <f aca="false">J19*F19</f>
        <v>48941082.4</v>
      </c>
      <c r="L19" s="16" t="n">
        <f aca="false">(($R$2*J19+$S$2*E19+$T$2)-$O$2)^2</f>
        <v>0.0976059635872403</v>
      </c>
      <c r="M19" s="16" t="n">
        <f aca="false">($O$2-F19)^2</f>
        <v>0.0260495085334243</v>
      </c>
    </row>
    <row r="20" customFormat="false" ht="14.25" hidden="false" customHeight="false" outlineLevel="0" collapsed="false">
      <c r="A20" s="3" t="n">
        <v>1898</v>
      </c>
      <c r="B20" s="4" t="n">
        <v>-0.27</v>
      </c>
      <c r="C20" s="4" t="n">
        <v>13.43</v>
      </c>
      <c r="E20" s="3" t="n">
        <v>1898</v>
      </c>
      <c r="F20" s="4" t="n">
        <v>13.43</v>
      </c>
      <c r="G20" s="4" t="n">
        <f aca="false">E20*F20</f>
        <v>25490.14</v>
      </c>
      <c r="H20" s="4" t="n">
        <f aca="false">E20^4</f>
        <v>12977314579216</v>
      </c>
      <c r="I20" s="4" t="n">
        <f aca="false">E20^3</f>
        <v>6837362792</v>
      </c>
      <c r="J20" s="3" t="n">
        <f aca="false">E20^2</f>
        <v>3602404</v>
      </c>
      <c r="K20" s="3" t="n">
        <f aca="false">J20*F20</f>
        <v>48380285.72</v>
      </c>
      <c r="L20" s="16" t="n">
        <f aca="false">(($R$2*J20+$S$2*E20+$T$2)-$O$2)^2</f>
        <v>0.0986715277345789</v>
      </c>
      <c r="M20" s="16" t="n">
        <f aca="false">($O$2-F20)^2</f>
        <v>0.109825033008948</v>
      </c>
    </row>
    <row r="21" customFormat="false" ht="14.25" hidden="false" customHeight="false" outlineLevel="0" collapsed="false">
      <c r="A21" s="3" t="n">
        <v>1899</v>
      </c>
      <c r="B21" s="4" t="n">
        <v>-0.17</v>
      </c>
      <c r="C21" s="4" t="n">
        <v>13.53</v>
      </c>
      <c r="E21" s="3" t="n">
        <v>1899</v>
      </c>
      <c r="F21" s="4" t="n">
        <v>13.53</v>
      </c>
      <c r="G21" s="4" t="n">
        <f aca="false">E21*F21</f>
        <v>25693.47</v>
      </c>
      <c r="H21" s="4" t="n">
        <f aca="false">E21^4</f>
        <v>13004685652401</v>
      </c>
      <c r="I21" s="4" t="n">
        <f aca="false">E21^3</f>
        <v>6848175699</v>
      </c>
      <c r="J21" s="3" t="n">
        <f aca="false">E21^2</f>
        <v>3606201</v>
      </c>
      <c r="K21" s="3" t="n">
        <f aca="false">J21*F21</f>
        <v>48791899.53</v>
      </c>
      <c r="L21" s="16" t="n">
        <f aca="false">(($R$2*J21+$S$2*E21+$T$2)-$O$2)^2</f>
        <v>0.0996310612392027</v>
      </c>
      <c r="M21" s="16" t="n">
        <f aca="false">($O$2-F21)^2</f>
        <v>0.0535453127292285</v>
      </c>
    </row>
    <row r="22" customFormat="false" ht="14.25" hidden="false" customHeight="false" outlineLevel="0" collapsed="false">
      <c r="A22" s="3" t="n">
        <v>1900</v>
      </c>
      <c r="B22" s="4" t="n">
        <v>-0.08</v>
      </c>
      <c r="C22" s="4" t="n">
        <v>13.62</v>
      </c>
      <c r="E22" s="3" t="n">
        <v>1900</v>
      </c>
      <c r="F22" s="4" t="n">
        <v>13.62</v>
      </c>
      <c r="G22" s="4" t="n">
        <f aca="false">E22*F22</f>
        <v>25878</v>
      </c>
      <c r="H22" s="4" t="n">
        <f aca="false">E22^4</f>
        <v>13032100000000</v>
      </c>
      <c r="I22" s="4" t="n">
        <f aca="false">E22^3</f>
        <v>6859000000</v>
      </c>
      <c r="J22" s="3" t="n">
        <f aca="false">E22^2</f>
        <v>3610000</v>
      </c>
      <c r="K22" s="3" t="n">
        <f aca="false">J22*F22</f>
        <v>49168200</v>
      </c>
      <c r="L22" s="16" t="n">
        <f aca="false">(($R$2*J22+$S$2*E22+$T$2)-$O$2)^2</f>
        <v>0.100482945326917</v>
      </c>
      <c r="M22" s="16" t="n">
        <f aca="false">($O$2-F22)^2</f>
        <v>0.0199935644774804</v>
      </c>
    </row>
    <row r="23" customFormat="false" ht="14.25" hidden="false" customHeight="false" outlineLevel="0" collapsed="false">
      <c r="A23" s="3" t="n">
        <v>1901</v>
      </c>
      <c r="B23" s="4" t="n">
        <v>-0.15</v>
      </c>
      <c r="C23" s="4" t="n">
        <v>13.55</v>
      </c>
      <c r="E23" s="3" t="n">
        <v>1901</v>
      </c>
      <c r="F23" s="4" t="n">
        <v>13.55</v>
      </c>
      <c r="G23" s="4" t="n">
        <f aca="false">E23*F23</f>
        <v>25758.55</v>
      </c>
      <c r="H23" s="4" t="n">
        <f aca="false">E23^4</f>
        <v>13059557667601</v>
      </c>
      <c r="I23" s="4" t="n">
        <f aca="false">E23^3</f>
        <v>6869835701</v>
      </c>
      <c r="J23" s="3" t="n">
        <f aca="false">E23^2</f>
        <v>3613801</v>
      </c>
      <c r="K23" s="3" t="n">
        <f aca="false">J23*F23</f>
        <v>48967003.55</v>
      </c>
      <c r="L23" s="16" t="n">
        <f aca="false">(($R$2*J23+$S$2*E23+$T$2)-$O$2)^2</f>
        <v>0.101225749352931</v>
      </c>
      <c r="M23" s="16" t="n">
        <f aca="false">($O$2-F23)^2</f>
        <v>0.0446893686732846</v>
      </c>
    </row>
    <row r="24" customFormat="false" ht="14.25" hidden="false" customHeight="false" outlineLevel="0" collapsed="false">
      <c r="A24" s="3" t="n">
        <v>1902</v>
      </c>
      <c r="B24" s="4" t="n">
        <v>-0.27</v>
      </c>
      <c r="C24" s="4" t="n">
        <v>13.43</v>
      </c>
      <c r="E24" s="3" t="n">
        <v>1902</v>
      </c>
      <c r="F24" s="4" t="n">
        <v>13.43</v>
      </c>
      <c r="G24" s="4" t="n">
        <f aca="false">E24*F24</f>
        <v>25543.86</v>
      </c>
      <c r="H24" s="4" t="n">
        <f aca="false">E24^4</f>
        <v>13087058700816</v>
      </c>
      <c r="I24" s="4" t="n">
        <f aca="false">E24^3</f>
        <v>6880682808</v>
      </c>
      <c r="J24" s="3" t="n">
        <f aca="false">E24^2</f>
        <v>3617604</v>
      </c>
      <c r="K24" s="3" t="n">
        <f aca="false">J24*F24</f>
        <v>48584421.72</v>
      </c>
      <c r="L24" s="16" t="n">
        <f aca="false">(($R$2*J24+$S$2*E24+$T$2)-$O$2)^2</f>
        <v>0.10185823080211</v>
      </c>
      <c r="M24" s="16" t="n">
        <f aca="false">($O$2-F24)^2</f>
        <v>0.109825033008948</v>
      </c>
    </row>
    <row r="25" customFormat="false" ht="14.25" hidden="false" customHeight="false" outlineLevel="0" collapsed="false">
      <c r="A25" s="3" t="n">
        <v>1903</v>
      </c>
      <c r="B25" s="4" t="n">
        <v>-0.37</v>
      </c>
      <c r="C25" s="4" t="n">
        <v>13.33</v>
      </c>
      <c r="E25" s="3" t="n">
        <v>1903</v>
      </c>
      <c r="F25" s="4" t="n">
        <v>13.33</v>
      </c>
      <c r="G25" s="4" t="n">
        <f aca="false">E25*F25</f>
        <v>25366.99</v>
      </c>
      <c r="H25" s="4" t="n">
        <f aca="false">E25^4</f>
        <v>13114603145281</v>
      </c>
      <c r="I25" s="4" t="n">
        <f aca="false">E25^3</f>
        <v>6891541327</v>
      </c>
      <c r="J25" s="3" t="n">
        <f aca="false">E25^2</f>
        <v>3621409</v>
      </c>
      <c r="K25" s="3" t="n">
        <f aca="false">J25*F25</f>
        <v>48273381.97</v>
      </c>
      <c r="L25" s="16" t="n">
        <f aca="false">(($R$2*J25+$S$2*E25+$T$2)-$O$2)^2</f>
        <v>0.102379335288575</v>
      </c>
      <c r="M25" s="16" t="n">
        <f aca="false">($O$2-F25)^2</f>
        <v>0.186104753288668</v>
      </c>
    </row>
    <row r="26" customFormat="false" ht="14.25" hidden="false" customHeight="false" outlineLevel="0" collapsed="false">
      <c r="A26" s="3" t="n">
        <v>1904</v>
      </c>
      <c r="B26" s="4" t="n">
        <v>-0.47</v>
      </c>
      <c r="C26" s="4" t="n">
        <v>13.23</v>
      </c>
      <c r="E26" s="3" t="n">
        <v>1904</v>
      </c>
      <c r="F26" s="4" t="n">
        <v>13.23</v>
      </c>
      <c r="G26" s="4" t="n">
        <f aca="false">E26*F26</f>
        <v>25189.92</v>
      </c>
      <c r="H26" s="4" t="n">
        <f aca="false">E26^4</f>
        <v>13142191046656</v>
      </c>
      <c r="I26" s="4" t="n">
        <f aca="false">E26^3</f>
        <v>6902411264</v>
      </c>
      <c r="J26" s="3" t="n">
        <f aca="false">E26^2</f>
        <v>3625216</v>
      </c>
      <c r="K26" s="3" t="n">
        <f aca="false">J26*F26</f>
        <v>47961607.68</v>
      </c>
      <c r="L26" s="16" t="n">
        <f aca="false">(($R$2*J26+$S$2*E26+$T$2)-$O$2)^2</f>
        <v>0.102788196556073</v>
      </c>
      <c r="M26" s="16" t="n">
        <f aca="false">($O$2-F26)^2</f>
        <v>0.28238447356839</v>
      </c>
    </row>
    <row r="27" customFormat="false" ht="14.25" hidden="false" customHeight="false" outlineLevel="0" collapsed="false">
      <c r="A27" s="3" t="n">
        <v>1905</v>
      </c>
      <c r="B27" s="4" t="n">
        <v>-0.26</v>
      </c>
      <c r="C27" s="4" t="n">
        <v>13.44</v>
      </c>
      <c r="E27" s="3" t="n">
        <v>1905</v>
      </c>
      <c r="F27" s="4" t="n">
        <v>13.44</v>
      </c>
      <c r="G27" s="4" t="n">
        <f aca="false">E27*F27</f>
        <v>25603.2</v>
      </c>
      <c r="H27" s="4" t="n">
        <f aca="false">E27^4</f>
        <v>13169822450625</v>
      </c>
      <c r="I27" s="4" t="n">
        <f aca="false">E27^3</f>
        <v>6913292625</v>
      </c>
      <c r="J27" s="3" t="n">
        <f aca="false">E27^2</f>
        <v>3629025</v>
      </c>
      <c r="K27" s="3" t="n">
        <f aca="false">J27*F27</f>
        <v>48774096</v>
      </c>
      <c r="L27" s="16" t="n">
        <f aca="false">(($R$2*J27+$S$2*E27+$T$2)-$O$2)^2</f>
        <v>0.103084136477857</v>
      </c>
      <c r="M27" s="16" t="n">
        <f aca="false">($O$2-F27)^2</f>
        <v>0.103297060980977</v>
      </c>
    </row>
    <row r="28" customFormat="false" ht="14.25" hidden="false" customHeight="false" outlineLevel="0" collapsed="false">
      <c r="A28" s="3" t="n">
        <v>1906</v>
      </c>
      <c r="B28" s="4" t="n">
        <v>-0.22</v>
      </c>
      <c r="C28" s="4" t="n">
        <v>13.48</v>
      </c>
      <c r="E28" s="3" t="n">
        <v>1906</v>
      </c>
      <c r="F28" s="4" t="n">
        <v>13.48</v>
      </c>
      <c r="G28" s="4" t="n">
        <f aca="false">E28*F28</f>
        <v>25692.88</v>
      </c>
      <c r="H28" s="4" t="n">
        <f aca="false">E28^4</f>
        <v>13197497402896</v>
      </c>
      <c r="I28" s="4" t="n">
        <f aca="false">E28^3</f>
        <v>6924185416</v>
      </c>
      <c r="J28" s="3" t="n">
        <f aca="false">E28^2</f>
        <v>3632836</v>
      </c>
      <c r="K28" s="3" t="n">
        <f aca="false">J28*F28</f>
        <v>48970629.28</v>
      </c>
      <c r="L28" s="16" t="n">
        <f aca="false">(($R$2*J28+$S$2*E28+$T$2)-$O$2)^2</f>
        <v>0.103266665056478</v>
      </c>
      <c r="M28" s="16" t="n">
        <f aca="false">($O$2-F28)^2</f>
        <v>0.079185172869089</v>
      </c>
    </row>
    <row r="29" customFormat="false" ht="14.25" hidden="false" customHeight="false" outlineLevel="0" collapsed="false">
      <c r="A29" s="3" t="n">
        <v>1907</v>
      </c>
      <c r="B29" s="4" t="n">
        <v>-0.38</v>
      </c>
      <c r="C29" s="4" t="n">
        <v>13.32</v>
      </c>
      <c r="E29" s="3" t="n">
        <v>1907</v>
      </c>
      <c r="F29" s="4" t="n">
        <v>13.32</v>
      </c>
      <c r="G29" s="4" t="n">
        <f aca="false">E29*F29</f>
        <v>25401.24</v>
      </c>
      <c r="H29" s="4" t="n">
        <f aca="false">E29^4</f>
        <v>13225215949201</v>
      </c>
      <c r="I29" s="4" t="n">
        <f aca="false">E29^3</f>
        <v>6935089643</v>
      </c>
      <c r="J29" s="3" t="n">
        <f aca="false">E29^2</f>
        <v>3636649</v>
      </c>
      <c r="K29" s="3" t="n">
        <f aca="false">J29*F29</f>
        <v>48440164.68</v>
      </c>
      <c r="L29" s="16" t="n">
        <f aca="false">(($R$2*J29+$S$2*E29+$T$2)-$O$2)^2</f>
        <v>0.103335480424144</v>
      </c>
      <c r="M29" s="16" t="n">
        <f aca="false">($O$2-F29)^2</f>
        <v>0.194832725316642</v>
      </c>
    </row>
    <row r="30" customFormat="false" ht="14.25" hidden="false" customHeight="false" outlineLevel="0" collapsed="false">
      <c r="A30" s="3" t="n">
        <v>1908</v>
      </c>
      <c r="B30" s="4" t="n">
        <v>-0.43</v>
      </c>
      <c r="C30" s="4" t="n">
        <v>13.27</v>
      </c>
      <c r="E30" s="3" t="n">
        <v>1908</v>
      </c>
      <c r="F30" s="4" t="n">
        <v>13.27</v>
      </c>
      <c r="G30" s="4" t="n">
        <f aca="false">E30*F30</f>
        <v>25319.16</v>
      </c>
      <c r="H30" s="4" t="n">
        <f aca="false">E30^4</f>
        <v>13252978135296</v>
      </c>
      <c r="I30" s="4" t="n">
        <f aca="false">E30^3</f>
        <v>6946005312</v>
      </c>
      <c r="J30" s="3" t="n">
        <f aca="false">E30^2</f>
        <v>3640464</v>
      </c>
      <c r="K30" s="3" t="n">
        <f aca="false">J30*F30</f>
        <v>48308957.28</v>
      </c>
      <c r="L30" s="16" t="n">
        <f aca="false">(($R$2*J30+$S$2*E30+$T$2)-$O$2)^2</f>
        <v>0.10329046884239</v>
      </c>
      <c r="M30" s="16" t="n">
        <f aca="false">($O$2-F30)^2</f>
        <v>0.241472585456501</v>
      </c>
    </row>
    <row r="31" customFormat="false" ht="14.25" hidden="false" customHeight="false" outlineLevel="0" collapsed="false">
      <c r="A31" s="3" t="n">
        <v>1909</v>
      </c>
      <c r="B31" s="4" t="n">
        <v>-0.48</v>
      </c>
      <c r="C31" s="4" t="n">
        <v>13.22</v>
      </c>
      <c r="E31" s="3" t="n">
        <v>1909</v>
      </c>
      <c r="F31" s="4" t="n">
        <v>13.22</v>
      </c>
      <c r="G31" s="4" t="n">
        <f aca="false">E31*F31</f>
        <v>25236.98</v>
      </c>
      <c r="H31" s="4" t="n">
        <f aca="false">E31^4</f>
        <v>13280784006961</v>
      </c>
      <c r="I31" s="4" t="n">
        <f aca="false">E31^3</f>
        <v>6956932429</v>
      </c>
      <c r="J31" s="3" t="n">
        <f aca="false">E31^2</f>
        <v>3644281</v>
      </c>
      <c r="K31" s="3" t="n">
        <f aca="false">J31*F31</f>
        <v>48177394.82</v>
      </c>
      <c r="L31" s="16" t="n">
        <f aca="false">(($R$2*J31+$S$2*E31+$T$2)-$O$2)^2</f>
        <v>0.103131704702375</v>
      </c>
      <c r="M31" s="16" t="n">
        <f aca="false">($O$2-F31)^2</f>
        <v>0.293112445596361</v>
      </c>
    </row>
    <row r="32" customFormat="false" ht="14.25" hidden="false" customHeight="false" outlineLevel="0" collapsed="false">
      <c r="A32" s="3" t="n">
        <v>1910</v>
      </c>
      <c r="B32" s="4" t="n">
        <v>-0.43</v>
      </c>
      <c r="C32" s="4" t="n">
        <v>13.27</v>
      </c>
      <c r="E32" s="3" t="n">
        <v>1910</v>
      </c>
      <c r="F32" s="4" t="n">
        <v>13.27</v>
      </c>
      <c r="G32" s="4" t="n">
        <f aca="false">E32*F32</f>
        <v>25345.7</v>
      </c>
      <c r="H32" s="4" t="n">
        <f aca="false">E32^4</f>
        <v>13308633610000</v>
      </c>
      <c r="I32" s="4" t="n">
        <f aca="false">E32^3</f>
        <v>6967871000</v>
      </c>
      <c r="J32" s="3" t="n">
        <f aca="false">E32^2</f>
        <v>3648100</v>
      </c>
      <c r="K32" s="3" t="n">
        <f aca="false">J32*F32</f>
        <v>48410287</v>
      </c>
      <c r="L32" s="16" t="n">
        <f aca="false">(($R$2*J32+$S$2*E32+$T$2)-$O$2)^2</f>
        <v>0.102859450524698</v>
      </c>
      <c r="M32" s="16" t="n">
        <f aca="false">($O$2-F32)^2</f>
        <v>0.241472585456501</v>
      </c>
    </row>
    <row r="33" customFormat="false" ht="14.25" hidden="false" customHeight="false" outlineLevel="0" collapsed="false">
      <c r="A33" s="3" t="n">
        <v>1911</v>
      </c>
      <c r="B33" s="4" t="n">
        <v>-0.44</v>
      </c>
      <c r="C33" s="4" t="n">
        <v>13.26</v>
      </c>
      <c r="E33" s="3" t="n">
        <v>1911</v>
      </c>
      <c r="F33" s="4" t="n">
        <v>13.26</v>
      </c>
      <c r="G33" s="4" t="n">
        <f aca="false">E33*F33</f>
        <v>25339.86</v>
      </c>
      <c r="H33" s="4" t="n">
        <f aca="false">E33^4</f>
        <v>13336526990241</v>
      </c>
      <c r="I33" s="4" t="n">
        <f aca="false">E33^3</f>
        <v>6978821031</v>
      </c>
      <c r="J33" s="3" t="n">
        <f aca="false">E33^2</f>
        <v>3651921</v>
      </c>
      <c r="K33" s="3" t="n">
        <f aca="false">J33*F33</f>
        <v>48424472.46</v>
      </c>
      <c r="L33" s="16" t="n">
        <f aca="false">(($R$2*J33+$S$2*E33+$T$2)-$O$2)^2</f>
        <v>0.102474156959248</v>
      </c>
      <c r="M33" s="16" t="n">
        <f aca="false">($O$2-F33)^2</f>
        <v>0.251400557484472</v>
      </c>
    </row>
    <row r="34" customFormat="false" ht="14.25" hidden="false" customHeight="false" outlineLevel="0" collapsed="false">
      <c r="A34" s="3" t="n">
        <v>1912</v>
      </c>
      <c r="B34" s="4" t="n">
        <v>-0.36</v>
      </c>
      <c r="C34" s="4" t="n">
        <v>13.34</v>
      </c>
      <c r="E34" s="3" t="n">
        <v>1912</v>
      </c>
      <c r="F34" s="4" t="n">
        <v>13.34</v>
      </c>
      <c r="G34" s="4" t="n">
        <f aca="false">E34*F34</f>
        <v>25506.08</v>
      </c>
      <c r="H34" s="4" t="n">
        <f aca="false">E34^4</f>
        <v>13364464193536</v>
      </c>
      <c r="I34" s="4" t="n">
        <f aca="false">E34^3</f>
        <v>6989782528</v>
      </c>
      <c r="J34" s="3" t="n">
        <f aca="false">E34^2</f>
        <v>3655744</v>
      </c>
      <c r="K34" s="3" t="n">
        <f aca="false">J34*F34</f>
        <v>48767624.96</v>
      </c>
      <c r="L34" s="16" t="n">
        <f aca="false">(($R$2*J34+$S$2*E34+$T$2)-$O$2)^2</f>
        <v>0.101976462785685</v>
      </c>
      <c r="M34" s="16" t="n">
        <f aca="false">($O$2-F34)^2</f>
        <v>0.177576781260696</v>
      </c>
    </row>
    <row r="35" customFormat="false" ht="14.25" hidden="false" customHeight="false" outlineLevel="0" collapsed="false">
      <c r="A35" s="3" t="n">
        <v>1913</v>
      </c>
      <c r="B35" s="4" t="n">
        <v>-0.34</v>
      </c>
      <c r="C35" s="4" t="n">
        <v>13.36</v>
      </c>
      <c r="E35" s="3" t="n">
        <v>1913</v>
      </c>
      <c r="F35" s="4" t="n">
        <v>13.36</v>
      </c>
      <c r="G35" s="4" t="n">
        <f aca="false">E35*F35</f>
        <v>25557.68</v>
      </c>
      <c r="H35" s="4" t="n">
        <f aca="false">E35^4</f>
        <v>13392445265761</v>
      </c>
      <c r="I35" s="4" t="n">
        <f aca="false">E35^3</f>
        <v>7000755497</v>
      </c>
      <c r="J35" s="3" t="n">
        <f aca="false">E35^2</f>
        <v>3659569</v>
      </c>
      <c r="K35" s="3" t="n">
        <f aca="false">J35*F35</f>
        <v>48891841.84</v>
      </c>
      <c r="L35" s="16" t="n">
        <f aca="false">(($R$2*J35+$S$2*E35+$T$2)-$O$2)^2</f>
        <v>0.101367194912885</v>
      </c>
      <c r="M35" s="16" t="n">
        <f aca="false">($O$2-F35)^2</f>
        <v>0.161120837204753</v>
      </c>
      <c r="P35" s="52"/>
      <c r="Q35" s="52"/>
      <c r="R35" s="52"/>
      <c r="S35" s="52"/>
      <c r="T35" s="52"/>
      <c r="U35" s="52"/>
    </row>
    <row r="36" customFormat="false" ht="14.25" hidden="false" customHeight="false" outlineLevel="0" collapsed="false">
      <c r="A36" s="3" t="n">
        <v>1914</v>
      </c>
      <c r="B36" s="4" t="n">
        <v>-0.15</v>
      </c>
      <c r="C36" s="4" t="n">
        <v>13.55</v>
      </c>
      <c r="E36" s="3" t="n">
        <v>1914</v>
      </c>
      <c r="F36" s="4" t="n">
        <v>13.55</v>
      </c>
      <c r="G36" s="4" t="n">
        <f aca="false">E36*F36</f>
        <v>25934.7</v>
      </c>
      <c r="H36" s="4" t="n">
        <f aca="false">E36^4</f>
        <v>13420470252816</v>
      </c>
      <c r="I36" s="4" t="n">
        <f aca="false">E36^3</f>
        <v>7011739944</v>
      </c>
      <c r="J36" s="3" t="n">
        <f aca="false">E36^2</f>
        <v>3663396</v>
      </c>
      <c r="K36" s="3" t="n">
        <f aca="false">J36*F36</f>
        <v>49639015.8</v>
      </c>
      <c r="L36" s="16" t="n">
        <f aca="false">(($R$2*J36+$S$2*E36+$T$2)-$O$2)^2</f>
        <v>0.100647368379351</v>
      </c>
      <c r="M36" s="16" t="n">
        <f aca="false">($O$2-F36)^2</f>
        <v>0.0446893686732846</v>
      </c>
    </row>
    <row r="37" customFormat="false" ht="14.25" hidden="false" customHeight="false" outlineLevel="0" collapsed="false">
      <c r="A37" s="3" t="n">
        <v>1915</v>
      </c>
      <c r="B37" s="4" t="n">
        <v>-0.14</v>
      </c>
      <c r="C37" s="4" t="n">
        <v>13.56</v>
      </c>
      <c r="E37" s="3" t="n">
        <v>1915</v>
      </c>
      <c r="F37" s="4" t="n">
        <v>13.56</v>
      </c>
      <c r="G37" s="4" t="n">
        <f aca="false">E37*F37</f>
        <v>25967.4</v>
      </c>
      <c r="H37" s="4" t="n">
        <f aca="false">E37^4</f>
        <v>13448539200625</v>
      </c>
      <c r="I37" s="4" t="n">
        <f aca="false">E37^3</f>
        <v>7022735875</v>
      </c>
      <c r="J37" s="3" t="n">
        <f aca="false">E37^2</f>
        <v>3667225</v>
      </c>
      <c r="K37" s="3" t="n">
        <f aca="false">J37*F37</f>
        <v>49727571</v>
      </c>
      <c r="L37" s="16" t="n">
        <f aca="false">(($R$2*J37+$S$2*E37+$T$2)-$O$2)^2</f>
        <v>0.0998181863530916</v>
      </c>
      <c r="M37" s="16" t="n">
        <f aca="false">($O$2-F37)^2</f>
        <v>0.0405613966453127</v>
      </c>
    </row>
    <row r="38" customFormat="false" ht="14.25" hidden="false" customHeight="false" outlineLevel="0" collapsed="false">
      <c r="A38" s="3" t="n">
        <v>1916</v>
      </c>
      <c r="B38" s="4" t="n">
        <v>-0.36</v>
      </c>
      <c r="C38" s="4" t="n">
        <v>13.34</v>
      </c>
      <c r="E38" s="3" t="n">
        <v>1916</v>
      </c>
      <c r="F38" s="4" t="n">
        <v>13.34</v>
      </c>
      <c r="G38" s="4" t="n">
        <f aca="false">E38*F38</f>
        <v>25559.44</v>
      </c>
      <c r="H38" s="4" t="n">
        <f aca="false">E38^4</f>
        <v>13476652155136</v>
      </c>
      <c r="I38" s="4" t="n">
        <f aca="false">E38^3</f>
        <v>7033743296</v>
      </c>
      <c r="J38" s="3" t="n">
        <f aca="false">E38^2</f>
        <v>3671056</v>
      </c>
      <c r="K38" s="3" t="n">
        <f aca="false">J38*F38</f>
        <v>48971887.04</v>
      </c>
      <c r="L38" s="16" t="n">
        <f aca="false">(($R$2*J38+$S$2*E38+$T$2)-$O$2)^2</f>
        <v>0.0988810401314148</v>
      </c>
      <c r="M38" s="16" t="n">
        <f aca="false">($O$2-F38)^2</f>
        <v>0.177576781260696</v>
      </c>
    </row>
    <row r="39" customFormat="false" ht="14.25" hidden="false" customHeight="false" outlineLevel="0" collapsed="false">
      <c r="A39" s="3" t="n">
        <v>1917</v>
      </c>
      <c r="B39" s="4" t="n">
        <v>-0.46</v>
      </c>
      <c r="C39" s="4" t="n">
        <v>13.24</v>
      </c>
      <c r="E39" s="3" t="n">
        <v>1917</v>
      </c>
      <c r="F39" s="4" t="n">
        <v>13.24</v>
      </c>
      <c r="G39" s="4" t="n">
        <f aca="false">E39*F39</f>
        <v>25381.08</v>
      </c>
      <c r="H39" s="4" t="n">
        <f aca="false">E39^4</f>
        <v>13504809162321</v>
      </c>
      <c r="I39" s="4" t="n">
        <f aca="false">E39^3</f>
        <v>7044762213</v>
      </c>
      <c r="J39" s="3" t="n">
        <f aca="false">E39^2</f>
        <v>3674889</v>
      </c>
      <c r="K39" s="3" t="n">
        <f aca="false">J39*F39</f>
        <v>48655530.36</v>
      </c>
      <c r="L39" s="16" t="n">
        <f aca="false">(($R$2*J39+$S$2*E39+$T$2)-$O$2)^2</f>
        <v>0.0978375091413177</v>
      </c>
      <c r="M39" s="16" t="n">
        <f aca="false">($O$2-F39)^2</f>
        <v>0.271856501540418</v>
      </c>
    </row>
    <row r="40" customFormat="false" ht="14.25" hidden="false" customHeight="false" outlineLevel="0" collapsed="false">
      <c r="A40" s="3" t="n">
        <v>1918</v>
      </c>
      <c r="B40" s="4" t="n">
        <v>-0.29</v>
      </c>
      <c r="C40" s="4" t="n">
        <v>13.41</v>
      </c>
      <c r="E40" s="3" t="n">
        <v>1918</v>
      </c>
      <c r="F40" s="4" t="n">
        <v>13.41</v>
      </c>
      <c r="G40" s="4" t="n">
        <f aca="false">E40*F40</f>
        <v>25720.38</v>
      </c>
      <c r="H40" s="4" t="n">
        <f aca="false">E40^4</f>
        <v>13533010268176</v>
      </c>
      <c r="I40" s="4" t="n">
        <f aca="false">E40^3</f>
        <v>7055792632</v>
      </c>
      <c r="J40" s="3" t="n">
        <f aca="false">E40^2</f>
        <v>3678724</v>
      </c>
      <c r="K40" s="3" t="n">
        <f aca="false">J40*F40</f>
        <v>49331688.84</v>
      </c>
      <c r="L40" s="16" t="n">
        <f aca="false">(($R$2*J40+$S$2*E40+$T$2)-$O$2)^2</f>
        <v>0.0966893609390238</v>
      </c>
      <c r="M40" s="16" t="n">
        <f aca="false">($O$2-F40)^2</f>
        <v>0.123480977064892</v>
      </c>
    </row>
    <row r="41" customFormat="false" ht="14.25" hidden="false" customHeight="false" outlineLevel="0" collapsed="false">
      <c r="A41" s="3" t="n">
        <v>1919</v>
      </c>
      <c r="B41" s="4" t="n">
        <v>-0.28</v>
      </c>
      <c r="C41" s="4" t="n">
        <v>13.42</v>
      </c>
      <c r="E41" s="3" t="n">
        <v>1919</v>
      </c>
      <c r="F41" s="4" t="n">
        <v>13.42</v>
      </c>
      <c r="G41" s="4" t="n">
        <f aca="false">E41*F41</f>
        <v>25752.98</v>
      </c>
      <c r="H41" s="4" t="n">
        <f aca="false">E41^4</f>
        <v>13561255518721</v>
      </c>
      <c r="I41" s="4" t="n">
        <f aca="false">E41^3</f>
        <v>7066834559</v>
      </c>
      <c r="J41" s="3" t="n">
        <f aca="false">E41^2</f>
        <v>3682561</v>
      </c>
      <c r="K41" s="3" t="n">
        <f aca="false">J41*F41</f>
        <v>49419968.62</v>
      </c>
      <c r="L41" s="16" t="n">
        <f aca="false">(($R$2*J41+$S$2*E41+$T$2)-$O$2)^2</f>
        <v>0.0954385512104462</v>
      </c>
      <c r="M41" s="16" t="n">
        <f aca="false">($O$2-F41)^2</f>
        <v>0.11655300503692</v>
      </c>
    </row>
    <row r="42" customFormat="false" ht="14.25" hidden="false" customHeight="false" outlineLevel="0" collapsed="false">
      <c r="A42" s="3" t="n">
        <v>1920</v>
      </c>
      <c r="B42" s="4" t="n">
        <v>-0.27</v>
      </c>
      <c r="C42" s="4" t="n">
        <v>13.43</v>
      </c>
      <c r="E42" s="3" t="n">
        <v>1920</v>
      </c>
      <c r="F42" s="4" t="n">
        <v>13.43</v>
      </c>
      <c r="G42" s="4" t="n">
        <f aca="false">E42*F42</f>
        <v>25785.6</v>
      </c>
      <c r="H42" s="4" t="n">
        <f aca="false">E42^4</f>
        <v>13589544960000</v>
      </c>
      <c r="I42" s="4" t="n">
        <f aca="false">E42^3</f>
        <v>7077888000</v>
      </c>
      <c r="J42" s="3" t="n">
        <f aca="false">E42^2</f>
        <v>3686400</v>
      </c>
      <c r="K42" s="3" t="n">
        <f aca="false">J42*F42</f>
        <v>49508352</v>
      </c>
      <c r="L42" s="16" t="n">
        <f aca="false">(($R$2*J42+$S$2*E42+$T$2)-$O$2)^2</f>
        <v>0.0940872237710416</v>
      </c>
      <c r="M42" s="16" t="n">
        <f aca="false">($O$2-F42)^2</f>
        <v>0.109825033008948</v>
      </c>
    </row>
    <row r="43" customFormat="false" ht="14.25" hidden="false" customHeight="false" outlineLevel="0" collapsed="false">
      <c r="A43" s="3" t="n">
        <v>1921</v>
      </c>
      <c r="B43" s="4" t="n">
        <v>-0.19</v>
      </c>
      <c r="C43" s="4" t="n">
        <v>13.51</v>
      </c>
      <c r="E43" s="3" t="n">
        <v>1921</v>
      </c>
      <c r="F43" s="4" t="n">
        <v>13.51</v>
      </c>
      <c r="G43" s="4" t="n">
        <f aca="false">E43*F43</f>
        <v>25952.71</v>
      </c>
      <c r="H43" s="4" t="n">
        <f aca="false">E43^4</f>
        <v>13617878638081</v>
      </c>
      <c r="I43" s="4" t="n">
        <f aca="false">E43^3</f>
        <v>7088952961</v>
      </c>
      <c r="J43" s="3" t="n">
        <f aca="false">E43^2</f>
        <v>3690241</v>
      </c>
      <c r="K43" s="3" t="n">
        <f aca="false">J43*F43</f>
        <v>49855155.91</v>
      </c>
      <c r="L43" s="16" t="n">
        <f aca="false">(($R$2*J43+$S$2*E43+$T$2)-$O$2)^2</f>
        <v>0.0926377105653577</v>
      </c>
      <c r="M43" s="16" t="n">
        <f aca="false">($O$2-F43)^2</f>
        <v>0.0632012567851723</v>
      </c>
    </row>
    <row r="44" customFormat="false" ht="14.25" hidden="false" customHeight="false" outlineLevel="0" collapsed="false">
      <c r="A44" s="3" t="n">
        <v>1922</v>
      </c>
      <c r="B44" s="4" t="n">
        <v>-0.28</v>
      </c>
      <c r="C44" s="4" t="n">
        <v>13.42</v>
      </c>
      <c r="E44" s="3" t="n">
        <v>1922</v>
      </c>
      <c r="F44" s="4" t="n">
        <v>13.42</v>
      </c>
      <c r="G44" s="4" t="n">
        <f aca="false">E44*F44</f>
        <v>25793.24</v>
      </c>
      <c r="H44" s="4" t="n">
        <f aca="false">E44^4</f>
        <v>13646256599056</v>
      </c>
      <c r="I44" s="4" t="n">
        <f aca="false">E44^3</f>
        <v>7100029448</v>
      </c>
      <c r="J44" s="3" t="n">
        <f aca="false">E44^2</f>
        <v>3694084</v>
      </c>
      <c r="K44" s="3" t="n">
        <f aca="false">J44*F44</f>
        <v>49574607.28</v>
      </c>
      <c r="L44" s="16" t="n">
        <f aca="false">(($R$2*J44+$S$2*E44+$T$2)-$O$2)^2</f>
        <v>0.091092531667871</v>
      </c>
      <c r="M44" s="16" t="n">
        <f aca="false">($O$2-F44)^2</f>
        <v>0.11655300503692</v>
      </c>
    </row>
    <row r="45" customFormat="false" ht="14.25" hidden="false" customHeight="false" outlineLevel="0" collapsed="false">
      <c r="A45" s="3" t="n">
        <v>1923</v>
      </c>
      <c r="B45" s="4" t="n">
        <v>-0.26</v>
      </c>
      <c r="C45" s="4" t="n">
        <v>13.44</v>
      </c>
      <c r="E45" s="3" t="n">
        <v>1923</v>
      </c>
      <c r="F45" s="4" t="n">
        <v>13.44</v>
      </c>
      <c r="G45" s="4" t="n">
        <f aca="false">E45*F45</f>
        <v>25845.12</v>
      </c>
      <c r="H45" s="4" t="n">
        <f aca="false">E45^4</f>
        <v>13674678889041</v>
      </c>
      <c r="I45" s="4" t="n">
        <f aca="false">E45^3</f>
        <v>7111117467</v>
      </c>
      <c r="J45" s="3" t="n">
        <f aca="false">E45^2</f>
        <v>3697929</v>
      </c>
      <c r="K45" s="3" t="n">
        <f aca="false">J45*F45</f>
        <v>49700165.76</v>
      </c>
      <c r="L45" s="16" t="n">
        <f aca="false">(($R$2*J45+$S$2*E45+$T$2)-$O$2)^2</f>
        <v>0.089454395282119</v>
      </c>
      <c r="M45" s="16" t="n">
        <f aca="false">($O$2-F45)^2</f>
        <v>0.103297060980977</v>
      </c>
    </row>
    <row r="46" customFormat="false" ht="14.25" hidden="false" customHeight="false" outlineLevel="0" collapsed="false">
      <c r="A46" s="3" t="n">
        <v>1924</v>
      </c>
      <c r="B46" s="4" t="n">
        <v>-0.27</v>
      </c>
      <c r="C46" s="4" t="n">
        <v>13.43</v>
      </c>
      <c r="E46" s="3" t="n">
        <v>1924</v>
      </c>
      <c r="F46" s="4" t="n">
        <v>13.43</v>
      </c>
      <c r="G46" s="4" t="n">
        <f aca="false">E46*F46</f>
        <v>25839.32</v>
      </c>
      <c r="H46" s="4" t="n">
        <f aca="false">E46^4</f>
        <v>13703145554176</v>
      </c>
      <c r="I46" s="4" t="n">
        <f aca="false">E46^3</f>
        <v>7122217024</v>
      </c>
      <c r="J46" s="3" t="n">
        <f aca="false">E46^2</f>
        <v>3701776</v>
      </c>
      <c r="K46" s="3" t="n">
        <f aca="false">J46*F46</f>
        <v>49714851.68</v>
      </c>
      <c r="L46" s="16" t="n">
        <f aca="false">(($R$2*J46+$S$2*E46+$T$2)-$O$2)^2</f>
        <v>0.0877261977415599</v>
      </c>
      <c r="M46" s="16" t="n">
        <f aca="false">($O$2-F46)^2</f>
        <v>0.109825033008948</v>
      </c>
    </row>
    <row r="47" customFormat="false" ht="14.25" hidden="false" customHeight="false" outlineLevel="0" collapsed="false">
      <c r="A47" s="3" t="n">
        <v>1925</v>
      </c>
      <c r="B47" s="4" t="n">
        <v>-0.22</v>
      </c>
      <c r="C47" s="4" t="n">
        <v>13.48</v>
      </c>
      <c r="E47" s="3" t="n">
        <v>1925</v>
      </c>
      <c r="F47" s="4" t="n">
        <v>13.48</v>
      </c>
      <c r="G47" s="4" t="n">
        <f aca="false">E47*F47</f>
        <v>25949</v>
      </c>
      <c r="H47" s="4" t="n">
        <f aca="false">E47^4</f>
        <v>13731656640625</v>
      </c>
      <c r="I47" s="4" t="n">
        <f aca="false">E47^3</f>
        <v>7133328125</v>
      </c>
      <c r="J47" s="3" t="n">
        <f aca="false">E47^2</f>
        <v>3705625</v>
      </c>
      <c r="K47" s="3" t="n">
        <f aca="false">J47*F47</f>
        <v>49951825</v>
      </c>
      <c r="L47" s="16" t="n">
        <f aca="false">(($R$2*J47+$S$2*E47+$T$2)-$O$2)^2</f>
        <v>0.0859110235086515</v>
      </c>
      <c r="M47" s="16" t="n">
        <f aca="false">($O$2-F47)^2</f>
        <v>0.079185172869089</v>
      </c>
    </row>
    <row r="48" customFormat="false" ht="14.25" hidden="false" customHeight="false" outlineLevel="0" collapsed="false">
      <c r="A48" s="3" t="n">
        <v>1926</v>
      </c>
      <c r="B48" s="4" t="n">
        <v>-0.11</v>
      </c>
      <c r="C48" s="4" t="n">
        <v>13.59</v>
      </c>
      <c r="E48" s="3" t="n">
        <v>1926</v>
      </c>
      <c r="F48" s="4" t="n">
        <v>13.59</v>
      </c>
      <c r="G48" s="4" t="n">
        <f aca="false">E48*F48</f>
        <v>26174.34</v>
      </c>
      <c r="H48" s="4" t="n">
        <f aca="false">E48^4</f>
        <v>13760212194576</v>
      </c>
      <c r="I48" s="4" t="n">
        <f aca="false">E48^3</f>
        <v>7144450776</v>
      </c>
      <c r="J48" s="3" t="n">
        <f aca="false">E48^2</f>
        <v>3709476</v>
      </c>
      <c r="K48" s="3" t="n">
        <f aca="false">J48*F48</f>
        <v>50411778.84</v>
      </c>
      <c r="L48" s="16" t="n">
        <f aca="false">(($R$2*J48+$S$2*E48+$T$2)-$O$2)^2</f>
        <v>0.0840121451756999</v>
      </c>
      <c r="M48" s="16" t="n">
        <f aca="false">($O$2-F48)^2</f>
        <v>0.0293774805613962</v>
      </c>
    </row>
    <row r="49" customFormat="false" ht="14.25" hidden="false" customHeight="false" outlineLevel="0" collapsed="false">
      <c r="A49" s="3" t="n">
        <v>1927</v>
      </c>
      <c r="B49" s="4" t="n">
        <v>-0.22</v>
      </c>
      <c r="C49" s="4" t="n">
        <v>13.48</v>
      </c>
      <c r="E49" s="3" t="n">
        <v>1927</v>
      </c>
      <c r="F49" s="4" t="n">
        <v>13.48</v>
      </c>
      <c r="G49" s="4" t="n">
        <f aca="false">E49*F49</f>
        <v>25975.96</v>
      </c>
      <c r="H49" s="4" t="n">
        <f aca="false">E49^4</f>
        <v>13788812262241</v>
      </c>
      <c r="I49" s="4" t="n">
        <f aca="false">E49^3</f>
        <v>7155584983</v>
      </c>
      <c r="J49" s="3" t="n">
        <f aca="false">E49^2</f>
        <v>3713329</v>
      </c>
      <c r="K49" s="3" t="n">
        <f aca="false">J49*F49</f>
        <v>50055674.92</v>
      </c>
      <c r="L49" s="16" t="n">
        <f aca="false">(($R$2*J49+$S$2*E49+$T$2)-$O$2)^2</f>
        <v>0.0820330234643828</v>
      </c>
      <c r="M49" s="16" t="n">
        <f aca="false">($O$2-F49)^2</f>
        <v>0.079185172869089</v>
      </c>
    </row>
    <row r="50" customFormat="false" ht="14.25" hidden="false" customHeight="false" outlineLevel="0" collapsed="false">
      <c r="A50" s="3" t="n">
        <v>1928</v>
      </c>
      <c r="B50" s="4" t="n">
        <v>-0.2</v>
      </c>
      <c r="C50" s="4" t="n">
        <v>13.5</v>
      </c>
      <c r="E50" s="3" t="n">
        <v>1928</v>
      </c>
      <c r="F50" s="4" t="n">
        <v>13.5</v>
      </c>
      <c r="G50" s="4" t="n">
        <f aca="false">E50*F50</f>
        <v>26028</v>
      </c>
      <c r="H50" s="4" t="n">
        <f aca="false">E50^4</f>
        <v>13817456889856</v>
      </c>
      <c r="I50" s="4" t="n">
        <f aca="false">E50^3</f>
        <v>7166730752</v>
      </c>
      <c r="J50" s="3" t="n">
        <f aca="false">E50^2</f>
        <v>3717184</v>
      </c>
      <c r="K50" s="3" t="n">
        <f aca="false">J50*F50</f>
        <v>50181984</v>
      </c>
      <c r="L50" s="16" t="n">
        <f aca="false">(($R$2*J50+$S$2*E50+$T$2)-$O$2)^2</f>
        <v>0.0799773072257235</v>
      </c>
      <c r="M50" s="16" t="n">
        <f aca="false">($O$2-F50)^2</f>
        <v>0.0683292288131442</v>
      </c>
    </row>
    <row r="51" customFormat="false" ht="14.25" hidden="false" customHeight="false" outlineLevel="0" collapsed="false">
      <c r="A51" s="3" t="n">
        <v>1929</v>
      </c>
      <c r="B51" s="4" t="n">
        <v>-0.36</v>
      </c>
      <c r="C51" s="4" t="n">
        <v>13.34</v>
      </c>
      <c r="E51" s="3" t="n">
        <v>1929</v>
      </c>
      <c r="F51" s="4" t="n">
        <v>13.34</v>
      </c>
      <c r="G51" s="4" t="n">
        <f aca="false">E51*F51</f>
        <v>25732.86</v>
      </c>
      <c r="H51" s="4" t="n">
        <f aca="false">E51^4</f>
        <v>13846146123681</v>
      </c>
      <c r="I51" s="4" t="n">
        <f aca="false">E51^3</f>
        <v>7177888089</v>
      </c>
      <c r="J51" s="3" t="n">
        <f aca="false">E51^2</f>
        <v>3721041</v>
      </c>
      <c r="K51" s="3" t="n">
        <f aca="false">J51*F51</f>
        <v>49638686.94</v>
      </c>
      <c r="L51" s="16" t="n">
        <f aca="false">(($R$2*J51+$S$2*E51+$T$2)-$O$2)^2</f>
        <v>0.0778488334404162</v>
      </c>
      <c r="M51" s="16" t="n">
        <f aca="false">($O$2-F51)^2</f>
        <v>0.177576781260696</v>
      </c>
    </row>
    <row r="52" customFormat="false" ht="14.25" hidden="false" customHeight="false" outlineLevel="0" collapsed="false">
      <c r="A52" s="3" t="n">
        <v>1930</v>
      </c>
      <c r="B52" s="4" t="n">
        <v>-0.16</v>
      </c>
      <c r="C52" s="4" t="n">
        <v>13.54</v>
      </c>
      <c r="E52" s="3" t="n">
        <v>1930</v>
      </c>
      <c r="F52" s="4" t="n">
        <v>13.54</v>
      </c>
      <c r="G52" s="4" t="n">
        <f aca="false">E52*F52</f>
        <v>26132.2</v>
      </c>
      <c r="H52" s="4" t="n">
        <f aca="false">E52^4</f>
        <v>13874880010000</v>
      </c>
      <c r="I52" s="4" t="n">
        <f aca="false">E52^3</f>
        <v>7189057000</v>
      </c>
      <c r="J52" s="3" t="n">
        <f aca="false">E52^2</f>
        <v>3724900</v>
      </c>
      <c r="K52" s="3" t="n">
        <f aca="false">J52*F52</f>
        <v>50435146</v>
      </c>
      <c r="L52" s="16" t="n">
        <f aca="false">(($R$2*J52+$S$2*E52+$T$2)-$O$2)^2</f>
        <v>0.0756516272184063</v>
      </c>
      <c r="M52" s="16" t="n">
        <f aca="false">($O$2-F52)^2</f>
        <v>0.0490173407012566</v>
      </c>
    </row>
    <row r="53" customFormat="false" ht="14.25" hidden="false" customHeight="false" outlineLevel="0" collapsed="false">
      <c r="A53" s="3" t="n">
        <v>1931</v>
      </c>
      <c r="B53" s="4" t="n">
        <v>-0.09</v>
      </c>
      <c r="C53" s="4" t="n">
        <v>13.61</v>
      </c>
      <c r="E53" s="3" t="n">
        <v>1931</v>
      </c>
      <c r="F53" s="4" t="n">
        <v>13.61</v>
      </c>
      <c r="G53" s="4" t="n">
        <f aca="false">E53*F53</f>
        <v>26280.91</v>
      </c>
      <c r="H53" s="4" t="n">
        <f aca="false">E53^4</f>
        <v>13903658595121</v>
      </c>
      <c r="I53" s="4" t="n">
        <f aca="false">E53^3</f>
        <v>7200237491</v>
      </c>
      <c r="J53" s="3" t="n">
        <f aca="false">E53^2</f>
        <v>3728761</v>
      </c>
      <c r="K53" s="3" t="n">
        <f aca="false">J53*F53</f>
        <v>50748437.21</v>
      </c>
      <c r="L53" s="16" t="n">
        <f aca="false">(($R$2*J53+$S$2*E53+$T$2)-$O$2)^2</f>
        <v>0.0733899017993071</v>
      </c>
      <c r="M53" s="16" t="n">
        <f aca="false">($O$2-F53)^2</f>
        <v>0.0229215365054524</v>
      </c>
    </row>
    <row r="54" customFormat="false" ht="14.25" hidden="false" customHeight="false" outlineLevel="0" collapsed="false">
      <c r="A54" s="3" t="n">
        <v>1932</v>
      </c>
      <c r="B54" s="4" t="n">
        <v>-0.15</v>
      </c>
      <c r="C54" s="4" t="n">
        <v>13.55</v>
      </c>
      <c r="E54" s="3" t="n">
        <v>1932</v>
      </c>
      <c r="F54" s="4" t="n">
        <v>13.55</v>
      </c>
      <c r="G54" s="4" t="n">
        <f aca="false">E54*F54</f>
        <v>26178.6</v>
      </c>
      <c r="H54" s="4" t="n">
        <f aca="false">E54^4</f>
        <v>13932481925376</v>
      </c>
      <c r="I54" s="4" t="n">
        <f aca="false">E54^3</f>
        <v>7211429568</v>
      </c>
      <c r="J54" s="3" t="n">
        <f aca="false">E54^2</f>
        <v>3732624</v>
      </c>
      <c r="K54" s="3" t="n">
        <f aca="false">J54*F54</f>
        <v>50577055.2</v>
      </c>
      <c r="L54" s="16" t="n">
        <f aca="false">(($R$2*J54+$S$2*E54+$T$2)-$O$2)^2</f>
        <v>0.071068058552234</v>
      </c>
      <c r="M54" s="16" t="n">
        <f aca="false">($O$2-F54)^2</f>
        <v>0.0446893686732846</v>
      </c>
    </row>
    <row r="55" customFormat="false" ht="14.25" hidden="false" customHeight="false" outlineLevel="0" collapsed="false">
      <c r="A55" s="3" t="n">
        <v>1933</v>
      </c>
      <c r="B55" s="4" t="n">
        <v>-0.28</v>
      </c>
      <c r="C55" s="4" t="n">
        <v>13.42</v>
      </c>
      <c r="E55" s="3" t="n">
        <v>1933</v>
      </c>
      <c r="F55" s="4" t="n">
        <v>13.42</v>
      </c>
      <c r="G55" s="4" t="n">
        <f aca="false">E55*F55</f>
        <v>25940.86</v>
      </c>
      <c r="H55" s="4" t="n">
        <f aca="false">E55^4</f>
        <v>13961350047121</v>
      </c>
      <c r="I55" s="4" t="n">
        <f aca="false">E55^3</f>
        <v>7222633237</v>
      </c>
      <c r="J55" s="3" t="n">
        <f aca="false">E55^2</f>
        <v>3736489</v>
      </c>
      <c r="K55" s="3" t="n">
        <f aca="false">J55*F55</f>
        <v>50143682.38</v>
      </c>
      <c r="L55" s="16" t="n">
        <f aca="false">(($R$2*J55+$S$2*E55+$T$2)-$O$2)^2</f>
        <v>0.0686906869755338</v>
      </c>
      <c r="M55" s="16" t="n">
        <f aca="false">($O$2-F55)^2</f>
        <v>0.11655300503692</v>
      </c>
    </row>
    <row r="56" customFormat="false" ht="14.25" hidden="false" customHeight="false" outlineLevel="0" collapsed="false">
      <c r="A56" s="3" t="n">
        <v>1934</v>
      </c>
      <c r="B56" s="4" t="n">
        <v>-0.12</v>
      </c>
      <c r="C56" s="4" t="n">
        <v>13.58</v>
      </c>
      <c r="E56" s="3" t="n">
        <v>1934</v>
      </c>
      <c r="F56" s="4" t="n">
        <v>13.58</v>
      </c>
      <c r="G56" s="4" t="n">
        <f aca="false">E56*F56</f>
        <v>26263.72</v>
      </c>
      <c r="H56" s="4" t="n">
        <f aca="false">E56^4</f>
        <v>13990263006736</v>
      </c>
      <c r="I56" s="4" t="n">
        <f aca="false">E56^3</f>
        <v>7233848504</v>
      </c>
      <c r="J56" s="3" t="n">
        <f aca="false">E56^2</f>
        <v>3740356</v>
      </c>
      <c r="K56" s="3" t="n">
        <f aca="false">J56*F56</f>
        <v>50794034.48</v>
      </c>
      <c r="L56" s="16" t="n">
        <f aca="false">(($R$2*J56+$S$2*E56+$T$2)-$O$2)^2</f>
        <v>0.0662625646973022</v>
      </c>
      <c r="M56" s="16" t="n">
        <f aca="false">($O$2-F56)^2</f>
        <v>0.0329054525893682</v>
      </c>
    </row>
    <row r="57" customFormat="false" ht="14.25" hidden="false" customHeight="false" outlineLevel="0" collapsed="false">
      <c r="A57" s="3" t="n">
        <v>1935</v>
      </c>
      <c r="B57" s="4" t="n">
        <v>-0.19</v>
      </c>
      <c r="C57" s="4" t="n">
        <v>13.51</v>
      </c>
      <c r="E57" s="3" t="n">
        <v>1935</v>
      </c>
      <c r="F57" s="4" t="n">
        <v>13.51</v>
      </c>
      <c r="G57" s="4" t="n">
        <f aca="false">E57*F57</f>
        <v>26141.85</v>
      </c>
      <c r="H57" s="4" t="n">
        <f aca="false">E57^4</f>
        <v>14019220850625</v>
      </c>
      <c r="I57" s="4" t="n">
        <f aca="false">E57^3</f>
        <v>7245075375</v>
      </c>
      <c r="J57" s="3" t="n">
        <f aca="false">E57^2</f>
        <v>3744225</v>
      </c>
      <c r="K57" s="3" t="n">
        <f aca="false">J57*F57</f>
        <v>50584479.75</v>
      </c>
      <c r="L57" s="16" t="n">
        <f aca="false">(($R$2*J57+$S$2*E57+$T$2)-$O$2)^2</f>
        <v>0.0637886574749013</v>
      </c>
      <c r="M57" s="16" t="n">
        <f aca="false">($O$2-F57)^2</f>
        <v>0.0632012567851723</v>
      </c>
    </row>
    <row r="58" customFormat="false" ht="14.25" hidden="false" customHeight="false" outlineLevel="0" collapsed="false">
      <c r="A58" s="3" t="n">
        <v>1936</v>
      </c>
      <c r="B58" s="4" t="n">
        <v>-0.14</v>
      </c>
      <c r="C58" s="4" t="n">
        <v>13.56</v>
      </c>
      <c r="E58" s="3" t="n">
        <v>1936</v>
      </c>
      <c r="F58" s="4" t="n">
        <v>13.56</v>
      </c>
      <c r="G58" s="4" t="n">
        <f aca="false">E58*F58</f>
        <v>26252.16</v>
      </c>
      <c r="H58" s="4" t="n">
        <f aca="false">E58^4</f>
        <v>14048223625216</v>
      </c>
      <c r="I58" s="4" t="n">
        <f aca="false">E58^3</f>
        <v>7256313856</v>
      </c>
      <c r="J58" s="3" t="n">
        <f aca="false">E58^2</f>
        <v>3748096</v>
      </c>
      <c r="K58" s="3" t="n">
        <f aca="false">J58*F58</f>
        <v>50824181.76</v>
      </c>
      <c r="L58" s="16" t="n">
        <f aca="false">(($R$2*J58+$S$2*E58+$T$2)-$O$2)^2</f>
        <v>0.0612741191952878</v>
      </c>
      <c r="M58" s="16" t="n">
        <f aca="false">($O$2-F58)^2</f>
        <v>0.0405613966453127</v>
      </c>
    </row>
    <row r="59" customFormat="false" ht="14.25" hidden="false" customHeight="false" outlineLevel="0" collapsed="false">
      <c r="A59" s="3" t="n">
        <v>1937</v>
      </c>
      <c r="B59" s="4" t="n">
        <v>-0.02</v>
      </c>
      <c r="C59" s="4" t="n">
        <v>13.68</v>
      </c>
      <c r="E59" s="3" t="n">
        <v>1937</v>
      </c>
      <c r="F59" s="4" t="n">
        <v>13.68</v>
      </c>
      <c r="G59" s="4" t="n">
        <f aca="false">E59*F59</f>
        <v>26498.16</v>
      </c>
      <c r="H59" s="4" t="n">
        <f aca="false">E59^4</f>
        <v>14077271376961</v>
      </c>
      <c r="I59" s="4" t="n">
        <f aca="false">E59^3</f>
        <v>7267563953</v>
      </c>
      <c r="J59" s="3" t="n">
        <f aca="false">E59^2</f>
        <v>3751969</v>
      </c>
      <c r="K59" s="3" t="n">
        <f aca="false">J59*F59</f>
        <v>51326935.92</v>
      </c>
      <c r="L59" s="16" t="n">
        <f aca="false">(($R$2*J59+$S$2*E59+$T$2)-$O$2)^2</f>
        <v>0.0587242918749194</v>
      </c>
      <c r="M59" s="16" t="n">
        <f aca="false">($O$2-F59)^2</f>
        <v>0.00662573230964822</v>
      </c>
    </row>
    <row r="60" customFormat="false" ht="14.25" hidden="false" customHeight="false" outlineLevel="0" collapsed="false">
      <c r="A60" s="3" t="n">
        <v>1938</v>
      </c>
      <c r="B60" s="4" t="n">
        <v>0</v>
      </c>
      <c r="C60" s="4" t="n">
        <v>13.7</v>
      </c>
      <c r="E60" s="3" t="n">
        <v>1938</v>
      </c>
      <c r="F60" s="4" t="n">
        <v>13.7</v>
      </c>
      <c r="G60" s="4" t="n">
        <f aca="false">E60*F60</f>
        <v>26550.6</v>
      </c>
      <c r="H60" s="4" t="n">
        <f aca="false">E60^4</f>
        <v>14106364152336</v>
      </c>
      <c r="I60" s="4" t="n">
        <f aca="false">E60^3</f>
        <v>7278825672</v>
      </c>
      <c r="J60" s="3" t="n">
        <f aca="false">E60^2</f>
        <v>3755844</v>
      </c>
      <c r="K60" s="3" t="n">
        <f aca="false">J60*F60</f>
        <v>51455062.8</v>
      </c>
      <c r="L60" s="16" t="n">
        <f aca="false">(($R$2*J60+$S$2*E60+$T$2)-$O$2)^2</f>
        <v>0.0561447056595897</v>
      </c>
      <c r="M60" s="16" t="n">
        <f aca="false">($O$2-F60)^2</f>
        <v>0.00376978825370426</v>
      </c>
    </row>
    <row r="61" customFormat="false" ht="14.25" hidden="false" customHeight="false" outlineLevel="0" collapsed="false">
      <c r="A61" s="3" t="n">
        <v>1939</v>
      </c>
      <c r="B61" s="4" t="n">
        <v>-0.01</v>
      </c>
      <c r="C61" s="4" t="n">
        <v>13.69</v>
      </c>
      <c r="E61" s="3" t="n">
        <v>1939</v>
      </c>
      <c r="F61" s="4" t="n">
        <v>13.69</v>
      </c>
      <c r="G61" s="4" t="n">
        <f aca="false">E61*F61</f>
        <v>26544.91</v>
      </c>
      <c r="H61" s="4" t="n">
        <f aca="false">E61^4</f>
        <v>14135501997841</v>
      </c>
      <c r="I61" s="4" t="n">
        <f aca="false">E61^3</f>
        <v>7290099019</v>
      </c>
      <c r="J61" s="3" t="n">
        <f aca="false">E61^2</f>
        <v>3759721</v>
      </c>
      <c r="K61" s="3" t="n">
        <f aca="false">J61*F61</f>
        <v>51470580.49</v>
      </c>
      <c r="L61" s="16" t="n">
        <f aca="false">(($R$2*J61+$S$2*E61+$T$2)-$O$2)^2</f>
        <v>0.0535410788247335</v>
      </c>
      <c r="M61" s="16" t="n">
        <f aca="false">($O$2-F61)^2</f>
        <v>0.00509776028167624</v>
      </c>
    </row>
    <row r="62" customFormat="false" ht="14.25" hidden="false" customHeight="false" outlineLevel="0" collapsed="false">
      <c r="A62" s="3" t="n">
        <v>1940</v>
      </c>
      <c r="B62" s="4" t="n">
        <v>0.13</v>
      </c>
      <c r="C62" s="4" t="n">
        <v>13.83</v>
      </c>
      <c r="E62" s="3" t="n">
        <v>1940</v>
      </c>
      <c r="F62" s="4" t="n">
        <v>13.83</v>
      </c>
      <c r="G62" s="4" t="n">
        <f aca="false">E62*F62</f>
        <v>26830.2</v>
      </c>
      <c r="H62" s="4" t="n">
        <f aca="false">E62^4</f>
        <v>14164684960000</v>
      </c>
      <c r="I62" s="4" t="n">
        <f aca="false">E62^3</f>
        <v>7301384000</v>
      </c>
      <c r="J62" s="3" t="n">
        <f aca="false">E62^2</f>
        <v>3763600</v>
      </c>
      <c r="K62" s="3" t="n">
        <f aca="false">J62*F62</f>
        <v>52050588</v>
      </c>
      <c r="L62" s="16" t="n">
        <f aca="false">(($R$2*J62+$S$2*E62+$T$2)-$O$2)^2</f>
        <v>0.0509193177750734</v>
      </c>
      <c r="M62" s="16" t="n">
        <f aca="false">($O$2-F62)^2</f>
        <v>0.00470615189006817</v>
      </c>
    </row>
    <row r="63" customFormat="false" ht="14.25" hidden="false" customHeight="false" outlineLevel="0" collapsed="false">
      <c r="A63" s="3" t="n">
        <v>1941</v>
      </c>
      <c r="B63" s="4" t="n">
        <v>0.19</v>
      </c>
      <c r="C63" s="4" t="n">
        <v>13.89</v>
      </c>
      <c r="E63" s="3" t="n">
        <v>1941</v>
      </c>
      <c r="F63" s="4" t="n">
        <v>13.89</v>
      </c>
      <c r="G63" s="4" t="n">
        <f aca="false">E63*F63</f>
        <v>26960.49</v>
      </c>
      <c r="H63" s="4" t="n">
        <f aca="false">E63^4</f>
        <v>14193913085361</v>
      </c>
      <c r="I63" s="4" t="n">
        <f aca="false">E63^3</f>
        <v>7312680621</v>
      </c>
      <c r="J63" s="3" t="n">
        <f aca="false">E63^2</f>
        <v>3767481</v>
      </c>
      <c r="K63" s="3" t="n">
        <f aca="false">J63*F63</f>
        <v>52330311.09</v>
      </c>
      <c r="L63" s="16" t="n">
        <f aca="false">(($R$2*J63+$S$2*E63+$T$2)-$O$2)^2</f>
        <v>0.0482855170449934</v>
      </c>
      <c r="M63" s="16" t="n">
        <f aca="false">($O$2-F63)^2</f>
        <v>0.0165383197222358</v>
      </c>
    </row>
    <row r="64" customFormat="false" ht="14.25" hidden="false" customHeight="false" outlineLevel="0" collapsed="false">
      <c r="A64" s="3" t="n">
        <v>1942</v>
      </c>
      <c r="B64" s="4" t="n">
        <v>0.07</v>
      </c>
      <c r="C64" s="4" t="n">
        <v>13.77</v>
      </c>
      <c r="E64" s="3" t="n">
        <v>1942</v>
      </c>
      <c r="F64" s="4" t="n">
        <v>13.77</v>
      </c>
      <c r="G64" s="4" t="n">
        <f aca="false">E64*F64</f>
        <v>26741.34</v>
      </c>
      <c r="H64" s="4" t="n">
        <f aca="false">E64^4</f>
        <v>14223186420496</v>
      </c>
      <c r="I64" s="4" t="n">
        <f aca="false">E64^3</f>
        <v>7323988888</v>
      </c>
      <c r="J64" s="3" t="n">
        <f aca="false">E64^2</f>
        <v>3771364</v>
      </c>
      <c r="K64" s="3" t="n">
        <f aca="false">J64*F64</f>
        <v>51931682.28</v>
      </c>
      <c r="L64" s="16" t="n">
        <f aca="false">(($R$2*J64+$S$2*E64+$T$2)-$O$2)^2</f>
        <v>0.0456459592982965</v>
      </c>
      <c r="M64" s="16" t="n">
        <f aca="false">($O$2-F64)^2</f>
        <v>7.39840579001577E-005</v>
      </c>
    </row>
    <row r="65" customFormat="false" ht="14.25" hidden="false" customHeight="false" outlineLevel="0" collapsed="false">
      <c r="A65" s="3" t="n">
        <v>1943</v>
      </c>
      <c r="B65" s="4" t="n">
        <v>0.09</v>
      </c>
      <c r="C65" s="4" t="n">
        <v>13.79</v>
      </c>
      <c r="E65" s="3" t="n">
        <v>1943</v>
      </c>
      <c r="F65" s="4" t="n">
        <v>13.79</v>
      </c>
      <c r="G65" s="4" t="n">
        <f aca="false">E65*F65</f>
        <v>26793.97</v>
      </c>
      <c r="H65" s="4" t="n">
        <f aca="false">E65^4</f>
        <v>14252505012001</v>
      </c>
      <c r="I65" s="4" t="n">
        <f aca="false">E65^3</f>
        <v>7335308807</v>
      </c>
      <c r="J65" s="3" t="n">
        <f aca="false">E65^2</f>
        <v>3775249</v>
      </c>
      <c r="K65" s="3" t="n">
        <f aca="false">J65*F65</f>
        <v>52060683.71</v>
      </c>
      <c r="L65" s="16" t="n">
        <f aca="false">(($R$2*J65+$S$2*E65+$T$2)-$O$2)^2</f>
        <v>0.0430071153281401</v>
      </c>
      <c r="M65" s="16" t="n">
        <f aca="false">($O$2-F65)^2</f>
        <v>0.000818040001956114</v>
      </c>
    </row>
    <row r="66" customFormat="false" ht="14.25" hidden="false" customHeight="false" outlineLevel="0" collapsed="false">
      <c r="A66" s="3" t="n">
        <v>1944</v>
      </c>
      <c r="B66" s="4" t="n">
        <v>0.21</v>
      </c>
      <c r="C66" s="4" t="n">
        <v>13.91</v>
      </c>
      <c r="E66" s="3" t="n">
        <v>1944</v>
      </c>
      <c r="F66" s="4" t="n">
        <v>13.91</v>
      </c>
      <c r="G66" s="4" t="n">
        <f aca="false">E66*F66</f>
        <v>27041.04</v>
      </c>
      <c r="H66" s="4" t="n">
        <f aca="false">E66^4</f>
        <v>14281868906496</v>
      </c>
      <c r="I66" s="4" t="n">
        <f aca="false">E66^3</f>
        <v>7346640384</v>
      </c>
      <c r="J66" s="3" t="n">
        <f aca="false">E66^2</f>
        <v>3779136</v>
      </c>
      <c r="K66" s="3" t="n">
        <f aca="false">J66*F66</f>
        <v>52567781.76</v>
      </c>
      <c r="L66" s="16" t="n">
        <f aca="false">(($R$2*J66+$S$2*E66+$T$2)-$O$2)^2</f>
        <v>0.040375644057352</v>
      </c>
      <c r="M66" s="16" t="n">
        <f aca="false">($O$2-F66)^2</f>
        <v>0.0220823756662922</v>
      </c>
    </row>
    <row r="67" customFormat="false" ht="14.25" hidden="false" customHeight="false" outlineLevel="0" collapsed="false">
      <c r="A67" s="3" t="n">
        <v>1945</v>
      </c>
      <c r="B67" s="4" t="n">
        <v>0.09</v>
      </c>
      <c r="C67" s="4" t="n">
        <v>13.79</v>
      </c>
      <c r="E67" s="3" t="n">
        <v>1945</v>
      </c>
      <c r="F67" s="4" t="n">
        <v>13.79</v>
      </c>
      <c r="G67" s="4" t="n">
        <f aca="false">E67*F67</f>
        <v>26821.55</v>
      </c>
      <c r="H67" s="4" t="n">
        <f aca="false">E67^4</f>
        <v>14311278150625</v>
      </c>
      <c r="I67" s="4" t="n">
        <f aca="false">E67^3</f>
        <v>7357983625</v>
      </c>
      <c r="J67" s="3" t="n">
        <f aca="false">E67^2</f>
        <v>3783025</v>
      </c>
      <c r="K67" s="3" t="n">
        <f aca="false">J67*F67</f>
        <v>52167914.75</v>
      </c>
      <c r="L67" s="16" t="n">
        <f aca="false">(($R$2*J67+$S$2*E67+$T$2)-$O$2)^2</f>
        <v>0.0377583925380686</v>
      </c>
      <c r="M67" s="16" t="n">
        <f aca="false">($O$2-F67)^2</f>
        <v>0.000818040001956114</v>
      </c>
    </row>
    <row r="68" customFormat="false" ht="14.25" hidden="false" customHeight="false" outlineLevel="0" collapsed="false">
      <c r="A68" s="3" t="n">
        <v>1946</v>
      </c>
      <c r="B68" s="4" t="n">
        <v>-0.07</v>
      </c>
      <c r="C68" s="4" t="n">
        <v>13.63</v>
      </c>
      <c r="E68" s="3" t="n">
        <v>1946</v>
      </c>
      <c r="F68" s="4" t="n">
        <v>13.63</v>
      </c>
      <c r="G68" s="4" t="n">
        <f aca="false">E68*F68</f>
        <v>26523.98</v>
      </c>
      <c r="H68" s="4" t="n">
        <f aca="false">E68^4</f>
        <v>14340732791056</v>
      </c>
      <c r="I68" s="4" t="n">
        <f aca="false">E68^3</f>
        <v>7369338536</v>
      </c>
      <c r="J68" s="3" t="n">
        <f aca="false">E68^2</f>
        <v>3786916</v>
      </c>
      <c r="K68" s="3" t="n">
        <f aca="false">J68*F68</f>
        <v>51615665.08</v>
      </c>
      <c r="L68" s="16" t="n">
        <f aca="false">(($R$2*J68+$S$2*E68+$T$2)-$O$2)^2</f>
        <v>0.0351623959520181</v>
      </c>
      <c r="M68" s="16" t="n">
        <f aca="false">($O$2-F68)^2</f>
        <v>0.0172655924495084</v>
      </c>
    </row>
    <row r="69" customFormat="false" ht="14.25" hidden="false" customHeight="false" outlineLevel="0" collapsed="false">
      <c r="A69" s="3" t="n">
        <v>1947</v>
      </c>
      <c r="B69" s="4" t="n">
        <v>-0.02</v>
      </c>
      <c r="C69" s="4" t="n">
        <v>13.68</v>
      </c>
      <c r="E69" s="3" t="n">
        <v>1947</v>
      </c>
      <c r="F69" s="4" t="n">
        <v>13.68</v>
      </c>
      <c r="G69" s="4" t="n">
        <f aca="false">E69*F69</f>
        <v>26634.96</v>
      </c>
      <c r="H69" s="4" t="n">
        <f aca="false">E69^4</f>
        <v>14370232874481</v>
      </c>
      <c r="I69" s="4" t="n">
        <f aca="false">E69^3</f>
        <v>7380705123</v>
      </c>
      <c r="J69" s="3" t="n">
        <f aca="false">E69^2</f>
        <v>3790809</v>
      </c>
      <c r="K69" s="3" t="n">
        <f aca="false">J69*F69</f>
        <v>51858267.12</v>
      </c>
      <c r="L69" s="16" t="n">
        <f aca="false">(($R$2*J69+$S$2*E69+$T$2)-$O$2)^2</f>
        <v>0.0325948776103566</v>
      </c>
      <c r="M69" s="16" t="n">
        <f aca="false">($O$2-F69)^2</f>
        <v>0.00662573230964822</v>
      </c>
    </row>
    <row r="70" customFormat="false" ht="14.25" hidden="false" customHeight="false" outlineLevel="0" collapsed="false">
      <c r="A70" s="3" t="n">
        <v>1948</v>
      </c>
      <c r="B70" s="4" t="n">
        <v>-0.1</v>
      </c>
      <c r="C70" s="4" t="n">
        <v>13.6</v>
      </c>
      <c r="E70" s="3" t="n">
        <v>1948</v>
      </c>
      <c r="F70" s="4" t="n">
        <v>13.6</v>
      </c>
      <c r="G70" s="4" t="n">
        <f aca="false">E70*F70</f>
        <v>26492.8</v>
      </c>
      <c r="H70" s="4" t="n">
        <f aca="false">E70^4</f>
        <v>14399778447616</v>
      </c>
      <c r="I70" s="4" t="n">
        <f aca="false">E70^3</f>
        <v>7392083392</v>
      </c>
      <c r="J70" s="3" t="n">
        <f aca="false">E70^2</f>
        <v>3794704</v>
      </c>
      <c r="K70" s="3" t="n">
        <f aca="false">J70*F70</f>
        <v>51607974.4</v>
      </c>
      <c r="L70" s="16" t="n">
        <f aca="false">(($R$2*J70+$S$2*E70+$T$2)-$O$2)^2</f>
        <v>0.0300632489536766</v>
      </c>
      <c r="M70" s="16" t="n">
        <f aca="false">($O$2-F70)^2</f>
        <v>0.0260495085334243</v>
      </c>
    </row>
    <row r="71" customFormat="false" ht="14.25" hidden="false" customHeight="false" outlineLevel="0" collapsed="false">
      <c r="A71" s="3" t="n">
        <v>1949</v>
      </c>
      <c r="B71" s="4" t="n">
        <v>-0.11</v>
      </c>
      <c r="C71" s="4" t="n">
        <v>13.59</v>
      </c>
      <c r="E71" s="3" t="n">
        <v>1949</v>
      </c>
      <c r="F71" s="4" t="n">
        <v>13.59</v>
      </c>
      <c r="G71" s="4" t="n">
        <f aca="false">E71*F71</f>
        <v>26486.91</v>
      </c>
      <c r="H71" s="4" t="n">
        <f aca="false">E71^4</f>
        <v>14429369557201</v>
      </c>
      <c r="I71" s="4" t="n">
        <f aca="false">E71^3</f>
        <v>7403473349</v>
      </c>
      <c r="J71" s="3" t="n">
        <f aca="false">E71^2</f>
        <v>3798601</v>
      </c>
      <c r="K71" s="3" t="n">
        <f aca="false">J71*F71</f>
        <v>51622987.59</v>
      </c>
      <c r="L71" s="16" t="n">
        <f aca="false">(($R$2*J71+$S$2*E71+$T$2)-$O$2)^2</f>
        <v>0.027575109552147</v>
      </c>
      <c r="M71" s="16" t="n">
        <f aca="false">($O$2-F71)^2</f>
        <v>0.0293774805613962</v>
      </c>
    </row>
    <row r="72" customFormat="false" ht="14.25" hidden="false" customHeight="false" outlineLevel="0" collapsed="false">
      <c r="A72" s="3" t="n">
        <v>1950</v>
      </c>
      <c r="B72" s="4" t="n">
        <v>-0.17</v>
      </c>
      <c r="C72" s="4" t="n">
        <v>13.53</v>
      </c>
      <c r="E72" s="3" t="n">
        <v>1950</v>
      </c>
      <c r="F72" s="4" t="n">
        <v>13.53</v>
      </c>
      <c r="G72" s="4" t="n">
        <f aca="false">E72*F72</f>
        <v>26383.5</v>
      </c>
      <c r="H72" s="4" t="n">
        <f aca="false">E72^4</f>
        <v>14459006250000</v>
      </c>
      <c r="I72" s="4" t="n">
        <f aca="false">E72^3</f>
        <v>7414875000</v>
      </c>
      <c r="J72" s="3" t="n">
        <f aca="false">E72^2</f>
        <v>3802500</v>
      </c>
      <c r="K72" s="3" t="n">
        <f aca="false">J72*F72</f>
        <v>51447825</v>
      </c>
      <c r="L72" s="16" t="n">
        <f aca="false">(($R$2*J72+$S$2*E72+$T$2)-$O$2)^2</f>
        <v>0.0251382471052761</v>
      </c>
      <c r="M72" s="16" t="n">
        <f aca="false">($O$2-F72)^2</f>
        <v>0.0535453127292285</v>
      </c>
    </row>
    <row r="73" customFormat="false" ht="14.25" hidden="false" customHeight="false" outlineLevel="0" collapsed="false">
      <c r="A73" s="3" t="n">
        <v>1951</v>
      </c>
      <c r="B73" s="4" t="n">
        <v>-0.07</v>
      </c>
      <c r="C73" s="4" t="n">
        <v>13.63</v>
      </c>
      <c r="E73" s="3" t="n">
        <v>1951</v>
      </c>
      <c r="F73" s="4" t="n">
        <v>13.63</v>
      </c>
      <c r="G73" s="4" t="n">
        <f aca="false">E73*F73</f>
        <v>26592.13</v>
      </c>
      <c r="H73" s="4" t="n">
        <f aca="false">E73^4</f>
        <v>14488688572801</v>
      </c>
      <c r="I73" s="4" t="n">
        <f aca="false">E73^3</f>
        <v>7426288351</v>
      </c>
      <c r="J73" s="3" t="n">
        <f aca="false">E73^2</f>
        <v>3806401</v>
      </c>
      <c r="K73" s="3" t="n">
        <f aca="false">J73*F73</f>
        <v>51881245.63</v>
      </c>
      <c r="L73" s="16" t="n">
        <f aca="false">(($R$2*J73+$S$2*E73+$T$2)-$O$2)^2</f>
        <v>0.0227606374421816</v>
      </c>
      <c r="M73" s="16" t="n">
        <f aca="false">($O$2-F73)^2</f>
        <v>0.0172655924495084</v>
      </c>
    </row>
    <row r="74" customFormat="false" ht="14.25" hidden="false" customHeight="false" outlineLevel="0" collapsed="false">
      <c r="A74" s="3" t="n">
        <v>1952</v>
      </c>
      <c r="B74" s="4" t="n">
        <v>0.01</v>
      </c>
      <c r="C74" s="4" t="n">
        <v>13.71</v>
      </c>
      <c r="E74" s="3" t="n">
        <v>1952</v>
      </c>
      <c r="F74" s="4" t="n">
        <v>13.71</v>
      </c>
      <c r="G74" s="4" t="n">
        <f aca="false">E74*F74</f>
        <v>26761.92</v>
      </c>
      <c r="H74" s="4" t="n">
        <f aca="false">E74^4</f>
        <v>14518416572416</v>
      </c>
      <c r="I74" s="4" t="n">
        <f aca="false">E74^3</f>
        <v>7437713408</v>
      </c>
      <c r="J74" s="3" t="n">
        <f aca="false">E74^2</f>
        <v>3810304</v>
      </c>
      <c r="K74" s="3" t="n">
        <f aca="false">J74*F74</f>
        <v>52239267.84</v>
      </c>
      <c r="L74" s="16" t="n">
        <f aca="false">(($R$2*J74+$S$2*E74+$T$2)-$O$2)^2</f>
        <v>0.0204504445214138</v>
      </c>
      <c r="M74" s="16" t="n">
        <f aca="false">($O$2-F74)^2</f>
        <v>0.00264181622573227</v>
      </c>
    </row>
    <row r="75" customFormat="false" ht="14.25" hidden="false" customHeight="false" outlineLevel="0" collapsed="false">
      <c r="A75" s="3" t="n">
        <v>1953</v>
      </c>
      <c r="B75" s="4" t="n">
        <v>0.08</v>
      </c>
      <c r="C75" s="4" t="n">
        <v>13.78</v>
      </c>
      <c r="E75" s="3" t="n">
        <v>1953</v>
      </c>
      <c r="F75" s="4" t="n">
        <v>13.78</v>
      </c>
      <c r="G75" s="4" t="n">
        <f aca="false">E75*F75</f>
        <v>26912.34</v>
      </c>
      <c r="H75" s="4" t="n">
        <f aca="false">E75^4</f>
        <v>14548190295681</v>
      </c>
      <c r="I75" s="4" t="n">
        <f aca="false">E75^3</f>
        <v>7449150177</v>
      </c>
      <c r="J75" s="3" t="n">
        <f aca="false">E75^2</f>
        <v>3814209</v>
      </c>
      <c r="K75" s="3" t="n">
        <f aca="false">J75*F75</f>
        <v>52559800.02</v>
      </c>
      <c r="L75" s="16" t="n">
        <f aca="false">(($R$2*J75+$S$2*E75+$T$2)-$O$2)^2</f>
        <v>0.0182160204309335</v>
      </c>
      <c r="M75" s="16" t="n">
        <f aca="false">($O$2-F75)^2</f>
        <v>0.00034601202992814</v>
      </c>
    </row>
    <row r="76" customFormat="false" ht="14.25" hidden="false" customHeight="false" outlineLevel="0" collapsed="false">
      <c r="A76" s="3" t="n">
        <v>1954</v>
      </c>
      <c r="B76" s="4" t="n">
        <v>-0.13</v>
      </c>
      <c r="C76" s="4" t="n">
        <v>13.57</v>
      </c>
      <c r="E76" s="3" t="n">
        <v>1954</v>
      </c>
      <c r="F76" s="4" t="n">
        <v>13.57</v>
      </c>
      <c r="G76" s="4" t="n">
        <f aca="false">E76*F76</f>
        <v>26515.78</v>
      </c>
      <c r="H76" s="4" t="n">
        <f aca="false">E76^4</f>
        <v>14578009789456</v>
      </c>
      <c r="I76" s="4" t="n">
        <f aca="false">E76^3</f>
        <v>7460598664</v>
      </c>
      <c r="J76" s="3" t="n">
        <f aca="false">E76^2</f>
        <v>3818116</v>
      </c>
      <c r="K76" s="3" t="n">
        <f aca="false">J76*F76</f>
        <v>51811834.12</v>
      </c>
      <c r="L76" s="16" t="n">
        <f aca="false">(($R$2*J76+$S$2*E76+$T$2)-$O$2)^2</f>
        <v>0.0160659053882602</v>
      </c>
      <c r="M76" s="16" t="n">
        <f aca="false">($O$2-F76)^2</f>
        <v>0.0366334246173408</v>
      </c>
    </row>
    <row r="77" customFormat="false" ht="14.25" hidden="false" customHeight="false" outlineLevel="0" collapsed="false">
      <c r="A77" s="3" t="n">
        <v>1955</v>
      </c>
      <c r="B77" s="4" t="n">
        <v>-0.14</v>
      </c>
      <c r="C77" s="4" t="n">
        <v>13.56</v>
      </c>
      <c r="E77" s="3" t="n">
        <v>1955</v>
      </c>
      <c r="F77" s="4" t="n">
        <v>13.56</v>
      </c>
      <c r="G77" s="4" t="n">
        <f aca="false">E77*F77</f>
        <v>26509.8</v>
      </c>
      <c r="H77" s="4" t="n">
        <f aca="false">E77^4</f>
        <v>14607875100625</v>
      </c>
      <c r="I77" s="4" t="n">
        <f aca="false">E77^3</f>
        <v>7472058875</v>
      </c>
      <c r="J77" s="3" t="n">
        <f aca="false">E77^2</f>
        <v>3822025</v>
      </c>
      <c r="K77" s="3" t="n">
        <f aca="false">J77*F77</f>
        <v>51826659</v>
      </c>
      <c r="L77" s="16" t="n">
        <f aca="false">(($R$2*J77+$S$2*E77+$T$2)-$O$2)^2</f>
        <v>0.0140088277403411</v>
      </c>
      <c r="M77" s="16" t="n">
        <f aca="false">($O$2-F77)^2</f>
        <v>0.0405613966453127</v>
      </c>
    </row>
    <row r="78" customFormat="false" ht="14.25" hidden="false" customHeight="false" outlineLevel="0" collapsed="false">
      <c r="A78" s="3" t="n">
        <v>1956</v>
      </c>
      <c r="B78" s="4" t="n">
        <v>-0.19</v>
      </c>
      <c r="C78" s="4" t="n">
        <v>13.51</v>
      </c>
      <c r="E78" s="3" t="n">
        <v>1956</v>
      </c>
      <c r="F78" s="4" t="n">
        <v>13.51</v>
      </c>
      <c r="G78" s="4" t="n">
        <f aca="false">E78*F78</f>
        <v>26425.56</v>
      </c>
      <c r="H78" s="4" t="n">
        <f aca="false">E78^4</f>
        <v>14637786276096</v>
      </c>
      <c r="I78" s="4" t="n">
        <f aca="false">E78^3</f>
        <v>7483530816</v>
      </c>
      <c r="J78" s="3" t="n">
        <f aca="false">E78^2</f>
        <v>3825936</v>
      </c>
      <c r="K78" s="3" t="n">
        <f aca="false">J78*F78</f>
        <v>51688395.36</v>
      </c>
      <c r="L78" s="16" t="n">
        <f aca="false">(($R$2*J78+$S$2*E78+$T$2)-$O$2)^2</f>
        <v>0.0120537039636277</v>
      </c>
      <c r="M78" s="16" t="n">
        <f aca="false">($O$2-F78)^2</f>
        <v>0.0632012567851723</v>
      </c>
    </row>
    <row r="79" customFormat="false" ht="14.25" hidden="false" customHeight="false" outlineLevel="0" collapsed="false">
      <c r="A79" s="3" t="n">
        <v>1957</v>
      </c>
      <c r="B79" s="4" t="n">
        <v>0.05</v>
      </c>
      <c r="C79" s="4" t="n">
        <v>13.75</v>
      </c>
      <c r="E79" s="3" t="n">
        <v>1957</v>
      </c>
      <c r="F79" s="4" t="n">
        <v>13.75</v>
      </c>
      <c r="G79" s="4" t="n">
        <f aca="false">E79*F79</f>
        <v>26908.75</v>
      </c>
      <c r="H79" s="4" t="n">
        <f aca="false">E79^4</f>
        <v>14667743362801</v>
      </c>
      <c r="I79" s="4" t="n">
        <f aca="false">E79^3</f>
        <v>7495014493</v>
      </c>
      <c r="J79" s="3" t="n">
        <f aca="false">E79^2</f>
        <v>3829849</v>
      </c>
      <c r="K79" s="3" t="n">
        <f aca="false">J79*F79</f>
        <v>52660423.75</v>
      </c>
      <c r="L79" s="16" t="n">
        <f aca="false">(($R$2*J79+$S$2*E79+$T$2)-$O$2)^2</f>
        <v>0.0102096386640088</v>
      </c>
      <c r="M79" s="16" t="n">
        <f aca="false">($O$2-F79)^2</f>
        <v>0.000129928113844167</v>
      </c>
    </row>
    <row r="80" customFormat="false" ht="14.25" hidden="false" customHeight="false" outlineLevel="0" collapsed="false">
      <c r="A80" s="3" t="n">
        <v>1958</v>
      </c>
      <c r="B80" s="4" t="n">
        <v>0.06</v>
      </c>
      <c r="C80" s="4" t="n">
        <v>13.76</v>
      </c>
      <c r="E80" s="3" t="n">
        <v>1958</v>
      </c>
      <c r="F80" s="4" t="n">
        <v>13.76</v>
      </c>
      <c r="G80" s="4" t="n">
        <f aca="false">E80*F80</f>
        <v>26942.08</v>
      </c>
      <c r="H80" s="4" t="n">
        <f aca="false">E80^4</f>
        <v>14697746407696</v>
      </c>
      <c r="I80" s="4" t="n">
        <f aca="false">E80^3</f>
        <v>7506509912</v>
      </c>
      <c r="J80" s="3" t="n">
        <f aca="false">E80^2</f>
        <v>3833764</v>
      </c>
      <c r="K80" s="3" t="n">
        <f aca="false">J80*F80</f>
        <v>52752592.64</v>
      </c>
      <c r="L80" s="16" t="n">
        <f aca="false">(($R$2*J80+$S$2*E80+$T$2)-$O$2)^2</f>
        <v>0.00848592457688812</v>
      </c>
      <c r="M80" s="16" t="n">
        <f aca="false">($O$2-F80)^2</f>
        <v>1.95608587216661E-006</v>
      </c>
    </row>
    <row r="81" customFormat="false" ht="14.25" hidden="false" customHeight="false" outlineLevel="0" collapsed="false">
      <c r="A81" s="3" t="n">
        <v>1959</v>
      </c>
      <c r="B81" s="4" t="n">
        <v>0.03</v>
      </c>
      <c r="C81" s="4" t="n">
        <v>13.73</v>
      </c>
      <c r="E81" s="3" t="n">
        <v>1959</v>
      </c>
      <c r="F81" s="4" t="n">
        <v>13.73</v>
      </c>
      <c r="G81" s="4" t="n">
        <f aca="false">E81*F81</f>
        <v>26897.07</v>
      </c>
      <c r="H81" s="4" t="n">
        <f aca="false">E81^4</f>
        <v>14727795457761</v>
      </c>
      <c r="I81" s="4" t="n">
        <f aca="false">E81^3</f>
        <v>7518017079</v>
      </c>
      <c r="J81" s="3" t="n">
        <f aca="false">E81^2</f>
        <v>3837681</v>
      </c>
      <c r="K81" s="3" t="n">
        <f aca="false">J81*F81</f>
        <v>52691360.13</v>
      </c>
      <c r="L81" s="16" t="n">
        <f aca="false">(($R$2*J81+$S$2*E81+$T$2)-$O$2)^2</f>
        <v>0.00689204256715059</v>
      </c>
      <c r="M81" s="16" t="n">
        <f aca="false">($O$2-F81)^2</f>
        <v>0.000985872169788254</v>
      </c>
    </row>
    <row r="82" customFormat="false" ht="14.25" hidden="false" customHeight="false" outlineLevel="0" collapsed="false">
      <c r="A82" s="3" t="n">
        <v>1960</v>
      </c>
      <c r="B82" s="4" t="n">
        <v>-0.03</v>
      </c>
      <c r="C82" s="4" t="n">
        <v>13.67</v>
      </c>
      <c r="E82" s="3" t="n">
        <v>1960</v>
      </c>
      <c r="F82" s="4" t="n">
        <v>13.67</v>
      </c>
      <c r="G82" s="4" t="n">
        <f aca="false">E82*F82</f>
        <v>26793.2</v>
      </c>
      <c r="H82" s="4" t="n">
        <f aca="false">E82^4</f>
        <v>14757890560000</v>
      </c>
      <c r="I82" s="4" t="n">
        <f aca="false">E82^3</f>
        <v>7529536000</v>
      </c>
      <c r="J82" s="3" t="n">
        <f aca="false">E82^2</f>
        <v>3841600</v>
      </c>
      <c r="K82" s="3" t="n">
        <f aca="false">J82*F82</f>
        <v>52514672</v>
      </c>
      <c r="L82" s="16" t="n">
        <f aca="false">(($R$2*J82+$S$2*E82+$T$2)-$O$2)^2</f>
        <v>0.0054376616290979</v>
      </c>
      <c r="M82" s="16" t="n">
        <f aca="false">($O$2-F82)^2</f>
        <v>0.00835370433762019</v>
      </c>
    </row>
    <row r="83" customFormat="false" ht="14.25" hidden="false" customHeight="false" outlineLevel="0" collapsed="false">
      <c r="A83" s="3" t="n">
        <v>1961</v>
      </c>
      <c r="B83" s="4" t="n">
        <v>0.06</v>
      </c>
      <c r="C83" s="4" t="n">
        <v>13.76</v>
      </c>
      <c r="E83" s="3" t="n">
        <v>1961</v>
      </c>
      <c r="F83" s="4" t="n">
        <v>13.76</v>
      </c>
      <c r="G83" s="4" t="n">
        <f aca="false">E83*F83</f>
        <v>26983.36</v>
      </c>
      <c r="H83" s="4" t="n">
        <f aca="false">E83^4</f>
        <v>14788031761441</v>
      </c>
      <c r="I83" s="4" t="n">
        <f aca="false">E83^3</f>
        <v>7541066681</v>
      </c>
      <c r="J83" s="3" t="n">
        <f aca="false">E83^2</f>
        <v>3845521</v>
      </c>
      <c r="K83" s="3" t="n">
        <f aca="false">J83*F83</f>
        <v>52914368.96</v>
      </c>
      <c r="L83" s="16" t="n">
        <f aca="false">(($R$2*J83+$S$2*E83+$T$2)-$O$2)^2</f>
        <v>0.00413263888659013</v>
      </c>
      <c r="M83" s="16" t="n">
        <f aca="false">($O$2-F83)^2</f>
        <v>1.95608587216661E-006</v>
      </c>
    </row>
    <row r="84" customFormat="false" ht="14.25" hidden="false" customHeight="false" outlineLevel="0" collapsed="false">
      <c r="A84" s="3" t="n">
        <v>1962</v>
      </c>
      <c r="B84" s="4" t="n">
        <v>0.03</v>
      </c>
      <c r="C84" s="4" t="n">
        <v>13.73</v>
      </c>
      <c r="E84" s="3" t="n">
        <v>1962</v>
      </c>
      <c r="F84" s="4" t="n">
        <v>13.73</v>
      </c>
      <c r="G84" s="4" t="n">
        <f aca="false">E84*F84</f>
        <v>26938.26</v>
      </c>
      <c r="H84" s="4" t="n">
        <f aca="false">E84^4</f>
        <v>14818219109136</v>
      </c>
      <c r="I84" s="4" t="n">
        <f aca="false">E84^3</f>
        <v>7552609128</v>
      </c>
      <c r="J84" s="3" t="n">
        <f aca="false">E84^2</f>
        <v>3849444</v>
      </c>
      <c r="K84" s="3" t="n">
        <f aca="false">J84*F84</f>
        <v>52852866.12</v>
      </c>
      <c r="L84" s="16" t="n">
        <f aca="false">(($R$2*J84+$S$2*E84+$T$2)-$O$2)^2</f>
        <v>0.00298701959288542</v>
      </c>
      <c r="M84" s="16" t="n">
        <f aca="false">($O$2-F84)^2</f>
        <v>0.000985872169788254</v>
      </c>
    </row>
    <row r="85" customFormat="false" ht="14.25" hidden="false" customHeight="false" outlineLevel="0" collapsed="false">
      <c r="A85" s="3" t="n">
        <v>1963</v>
      </c>
      <c r="B85" s="4" t="n">
        <v>0.05</v>
      </c>
      <c r="C85" s="4" t="n">
        <v>13.75</v>
      </c>
      <c r="E85" s="3" t="n">
        <v>1963</v>
      </c>
      <c r="F85" s="4" t="n">
        <v>13.75</v>
      </c>
      <c r="G85" s="4" t="n">
        <f aca="false">E85*F85</f>
        <v>26991.25</v>
      </c>
      <c r="H85" s="4" t="n">
        <f aca="false">E85^4</f>
        <v>14848452650161</v>
      </c>
      <c r="I85" s="4" t="n">
        <f aca="false">E85^3</f>
        <v>7564163347</v>
      </c>
      <c r="J85" s="3" t="n">
        <f aca="false">E85^2</f>
        <v>3853369</v>
      </c>
      <c r="K85" s="3" t="n">
        <f aca="false">J85*F85</f>
        <v>52983823.75</v>
      </c>
      <c r="L85" s="16" t="n">
        <f aca="false">(($R$2*J85+$S$2*E85+$T$2)-$O$2)^2</f>
        <v>0.00201103713075541</v>
      </c>
      <c r="M85" s="16" t="n">
        <f aca="false">($O$2-F85)^2</f>
        <v>0.000129928113844167</v>
      </c>
    </row>
    <row r="86" customFormat="false" ht="14.25" hidden="false" customHeight="false" outlineLevel="0" collapsed="false">
      <c r="A86" s="3" t="n">
        <v>1964</v>
      </c>
      <c r="B86" s="4" t="n">
        <v>-0.2</v>
      </c>
      <c r="C86" s="4" t="n">
        <v>13.5</v>
      </c>
      <c r="E86" s="3" t="n">
        <v>1964</v>
      </c>
      <c r="F86" s="4" t="n">
        <v>13.5</v>
      </c>
      <c r="G86" s="4" t="n">
        <f aca="false">E86*F86</f>
        <v>26514</v>
      </c>
      <c r="H86" s="4" t="n">
        <f aca="false">E86^4</f>
        <v>14878732431616</v>
      </c>
      <c r="I86" s="4" t="n">
        <f aca="false">E86^3</f>
        <v>7575729344</v>
      </c>
      <c r="J86" s="3" t="n">
        <f aca="false">E86^2</f>
        <v>3857296</v>
      </c>
      <c r="K86" s="3" t="n">
        <f aca="false">J86*F86</f>
        <v>52073496</v>
      </c>
      <c r="L86" s="16" t="n">
        <f aca="false">(($R$2*J86+$S$2*E86+$T$2)-$O$2)^2</f>
        <v>0.00121511301246333</v>
      </c>
      <c r="M86" s="16" t="n">
        <f aca="false">($O$2-F86)^2</f>
        <v>0.0683292288131442</v>
      </c>
    </row>
    <row r="87" customFormat="false" ht="14.25" hidden="false" customHeight="false" outlineLevel="0" collapsed="false">
      <c r="A87" s="3" t="n">
        <v>1965</v>
      </c>
      <c r="B87" s="4" t="n">
        <v>-0.11</v>
      </c>
      <c r="C87" s="4" t="n">
        <v>13.59</v>
      </c>
      <c r="E87" s="3" t="n">
        <v>1965</v>
      </c>
      <c r="F87" s="4" t="n">
        <v>13.59</v>
      </c>
      <c r="G87" s="4" t="n">
        <f aca="false">E87*F87</f>
        <v>26704.35</v>
      </c>
      <c r="H87" s="4" t="n">
        <f aca="false">E87^4</f>
        <v>14909058500625</v>
      </c>
      <c r="I87" s="4" t="n">
        <f aca="false">E87^3</f>
        <v>7587307125</v>
      </c>
      <c r="J87" s="3" t="n">
        <f aca="false">E87^2</f>
        <v>3861225</v>
      </c>
      <c r="K87" s="3" t="n">
        <f aca="false">J87*F87</f>
        <v>52474047.75</v>
      </c>
      <c r="L87" s="16" t="n">
        <f aca="false">(($R$2*J87+$S$2*E87+$T$2)-$O$2)^2</f>
        <v>0.000609856879704407</v>
      </c>
      <c r="M87" s="16" t="n">
        <f aca="false">($O$2-F87)^2</f>
        <v>0.0293774805613962</v>
      </c>
    </row>
    <row r="88" customFormat="false" ht="14.25" hidden="false" customHeight="false" outlineLevel="0" collapsed="false">
      <c r="A88" s="3" t="n">
        <v>1966</v>
      </c>
      <c r="B88" s="4" t="n">
        <v>-0.06</v>
      </c>
      <c r="C88" s="4" t="n">
        <v>13.64</v>
      </c>
      <c r="E88" s="3" t="n">
        <v>1966</v>
      </c>
      <c r="F88" s="4" t="n">
        <v>13.64</v>
      </c>
      <c r="G88" s="4" t="n">
        <f aca="false">E88*F88</f>
        <v>26816.24</v>
      </c>
      <c r="H88" s="4" t="n">
        <f aca="false">E88^4</f>
        <v>14939430904336</v>
      </c>
      <c r="I88" s="4" t="n">
        <f aca="false">E88^3</f>
        <v>7598896696</v>
      </c>
      <c r="J88" s="3" t="n">
        <f aca="false">E88^2</f>
        <v>3865156</v>
      </c>
      <c r="K88" s="3" t="n">
        <f aca="false">J88*F88</f>
        <v>52720727.84</v>
      </c>
      <c r="L88" s="16" t="n">
        <f aca="false">(($R$2*J88+$S$2*E88+$T$2)-$O$2)^2</f>
        <v>0.000206066503688967</v>
      </c>
      <c r="M88" s="16" t="n">
        <f aca="false">($O$2-F88)^2</f>
        <v>0.0147376204215365</v>
      </c>
    </row>
    <row r="89" customFormat="false" ht="14.25" hidden="false" customHeight="false" outlineLevel="0" collapsed="false">
      <c r="A89" s="3" t="n">
        <v>1967</v>
      </c>
      <c r="B89" s="4" t="n">
        <v>-0.02</v>
      </c>
      <c r="C89" s="4" t="n">
        <v>13.68</v>
      </c>
      <c r="E89" s="3" t="n">
        <v>1967</v>
      </c>
      <c r="F89" s="4" t="n">
        <v>13.68</v>
      </c>
      <c r="G89" s="4" t="n">
        <f aca="false">E89*F89</f>
        <v>26908.56</v>
      </c>
      <c r="H89" s="4" t="n">
        <f aca="false">E89^4</f>
        <v>14969849689921</v>
      </c>
      <c r="I89" s="4" t="n">
        <f aca="false">E89^3</f>
        <v>7610498063</v>
      </c>
      <c r="J89" s="3" t="n">
        <f aca="false">E89^2</f>
        <v>3869089</v>
      </c>
      <c r="K89" s="3" t="n">
        <f aca="false">J89*F89</f>
        <v>52929137.52</v>
      </c>
      <c r="L89" s="16" t="n">
        <f aca="false">(($R$2*J89+$S$2*E89+$T$2)-$O$2)^2</f>
        <v>1.47277850749264E-005</v>
      </c>
      <c r="M89" s="16" t="n">
        <f aca="false">($O$2-F89)^2</f>
        <v>0.00662573230964822</v>
      </c>
    </row>
    <row r="90" customFormat="false" ht="14.25" hidden="false" customHeight="false" outlineLevel="0" collapsed="false">
      <c r="A90" s="3" t="n">
        <v>1968</v>
      </c>
      <c r="B90" s="4" t="n">
        <v>-0.08</v>
      </c>
      <c r="C90" s="4" t="n">
        <v>13.62</v>
      </c>
      <c r="E90" s="3" t="n">
        <v>1968</v>
      </c>
      <c r="F90" s="4" t="n">
        <v>13.62</v>
      </c>
      <c r="G90" s="4" t="n">
        <f aca="false">E90*F90</f>
        <v>26804.16</v>
      </c>
      <c r="H90" s="4" t="n">
        <f aca="false">E90^4</f>
        <v>15000314904576</v>
      </c>
      <c r="I90" s="4" t="n">
        <f aca="false">E90^3</f>
        <v>7622111232</v>
      </c>
      <c r="J90" s="3" t="n">
        <f aca="false">E90^2</f>
        <v>3873024</v>
      </c>
      <c r="K90" s="3" t="n">
        <f aca="false">J90*F90</f>
        <v>52750586.88</v>
      </c>
      <c r="L90" s="16" t="n">
        <f aca="false">(($R$2*J90+$S$2*E90+$T$2)-$O$2)^2</f>
        <v>4.70147540143253E-005</v>
      </c>
      <c r="M90" s="16" t="n">
        <f aca="false">($O$2-F90)^2</f>
        <v>0.0199935644774804</v>
      </c>
    </row>
    <row r="91" customFormat="false" ht="14.25" hidden="false" customHeight="false" outlineLevel="0" collapsed="false">
      <c r="A91" s="3" t="n">
        <v>1969</v>
      </c>
      <c r="B91" s="4" t="n">
        <v>0.05</v>
      </c>
      <c r="C91" s="4" t="n">
        <v>13.75</v>
      </c>
      <c r="E91" s="3" t="n">
        <v>1969</v>
      </c>
      <c r="F91" s="4" t="n">
        <v>13.75</v>
      </c>
      <c r="G91" s="4" t="n">
        <f aca="false">E91*F91</f>
        <v>27073.75</v>
      </c>
      <c r="H91" s="4" t="n">
        <f aca="false">E91^4</f>
        <v>15030826595521</v>
      </c>
      <c r="I91" s="4" t="n">
        <f aca="false">E91^3</f>
        <v>7633736209</v>
      </c>
      <c r="J91" s="3" t="n">
        <f aca="false">E91^2</f>
        <v>3876961</v>
      </c>
      <c r="K91" s="3" t="n">
        <f aca="false">J91*F91</f>
        <v>53308213.75</v>
      </c>
      <c r="L91" s="16" t="n">
        <f aca="false">(($R$2*J91+$S$2*E91+$T$2)-$O$2)^2</f>
        <v>0.000314289570125186</v>
      </c>
      <c r="M91" s="16" t="n">
        <f aca="false">($O$2-F91)^2</f>
        <v>0.000129928113844167</v>
      </c>
    </row>
    <row r="92" customFormat="false" ht="14.25" hidden="false" customHeight="false" outlineLevel="0" collapsed="false">
      <c r="A92" s="3" t="n">
        <v>1970</v>
      </c>
      <c r="B92" s="4" t="n">
        <v>0.03</v>
      </c>
      <c r="C92" s="4" t="n">
        <v>13.73</v>
      </c>
      <c r="E92" s="3" t="n">
        <v>1970</v>
      </c>
      <c r="F92" s="4" t="n">
        <v>13.73</v>
      </c>
      <c r="G92" s="4" t="n">
        <f aca="false">E92*F92</f>
        <v>27048.1</v>
      </c>
      <c r="H92" s="4" t="n">
        <f aca="false">E92^4</f>
        <v>15061384810000</v>
      </c>
      <c r="I92" s="4" t="n">
        <f aca="false">E92^3</f>
        <v>7645373000</v>
      </c>
      <c r="J92" s="3" t="n">
        <f aca="false">E92^2</f>
        <v>3880900</v>
      </c>
      <c r="K92" s="3" t="n">
        <f aca="false">J92*F92</f>
        <v>53284757</v>
      </c>
      <c r="L92" s="16" t="n">
        <f aca="false">(($R$2*J92+$S$2*E92+$T$2)-$O$2)^2</f>
        <v>0.000828102522507465</v>
      </c>
      <c r="M92" s="16" t="n">
        <f aca="false">($O$2-F92)^2</f>
        <v>0.000985872169788254</v>
      </c>
    </row>
    <row r="93" customFormat="false" ht="14.25" hidden="false" customHeight="false" outlineLevel="0" collapsed="false">
      <c r="A93" s="3" t="n">
        <v>1971</v>
      </c>
      <c r="B93" s="4" t="n">
        <v>-0.08</v>
      </c>
      <c r="C93" s="4" t="n">
        <v>13.62</v>
      </c>
      <c r="E93" s="3" t="n">
        <v>1971</v>
      </c>
      <c r="F93" s="4" t="n">
        <v>13.62</v>
      </c>
      <c r="G93" s="4" t="n">
        <f aca="false">E93*F93</f>
        <v>26845.02</v>
      </c>
      <c r="H93" s="4" t="n">
        <f aca="false">E93^4</f>
        <v>15091989595281</v>
      </c>
      <c r="I93" s="4" t="n">
        <f aca="false">E93^3</f>
        <v>7657021611</v>
      </c>
      <c r="J93" s="3" t="n">
        <f aca="false">E93^2</f>
        <v>3884841</v>
      </c>
      <c r="K93" s="3" t="n">
        <f aca="false">J93*F93</f>
        <v>52911534.42</v>
      </c>
      <c r="L93" s="16" t="n">
        <f aca="false">(($R$2*J93+$S$2*E93+$T$2)-$O$2)^2</f>
        <v>0.00160019202972454</v>
      </c>
      <c r="M93" s="16" t="n">
        <f aca="false">($O$2-F93)^2</f>
        <v>0.0199935644774804</v>
      </c>
    </row>
    <row r="94" customFormat="false" ht="14.25" hidden="false" customHeight="false" outlineLevel="0" collapsed="false">
      <c r="A94" s="3" t="n">
        <v>1972</v>
      </c>
      <c r="B94" s="4" t="n">
        <v>0.01</v>
      </c>
      <c r="C94" s="4" t="n">
        <v>13.71</v>
      </c>
      <c r="E94" s="3" t="n">
        <v>1972</v>
      </c>
      <c r="F94" s="4" t="n">
        <v>13.71</v>
      </c>
      <c r="G94" s="4" t="n">
        <f aca="false">E94*F94</f>
        <v>27036.12</v>
      </c>
      <c r="H94" s="4" t="n">
        <f aca="false">E94^4</f>
        <v>15122640998656</v>
      </c>
      <c r="I94" s="4" t="n">
        <f aca="false">E94^3</f>
        <v>7668682048</v>
      </c>
      <c r="J94" s="3" t="n">
        <f aca="false">E94^2</f>
        <v>3888784</v>
      </c>
      <c r="K94" s="3" t="n">
        <f aca="false">J94*F94</f>
        <v>53315228.64</v>
      </c>
      <c r="L94" s="16" t="n">
        <f aca="false">(($R$2*J94+$S$2*E94+$T$2)-$O$2)^2</f>
        <v>0.00264248463983503</v>
      </c>
      <c r="M94" s="16" t="n">
        <f aca="false">($O$2-F94)^2</f>
        <v>0.00264181622573227</v>
      </c>
    </row>
    <row r="95" customFormat="false" ht="14.25" hidden="false" customHeight="false" outlineLevel="0" collapsed="false">
      <c r="A95" s="3" t="n">
        <v>1973</v>
      </c>
      <c r="B95" s="4" t="n">
        <v>0.16</v>
      </c>
      <c r="C95" s="4" t="n">
        <v>13.86</v>
      </c>
      <c r="E95" s="3" t="n">
        <v>1973</v>
      </c>
      <c r="F95" s="4" t="n">
        <v>13.86</v>
      </c>
      <c r="G95" s="4" t="n">
        <f aca="false">E95*F95</f>
        <v>27345.78</v>
      </c>
      <c r="H95" s="4" t="n">
        <f aca="false">E95^4</f>
        <v>15153339067441</v>
      </c>
      <c r="I95" s="4" t="n">
        <f aca="false">E95^3</f>
        <v>7680354317</v>
      </c>
      <c r="J95" s="3" t="n">
        <f aca="false">E95^2</f>
        <v>3892729</v>
      </c>
      <c r="K95" s="3" t="n">
        <f aca="false">J95*F95</f>
        <v>53953223.94</v>
      </c>
      <c r="L95" s="16" t="n">
        <f aca="false">(($R$2*J95+$S$2*E95+$T$2)-$O$2)^2</f>
        <v>0.00396709503036726</v>
      </c>
      <c r="M95" s="16" t="n">
        <f aca="false">($O$2-F95)^2</f>
        <v>0.00972223580615204</v>
      </c>
    </row>
    <row r="96" customFormat="false" ht="14.25" hidden="false" customHeight="false" outlineLevel="0" collapsed="false">
      <c r="A96" s="3" t="n">
        <v>1974</v>
      </c>
      <c r="B96" s="4" t="n">
        <v>-0.07</v>
      </c>
      <c r="C96" s="4" t="n">
        <v>13.63</v>
      </c>
      <c r="E96" s="3" t="n">
        <v>1974</v>
      </c>
      <c r="F96" s="4" t="n">
        <v>13.63</v>
      </c>
      <c r="G96" s="4" t="n">
        <f aca="false">E96*F96</f>
        <v>26905.62</v>
      </c>
      <c r="H96" s="4" t="n">
        <f aca="false">E96^4</f>
        <v>15184083848976</v>
      </c>
      <c r="I96" s="4" t="n">
        <f aca="false">E96^3</f>
        <v>7692038424</v>
      </c>
      <c r="J96" s="3" t="n">
        <f aca="false">E96^2</f>
        <v>3896676</v>
      </c>
      <c r="K96" s="3" t="n">
        <f aca="false">J96*F96</f>
        <v>53111693.88</v>
      </c>
      <c r="L96" s="16" t="n">
        <f aca="false">(($R$2*J96+$S$2*E96+$T$2)-$O$2)^2</f>
        <v>0.00558632600828284</v>
      </c>
      <c r="M96" s="16" t="n">
        <f aca="false">($O$2-F96)^2</f>
        <v>0.0172655924495084</v>
      </c>
    </row>
    <row r="97" customFormat="false" ht="14.25" hidden="false" customHeight="false" outlineLevel="0" collapsed="false">
      <c r="A97" s="3" t="n">
        <v>1975</v>
      </c>
      <c r="B97" s="4" t="n">
        <v>-0.01</v>
      </c>
      <c r="C97" s="4" t="n">
        <v>13.69</v>
      </c>
      <c r="E97" s="3" t="n">
        <v>1975</v>
      </c>
      <c r="F97" s="4" t="n">
        <v>13.69</v>
      </c>
      <c r="G97" s="4" t="n">
        <f aca="false">E97*F97</f>
        <v>27037.75</v>
      </c>
      <c r="H97" s="4" t="n">
        <f aca="false">E97^4</f>
        <v>15214875390625</v>
      </c>
      <c r="I97" s="4" t="n">
        <f aca="false">E97^3</f>
        <v>7703734375</v>
      </c>
      <c r="J97" s="3" t="n">
        <f aca="false">E97^2</f>
        <v>3900625</v>
      </c>
      <c r="K97" s="3" t="n">
        <f aca="false">J97*F97</f>
        <v>53399556.25</v>
      </c>
      <c r="L97" s="16" t="n">
        <f aca="false">(($R$2*J97+$S$2*E97+$T$2)-$O$2)^2</f>
        <v>0.00751266851011021</v>
      </c>
      <c r="M97" s="16" t="n">
        <f aca="false">($O$2-F97)^2</f>
        <v>0.00509776028167624</v>
      </c>
    </row>
    <row r="98" customFormat="false" ht="14.25" hidden="false" customHeight="false" outlineLevel="0" collapsed="false">
      <c r="A98" s="3" t="n">
        <v>1976</v>
      </c>
      <c r="B98" s="4" t="n">
        <v>-0.1</v>
      </c>
      <c r="C98" s="4" t="n">
        <v>13.6</v>
      </c>
      <c r="E98" s="3" t="n">
        <v>1976</v>
      </c>
      <c r="F98" s="4" t="n">
        <v>13.6</v>
      </c>
      <c r="G98" s="4" t="n">
        <f aca="false">E98*F98</f>
        <v>26873.6</v>
      </c>
      <c r="H98" s="4" t="n">
        <f aca="false">E98^4</f>
        <v>15245713739776</v>
      </c>
      <c r="I98" s="4" t="n">
        <f aca="false">E98^3</f>
        <v>7715442176</v>
      </c>
      <c r="J98" s="3" t="n">
        <f aca="false">E98^2</f>
        <v>3904576</v>
      </c>
      <c r="K98" s="3" t="n">
        <f aca="false">J98*F98</f>
        <v>53102233.6</v>
      </c>
      <c r="L98" s="16" t="n">
        <f aca="false">(($R$2*J98+$S$2*E98+$T$2)-$O$2)^2</f>
        <v>0.00975880160174552</v>
      </c>
      <c r="M98" s="16" t="n">
        <f aca="false">($O$2-F98)^2</f>
        <v>0.0260495085334243</v>
      </c>
    </row>
    <row r="99" customFormat="false" ht="14.25" hidden="false" customHeight="false" outlineLevel="0" collapsed="false">
      <c r="A99" s="3" t="n">
        <v>1977</v>
      </c>
      <c r="B99" s="4" t="n">
        <v>0.18</v>
      </c>
      <c r="C99" s="4" t="n">
        <v>13.88</v>
      </c>
      <c r="E99" s="3" t="n">
        <v>1977</v>
      </c>
      <c r="F99" s="4" t="n">
        <v>13.88</v>
      </c>
      <c r="G99" s="4" t="n">
        <f aca="false">E99*F99</f>
        <v>27440.76</v>
      </c>
      <c r="H99" s="4" t="n">
        <f aca="false">E99^4</f>
        <v>15276598943841</v>
      </c>
      <c r="I99" s="4" t="n">
        <f aca="false">E99^3</f>
        <v>7727161833</v>
      </c>
      <c r="J99" s="3" t="n">
        <f aca="false">E99^2</f>
        <v>3908529</v>
      </c>
      <c r="K99" s="3" t="n">
        <f aca="false">J99*F99</f>
        <v>54250382.52</v>
      </c>
      <c r="L99" s="16" t="n">
        <f aca="false">(($R$2*J99+$S$2*E99+$T$2)-$O$2)^2</f>
        <v>0.0123375924786663</v>
      </c>
      <c r="M99" s="16" t="n">
        <f aca="false">($O$2-F99)^2</f>
        <v>0.0140662917502079</v>
      </c>
    </row>
    <row r="100" customFormat="false" ht="14.25" hidden="false" customHeight="false" outlineLevel="0" collapsed="false">
      <c r="A100" s="3" t="n">
        <v>1978</v>
      </c>
      <c r="B100" s="4" t="n">
        <v>0.07</v>
      </c>
      <c r="C100" s="4" t="n">
        <v>13.77</v>
      </c>
      <c r="E100" s="3" t="n">
        <v>1978</v>
      </c>
      <c r="F100" s="4" t="n">
        <v>13.77</v>
      </c>
      <c r="G100" s="4" t="n">
        <f aca="false">E100*F100</f>
        <v>27237.06</v>
      </c>
      <c r="H100" s="4" t="n">
        <f aca="false">E100^4</f>
        <v>15307531050256</v>
      </c>
      <c r="I100" s="4" t="n">
        <f aca="false">E100^3</f>
        <v>7738893352</v>
      </c>
      <c r="J100" s="3" t="n">
        <f aca="false">E100^2</f>
        <v>3912484</v>
      </c>
      <c r="K100" s="3" t="n">
        <f aca="false">J100*F100</f>
        <v>53874904.68</v>
      </c>
      <c r="L100" s="16" t="n">
        <f aca="false">(($R$2*J100+$S$2*E100+$T$2)-$O$2)^2</f>
        <v>0.0152620964657553</v>
      </c>
      <c r="M100" s="16" t="n">
        <f aca="false">($O$2-F100)^2</f>
        <v>7.39840579001577E-005</v>
      </c>
    </row>
    <row r="101" customFormat="false" ht="14.25" hidden="false" customHeight="false" outlineLevel="0" collapsed="false">
      <c r="A101" s="3" t="n">
        <v>1979</v>
      </c>
      <c r="B101" s="4" t="n">
        <v>0.17</v>
      </c>
      <c r="C101" s="4" t="n">
        <v>13.87</v>
      </c>
      <c r="E101" s="3" t="n">
        <v>1979</v>
      </c>
      <c r="F101" s="4" t="n">
        <v>13.87</v>
      </c>
      <c r="G101" s="4" t="n">
        <f aca="false">E101*F101</f>
        <v>27448.73</v>
      </c>
      <c r="H101" s="4" t="n">
        <f aca="false">E101^4</f>
        <v>15338510106481</v>
      </c>
      <c r="I101" s="4" t="n">
        <f aca="false">E101^3</f>
        <v>7750636739</v>
      </c>
      <c r="J101" s="3" t="n">
        <f aca="false">E101^2</f>
        <v>3916441</v>
      </c>
      <c r="K101" s="3" t="n">
        <f aca="false">J101*F101</f>
        <v>54321036.67</v>
      </c>
      <c r="L101" s="16" t="n">
        <f aca="false">(($R$2*J101+$S$2*E101+$T$2)-$O$2)^2</f>
        <v>0.0185455570173443</v>
      </c>
      <c r="M101" s="16" t="n">
        <f aca="false">($O$2-F101)^2</f>
        <v>0.01179426377818</v>
      </c>
    </row>
    <row r="102" customFormat="false" ht="14.25" hidden="false" customHeight="false" outlineLevel="0" collapsed="false">
      <c r="A102" s="3" t="n">
        <v>1980</v>
      </c>
      <c r="B102" s="4" t="n">
        <v>0.26</v>
      </c>
      <c r="C102" s="4" t="n">
        <v>13.96</v>
      </c>
      <c r="E102" s="3" t="n">
        <v>1980</v>
      </c>
      <c r="F102" s="4" t="n">
        <v>13.96</v>
      </c>
      <c r="G102" s="4" t="n">
        <f aca="false">E102*F102</f>
        <v>27640.8</v>
      </c>
      <c r="H102" s="4" t="n">
        <f aca="false">E102^4</f>
        <v>15369536160000</v>
      </c>
      <c r="I102" s="4" t="n">
        <f aca="false">E102^3</f>
        <v>7762392000</v>
      </c>
      <c r="J102" s="3" t="n">
        <f aca="false">E102^2</f>
        <v>3920400</v>
      </c>
      <c r="K102" s="3" t="n">
        <f aca="false">J102*F102</f>
        <v>54728784</v>
      </c>
      <c r="L102" s="16" t="n">
        <f aca="false">(($R$2*J102+$S$2*E102+$T$2)-$O$2)^2</f>
        <v>0.0222014057173586</v>
      </c>
      <c r="M102" s="16" t="n">
        <f aca="false">($O$2-F102)^2</f>
        <v>0.0394425155264318</v>
      </c>
    </row>
    <row r="103" customFormat="false" ht="14.25" hidden="false" customHeight="false" outlineLevel="0" collapsed="false">
      <c r="A103" s="3" t="n">
        <v>1981</v>
      </c>
      <c r="B103" s="4" t="n">
        <v>0.32</v>
      </c>
      <c r="C103" s="4" t="n">
        <v>14.02</v>
      </c>
      <c r="E103" s="3" t="n">
        <v>1981</v>
      </c>
      <c r="F103" s="4" t="n">
        <v>14.02</v>
      </c>
      <c r="G103" s="4" t="n">
        <f aca="false">E103*F103</f>
        <v>27773.62</v>
      </c>
      <c r="H103" s="4" t="n">
        <f aca="false">E103^4</f>
        <v>15400609258321</v>
      </c>
      <c r="I103" s="4" t="n">
        <f aca="false">E103^3</f>
        <v>7774159141</v>
      </c>
      <c r="J103" s="3" t="n">
        <f aca="false">E103^2</f>
        <v>3924361</v>
      </c>
      <c r="K103" s="3" t="n">
        <f aca="false">J103*F103</f>
        <v>55019541.22</v>
      </c>
      <c r="L103" s="16" t="n">
        <f aca="false">(($R$2*J103+$S$2*E103+$T$2)-$O$2)^2</f>
        <v>0.0262432622790626</v>
      </c>
      <c r="M103" s="16" t="n">
        <f aca="false">($O$2-F103)^2</f>
        <v>0.0668746833585999</v>
      </c>
    </row>
    <row r="104" customFormat="false" ht="14.25" hidden="false" customHeight="false" outlineLevel="0" collapsed="false">
      <c r="A104" s="3" t="n">
        <v>1982</v>
      </c>
      <c r="B104" s="4" t="n">
        <v>0.14</v>
      </c>
      <c r="C104" s="4" t="n">
        <v>13.84</v>
      </c>
      <c r="E104" s="3" t="n">
        <v>1982</v>
      </c>
      <c r="F104" s="4" t="n">
        <v>13.84</v>
      </c>
      <c r="G104" s="4" t="n">
        <f aca="false">E104*F104</f>
        <v>27430.88</v>
      </c>
      <c r="H104" s="4" t="n">
        <f aca="false">E104^4</f>
        <v>15431729448976</v>
      </c>
      <c r="I104" s="4" t="n">
        <f aca="false">E104^3</f>
        <v>7785938168</v>
      </c>
      <c r="J104" s="3" t="n">
        <f aca="false">E104^2</f>
        <v>3928324</v>
      </c>
      <c r="K104" s="3" t="n">
        <f aca="false">J104*F104</f>
        <v>54368004.16</v>
      </c>
      <c r="L104" s="16" t="n">
        <f aca="false">(($R$2*J104+$S$2*E104+$T$2)-$O$2)^2</f>
        <v>0.0306849345453121</v>
      </c>
      <c r="M104" s="16" t="n">
        <f aca="false">($O$2-F104)^2</f>
        <v>0.00617817986209614</v>
      </c>
    </row>
    <row r="105" customFormat="false" ht="14.25" hidden="false" customHeight="false" outlineLevel="0" collapsed="false">
      <c r="A105" s="3" t="n">
        <v>1983</v>
      </c>
      <c r="B105" s="4" t="n">
        <v>0.31</v>
      </c>
      <c r="C105" s="4" t="n">
        <v>14.01</v>
      </c>
      <c r="E105" s="3" t="n">
        <v>1983</v>
      </c>
      <c r="F105" s="4" t="n">
        <v>14.01</v>
      </c>
      <c r="G105" s="4" t="n">
        <f aca="false">E105*F105</f>
        <v>27781.83</v>
      </c>
      <c r="H105" s="4" t="n">
        <f aca="false">E105^4</f>
        <v>15462896779521</v>
      </c>
      <c r="I105" s="4" t="n">
        <f aca="false">E105^3</f>
        <v>7797729087</v>
      </c>
      <c r="J105" s="3" t="n">
        <f aca="false">E105^2</f>
        <v>3932289</v>
      </c>
      <c r="K105" s="3" t="n">
        <f aca="false">J105*F105</f>
        <v>55091368.89</v>
      </c>
      <c r="L105" s="16" t="n">
        <f aca="false">(($R$2*J105+$S$2*E105+$T$2)-$O$2)^2</f>
        <v>0.0355404184883492</v>
      </c>
      <c r="M105" s="16" t="n">
        <f aca="false">($O$2-F105)^2</f>
        <v>0.061802655386572</v>
      </c>
    </row>
    <row r="106" customFormat="false" ht="14.25" hidden="false" customHeight="false" outlineLevel="0" collapsed="false">
      <c r="A106" s="3" t="n">
        <v>1984</v>
      </c>
      <c r="B106" s="4" t="n">
        <v>0.16</v>
      </c>
      <c r="C106" s="4" t="n">
        <v>13.86</v>
      </c>
      <c r="E106" s="3" t="n">
        <v>1984</v>
      </c>
      <c r="F106" s="4" t="n">
        <v>13.86</v>
      </c>
      <c r="G106" s="4" t="n">
        <f aca="false">E106*F106</f>
        <v>27498.24</v>
      </c>
      <c r="H106" s="4" t="n">
        <f aca="false">E106^4</f>
        <v>15494111297536</v>
      </c>
      <c r="I106" s="4" t="n">
        <f aca="false">E106^3</f>
        <v>7809531904</v>
      </c>
      <c r="J106" s="3" t="n">
        <f aca="false">E106^2</f>
        <v>3936256</v>
      </c>
      <c r="K106" s="3" t="n">
        <f aca="false">J106*F106</f>
        <v>54556508.16</v>
      </c>
      <c r="L106" s="16" t="n">
        <f aca="false">(($R$2*J106+$S$2*E106+$T$2)-$O$2)^2</f>
        <v>0.0408238982099484</v>
      </c>
      <c r="M106" s="16" t="n">
        <f aca="false">($O$2-F106)^2</f>
        <v>0.00972223580615204</v>
      </c>
    </row>
    <row r="107" customFormat="false" ht="14.25" hidden="false" customHeight="false" outlineLevel="0" collapsed="false">
      <c r="A107" s="3" t="n">
        <v>1985</v>
      </c>
      <c r="B107" s="4" t="n">
        <v>0.12</v>
      </c>
      <c r="C107" s="4" t="n">
        <v>13.82</v>
      </c>
      <c r="E107" s="3" t="n">
        <v>1985</v>
      </c>
      <c r="F107" s="4" t="n">
        <v>13.82</v>
      </c>
      <c r="G107" s="4" t="n">
        <f aca="false">E107*F107</f>
        <v>27432.7</v>
      </c>
      <c r="H107" s="4" t="n">
        <f aca="false">E107^4</f>
        <v>15525373050625</v>
      </c>
      <c r="I107" s="4" t="n">
        <f aca="false">E107^3</f>
        <v>7821346625</v>
      </c>
      <c r="J107" s="3" t="n">
        <f aca="false">E107^2</f>
        <v>3940225</v>
      </c>
      <c r="K107" s="3" t="n">
        <f aca="false">J107*F107</f>
        <v>54453909.5</v>
      </c>
      <c r="L107" s="16" t="n">
        <f aca="false">(($R$2*J107+$S$2*E107+$T$2)-$O$2)^2</f>
        <v>0.046549745941366</v>
      </c>
      <c r="M107" s="16" t="n">
        <f aca="false">($O$2-F107)^2</f>
        <v>0.00343412391803999</v>
      </c>
    </row>
    <row r="108" customFormat="false" ht="14.25" hidden="false" customHeight="false" outlineLevel="0" collapsed="false">
      <c r="A108" s="3" t="n">
        <v>1986</v>
      </c>
      <c r="B108" s="4" t="n">
        <v>0.18</v>
      </c>
      <c r="C108" s="4" t="n">
        <v>13.88</v>
      </c>
      <c r="E108" s="3" t="n">
        <v>1986</v>
      </c>
      <c r="F108" s="4" t="n">
        <v>13.88</v>
      </c>
      <c r="G108" s="4" t="n">
        <f aca="false">E108*F108</f>
        <v>27565.68</v>
      </c>
      <c r="H108" s="4" t="n">
        <f aca="false">E108^4</f>
        <v>15556682086416</v>
      </c>
      <c r="I108" s="4" t="n">
        <f aca="false">E108^3</f>
        <v>7833173256</v>
      </c>
      <c r="J108" s="3" t="n">
        <f aca="false">E108^2</f>
        <v>3944196</v>
      </c>
      <c r="K108" s="3" t="n">
        <f aca="false">J108*F108</f>
        <v>54745440.48</v>
      </c>
      <c r="L108" s="16" t="n">
        <f aca="false">(($R$2*J108+$S$2*E108+$T$2)-$O$2)^2</f>
        <v>0.0527325220432096</v>
      </c>
      <c r="M108" s="16" t="n">
        <f aca="false">($O$2-F108)^2</f>
        <v>0.0140662917502079</v>
      </c>
    </row>
    <row r="109" customFormat="false" ht="14.25" hidden="false" customHeight="false" outlineLevel="0" collapsed="false">
      <c r="A109" s="3" t="n">
        <v>1987</v>
      </c>
      <c r="B109" s="4" t="n">
        <v>0.32</v>
      </c>
      <c r="C109" s="4" t="n">
        <v>14.02</v>
      </c>
      <c r="E109" s="3" t="n">
        <v>1987</v>
      </c>
      <c r="F109" s="4" t="n">
        <v>14.02</v>
      </c>
      <c r="G109" s="4" t="n">
        <f aca="false">E109*F109</f>
        <v>27857.74</v>
      </c>
      <c r="H109" s="4" t="n">
        <f aca="false">E109^4</f>
        <v>15588038452561</v>
      </c>
      <c r="I109" s="4" t="n">
        <f aca="false">E109^3</f>
        <v>7845011803</v>
      </c>
      <c r="J109" s="3" t="n">
        <f aca="false">E109^2</f>
        <v>3948169</v>
      </c>
      <c r="K109" s="3" t="n">
        <f aca="false">J109*F109</f>
        <v>55353329.38</v>
      </c>
      <c r="L109" s="16" t="n">
        <f aca="false">(($R$2*J109+$S$2*E109+$T$2)-$O$2)^2</f>
        <v>0.0593869750057864</v>
      </c>
      <c r="M109" s="16" t="n">
        <f aca="false">($O$2-F109)^2</f>
        <v>0.0668746833585999</v>
      </c>
    </row>
    <row r="110" customFormat="false" ht="14.25" hidden="false" customHeight="false" outlineLevel="0" collapsed="false">
      <c r="A110" s="3" t="n">
        <v>1988</v>
      </c>
      <c r="B110" s="4" t="n">
        <v>0.39</v>
      </c>
      <c r="C110" s="4" t="n">
        <v>14.09</v>
      </c>
      <c r="E110" s="3" t="n">
        <v>1988</v>
      </c>
      <c r="F110" s="4" t="n">
        <v>14.09</v>
      </c>
      <c r="G110" s="4" t="n">
        <f aca="false">E110*F110</f>
        <v>28010.92</v>
      </c>
      <c r="H110" s="4" t="n">
        <f aca="false">E110^4</f>
        <v>15619442196736</v>
      </c>
      <c r="I110" s="4" t="n">
        <f aca="false">E110^3</f>
        <v>7856862272</v>
      </c>
      <c r="J110" s="3" t="n">
        <f aca="false">E110^2</f>
        <v>3952144</v>
      </c>
      <c r="K110" s="3" t="n">
        <f aca="false">J110*F110</f>
        <v>55685708.96</v>
      </c>
      <c r="L110" s="16" t="n">
        <f aca="false">(($R$2*J110+$S$2*E110+$T$2)-$O$2)^2</f>
        <v>0.066528041448618</v>
      </c>
      <c r="M110" s="16" t="n">
        <f aca="false">($O$2-F110)^2</f>
        <v>0.107978879162796</v>
      </c>
    </row>
    <row r="111" customFormat="false" ht="14.25" hidden="false" customHeight="false" outlineLevel="0" collapsed="false">
      <c r="A111" s="3" t="n">
        <v>1989</v>
      </c>
      <c r="B111" s="4" t="n">
        <v>0.27</v>
      </c>
      <c r="C111" s="4" t="n">
        <v>13.97</v>
      </c>
      <c r="E111" s="3" t="n">
        <v>1989</v>
      </c>
      <c r="F111" s="4" t="n">
        <v>13.97</v>
      </c>
      <c r="G111" s="4" t="n">
        <f aca="false">E111*F111</f>
        <v>27786.33</v>
      </c>
      <c r="H111" s="4" t="n">
        <f aca="false">E111^4</f>
        <v>15650893366641</v>
      </c>
      <c r="I111" s="4" t="n">
        <f aca="false">E111^3</f>
        <v>7868724669</v>
      </c>
      <c r="J111" s="3" t="n">
        <f aca="false">E111^2</f>
        <v>3956121</v>
      </c>
      <c r="K111" s="3" t="n">
        <f aca="false">J111*F111</f>
        <v>55267010.37</v>
      </c>
      <c r="L111" s="16" t="n">
        <f aca="false">(($R$2*J111+$S$2*E111+$T$2)-$O$2)^2</f>
        <v>0.0741708461209788</v>
      </c>
      <c r="M111" s="16" t="n">
        <f aca="false">($O$2-F111)^2</f>
        <v>0.0435145434984597</v>
      </c>
    </row>
    <row r="112" customFormat="false" ht="14.25" hidden="false" customHeight="false" outlineLevel="0" collapsed="false">
      <c r="A112" s="3" t="n">
        <v>1990</v>
      </c>
      <c r="B112" s="4" t="n">
        <v>0.45</v>
      </c>
      <c r="C112" s="4" t="n">
        <v>14.15</v>
      </c>
      <c r="E112" s="3" t="n">
        <v>1990</v>
      </c>
      <c r="F112" s="4" t="n">
        <v>14.15</v>
      </c>
      <c r="G112" s="4" t="n">
        <f aca="false">E112*F112</f>
        <v>28158.5</v>
      </c>
      <c r="H112" s="4" t="n">
        <f aca="false">E112^4</f>
        <v>15682392010000</v>
      </c>
      <c r="I112" s="4" t="n">
        <f aca="false">E112^3</f>
        <v>7880599000</v>
      </c>
      <c r="J112" s="3" t="n">
        <f aca="false">E112^2</f>
        <v>3960100</v>
      </c>
      <c r="K112" s="3" t="n">
        <f aca="false">J112*F112</f>
        <v>56035415</v>
      </c>
      <c r="L112" s="16" t="n">
        <f aca="false">(($R$2*J112+$S$2*E112+$T$2)-$O$2)^2</f>
        <v>0.0823307019014229</v>
      </c>
      <c r="M112" s="16" t="n">
        <f aca="false">($O$2-F112)^2</f>
        <v>0.151011046994963</v>
      </c>
    </row>
    <row r="113" customFormat="false" ht="14.25" hidden="false" customHeight="false" outlineLevel="0" collapsed="false">
      <c r="A113" s="3" t="n">
        <v>1991</v>
      </c>
      <c r="B113" s="4" t="n">
        <v>0.4</v>
      </c>
      <c r="C113" s="4" t="n">
        <v>14.1</v>
      </c>
      <c r="E113" s="3" t="n">
        <v>1991</v>
      </c>
      <c r="F113" s="4" t="n">
        <v>14.1</v>
      </c>
      <c r="G113" s="4" t="n">
        <f aca="false">E113*F113</f>
        <v>28073.1</v>
      </c>
      <c r="H113" s="4" t="n">
        <f aca="false">E113^4</f>
        <v>15713938174561</v>
      </c>
      <c r="I113" s="4" t="n">
        <f aca="false">E113^3</f>
        <v>7892485271</v>
      </c>
      <c r="J113" s="3" t="n">
        <f aca="false">E113^2</f>
        <v>3964081</v>
      </c>
      <c r="K113" s="3" t="n">
        <f aca="false">J113*F113</f>
        <v>55893542.1</v>
      </c>
      <c r="L113" s="16" t="n">
        <f aca="false">(($R$2*J113+$S$2*E113+$T$2)-$O$2)^2</f>
        <v>0.0910231097979675</v>
      </c>
      <c r="M113" s="16" t="n">
        <f aca="false">($O$2-F113)^2</f>
        <v>0.114650907134824</v>
      </c>
    </row>
    <row r="114" customFormat="false" ht="14.25" hidden="false" customHeight="false" outlineLevel="0" collapsed="false">
      <c r="A114" s="3" t="n">
        <v>1992</v>
      </c>
      <c r="B114" s="4" t="n">
        <v>0.22</v>
      </c>
      <c r="C114" s="4" t="n">
        <v>13.92</v>
      </c>
      <c r="E114" s="3" t="n">
        <v>1992</v>
      </c>
      <c r="F114" s="4" t="n">
        <v>13.92</v>
      </c>
      <c r="G114" s="4" t="n">
        <f aca="false">E114*F114</f>
        <v>27728.64</v>
      </c>
      <c r="H114" s="4" t="n">
        <f aca="false">E114^4</f>
        <v>15745531908096</v>
      </c>
      <c r="I114" s="4" t="n">
        <f aca="false">E114^3</f>
        <v>7904383488</v>
      </c>
      <c r="J114" s="3" t="n">
        <f aca="false">E114^2</f>
        <v>3968064</v>
      </c>
      <c r="K114" s="3" t="n">
        <f aca="false">J114*F114</f>
        <v>55235450.88</v>
      </c>
      <c r="L114" s="16" t="n">
        <f aca="false">(($R$2*J114+$S$2*E114+$T$2)-$O$2)^2</f>
        <v>0.100263758948271</v>
      </c>
      <c r="M114" s="16" t="n">
        <f aca="false">($O$2-F114)^2</f>
        <v>0.0251544036383201</v>
      </c>
    </row>
    <row r="115" customFormat="false" ht="14.25" hidden="false" customHeight="false" outlineLevel="0" collapsed="false">
      <c r="A115" s="3" t="n">
        <v>1993</v>
      </c>
      <c r="B115" s="4" t="n">
        <v>0.23</v>
      </c>
      <c r="C115" s="4" t="n">
        <v>13.93</v>
      </c>
      <c r="E115" s="3" t="n">
        <v>1993</v>
      </c>
      <c r="F115" s="4" t="n">
        <v>13.93</v>
      </c>
      <c r="G115" s="4" t="n">
        <f aca="false">E115*F115</f>
        <v>27762.49</v>
      </c>
      <c r="H115" s="4" t="n">
        <f aca="false">E115^4</f>
        <v>15777173258401</v>
      </c>
      <c r="I115" s="4" t="n">
        <f aca="false">E115^3</f>
        <v>7916293657</v>
      </c>
      <c r="J115" s="3" t="n">
        <f aca="false">E115^2</f>
        <v>3972049</v>
      </c>
      <c r="K115" s="3" t="n">
        <f aca="false">J115*F115</f>
        <v>55330642.57</v>
      </c>
      <c r="L115" s="16" t="n">
        <f aca="false">(($R$2*J115+$S$2*E115+$T$2)-$O$2)^2</f>
        <v>0.110068526619263</v>
      </c>
      <c r="M115" s="16" t="n">
        <f aca="false">($O$2-F115)^2</f>
        <v>0.0284264316103481</v>
      </c>
    </row>
    <row r="116" customFormat="false" ht="14.25" hidden="false" customHeight="false" outlineLevel="0" collapsed="false">
      <c r="A116" s="3" t="n">
        <v>1994</v>
      </c>
      <c r="B116" s="4" t="n">
        <v>0.31</v>
      </c>
      <c r="C116" s="4" t="n">
        <v>14.01</v>
      </c>
      <c r="E116" s="3" t="n">
        <v>1994</v>
      </c>
      <c r="F116" s="4" t="n">
        <v>14.01</v>
      </c>
      <c r="G116" s="4" t="n">
        <f aca="false">E116*F116</f>
        <v>27935.94</v>
      </c>
      <c r="H116" s="4" t="n">
        <f aca="false">E116^4</f>
        <v>15808862273296</v>
      </c>
      <c r="I116" s="4" t="n">
        <f aca="false">E116^3</f>
        <v>7928215784</v>
      </c>
      <c r="J116" s="3" t="n">
        <f aca="false">E116^2</f>
        <v>3976036</v>
      </c>
      <c r="K116" s="3" t="n">
        <f aca="false">J116*F116</f>
        <v>55704264.36</v>
      </c>
      <c r="L116" s="16" t="n">
        <f aca="false">(($R$2*J116+$S$2*E116+$T$2)-$O$2)^2</f>
        <v>0.120453478207562</v>
      </c>
      <c r="M116" s="16" t="n">
        <f aca="false">($O$2-F116)^2</f>
        <v>0.061802655386572</v>
      </c>
    </row>
    <row r="117" customFormat="false" ht="14.25" hidden="false" customHeight="false" outlineLevel="0" collapsed="false">
      <c r="A117" s="3" t="n">
        <v>1995</v>
      </c>
      <c r="B117" s="4" t="n">
        <v>0.45</v>
      </c>
      <c r="C117" s="4" t="n">
        <v>14.15</v>
      </c>
      <c r="E117" s="3" t="n">
        <v>1995</v>
      </c>
      <c r="F117" s="4" t="n">
        <v>14.15</v>
      </c>
      <c r="G117" s="4" t="n">
        <f aca="false">E117*F117</f>
        <v>28229.25</v>
      </c>
      <c r="H117" s="4" t="n">
        <f aca="false">E117^4</f>
        <v>15840599000625</v>
      </c>
      <c r="I117" s="4" t="n">
        <f aca="false">E117^3</f>
        <v>7940149875</v>
      </c>
      <c r="J117" s="3" t="n">
        <f aca="false">E117^2</f>
        <v>3980025</v>
      </c>
      <c r="K117" s="3" t="n">
        <f aca="false">J117*F117</f>
        <v>56317353.75</v>
      </c>
      <c r="L117" s="16" t="n">
        <f aca="false">(($R$2*J117+$S$2*E117+$T$2)-$O$2)^2</f>
        <v>0.131434867239162</v>
      </c>
      <c r="M117" s="16" t="n">
        <f aca="false">($O$2-F117)^2</f>
        <v>0.151011046994963</v>
      </c>
    </row>
    <row r="118" customFormat="false" ht="14.25" hidden="false" customHeight="false" outlineLevel="0" collapsed="false">
      <c r="A118" s="3" t="n">
        <v>1996</v>
      </c>
      <c r="B118" s="4" t="n">
        <v>0.33</v>
      </c>
      <c r="C118" s="4" t="n">
        <v>14.03</v>
      </c>
      <c r="E118" s="3" t="n">
        <v>1996</v>
      </c>
      <c r="F118" s="4" t="n">
        <v>14.03</v>
      </c>
      <c r="G118" s="4" t="n">
        <f aca="false">E118*F118</f>
        <v>28003.88</v>
      </c>
      <c r="H118" s="4" t="n">
        <f aca="false">E118^4</f>
        <v>15872383488256</v>
      </c>
      <c r="I118" s="4" t="n">
        <f aca="false">E118^3</f>
        <v>7952095936</v>
      </c>
      <c r="J118" s="3" t="n">
        <f aca="false">E118^2</f>
        <v>3984016</v>
      </c>
      <c r="K118" s="3" t="n">
        <f aca="false">J118*F118</f>
        <v>55895744.48</v>
      </c>
      <c r="L118" s="16" t="n">
        <f aca="false">(($R$2*J118+$S$2*E118+$T$2)-$O$2)^2</f>
        <v>0.14302913536936</v>
      </c>
      <c r="M118" s="16" t="n">
        <f aca="false">($O$2-F118)^2</f>
        <v>0.0721467113306278</v>
      </c>
    </row>
    <row r="119" customFormat="false" ht="14.25" hidden="false" customHeight="false" outlineLevel="0" collapsed="false">
      <c r="A119" s="3" t="n">
        <v>1997</v>
      </c>
      <c r="B119" s="4" t="n">
        <v>0.46</v>
      </c>
      <c r="C119" s="4" t="n">
        <v>14.16</v>
      </c>
      <c r="E119" s="3" t="n">
        <v>1997</v>
      </c>
      <c r="F119" s="4" t="n">
        <v>14.16</v>
      </c>
      <c r="G119" s="4" t="n">
        <f aca="false">E119*F119</f>
        <v>28277.52</v>
      </c>
      <c r="H119" s="4" t="n">
        <f aca="false">E119^4</f>
        <v>15904215784081</v>
      </c>
      <c r="I119" s="4" t="n">
        <f aca="false">E119^3</f>
        <v>7964053973</v>
      </c>
      <c r="J119" s="3" t="n">
        <f aca="false">E119^2</f>
        <v>3988009</v>
      </c>
      <c r="K119" s="3" t="n">
        <f aca="false">J119*F119</f>
        <v>56470207.44</v>
      </c>
      <c r="L119" s="16" t="n">
        <f aca="false">(($R$2*J119+$S$2*E119+$T$2)-$O$2)^2</f>
        <v>0.155252912383258</v>
      </c>
      <c r="M119" s="16" t="n">
        <f aca="false">($O$2-F119)^2</f>
        <v>0.158883074966992</v>
      </c>
    </row>
    <row r="120" customFormat="false" ht="14.25" hidden="false" customHeight="false" outlineLevel="0" collapsed="false">
      <c r="A120" s="3" t="n">
        <v>1998</v>
      </c>
      <c r="B120" s="4" t="n">
        <v>0.61</v>
      </c>
      <c r="C120" s="4" t="n">
        <v>14.31</v>
      </c>
      <c r="E120" s="3" t="n">
        <v>1998</v>
      </c>
      <c r="F120" s="4" t="n">
        <v>14.31</v>
      </c>
      <c r="G120" s="4" t="n">
        <f aca="false">E120*F120</f>
        <v>28591.38</v>
      </c>
      <c r="H120" s="4" t="n">
        <f aca="false">E120^4</f>
        <v>15936095936016</v>
      </c>
      <c r="I120" s="4" t="n">
        <f aca="false">E120^3</f>
        <v>7976023992</v>
      </c>
      <c r="J120" s="3" t="n">
        <f aca="false">E120^2</f>
        <v>3992004</v>
      </c>
      <c r="K120" s="3" t="n">
        <f aca="false">J120*F120</f>
        <v>57125577.24</v>
      </c>
      <c r="L120" s="16" t="n">
        <f aca="false">(($R$2*J120+$S$2*E120+$T$2)-$O$2)^2</f>
        <v>0.168123016195183</v>
      </c>
      <c r="M120" s="16" t="n">
        <f aca="false">($O$2-F120)^2</f>
        <v>0.300963494547411</v>
      </c>
    </row>
    <row r="121" customFormat="false" ht="14.25" hidden="false" customHeight="false" outlineLevel="0" collapsed="false">
      <c r="A121" s="3" t="n">
        <v>1999</v>
      </c>
      <c r="B121" s="4" t="n">
        <v>0.38</v>
      </c>
      <c r="C121" s="4" t="n">
        <v>14.08</v>
      </c>
      <c r="E121" s="3" t="n">
        <v>1999</v>
      </c>
      <c r="F121" s="4" t="n">
        <v>14.08</v>
      </c>
      <c r="G121" s="4" t="n">
        <f aca="false">E121*F121</f>
        <v>28145.92</v>
      </c>
      <c r="H121" s="4" t="n">
        <f aca="false">E121^4</f>
        <v>15968023992001</v>
      </c>
      <c r="I121" s="4" t="n">
        <f aca="false">E121^3</f>
        <v>7988005999</v>
      </c>
      <c r="J121" s="3" t="n">
        <f aca="false">E121^2</f>
        <v>3996001</v>
      </c>
      <c r="K121" s="3" t="n">
        <f aca="false">J121*F121</f>
        <v>56263694.08</v>
      </c>
      <c r="L121" s="16" t="n">
        <f aca="false">(($R$2*J121+$S$2*E121+$T$2)-$O$2)^2</f>
        <v>0.181656452849115</v>
      </c>
      <c r="M121" s="16" t="n">
        <f aca="false">($O$2-F121)^2</f>
        <v>0.101506851190768</v>
      </c>
    </row>
    <row r="122" customFormat="false" ht="14.25" hidden="false" customHeight="false" outlineLevel="0" collapsed="false">
      <c r="A122" s="3" t="n">
        <v>2000</v>
      </c>
      <c r="B122" s="4" t="n">
        <v>0.39</v>
      </c>
      <c r="C122" s="4" t="n">
        <v>14.09</v>
      </c>
      <c r="E122" s="3" t="n">
        <v>2000</v>
      </c>
      <c r="F122" s="4" t="n">
        <v>14.09</v>
      </c>
      <c r="G122" s="4" t="n">
        <f aca="false">E122*F122</f>
        <v>28180</v>
      </c>
      <c r="H122" s="4" t="n">
        <f aca="false">E122^4</f>
        <v>16000000000000</v>
      </c>
      <c r="I122" s="4" t="n">
        <f aca="false">E122^3</f>
        <v>8000000000</v>
      </c>
      <c r="J122" s="3" t="n">
        <f aca="false">E122^2</f>
        <v>4000000</v>
      </c>
      <c r="K122" s="3" t="n">
        <f aca="false">J122*F122</f>
        <v>56360000</v>
      </c>
      <c r="L122" s="16" t="n">
        <f aca="false">(($R$2*J122+$S$2*E122+$T$2)-$O$2)^2</f>
        <v>0.195870416518327</v>
      </c>
      <c r="M122" s="16" t="n">
        <f aca="false">($O$2-F122)^2</f>
        <v>0.107978879162796</v>
      </c>
    </row>
    <row r="123" customFormat="false" ht="14.25" hidden="false" customHeight="false" outlineLevel="0" collapsed="false">
      <c r="A123" s="3" t="n">
        <v>2001</v>
      </c>
      <c r="B123" s="4" t="n">
        <v>0.54</v>
      </c>
      <c r="C123" s="4" t="n">
        <v>14.24</v>
      </c>
      <c r="E123" s="3" t="n">
        <v>2001</v>
      </c>
      <c r="F123" s="4" t="n">
        <v>14.24</v>
      </c>
      <c r="G123" s="4" t="n">
        <f aca="false">E123*F123</f>
        <v>28494.24</v>
      </c>
      <c r="H123" s="4" t="n">
        <f aca="false">E123^4</f>
        <v>16032024008001</v>
      </c>
      <c r="I123" s="4" t="n">
        <f aca="false">E123^3</f>
        <v>8012006001</v>
      </c>
      <c r="J123" s="3" t="n">
        <f aca="false">E123^2</f>
        <v>4004001</v>
      </c>
      <c r="K123" s="3" t="n">
        <f aca="false">J123*F123</f>
        <v>57016974.24</v>
      </c>
      <c r="L123" s="16" t="n">
        <f aca="false">(($R$2*J123+$S$2*E123+$T$2)-$O$2)^2</f>
        <v>0.210782289505654</v>
      </c>
      <c r="M123" s="16" t="n">
        <f aca="false">($O$2-F123)^2</f>
        <v>0.229059298743215</v>
      </c>
    </row>
    <row r="124" customFormat="false" ht="14.25" hidden="false" customHeight="false" outlineLevel="0" collapsed="false">
      <c r="A124" s="3" t="n">
        <v>2002</v>
      </c>
      <c r="B124" s="4" t="n">
        <v>0.63</v>
      </c>
      <c r="C124" s="4" t="n">
        <v>14.33</v>
      </c>
      <c r="E124" s="3" t="n">
        <v>2002</v>
      </c>
      <c r="F124" s="4" t="n">
        <v>14.33</v>
      </c>
      <c r="G124" s="4" t="n">
        <f aca="false">E124*F124</f>
        <v>28688.66</v>
      </c>
      <c r="H124" s="4" t="n">
        <f aca="false">E124^4</f>
        <v>16064096064016</v>
      </c>
      <c r="I124" s="4" t="n">
        <f aca="false">E124^3</f>
        <v>8024024008</v>
      </c>
      <c r="J124" s="3" t="n">
        <f aca="false">E124^2</f>
        <v>4008004</v>
      </c>
      <c r="K124" s="3" t="n">
        <f aca="false">J124*F124</f>
        <v>57434697.32</v>
      </c>
      <c r="L124" s="16" t="n">
        <f aca="false">(($R$2*J124+$S$2*E124+$T$2)-$O$2)^2</f>
        <v>0.226409642243516</v>
      </c>
      <c r="M124" s="16" t="n">
        <f aca="false">($O$2-F124)^2</f>
        <v>0.323307550491468</v>
      </c>
    </row>
    <row r="125" customFormat="false" ht="14.25" hidden="false" customHeight="false" outlineLevel="0" collapsed="false">
      <c r="A125" s="3" t="n">
        <v>2003</v>
      </c>
      <c r="B125" s="4" t="n">
        <v>0.62</v>
      </c>
      <c r="C125" s="4" t="n">
        <v>14.32</v>
      </c>
      <c r="E125" s="3" t="n">
        <v>2003</v>
      </c>
      <c r="F125" s="4" t="n">
        <v>14.32</v>
      </c>
      <c r="G125" s="4" t="n">
        <f aca="false">E125*F125</f>
        <v>28682.96</v>
      </c>
      <c r="H125" s="4" t="n">
        <f aca="false">E125^4</f>
        <v>16096216216081</v>
      </c>
      <c r="I125" s="4" t="n">
        <f aca="false">E125^3</f>
        <v>8036054027</v>
      </c>
      <c r="J125" s="3" t="n">
        <f aca="false">E125^2</f>
        <v>4012009</v>
      </c>
      <c r="K125" s="3" t="n">
        <f aca="false">J125*F125</f>
        <v>57451968.88</v>
      </c>
      <c r="L125" s="16" t="n">
        <f aca="false">(($R$2*J125+$S$2*E125+$T$2)-$O$2)^2</f>
        <v>0.242770233293486</v>
      </c>
      <c r="M125" s="16" t="n">
        <f aca="false">($O$2-F125)^2</f>
        <v>0.312035522519438</v>
      </c>
    </row>
    <row r="126" customFormat="false" ht="14.25" hidden="false" customHeight="false" outlineLevel="0" collapsed="false">
      <c r="A126" s="3" t="n">
        <v>2004</v>
      </c>
      <c r="B126" s="4" t="n">
        <v>0.53</v>
      </c>
      <c r="C126" s="4" t="n">
        <v>14.23</v>
      </c>
      <c r="E126" s="3" t="n">
        <v>2004</v>
      </c>
      <c r="F126" s="4" t="n">
        <v>14.23</v>
      </c>
      <c r="G126" s="4" t="n">
        <f aca="false">E126*F126</f>
        <v>28516.92</v>
      </c>
      <c r="H126" s="4" t="n">
        <f aca="false">E126^4</f>
        <v>16128384512256</v>
      </c>
      <c r="I126" s="4" t="n">
        <f aca="false">E126^3</f>
        <v>8048096064</v>
      </c>
      <c r="J126" s="3" t="n">
        <f aca="false">E126^2</f>
        <v>4016016</v>
      </c>
      <c r="K126" s="3" t="n">
        <f aca="false">J126*F126</f>
        <v>57147907.68</v>
      </c>
      <c r="L126" s="16" t="n">
        <f aca="false">(($R$2*J126+$S$2*E126+$T$2)-$O$2)^2</f>
        <v>0.259882009347164</v>
      </c>
      <c r="M126" s="16" t="n">
        <f aca="false">($O$2-F126)^2</f>
        <v>0.219587270771187</v>
      </c>
    </row>
    <row r="127" customFormat="false" ht="14.25" hidden="false" customHeight="false" outlineLevel="0" collapsed="false">
      <c r="A127" s="3" t="n">
        <v>2005</v>
      </c>
      <c r="B127" s="4" t="n">
        <v>0.68</v>
      </c>
      <c r="C127" s="4" t="n">
        <v>14.38</v>
      </c>
      <c r="E127" s="3" t="n">
        <v>2005</v>
      </c>
      <c r="F127" s="4" t="n">
        <v>14.38</v>
      </c>
      <c r="G127" s="4" t="n">
        <f aca="false">E127*F127</f>
        <v>28831.9</v>
      </c>
      <c r="H127" s="4" t="n">
        <f aca="false">E127^4</f>
        <v>16160601000625</v>
      </c>
      <c r="I127" s="4" t="n">
        <f aca="false">E127^3</f>
        <v>8060150125</v>
      </c>
      <c r="J127" s="3" t="n">
        <f aca="false">E127^2</f>
        <v>4020025</v>
      </c>
      <c r="K127" s="3" t="n">
        <f aca="false">J127*F127</f>
        <v>57807959.5</v>
      </c>
      <c r="L127" s="16" t="n">
        <f aca="false">(($R$2*J127+$S$2*E127+$T$2)-$O$2)^2</f>
        <v>0.277763105225071</v>
      </c>
      <c r="M127" s="16" t="n">
        <f aca="false">($O$2-F127)^2</f>
        <v>0.382667690351607</v>
      </c>
    </row>
    <row r="128" customFormat="false" ht="14.25" hidden="false" customHeight="false" outlineLevel="0" collapsed="false">
      <c r="A128" s="3" t="n">
        <v>2006</v>
      </c>
      <c r="B128" s="4" t="n">
        <v>0.64</v>
      </c>
      <c r="C128" s="4" t="n">
        <v>14.34</v>
      </c>
      <c r="E128" s="3" t="n">
        <v>2006</v>
      </c>
      <c r="F128" s="4" t="n">
        <v>14.34</v>
      </c>
      <c r="G128" s="4" t="n">
        <f aca="false">E128*F128</f>
        <v>28766.04</v>
      </c>
      <c r="H128" s="4" t="n">
        <f aca="false">E128^4</f>
        <v>16192865729296</v>
      </c>
      <c r="I128" s="4" t="n">
        <f aca="false">E128^3</f>
        <v>8072216216</v>
      </c>
      <c r="J128" s="3" t="n">
        <f aca="false">E128^2</f>
        <v>4024036</v>
      </c>
      <c r="K128" s="3" t="n">
        <f aca="false">J128*F128</f>
        <v>57704676.24</v>
      </c>
      <c r="L128" s="16" t="n">
        <f aca="false">(($R$2*J128+$S$2*E128+$T$2)-$O$2)^2</f>
        <v>0.29643184387736</v>
      </c>
      <c r="M128" s="16" t="n">
        <f aca="false">($O$2-F128)^2</f>
        <v>0.334779578463496</v>
      </c>
    </row>
    <row r="129" customFormat="false" ht="14.25" hidden="false" customHeight="false" outlineLevel="0" collapsed="false">
      <c r="A129" s="3" t="n">
        <v>2007</v>
      </c>
      <c r="B129" s="4" t="n">
        <v>0.66</v>
      </c>
      <c r="C129" s="4" t="n">
        <v>14.36</v>
      </c>
      <c r="E129" s="3" t="n">
        <v>2007</v>
      </c>
      <c r="F129" s="4" t="n">
        <v>14.36</v>
      </c>
      <c r="G129" s="4" t="n">
        <f aca="false">E129*F129</f>
        <v>28820.52</v>
      </c>
      <c r="H129" s="4" t="n">
        <f aca="false">E129^4</f>
        <v>16225178746401</v>
      </c>
      <c r="I129" s="4" t="n">
        <f aca="false">E129^3</f>
        <v>8084294343</v>
      </c>
      <c r="J129" s="3" t="n">
        <f aca="false">E129^2</f>
        <v>4028049</v>
      </c>
      <c r="K129" s="3" t="n">
        <f aca="false">J129*F129</f>
        <v>57842783.64</v>
      </c>
      <c r="L129" s="16" t="n">
        <f aca="false">(($R$2*J129+$S$2*E129+$T$2)-$O$2)^2</f>
        <v>0.315906736383904</v>
      </c>
      <c r="M129" s="16" t="n">
        <f aca="false">($O$2-F129)^2</f>
        <v>0.358323634407551</v>
      </c>
    </row>
    <row r="130" customFormat="false" ht="14.25" hidden="false" customHeight="false" outlineLevel="0" collapsed="false">
      <c r="A130" s="3" t="n">
        <v>2008</v>
      </c>
      <c r="B130" s="4" t="n">
        <v>0.54</v>
      </c>
      <c r="C130" s="4" t="n">
        <v>14.24</v>
      </c>
      <c r="E130" s="3" t="n">
        <v>2008</v>
      </c>
      <c r="F130" s="4" t="n">
        <v>14.24</v>
      </c>
      <c r="G130" s="4" t="n">
        <f aca="false">E130*F130</f>
        <v>28593.92</v>
      </c>
      <c r="H130" s="4" t="n">
        <f aca="false">E130^4</f>
        <v>16257540100096</v>
      </c>
      <c r="I130" s="4" t="n">
        <f aca="false">E130^3</f>
        <v>8096384512</v>
      </c>
      <c r="J130" s="3" t="n">
        <f aca="false">E130^2</f>
        <v>4032064</v>
      </c>
      <c r="K130" s="3" t="n">
        <f aca="false">J130*F130</f>
        <v>57416591.36</v>
      </c>
      <c r="L130" s="16" t="n">
        <f aca="false">(($R$2*J130+$S$2*E130+$T$2)-$O$2)^2</f>
        <v>0.336206481953683</v>
      </c>
      <c r="M130" s="16" t="n">
        <f aca="false">($O$2-F130)^2</f>
        <v>0.229059298743215</v>
      </c>
    </row>
    <row r="131" customFormat="false" ht="14.25" hidden="false" customHeight="false" outlineLevel="0" collapsed="false">
      <c r="A131" s="3" t="n">
        <v>2009</v>
      </c>
      <c r="B131" s="4" t="n">
        <v>0.66</v>
      </c>
      <c r="C131" s="4" t="n">
        <v>14.36</v>
      </c>
      <c r="E131" s="3" t="n">
        <v>2009</v>
      </c>
      <c r="F131" s="4" t="n">
        <v>14.36</v>
      </c>
      <c r="G131" s="4" t="n">
        <f aca="false">E131*F131</f>
        <v>28849.24</v>
      </c>
      <c r="H131" s="4" t="n">
        <f aca="false">E131^4</f>
        <v>16289949838561</v>
      </c>
      <c r="I131" s="4" t="n">
        <f aca="false">E131^3</f>
        <v>8108486729</v>
      </c>
      <c r="J131" s="3" t="n">
        <f aca="false">E131^2</f>
        <v>4036081</v>
      </c>
      <c r="K131" s="3" t="n">
        <f aca="false">J131*F131</f>
        <v>57958123.16</v>
      </c>
      <c r="L131" s="16" t="n">
        <f aca="false">(($R$2*J131+$S$2*E131+$T$2)-$O$2)^2</f>
        <v>0.357349967925603</v>
      </c>
      <c r="M131" s="16" t="n">
        <f aca="false">($O$2-F131)^2</f>
        <v>0.358323634407551</v>
      </c>
    </row>
    <row r="132" customFormat="false" ht="14.25" hidden="false" customHeight="false" outlineLevel="0" collapsed="false">
      <c r="A132" s="3" t="n">
        <v>2010</v>
      </c>
      <c r="B132" s="4" t="n">
        <v>0.72</v>
      </c>
      <c r="C132" s="4" t="n">
        <v>14.42</v>
      </c>
      <c r="E132" s="3" t="n">
        <v>2010</v>
      </c>
      <c r="F132" s="4" t="n">
        <v>14.42</v>
      </c>
      <c r="G132" s="4" t="n">
        <f aca="false">E132*F132</f>
        <v>28984.2</v>
      </c>
      <c r="H132" s="4" t="n">
        <f aca="false">E132^4</f>
        <v>16322408010000</v>
      </c>
      <c r="I132" s="4" t="n">
        <f aca="false">E132^3</f>
        <v>8120601000</v>
      </c>
      <c r="J132" s="3" t="n">
        <f aca="false">E132^2</f>
        <v>4040100</v>
      </c>
      <c r="K132" s="3" t="n">
        <f aca="false">J132*F132</f>
        <v>58258242</v>
      </c>
      <c r="L132" s="16" t="n">
        <f aca="false">(($R$2*J132+$S$2*E132+$T$2)-$O$2)^2</f>
        <v>0.379356269767517</v>
      </c>
      <c r="M132" s="16" t="n">
        <f aca="false">($O$2-F132)^2</f>
        <v>0.43375580223972</v>
      </c>
    </row>
    <row r="133" customFormat="false" ht="14.25" hidden="false" customHeight="false" outlineLevel="0" collapsed="false">
      <c r="A133" s="3" t="n">
        <v>2011</v>
      </c>
      <c r="B133" s="4" t="n">
        <v>0.61</v>
      </c>
      <c r="C133" s="4" t="n">
        <v>14.31</v>
      </c>
      <c r="E133" s="3" t="n">
        <v>2011</v>
      </c>
      <c r="F133" s="4" t="n">
        <v>14.31</v>
      </c>
      <c r="G133" s="4" t="n">
        <f aca="false">E133*F133</f>
        <v>28777.41</v>
      </c>
      <c r="H133" s="4" t="n">
        <f aca="false">E133^4</f>
        <v>16354914662641</v>
      </c>
      <c r="I133" s="4" t="n">
        <f aca="false">E133^3</f>
        <v>8132727331</v>
      </c>
      <c r="J133" s="3" t="n">
        <f aca="false">E133^2</f>
        <v>4044121</v>
      </c>
      <c r="K133" s="3" t="n">
        <f aca="false">J133*F133</f>
        <v>57871371.51</v>
      </c>
      <c r="L133" s="16" t="n">
        <f aca="false">(($R$2*J133+$S$2*E133+$T$2)-$O$2)^2</f>
        <v>0.402244651077228</v>
      </c>
      <c r="M133" s="16" t="n">
        <f aca="false">($O$2-F133)^2</f>
        <v>0.300963494547411</v>
      </c>
    </row>
    <row r="134" customFormat="false" ht="14.25" hidden="false" customHeight="false" outlineLevel="0" collapsed="false">
      <c r="A134" s="3" t="n">
        <v>2012</v>
      </c>
      <c r="B134" s="4" t="n">
        <v>0.65</v>
      </c>
      <c r="C134" s="4" t="n">
        <v>14.35</v>
      </c>
      <c r="E134" s="3" t="n">
        <v>2012</v>
      </c>
      <c r="F134" s="4" t="n">
        <v>14.35</v>
      </c>
      <c r="G134" s="4" t="n">
        <f aca="false">E134*F134</f>
        <v>28872.2</v>
      </c>
      <c r="H134" s="4" t="n">
        <f aca="false">E134^4</f>
        <v>16387469844736</v>
      </c>
      <c r="I134" s="4" t="n">
        <f aca="false">E134^3</f>
        <v>8144865728</v>
      </c>
      <c r="J134" s="3" t="n">
        <f aca="false">E134^2</f>
        <v>4048144</v>
      </c>
      <c r="K134" s="3" t="n">
        <f aca="false">J134*F134</f>
        <v>58090866.4</v>
      </c>
      <c r="L134" s="16" t="n">
        <f aca="false">(($R$2*J134+$S$2*E134+$T$2)-$O$2)^2</f>
        <v>0.426034563581741</v>
      </c>
      <c r="M134" s="16" t="n">
        <f aca="false">($O$2-F134)^2</f>
        <v>0.346451606435524</v>
      </c>
    </row>
    <row r="135" customFormat="false" ht="14.25" hidden="false" customHeight="false" outlineLevel="0" collapsed="false">
      <c r="A135" s="3" t="n">
        <v>2013</v>
      </c>
      <c r="B135" s="4" t="n">
        <v>0.68</v>
      </c>
      <c r="C135" s="4" t="n">
        <v>14.38</v>
      </c>
      <c r="E135" s="3" t="n">
        <v>2013</v>
      </c>
      <c r="F135" s="4" t="n">
        <v>14.38</v>
      </c>
      <c r="G135" s="4" t="n">
        <f aca="false">E135*F135</f>
        <v>28946.94</v>
      </c>
      <c r="H135" s="4" t="n">
        <f aca="false">E135^4</f>
        <v>16420073604561</v>
      </c>
      <c r="I135" s="4" t="n">
        <f aca="false">E135^3</f>
        <v>8157016197</v>
      </c>
      <c r="J135" s="3" t="n">
        <f aca="false">E135^2</f>
        <v>4052169</v>
      </c>
      <c r="K135" s="3" t="n">
        <f aca="false">J135*F135</f>
        <v>58270190.22</v>
      </c>
      <c r="L135" s="16" t="n">
        <f aca="false">(($R$2*J135+$S$2*E135+$T$2)-$O$2)^2</f>
        <v>0.450745647137375</v>
      </c>
      <c r="M135" s="16" t="n">
        <f aca="false">($O$2-F135)^2</f>
        <v>0.382667690351607</v>
      </c>
    </row>
    <row r="136" customFormat="false" ht="14.25" hidden="false" customHeight="false" outlineLevel="0" collapsed="false">
      <c r="A136" s="3" t="n">
        <v>2014</v>
      </c>
      <c r="B136" s="4" t="n">
        <v>0.75</v>
      </c>
      <c r="C136" s="4" t="n">
        <v>14.45</v>
      </c>
      <c r="E136" s="3" t="n">
        <v>2014</v>
      </c>
      <c r="F136" s="4" t="n">
        <v>14.45</v>
      </c>
      <c r="G136" s="4" t="n">
        <f aca="false">E136*F136</f>
        <v>29102.3</v>
      </c>
      <c r="H136" s="4" t="n">
        <f aca="false">E136^4</f>
        <v>16452725990416</v>
      </c>
      <c r="I136" s="4" t="n">
        <f aca="false">E136^3</f>
        <v>8169178744</v>
      </c>
      <c r="J136" s="3" t="n">
        <f aca="false">E136^2</f>
        <v>4056196</v>
      </c>
      <c r="K136" s="3" t="n">
        <f aca="false">J136*F136</f>
        <v>58612032.2</v>
      </c>
      <c r="L136" s="16" t="n">
        <f aca="false">(($R$2*J136+$S$2*E136+$T$2)-$O$2)^2</f>
        <v>0.476397729730607</v>
      </c>
      <c r="M136" s="16" t="n">
        <f aca="false">($O$2-F136)^2</f>
        <v>0.474171886155803</v>
      </c>
    </row>
    <row r="137" customFormat="false" ht="14.25" hidden="false" customHeight="false" outlineLevel="0" collapsed="false">
      <c r="A137" s="3" t="n">
        <v>2015</v>
      </c>
      <c r="B137" s="4" t="n">
        <v>0.9</v>
      </c>
      <c r="C137" s="4" t="n">
        <v>14.6</v>
      </c>
      <c r="E137" s="3" t="n">
        <v>2015</v>
      </c>
      <c r="F137" s="4" t="n">
        <v>14.6</v>
      </c>
      <c r="G137" s="4" t="n">
        <f aca="false">E137*F137</f>
        <v>29419</v>
      </c>
      <c r="H137" s="4" t="n">
        <f aca="false">E137^4</f>
        <v>16485427050625</v>
      </c>
      <c r="I137" s="4" t="n">
        <f aca="false">E137^3</f>
        <v>8181353375</v>
      </c>
      <c r="J137" s="3" t="n">
        <f aca="false">E137^2</f>
        <v>4060225</v>
      </c>
      <c r="K137" s="3" t="n">
        <f aca="false">J137*F137</f>
        <v>59279285</v>
      </c>
      <c r="L137" s="16" t="n">
        <f aca="false">(($R$2*J137+$S$2*E137+$T$2)-$O$2)^2</f>
        <v>0.503010827476391</v>
      </c>
      <c r="M137" s="16" t="n">
        <f aca="false">($O$2-F137)^2</f>
        <v>0.703252305736223</v>
      </c>
    </row>
    <row r="138" customFormat="false" ht="14.25" hidden="false" customHeight="false" outlineLevel="0" collapsed="false">
      <c r="A138" s="3" t="n">
        <v>2016</v>
      </c>
      <c r="B138" s="4" t="n">
        <v>1.02</v>
      </c>
      <c r="C138" s="4" t="n">
        <v>14.72</v>
      </c>
      <c r="E138" s="3" t="n">
        <v>2016</v>
      </c>
      <c r="F138" s="4" t="n">
        <v>14.72</v>
      </c>
      <c r="G138" s="4" t="n">
        <f aca="false">E138*F138</f>
        <v>29675.52</v>
      </c>
      <c r="H138" s="4" t="n">
        <f aca="false">E138^4</f>
        <v>16518176833536</v>
      </c>
      <c r="I138" s="4" t="n">
        <f aca="false">E138^3</f>
        <v>8193540096</v>
      </c>
      <c r="J138" s="3" t="n">
        <f aca="false">E138^2</f>
        <v>4064256</v>
      </c>
      <c r="K138" s="3" t="n">
        <f aca="false">J138*F138</f>
        <v>59825848.32</v>
      </c>
      <c r="L138" s="16" t="n">
        <f aca="false">(($R$2*J138+$S$2*E138+$T$2)-$O$2)^2</f>
        <v>0.530605144620256</v>
      </c>
      <c r="M138" s="16" t="n">
        <f aca="false">($O$2-F138)^2</f>
        <v>0.918916641400558</v>
      </c>
    </row>
    <row r="139" customFormat="false" ht="14.25" hidden="false" customHeight="false" outlineLevel="0" collapsed="false">
      <c r="A139" s="3" t="n">
        <v>2017</v>
      </c>
      <c r="B139" s="4" t="n">
        <v>0.92</v>
      </c>
      <c r="C139" s="4" t="n">
        <v>14.62</v>
      </c>
      <c r="E139" s="3" t="n">
        <v>2017</v>
      </c>
      <c r="F139" s="4" t="n">
        <v>14.62</v>
      </c>
      <c r="G139" s="4" t="n">
        <f aca="false">E139*F139</f>
        <v>29488.54</v>
      </c>
      <c r="H139" s="4" t="n">
        <f aca="false">E139^4</f>
        <v>16550975387521</v>
      </c>
      <c r="I139" s="4" t="n">
        <f aca="false">E139^3</f>
        <v>8205738913</v>
      </c>
      <c r="J139" s="3" t="n">
        <f aca="false">E139^2</f>
        <v>4068289</v>
      </c>
      <c r="K139" s="3" t="n">
        <f aca="false">J139*F139</f>
        <v>59478385.18</v>
      </c>
      <c r="L139" s="16" t="n">
        <f aca="false">(($R$2*J139+$S$2*E139+$T$2)-$O$2)^2</f>
        <v>0.559201073536334</v>
      </c>
      <c r="M139" s="16" t="n">
        <f aca="false">($O$2-F139)^2</f>
        <v>0.737196361680279</v>
      </c>
    </row>
    <row r="140" customFormat="false" ht="14.25" hidden="false" customHeight="false" outlineLevel="0" collapsed="false">
      <c r="A140" s="3" t="n">
        <v>2018</v>
      </c>
      <c r="B140" s="4" t="n">
        <v>0.85</v>
      </c>
      <c r="C140" s="4" t="n">
        <v>14.55</v>
      </c>
      <c r="E140" s="3" t="n">
        <v>2018</v>
      </c>
      <c r="F140" s="4" t="n">
        <v>14.55</v>
      </c>
      <c r="G140" s="4" t="n">
        <f aca="false">E140*F140</f>
        <v>29361.9</v>
      </c>
      <c r="H140" s="4" t="n">
        <f aca="false">E140^4</f>
        <v>16583822760976</v>
      </c>
      <c r="I140" s="4" t="n">
        <f aca="false">E140^3</f>
        <v>8217949832</v>
      </c>
      <c r="J140" s="3" t="n">
        <f aca="false">E140^2</f>
        <v>4072324</v>
      </c>
      <c r="K140" s="3" t="n">
        <f aca="false">J140*F140</f>
        <v>59252314.2</v>
      </c>
      <c r="L140" s="16" t="n">
        <f aca="false">(($R$2*J140+$S$2*E140+$T$2)-$O$2)^2</f>
        <v>0.588819194728456</v>
      </c>
      <c r="M140" s="16" t="n">
        <f aca="false">($O$2-F140)^2</f>
        <v>0.621892165876082</v>
      </c>
    </row>
    <row r="141" customFormat="false" ht="14.25" hidden="false" customHeight="false" outlineLevel="0" collapsed="false">
      <c r="A141" s="3" t="n">
        <v>2019</v>
      </c>
      <c r="B141" s="4" t="n">
        <v>0.98</v>
      </c>
      <c r="C141" s="4" t="n">
        <v>14.68</v>
      </c>
      <c r="E141" s="3" t="n">
        <v>2019</v>
      </c>
      <c r="F141" s="4" t="n">
        <v>14.68</v>
      </c>
      <c r="G141" s="4" t="n">
        <f aca="false">E141*F141</f>
        <v>29638.92</v>
      </c>
      <c r="H141" s="4" t="n">
        <f aca="false">E141^4</f>
        <v>16616719002321</v>
      </c>
      <c r="I141" s="4" t="n">
        <f aca="false">E141^3</f>
        <v>8230172859</v>
      </c>
      <c r="J141" s="3" t="n">
        <f aca="false">E141^2</f>
        <v>4076361</v>
      </c>
      <c r="K141" s="3" t="n">
        <f aca="false">J141*F141</f>
        <v>59840979.48</v>
      </c>
      <c r="L141" s="16" t="n">
        <f aca="false">(($R$2*J141+$S$2*E141+$T$2)-$O$2)^2</f>
        <v>0.619480276830371</v>
      </c>
      <c r="M141" s="16" t="n">
        <f aca="false">($O$2-F141)^2</f>
        <v>0.843828529512448</v>
      </c>
    </row>
    <row r="142" customFormat="false" ht="14.25" hidden="false" customHeight="false" outlineLevel="0" collapsed="false">
      <c r="A142" s="3" t="n">
        <v>2020</v>
      </c>
      <c r="B142" s="4" t="n">
        <v>1.02</v>
      </c>
      <c r="C142" s="4" t="n">
        <v>14.72</v>
      </c>
      <c r="E142" s="3" t="n">
        <v>2020</v>
      </c>
      <c r="F142" s="4" t="n">
        <v>14.72</v>
      </c>
      <c r="G142" s="4" t="n">
        <f aca="false">E142*F142</f>
        <v>29734.4</v>
      </c>
      <c r="H142" s="4" t="n">
        <f aca="false">E142^4</f>
        <v>16649664160000</v>
      </c>
      <c r="I142" s="4" t="n">
        <f aca="false">E142^3</f>
        <v>8242408000</v>
      </c>
      <c r="J142" s="3" t="n">
        <f aca="false">E142^2</f>
        <v>4080400</v>
      </c>
      <c r="K142" s="3" t="n">
        <f aca="false">J142*F142</f>
        <v>60063488</v>
      </c>
      <c r="L142" s="16" t="n">
        <f aca="false">(($R$2*J142+$S$2*E142+$T$2)-$O$2)^2</f>
        <v>0.651205276604512</v>
      </c>
      <c r="M142" s="16" t="n">
        <f aca="false">($O$2-F142)^2</f>
        <v>0.918916641400558</v>
      </c>
    </row>
    <row r="143" customFormat="false" ht="14.25" hidden="false" customHeight="false" outlineLevel="0" collapsed="false">
      <c r="A143" s="3" t="n">
        <v>2021</v>
      </c>
      <c r="B143" s="4" t="n">
        <v>0.85</v>
      </c>
      <c r="C143" s="4" t="n">
        <v>14.55</v>
      </c>
      <c r="E143" s="3" t="n">
        <v>2021</v>
      </c>
      <c r="F143" s="4" t="n">
        <v>14.55</v>
      </c>
      <c r="G143" s="4" t="n">
        <f aca="false">E143*F143</f>
        <v>29405.55</v>
      </c>
      <c r="H143" s="4" t="n">
        <f aca="false">E143^4</f>
        <v>16682658282481</v>
      </c>
      <c r="I143" s="4" t="n">
        <f aca="false">E143^3</f>
        <v>8254655261</v>
      </c>
      <c r="J143" s="3" t="n">
        <f aca="false">E143^2</f>
        <v>4084441</v>
      </c>
      <c r="K143" s="3" t="n">
        <f aca="false">J143*F143</f>
        <v>59428616.55</v>
      </c>
      <c r="L143" s="16" t="n">
        <f aca="false">(($R$2*J143+$S$2*E143+$T$2)-$O$2)^2</f>
        <v>0.68401533894368</v>
      </c>
      <c r="M143" s="16" t="n">
        <f aca="false">($O$2-F143)^2</f>
        <v>0.621892165876082</v>
      </c>
    </row>
    <row r="144" customFormat="false" ht="14.25" hidden="false" customHeight="false" outlineLevel="0" collapsed="false">
      <c r="A144" s="3" t="n">
        <v>2022</v>
      </c>
      <c r="B144" s="4" t="n">
        <v>0.9</v>
      </c>
      <c r="C144" s="4" t="n">
        <v>14.6</v>
      </c>
      <c r="E144" s="3" t="n">
        <v>2022</v>
      </c>
      <c r="F144" s="4" t="n">
        <v>14.6</v>
      </c>
      <c r="G144" s="4" t="n">
        <f aca="false">E144*F144</f>
        <v>29521.2</v>
      </c>
      <c r="H144" s="4" t="n">
        <f aca="false">E144^4</f>
        <v>16715701418256</v>
      </c>
      <c r="I144" s="4" t="n">
        <f aca="false">E144^3</f>
        <v>8266914648</v>
      </c>
      <c r="J144" s="3" t="n">
        <f aca="false">E144^2</f>
        <v>4088484</v>
      </c>
      <c r="K144" s="3" t="n">
        <f aca="false">J144*F144</f>
        <v>59691866.4</v>
      </c>
      <c r="L144" s="16" t="n">
        <f aca="false">(($R$2*J144+$S$2*E144+$T$2)-$O$2)^2</f>
        <v>0.717931796869527</v>
      </c>
      <c r="M144" s="16" t="n">
        <f aca="false">($O$2-F144)^2</f>
        <v>0.703252305736223</v>
      </c>
    </row>
    <row r="145" customFormat="false" ht="14.25" hidden="false" customHeight="false" outlineLevel="0" collapsed="false">
      <c r="E145" s="20" t="n">
        <f aca="false">SUM(E2:E144)</f>
        <v>278993</v>
      </c>
      <c r="F145" s="21" t="n">
        <f aca="false">SUM(F2:F144)</f>
        <v>1967.88</v>
      </c>
      <c r="G145" s="21" t="n">
        <f aca="false">SUM(G2:G144)</f>
        <v>3841227.87</v>
      </c>
      <c r="H145" s="21" t="n">
        <f aca="false">SUM(H2:H144)</f>
        <v>2077448293319400</v>
      </c>
      <c r="I145" s="21" t="n">
        <f aca="false">SUM(I2:I144)</f>
        <v>1063385446409</v>
      </c>
      <c r="J145" s="21" t="n">
        <f aca="false">SUM(J2:J144)</f>
        <v>544559015</v>
      </c>
      <c r="K145" s="21" t="n">
        <f aca="false">SUM(K2:K144)</f>
        <v>7501313421.59</v>
      </c>
      <c r="L145" s="21" t="n">
        <f aca="false">SUM(L2:L144)</f>
        <v>17.3248582511845</v>
      </c>
      <c r="M145" s="22" t="n">
        <f aca="false">SUM(M2:M144)</f>
        <v>19.2861202797203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2023-09-29T00:31:16Z</dcterms:created>
  <dc:creator>Luiz Diogo</dc:creator>
  <dc:description/>
  <dc:language>pt-BR</dc:language>
  <cp:lastModifiedBy/>
  <dcterms:modified xsi:type="dcterms:W3CDTF">2023-10-12T14:54:28Z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