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<sst xmlns="http://schemas.openxmlformats.org/spreadsheetml/2006/main" count="35" uniqueCount="12">
  <si>
    <t>Criteria</t>
  </si>
  <si>
    <t>Precision</t>
  </si>
  <si>
    <t>Speed</t>
  </si>
  <si>
    <t>Complexity</t>
  </si>
  <si>
    <t>Cost</t>
  </si>
  <si>
    <t>Accuracy</t>
  </si>
  <si>
    <t>Geometric Mean</t>
  </si>
  <si>
    <t>Weight</t>
  </si>
  <si>
    <t>Serial Approximation</t>
  </si>
  <si>
    <t>Ramp Generator</t>
  </si>
  <si>
    <t>Flash Converter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</si>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</sst>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color rgb="FFFFFFFF"/>
    </font>
    <font/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  <xf borderId="0" fillId="0" fontId="2" numFmtId="12" xfId="0" applyAlignment="1" applyFont="1" applyNumberForma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</dxfs>
  <tableStyles count="3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1" type="headerRow"/>
      <tableStyleElement dxfId="2" type="firstRowStripe"/>
      <tableStyleElement dxfId="3" type="secondRowStripe"/>
    </tableStyle>
    <tableStyle count="3" pivot="0" name="Sheet1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1:H6" displayName="Table_1" id="1">
  <tableColumns count="8">
    <tableColumn name="Criteria" id="1"/>
    <tableColumn name="Precision" id="2"/>
    <tableColumn name="Speed" id="3"/>
    <tableColumn name="Complexity" id="4"/>
    <tableColumn name="Cost" id="5"/>
    <tableColumn name="Accuracy" id="6"/>
    <tableColumn name="Geometric Mean" id="7"/>
    <tableColumn name="Weight" id="8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J10:N16" displayName="Table_2" id="2">
  <tableColumns count="5">
    <tableColumn name="Criteria" id="1"/>
    <tableColumn name="Weight" id="2"/>
    <tableColumn name="Serial Approximation" id="3"/>
    <tableColumn name="Ramp Generator" id="4"/>
    <tableColumn name="Flash Converter" id="5"/>
  </tableColumns>
  <tableStyleInfo name="Sheet1-style 2" showColumnStripes="0" showFirstColumn="1" showLastColumn="1" showRowStripes="1"/>
</table>
</file>

<file path=xl/tables/table3.xml><?xml version="1.0" encoding="utf-8"?>
<table xmlns="http://schemas.openxmlformats.org/spreadsheetml/2006/main" ref="J1:N7" displayName="Table_3" id="3">
  <tableColumns count="5">
    <tableColumn name="Criteria" id="1"/>
    <tableColumn name="Weight" id="2"/>
    <tableColumn name="Serial Approximation" id="3"/>
    <tableColumn name="Ramp Generator" id="4"/>
    <tableColumn name="Flash Converter" id="5"/>
  </tableColumns>
  <tableStyleInfo name="Sheet1-style 3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16.29"/>
    <col customWidth="1" min="3" max="3" width="15.57"/>
    <col customWidth="1" min="4" max="4" width="13.29"/>
    <col customWidth="1" min="5" max="5" width="8.71"/>
    <col customWidth="1" min="6" max="6" width="10.86"/>
    <col customWidth="1" min="7" max="7" width="15.29"/>
    <col customWidth="1" min="8" max="8" width="15.57"/>
    <col customWidth="1" min="9" max="9" width="8.71"/>
    <col customWidth="1" min="10" max="10" width="14.71"/>
    <col customWidth="1" min="11" max="11" width="9.57"/>
    <col customWidth="1" min="12" max="12" width="22.43"/>
    <col customWidth="1" min="13" max="13" width="16.86"/>
    <col customWidth="1" min="14" max="14" width="17.86"/>
    <col customWidth="1" min="1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7</v>
      </c>
      <c r="L1" s="1" t="s">
        <v>8</v>
      </c>
      <c r="M1" s="1" t="s">
        <v>9</v>
      </c>
      <c r="N1" s="1" t="s">
        <v>10</v>
      </c>
    </row>
    <row r="2">
      <c r="A2" s="2" t="s">
        <v>1</v>
      </c>
      <c r="B2" s="3">
        <v>1.0</v>
      </c>
      <c r="C2" s="3">
        <f>1/B3</f>
        <v>5</v>
      </c>
      <c r="D2" s="3">
        <f>1/B4</f>
        <v>3</v>
      </c>
      <c r="E2" s="3">
        <f>1/B5</f>
        <v>5</v>
      </c>
      <c r="F2" s="3">
        <f>1/B6</f>
        <v>1</v>
      </c>
      <c r="G2" s="3">
        <f t="shared" ref="G2:G6" si="1">GEOMEAN(B2:F2)</f>
        <v>2.37144061</v>
      </c>
      <c r="H2" s="4">
        <f>Sheet1!$G2/SUM(Sheet1!$G$2:$G$6)</f>
        <v>0.4072016292</v>
      </c>
      <c r="J2" s="2" t="s">
        <v>1</v>
      </c>
      <c r="K2" s="4">
        <f>0.407202</f>
        <v>0.407202</v>
      </c>
      <c r="L2" s="4">
        <v>3.0</v>
      </c>
      <c r="M2" s="4">
        <v>1.0</v>
      </c>
      <c r="N2" s="4">
        <v>2.0</v>
      </c>
    </row>
    <row r="3">
      <c r="A3" s="2" t="s">
        <v>2</v>
      </c>
      <c r="B3" s="3">
        <v>0.2</v>
      </c>
      <c r="C3" s="3">
        <v>1.0</v>
      </c>
      <c r="D3" s="3">
        <f>1/C4</f>
        <v>0.3333333333</v>
      </c>
      <c r="E3" s="3">
        <f>1/C5</f>
        <v>3</v>
      </c>
      <c r="F3" s="3">
        <f>1/C6</f>
        <v>0.2</v>
      </c>
      <c r="G3" s="3">
        <f t="shared" si="1"/>
        <v>0.5253055609</v>
      </c>
      <c r="H3" s="4">
        <f>Sheet1!$G3/SUM(Sheet1!$G$2:$G$6)</f>
        <v>0.09020056389</v>
      </c>
      <c r="J3" s="2" t="s">
        <v>2</v>
      </c>
      <c r="K3" s="4">
        <f>0.090201</f>
        <v>0.090201</v>
      </c>
      <c r="L3" s="4">
        <v>2.0</v>
      </c>
      <c r="M3" s="4">
        <v>1.0</v>
      </c>
      <c r="N3" s="4">
        <v>3.0</v>
      </c>
    </row>
    <row r="4">
      <c r="A4" s="2" t="s">
        <v>3</v>
      </c>
      <c r="B4" s="3">
        <v>0.3333333333333333</v>
      </c>
      <c r="C4" s="3">
        <v>3.0</v>
      </c>
      <c r="D4" s="3">
        <v>1.0</v>
      </c>
      <c r="E4" s="3">
        <f>1/D5</f>
        <v>3</v>
      </c>
      <c r="F4" s="3">
        <f>1/D6</f>
        <v>0.2</v>
      </c>
      <c r="G4" s="3">
        <f t="shared" si="1"/>
        <v>0.9028804514</v>
      </c>
      <c r="H4" s="4">
        <f>Sheet1!$G4/SUM(Sheet1!$G$2:$G$6)</f>
        <v>0.1550341971</v>
      </c>
      <c r="J4" s="2" t="s">
        <v>3</v>
      </c>
      <c r="K4" s="4">
        <f>0.155034</f>
        <v>0.155034</v>
      </c>
      <c r="L4" s="4">
        <v>1.0</v>
      </c>
      <c r="M4" s="4">
        <v>2.0</v>
      </c>
      <c r="N4" s="4">
        <v>3.0</v>
      </c>
    </row>
    <row r="5">
      <c r="A5" s="2" t="s">
        <v>4</v>
      </c>
      <c r="B5" s="3">
        <v>0.2</v>
      </c>
      <c r="C5" s="3">
        <v>0.3333333333333333</v>
      </c>
      <c r="D5" s="3">
        <v>0.3333333333333333</v>
      </c>
      <c r="E5" s="3">
        <v>1.0</v>
      </c>
      <c r="F5" s="3">
        <f>1/E6</f>
        <v>5</v>
      </c>
      <c r="G5" s="3">
        <f t="shared" si="1"/>
        <v>0.644394015</v>
      </c>
      <c r="H5" s="4">
        <f>Sheet1!$G5/SUM(Sheet1!$G$2:$G$6)</f>
        <v>0.1106493208</v>
      </c>
      <c r="J5" s="2" t="s">
        <v>4</v>
      </c>
      <c r="K5" s="4">
        <v>0.110649</v>
      </c>
      <c r="L5" s="4">
        <v>3.0</v>
      </c>
      <c r="M5" s="4">
        <v>3.0</v>
      </c>
      <c r="N5" s="4">
        <v>2.0</v>
      </c>
    </row>
    <row r="6">
      <c r="A6" s="2" t="s">
        <v>5</v>
      </c>
      <c r="B6" s="3">
        <v>1.0</v>
      </c>
      <c r="C6" s="3">
        <v>5.0</v>
      </c>
      <c r="D6" s="3">
        <v>5.0</v>
      </c>
      <c r="E6" s="3">
        <v>0.2</v>
      </c>
      <c r="F6" s="3">
        <v>1.0</v>
      </c>
      <c r="G6" s="3">
        <f t="shared" si="1"/>
        <v>1.379729661</v>
      </c>
      <c r="H6" s="4">
        <f>Sheet1!$G6/SUM(Sheet1!$G$2:$G$6)</f>
        <v>0.236914289</v>
      </c>
      <c r="J6" s="2" t="s">
        <v>5</v>
      </c>
      <c r="K6" s="4">
        <f>0.236914</f>
        <v>0.236914</v>
      </c>
      <c r="L6" s="4">
        <v>2.0</v>
      </c>
      <c r="M6" s="4">
        <v>1.0</v>
      </c>
      <c r="N6" s="4">
        <v>3.0</v>
      </c>
    </row>
    <row r="7">
      <c r="J7" s="2" t="s">
        <v>11</v>
      </c>
      <c r="K7" s="4">
        <f>SUM(Sheet1!$K$2:$K$6)</f>
        <v>1</v>
      </c>
      <c r="L7" s="4">
        <f>SUM(Sheet1!$L$2:$L$6)</f>
        <v>11</v>
      </c>
      <c r="M7" s="4">
        <f>SUM(Sheet1!$M$2:$M$6)</f>
        <v>8</v>
      </c>
      <c r="N7" s="4">
        <f>SUM(Sheet1!$N$2:$N$6)</f>
        <v>13</v>
      </c>
    </row>
    <row r="10">
      <c r="J10" s="1" t="s">
        <v>0</v>
      </c>
      <c r="K10" s="1" t="s">
        <v>7</v>
      </c>
      <c r="L10" s="1" t="s">
        <v>8</v>
      </c>
      <c r="M10" s="1" t="s">
        <v>9</v>
      </c>
      <c r="N10" s="1" t="s">
        <v>10</v>
      </c>
    </row>
    <row r="11">
      <c r="J11" s="2" t="s">
        <v>1</v>
      </c>
      <c r="K11" s="4">
        <f>0.407202</f>
        <v>0.407202</v>
      </c>
      <c r="L11" s="4">
        <f>L2*Sheet1!$K11</f>
        <v>1.221606</v>
      </c>
      <c r="M11" s="4">
        <f>M2*Sheet1!$K11</f>
        <v>0.407202</v>
      </c>
      <c r="N11" s="4">
        <f>N2*Sheet1!$K11</f>
        <v>0.814404</v>
      </c>
    </row>
    <row r="12">
      <c r="J12" s="2" t="s">
        <v>2</v>
      </c>
      <c r="K12" s="4">
        <f>0.090201</f>
        <v>0.090201</v>
      </c>
      <c r="L12" s="4">
        <f>L3*Sheet1!$K12</f>
        <v>0.180402</v>
      </c>
      <c r="M12" s="4">
        <f>M3*Sheet1!$K12</f>
        <v>0.090201</v>
      </c>
      <c r="N12" s="4">
        <f>Sheet1!$K12*N3</f>
        <v>0.270603</v>
      </c>
    </row>
    <row r="13">
      <c r="J13" s="2" t="s">
        <v>3</v>
      </c>
      <c r="K13" s="4">
        <f>0.155034</f>
        <v>0.155034</v>
      </c>
      <c r="L13" s="4">
        <f>L4*Sheet1!$K13</f>
        <v>0.155034</v>
      </c>
      <c r="M13" s="4">
        <f>M4*Sheet1!$K13</f>
        <v>0.310068</v>
      </c>
      <c r="N13" s="4">
        <f>Sheet1!$K13*N4</f>
        <v>0.465102</v>
      </c>
    </row>
    <row r="14">
      <c r="J14" s="2" t="s">
        <v>4</v>
      </c>
      <c r="K14" s="4">
        <v>0.110649</v>
      </c>
      <c r="L14" s="4">
        <f>L5*Sheet1!$K14</f>
        <v>0.331947</v>
      </c>
      <c r="M14" s="4">
        <f>M5*Sheet1!$K14</f>
        <v>0.331947</v>
      </c>
      <c r="N14" s="4">
        <f>Sheet1!$K14*N5</f>
        <v>0.221298</v>
      </c>
    </row>
    <row r="15">
      <c r="J15" s="2" t="s">
        <v>5</v>
      </c>
      <c r="K15" s="4">
        <f>0.236914</f>
        <v>0.236914</v>
      </c>
      <c r="L15" s="4">
        <f>L6*Sheet1!$K15</f>
        <v>0.473828</v>
      </c>
      <c r="M15" s="4">
        <f>M6*Sheet1!$K15</f>
        <v>0.236914</v>
      </c>
      <c r="N15" s="4">
        <f>N6*Sheet1!$K15</f>
        <v>0.710742</v>
      </c>
    </row>
    <row r="16">
      <c r="J16" s="2" t="s">
        <v>11</v>
      </c>
      <c r="K16" s="4">
        <f>SUM(Sheet1!$K$11:$K$15)</f>
        <v>1</v>
      </c>
      <c r="L16" s="4">
        <f>SUM(Sheet1!$L$11:$L$15)</f>
        <v>2.362817</v>
      </c>
      <c r="M16" s="4">
        <f>SUM(Sheet1!$M$11:$M$15)</f>
        <v>1.376332</v>
      </c>
      <c r="N16" s="4">
        <f>SUM(Sheet1!$N$11:$N$15)</f>
        <v>2.482149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  <tableParts count="3">
    <tablePart r:id="rId5"/>
    <tablePart r:id="rId6"/>
    <tablePart r:id="rId7"/>
  </tableParts>
</worksheet>
</file>