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 meu disco\MITERRA\MITERRA-PORTUGAL\ExploratoryAnalysis_module\Exploratory_results\"/>
    </mc:Choice>
  </mc:AlternateContent>
  <bookViews>
    <workbookView xWindow="-105" yWindow="-105" windowWidth="23250" windowHeight="12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1" l="1"/>
  <c r="Q5" i="1"/>
  <c r="Q4" i="1"/>
  <c r="Q3" i="1"/>
  <c r="R3" i="1"/>
  <c r="R4" i="1"/>
  <c r="R8" i="1" s="1"/>
  <c r="R5" i="1"/>
  <c r="R6" i="1"/>
  <c r="Q7" i="1"/>
  <c r="R7" i="1"/>
  <c r="Q8" i="1" l="1"/>
  <c r="N3" i="1"/>
  <c r="N4" i="1"/>
  <c r="N8" i="1" s="1"/>
  <c r="N5" i="1"/>
  <c r="N6" i="1"/>
  <c r="N7" i="1"/>
  <c r="M7" i="1"/>
  <c r="M6" i="1"/>
  <c r="M5" i="1"/>
  <c r="M4" i="1"/>
  <c r="M3" i="1"/>
  <c r="O8" i="1"/>
  <c r="P8" i="1"/>
  <c r="P3" i="1"/>
  <c r="P4" i="1"/>
  <c r="P5" i="1"/>
  <c r="P6" i="1"/>
  <c r="P7" i="1"/>
  <c r="O7" i="1"/>
  <c r="O6" i="1"/>
  <c r="O5" i="1"/>
  <c r="O4" i="1"/>
  <c r="O3" i="1"/>
  <c r="M8" i="1" l="1"/>
</calcChain>
</file>

<file path=xl/sharedStrings.xml><?xml version="1.0" encoding="utf-8"?>
<sst xmlns="http://schemas.openxmlformats.org/spreadsheetml/2006/main" count="139" uniqueCount="16">
  <si>
    <t>GW_ID</t>
  </si>
  <si>
    <t>MRT99</t>
  </si>
  <si>
    <t>NA</t>
  </si>
  <si>
    <t>MRT09</t>
  </si>
  <si>
    <t>GW_type</t>
  </si>
  <si>
    <t>Aq</t>
  </si>
  <si>
    <t>HU</t>
  </si>
  <si>
    <t>Massif</t>
  </si>
  <si>
    <t>Western</t>
  </si>
  <si>
    <t>Tagus-Sado</t>
  </si>
  <si>
    <t>Meridional</t>
  </si>
  <si>
    <t>NC09</t>
  </si>
  <si>
    <t>NC99</t>
  </si>
  <si>
    <t>RT</t>
  </si>
  <si>
    <t>RI_Npo99</t>
  </si>
  <si>
    <t>RI_Npo09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</si>
</sst>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Sheet1!$O$2</c:f>
              <c:strCache>
                <c:ptCount val="1"/>
                <c:pt idx="0">
                  <c:v>NC99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Sheet1!$O$3:$O$7</c:f>
              <c:numCache>
                <c:formatCode>General</c:formatCode>
                <c:ptCount val="5"/>
                <c:pt idx="0">
                  <c:v>51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D-46FF-8671-27331353D198}"/>
            </c:ext>
          </c:extLst>
        </c:ser>
        <c:ser>
          <c:idx val="2"/>
          <c:order val="1"/>
          <c:tx>
            <c:strRef>
              <c:f>Sheet1!$P$2</c:f>
              <c:strCache>
                <c:ptCount val="1"/>
                <c:pt idx="0">
                  <c:v>NC09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Sheet1!$P$3:$P$7</c:f>
              <c:numCache>
                <c:formatCode>General</c:formatCode>
                <c:ptCount val="5"/>
                <c:pt idx="0">
                  <c:v>29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DD-46FF-8671-27331353D1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9641168"/>
        <c:axId val="1268213440"/>
      </c:barChart>
      <c:catAx>
        <c:axId val="11196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13440"/>
        <c:crosses val="autoZero"/>
        <c:auto val="1"/>
        <c:lblAlgn val="ctr"/>
        <c:lblOffset val="100"/>
        <c:noMultiLvlLbl val="0"/>
      </c:catAx>
      <c:valAx>
        <c:axId val="12682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327660</xdr:colOff>
      <xdr:row>15</xdr:row>
      <xdr:rowOff>11430</xdr:rowOff>
    </xdr:from>
    <xdr:to>
      <xdr:col>20</xdr:col>
      <xdr:colOff>22860</xdr:colOff>
      <xdr:row>30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572A-6941-46CC-89FB-11FF86311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selection activeCell="R6" sqref="R6"/>
    </sheetView>
  </sheetViews>
  <sheetFormatPr defaultRowHeight="15" x14ac:dyDescent="0.25"/>
  <cols>
    <col min="4" max="4" width="11.140625" customWidth="1"/>
    <col min="8" max="8" width="10.5703125" customWidth="1"/>
  </cols>
  <sheetData>
    <row r="1" spans="1:18" x14ac:dyDescent="0.25">
      <c r="A1" t="s">
        <v>0</v>
      </c>
      <c r="B1" t="s">
        <v>4</v>
      </c>
      <c r="C1" t="s">
        <v>6</v>
      </c>
      <c r="D1" t="s">
        <v>1</v>
      </c>
      <c r="E1" t="s">
        <v>3</v>
      </c>
      <c r="F1" t="s">
        <v>12</v>
      </c>
      <c r="G1" t="s">
        <v>11</v>
      </c>
      <c r="H1" t="s">
        <v>14</v>
      </c>
      <c r="I1" t="s">
        <v>15</v>
      </c>
    </row>
    <row r="2" spans="1:18" x14ac:dyDescent="0.25">
      <c r="A2">
        <v>8</v>
      </c>
      <c r="B2" t="s">
        <v>5</v>
      </c>
      <c r="C2" t="s">
        <v>8</v>
      </c>
      <c r="D2">
        <v>10.1026468276978</v>
      </c>
      <c r="E2">
        <v>31.497209548950199</v>
      </c>
      <c r="F2">
        <v>5.8085316074934896</v>
      </c>
      <c r="G2">
        <v>11.8094943514891</v>
      </c>
      <c r="H2" s="1">
        <v>2</v>
      </c>
      <c r="I2" s="1">
        <v>2</v>
      </c>
      <c r="L2" t="s">
        <v>13</v>
      </c>
      <c r="M2" t="s">
        <v>1</v>
      </c>
      <c r="N2" t="s">
        <v>3</v>
      </c>
      <c r="O2" t="s">
        <v>12</v>
      </c>
      <c r="P2" t="s">
        <v>11</v>
      </c>
      <c r="Q2" t="s">
        <v>14</v>
      </c>
      <c r="R2" t="s">
        <v>15</v>
      </c>
    </row>
    <row r="3" spans="1:18" x14ac:dyDescent="0.25">
      <c r="A3">
        <v>9</v>
      </c>
      <c r="B3" t="s">
        <v>5</v>
      </c>
      <c r="C3" t="s">
        <v>8</v>
      </c>
      <c r="D3">
        <v>7.2189497947692898</v>
      </c>
      <c r="E3">
        <v>11.3983268737793</v>
      </c>
      <c r="F3">
        <v>6.9809024952684897</v>
      </c>
      <c r="G3">
        <v>8.2136098398869599</v>
      </c>
      <c r="H3" s="1">
        <v>1.5290301185354001</v>
      </c>
      <c r="I3" s="1">
        <v>1.5290301185354001</v>
      </c>
      <c r="L3">
        <v>1</v>
      </c>
      <c r="M3">
        <f>COUNTIF(D:D, "&gt;=20")</f>
        <v>12</v>
      </c>
      <c r="N3">
        <f>COUNTIF(E:E, "&gt;=20")</f>
        <v>35</v>
      </c>
      <c r="O3">
        <f>COUNTIF(F:F, "&lt;25")</f>
        <v>51</v>
      </c>
      <c r="P3">
        <f>COUNTIF(G:G, "&lt;25")</f>
        <v>29</v>
      </c>
      <c r="Q3">
        <f>COUNTIF(H:H, "&lt;1")</f>
        <v>0</v>
      </c>
      <c r="R3">
        <f t="shared" ref="Q3:R3" si="0">COUNTIF(I:I, "&lt;25")</f>
        <v>33</v>
      </c>
    </row>
    <row r="4" spans="1:18" x14ac:dyDescent="0.25">
      <c r="A4">
        <v>10</v>
      </c>
      <c r="B4" t="s">
        <v>5</v>
      </c>
      <c r="C4" t="s">
        <v>7</v>
      </c>
      <c r="D4">
        <v>15.64146900177</v>
      </c>
      <c r="E4">
        <v>2.00152295827866</v>
      </c>
      <c r="F4">
        <v>12.022745498985</v>
      </c>
      <c r="G4">
        <v>5.7180966377158198</v>
      </c>
      <c r="H4" s="1">
        <v>2.7970270996039099</v>
      </c>
      <c r="I4" s="1">
        <v>2.7970270996039099</v>
      </c>
      <c r="L4">
        <v>2</v>
      </c>
      <c r="M4">
        <f>COUNTIFS(D:D, "&gt;10", D:D, "&lt;20")</f>
        <v>14</v>
      </c>
      <c r="N4">
        <f>COUNTIFS(E:E, "&gt;10", E:E, "&lt;20")</f>
        <v>5</v>
      </c>
      <c r="O4">
        <f>COUNTIFS(F:F, "&gt;25", F:F, "&lt;50")</f>
        <v>6</v>
      </c>
      <c r="P4">
        <f>COUNTIFS(G:G, "&gt;25", G:G, "&lt;50")</f>
        <v>7</v>
      </c>
      <c r="Q4">
        <f>COUNTIFS(H:H, "&gt;2", H:H, "&lt;1")</f>
        <v>0</v>
      </c>
      <c r="R4">
        <f t="shared" ref="Q4:R4" si="1">COUNTIFS(I:I, "&gt;25", I:I, "&lt;50")</f>
        <v>0</v>
      </c>
    </row>
    <row r="5" spans="1:18" x14ac:dyDescent="0.25">
      <c r="A5">
        <v>13</v>
      </c>
      <c r="B5" t="s">
        <v>5</v>
      </c>
      <c r="C5" t="s">
        <v>9</v>
      </c>
      <c r="D5">
        <v>33.932659149169901</v>
      </c>
      <c r="E5">
        <v>300.00607299804699</v>
      </c>
      <c r="F5">
        <v>18.006525935584701</v>
      </c>
      <c r="G5">
        <v>80.822506727259494</v>
      </c>
      <c r="H5" s="1">
        <v>2</v>
      </c>
      <c r="I5" s="1">
        <v>2</v>
      </c>
      <c r="L5">
        <v>3</v>
      </c>
      <c r="M5">
        <f>COUNTIFS(D:D, "&gt;5", D:D, "&lt;10")</f>
        <v>17</v>
      </c>
      <c r="N5">
        <f>COUNTIFS(E:E, "&gt;5", E:E, "&lt;10")</f>
        <v>9</v>
      </c>
      <c r="O5">
        <f>COUNTIFS(F:F, "&gt;50", F:F, "&lt;75")</f>
        <v>2</v>
      </c>
      <c r="P5">
        <f>COUNTIFS(G:G, "&gt;50", G:G, "&lt;75")</f>
        <v>5</v>
      </c>
      <c r="Q5">
        <f>COUNTIFS(H:H, "&gt;2", H:H, "&lt;3")</f>
        <v>6</v>
      </c>
      <c r="R5">
        <f t="shared" ref="Q5:R5" si="2">COUNTIFS(I:I, "&gt;50", I:I, "&lt;75")</f>
        <v>0</v>
      </c>
    </row>
    <row r="6" spans="1:18" x14ac:dyDescent="0.25">
      <c r="A6">
        <v>15</v>
      </c>
      <c r="B6" t="s">
        <v>5</v>
      </c>
      <c r="C6" t="s">
        <v>8</v>
      </c>
      <c r="D6">
        <v>12.366551876068099</v>
      </c>
      <c r="E6">
        <v>24.491340637206999</v>
      </c>
      <c r="F6">
        <v>9.9183001574277903</v>
      </c>
      <c r="G6">
        <v>16.1180306266074</v>
      </c>
      <c r="H6" s="1">
        <v>3</v>
      </c>
      <c r="I6" s="1">
        <v>3</v>
      </c>
      <c r="L6">
        <v>4</v>
      </c>
      <c r="M6">
        <f>COUNTIFS(D:D, "&gt;5", D:D, "&lt;3")</f>
        <v>0</v>
      </c>
      <c r="N6">
        <f>COUNTIFS(E:E, "&gt;5", E:E, "&lt;3")</f>
        <v>0</v>
      </c>
      <c r="O6">
        <f>COUNTIFS(F:F, "&gt;75", F:F, "&lt;100")</f>
        <v>0</v>
      </c>
      <c r="P6">
        <f>COUNTIFS(G:G, "&gt;75", G:G, "&lt;100")</f>
        <v>1</v>
      </c>
      <c r="Q6">
        <f>COUNTIFS(H:H, "&gt;4", H:H, "&lt;3")</f>
        <v>0</v>
      </c>
      <c r="R6">
        <f t="shared" ref="Q6:R6" si="3">COUNTIFS(I:I, "&gt;75", I:I, "&lt;100")</f>
        <v>0</v>
      </c>
    </row>
    <row r="7" spans="1:18" x14ac:dyDescent="0.25">
      <c r="A7">
        <v>17</v>
      </c>
      <c r="B7" t="s">
        <v>5</v>
      </c>
      <c r="C7" t="s">
        <v>8</v>
      </c>
      <c r="D7">
        <v>4.9493408203125</v>
      </c>
      <c r="E7">
        <v>4.9228172302246103</v>
      </c>
      <c r="F7">
        <v>2.4886872301611098</v>
      </c>
      <c r="G7">
        <v>3.3976660602108399</v>
      </c>
      <c r="H7" s="1">
        <v>2.5</v>
      </c>
      <c r="I7" s="1">
        <v>2.5</v>
      </c>
      <c r="L7">
        <v>5</v>
      </c>
      <c r="M7">
        <f>COUNTIF(D:D, "&lt;=3")</f>
        <v>6</v>
      </c>
      <c r="N7">
        <f>COUNTIF(E:E, "&lt;=3")</f>
        <v>5</v>
      </c>
      <c r="O7">
        <f>COUNTIF(F:F, "&gt;=100")</f>
        <v>1</v>
      </c>
      <c r="P7">
        <f>COUNTIF(G:G, "&gt;=100")</f>
        <v>17</v>
      </c>
      <c r="Q7">
        <f t="shared" ref="Q7:R7" si="4">COUNTIF(H:H, "&gt;=100")</f>
        <v>0</v>
      </c>
      <c r="R7">
        <f t="shared" si="4"/>
        <v>0</v>
      </c>
    </row>
    <row r="8" spans="1:18" x14ac:dyDescent="0.25">
      <c r="A8">
        <v>18</v>
      </c>
      <c r="B8" t="s">
        <v>5</v>
      </c>
      <c r="C8" t="s">
        <v>8</v>
      </c>
      <c r="D8">
        <v>9.2428698539733904</v>
      </c>
      <c r="E8">
        <v>7.12963771820068</v>
      </c>
      <c r="F8">
        <v>8.7133458221954196</v>
      </c>
      <c r="G8">
        <v>9.3101162011523098</v>
      </c>
      <c r="H8" s="1">
        <v>2.5</v>
      </c>
      <c r="I8" s="1">
        <v>3</v>
      </c>
      <c r="M8">
        <f>SUM(M3:M7)</f>
        <v>49</v>
      </c>
      <c r="N8">
        <f t="shared" ref="N8:P8" si="5">SUM(N3:N7)</f>
        <v>54</v>
      </c>
      <c r="O8">
        <f t="shared" si="5"/>
        <v>60</v>
      </c>
      <c r="P8">
        <f t="shared" si="5"/>
        <v>59</v>
      </c>
      <c r="Q8">
        <f t="shared" ref="Q8:R8" si="6">SUM(Q3:Q7)</f>
        <v>6</v>
      </c>
      <c r="R8">
        <f t="shared" si="6"/>
        <v>33</v>
      </c>
    </row>
    <row r="9" spans="1:18" x14ac:dyDescent="0.25">
      <c r="A9">
        <v>19</v>
      </c>
      <c r="B9" t="s">
        <v>5</v>
      </c>
      <c r="C9" t="s">
        <v>8</v>
      </c>
      <c r="D9">
        <v>5.9359087944030797</v>
      </c>
      <c r="E9">
        <v>8.9525175094604492</v>
      </c>
      <c r="F9">
        <v>13.825616075925099</v>
      </c>
      <c r="G9">
        <v>21.1257685874698</v>
      </c>
      <c r="H9" s="1">
        <v>1.5</v>
      </c>
      <c r="I9" s="1">
        <v>1</v>
      </c>
    </row>
    <row r="10" spans="1:18" x14ac:dyDescent="0.25">
      <c r="A10">
        <v>20</v>
      </c>
      <c r="B10" t="s">
        <v>5</v>
      </c>
      <c r="C10" t="s">
        <v>8</v>
      </c>
      <c r="D10">
        <v>11.837374687194799</v>
      </c>
      <c r="E10">
        <v>15.452537536621101</v>
      </c>
      <c r="F10">
        <v>6.9384295129088702</v>
      </c>
      <c r="G10">
        <v>6.4123870922412696</v>
      </c>
      <c r="H10" s="1">
        <v>1.5</v>
      </c>
      <c r="I10" s="1">
        <v>3</v>
      </c>
    </row>
    <row r="11" spans="1:18" x14ac:dyDescent="0.25">
      <c r="A11">
        <v>21</v>
      </c>
      <c r="B11" t="s">
        <v>5</v>
      </c>
      <c r="C11" t="s">
        <v>8</v>
      </c>
      <c r="D11">
        <v>4.4419028759002703</v>
      </c>
      <c r="E11">
        <v>4.6443161964416504</v>
      </c>
      <c r="F11">
        <v>2.0216380677312999</v>
      </c>
      <c r="G11">
        <v>2.39199096604065</v>
      </c>
      <c r="H11" s="1">
        <v>2</v>
      </c>
      <c r="I11" s="1">
        <v>2</v>
      </c>
    </row>
    <row r="12" spans="1:18" x14ac:dyDescent="0.25">
      <c r="A12">
        <v>23</v>
      </c>
      <c r="B12" t="s">
        <v>5</v>
      </c>
      <c r="C12" t="s">
        <v>8</v>
      </c>
      <c r="D12">
        <v>1.1418812274932899</v>
      </c>
      <c r="E12">
        <v>1.2009184360504199</v>
      </c>
      <c r="F12">
        <v>1.3805522005820501</v>
      </c>
      <c r="G12">
        <v>2.6662480758522702</v>
      </c>
      <c r="H12" s="1">
        <v>2.5</v>
      </c>
      <c r="I12" s="1">
        <v>2</v>
      </c>
    </row>
    <row r="13" spans="1:18" x14ac:dyDescent="0.25">
      <c r="A13">
        <v>24</v>
      </c>
      <c r="B13" t="s">
        <v>5</v>
      </c>
      <c r="C13" t="s">
        <v>8</v>
      </c>
      <c r="D13">
        <v>3.7450015544891402</v>
      </c>
      <c r="E13">
        <v>2.7068889141082799</v>
      </c>
      <c r="F13">
        <v>4.4196514624760699</v>
      </c>
      <c r="G13">
        <v>2.6794538236786201</v>
      </c>
      <c r="H13" s="1">
        <v>2.5</v>
      </c>
      <c r="I13" s="1">
        <v>2.5</v>
      </c>
    </row>
    <row r="14" spans="1:18" x14ac:dyDescent="0.25">
      <c r="A14">
        <v>25</v>
      </c>
      <c r="B14" t="s">
        <v>5</v>
      </c>
      <c r="C14" t="s">
        <v>8</v>
      </c>
      <c r="D14">
        <v>9.0915975570678693</v>
      </c>
      <c r="E14">
        <v>5.3870568275451696</v>
      </c>
      <c r="F14">
        <v>6.1160604459668999</v>
      </c>
      <c r="G14">
        <v>5.9834325131105199</v>
      </c>
      <c r="H14" s="1">
        <v>1.7175958304699199</v>
      </c>
      <c r="I14" s="1">
        <v>1.2175958304699199</v>
      </c>
    </row>
    <row r="15" spans="1:18" x14ac:dyDescent="0.25">
      <c r="A15">
        <v>26</v>
      </c>
      <c r="B15" t="s">
        <v>5</v>
      </c>
      <c r="C15" t="s">
        <v>8</v>
      </c>
      <c r="D15">
        <v>4.4668245315551802</v>
      </c>
      <c r="E15">
        <v>6.5130445957183802</v>
      </c>
      <c r="F15">
        <v>7.9313670457566596</v>
      </c>
      <c r="G15">
        <v>9.0880209250062993</v>
      </c>
      <c r="H15" s="1">
        <v>1.68326926181759</v>
      </c>
      <c r="I15" s="1">
        <v>1.6221795078784</v>
      </c>
    </row>
    <row r="16" spans="1:18" x14ac:dyDescent="0.25">
      <c r="A16">
        <v>27</v>
      </c>
      <c r="B16" t="s">
        <v>5</v>
      </c>
      <c r="C16" t="s">
        <v>8</v>
      </c>
      <c r="D16">
        <v>2.66326236724854</v>
      </c>
      <c r="E16">
        <v>2.3662550449371298</v>
      </c>
      <c r="F16">
        <v>1.78445098480701</v>
      </c>
      <c r="G16">
        <v>1.6357015575367599</v>
      </c>
      <c r="H16" s="1">
        <v>3</v>
      </c>
      <c r="I16" s="1">
        <v>2.5</v>
      </c>
    </row>
    <row r="17" spans="1:9" x14ac:dyDescent="0.25">
      <c r="A17">
        <v>28</v>
      </c>
      <c r="B17" t="s">
        <v>5</v>
      </c>
      <c r="C17" t="s">
        <v>7</v>
      </c>
      <c r="D17">
        <v>1.9758899211883501</v>
      </c>
      <c r="E17">
        <v>11.4170389175415</v>
      </c>
      <c r="F17">
        <v>13.225971028480901</v>
      </c>
      <c r="G17">
        <v>68.816011598113505</v>
      </c>
      <c r="H17" s="1">
        <v>1.5</v>
      </c>
      <c r="I17" s="1">
        <v>3</v>
      </c>
    </row>
    <row r="18" spans="1:9" x14ac:dyDescent="0.25">
      <c r="A18">
        <v>29</v>
      </c>
      <c r="B18" t="s">
        <v>5</v>
      </c>
      <c r="C18" t="s">
        <v>8</v>
      </c>
      <c r="D18">
        <v>4.2280764579772896</v>
      </c>
      <c r="E18">
        <v>4.2642283439636204</v>
      </c>
      <c r="F18">
        <v>9.3320737433817094</v>
      </c>
      <c r="G18">
        <v>9.5830150074241303</v>
      </c>
      <c r="H18" s="1">
        <v>3</v>
      </c>
      <c r="I18" s="1">
        <v>2</v>
      </c>
    </row>
    <row r="19" spans="1:9" x14ac:dyDescent="0.25">
      <c r="A19">
        <v>30</v>
      </c>
      <c r="B19" t="s">
        <v>5</v>
      </c>
      <c r="C19" t="s">
        <v>7</v>
      </c>
      <c r="D19">
        <v>4.46673631668091</v>
      </c>
      <c r="E19">
        <v>104.05963134765599</v>
      </c>
      <c r="F19">
        <v>11.794392247882</v>
      </c>
      <c r="G19">
        <v>151.46856049866301</v>
      </c>
      <c r="H19" s="1">
        <v>1</v>
      </c>
      <c r="I19" s="1" t="s">
        <v>2</v>
      </c>
    </row>
    <row r="20" spans="1:9" x14ac:dyDescent="0.25">
      <c r="A20">
        <v>31</v>
      </c>
      <c r="B20" t="s">
        <v>5</v>
      </c>
      <c r="C20" t="s">
        <v>8</v>
      </c>
      <c r="D20">
        <v>18.758487701416001</v>
      </c>
      <c r="E20">
        <v>29.996604919433601</v>
      </c>
      <c r="F20">
        <v>18.080075993048201</v>
      </c>
      <c r="G20">
        <v>18.849889326486601</v>
      </c>
      <c r="H20" s="1">
        <v>2</v>
      </c>
      <c r="I20" s="1">
        <v>1.5</v>
      </c>
    </row>
    <row r="21" spans="1:9" x14ac:dyDescent="0.25">
      <c r="A21">
        <v>32</v>
      </c>
      <c r="B21" t="s">
        <v>5</v>
      </c>
      <c r="C21" t="s">
        <v>7</v>
      </c>
      <c r="D21">
        <v>37.469326019287102</v>
      </c>
      <c r="E21">
        <v>229.20120239257801</v>
      </c>
      <c r="F21">
        <v>32.481822770434199</v>
      </c>
      <c r="G21">
        <v>199.31697002862001</v>
      </c>
      <c r="H21" s="1">
        <v>3</v>
      </c>
      <c r="I21" s="1">
        <v>3</v>
      </c>
    </row>
    <row r="22" spans="1:9" x14ac:dyDescent="0.25">
      <c r="A22">
        <v>35</v>
      </c>
      <c r="B22" t="s">
        <v>5</v>
      </c>
      <c r="C22" t="s">
        <v>8</v>
      </c>
      <c r="D22">
        <v>5.7012643814086896</v>
      </c>
      <c r="E22">
        <v>5.1822726726532</v>
      </c>
      <c r="F22">
        <v>11.237685386501701</v>
      </c>
      <c r="G22">
        <v>11.729430264447499</v>
      </c>
      <c r="H22" s="1">
        <v>1.5</v>
      </c>
      <c r="I22" s="1">
        <v>1</v>
      </c>
    </row>
    <row r="23" spans="1:9" x14ac:dyDescent="0.25">
      <c r="A23">
        <v>36</v>
      </c>
      <c r="B23" t="s">
        <v>5</v>
      </c>
      <c r="C23" t="s">
        <v>8</v>
      </c>
      <c r="D23">
        <v>8.9169230461120605</v>
      </c>
      <c r="E23">
        <v>22.7400226593018</v>
      </c>
      <c r="F23">
        <v>15.070584872522099</v>
      </c>
      <c r="G23">
        <v>34.442028110547497</v>
      </c>
      <c r="H23" s="1">
        <v>2</v>
      </c>
      <c r="I23" s="1">
        <v>1.5</v>
      </c>
    </row>
    <row r="24" spans="1:9" x14ac:dyDescent="0.25">
      <c r="A24">
        <v>37</v>
      </c>
      <c r="B24" t="s">
        <v>5</v>
      </c>
      <c r="C24" t="s">
        <v>8</v>
      </c>
      <c r="D24">
        <v>3.9898958206176798</v>
      </c>
      <c r="E24">
        <v>6.6327414512634304</v>
      </c>
      <c r="F24">
        <v>6.6041185066540304</v>
      </c>
      <c r="G24">
        <v>7.7663480930987197</v>
      </c>
      <c r="H24" s="1">
        <v>1.5</v>
      </c>
      <c r="I24" s="1">
        <v>3</v>
      </c>
    </row>
    <row r="25" spans="1:9" x14ac:dyDescent="0.25">
      <c r="A25">
        <v>38</v>
      </c>
      <c r="B25" t="s">
        <v>5</v>
      </c>
      <c r="C25" t="s">
        <v>8</v>
      </c>
      <c r="D25">
        <v>4.7040691375732404</v>
      </c>
      <c r="E25">
        <v>4.6365222930908203</v>
      </c>
      <c r="F25">
        <v>10.7907897876732</v>
      </c>
      <c r="G25">
        <v>7.8403849578004099</v>
      </c>
      <c r="H25" s="1">
        <v>2</v>
      </c>
      <c r="I25" s="1">
        <v>2</v>
      </c>
    </row>
    <row r="26" spans="1:9" x14ac:dyDescent="0.25">
      <c r="A26">
        <v>44</v>
      </c>
      <c r="B26" t="s">
        <v>5</v>
      </c>
      <c r="C26" t="s">
        <v>9</v>
      </c>
      <c r="D26">
        <v>11.558759689331101</v>
      </c>
      <c r="E26">
        <v>33.783119201660199</v>
      </c>
      <c r="F26">
        <v>14.9716115234753</v>
      </c>
      <c r="G26">
        <v>21.5743669178635</v>
      </c>
      <c r="H26" s="1">
        <v>2</v>
      </c>
      <c r="I26" s="1">
        <v>3</v>
      </c>
    </row>
    <row r="27" spans="1:9" x14ac:dyDescent="0.25">
      <c r="A27">
        <v>45</v>
      </c>
      <c r="B27" t="s">
        <v>5</v>
      </c>
      <c r="C27" t="s">
        <v>9</v>
      </c>
      <c r="D27">
        <v>16.0675945281982</v>
      </c>
      <c r="E27">
        <v>94.065818786621094</v>
      </c>
      <c r="F27">
        <v>8.4095763050319103</v>
      </c>
      <c r="G27">
        <v>31.6361884897964</v>
      </c>
      <c r="H27" s="1">
        <v>1.5</v>
      </c>
      <c r="I27" s="1">
        <v>3</v>
      </c>
    </row>
    <row r="28" spans="1:9" x14ac:dyDescent="0.25">
      <c r="A28">
        <v>46</v>
      </c>
      <c r="B28" t="s">
        <v>5</v>
      </c>
      <c r="C28" t="s">
        <v>9</v>
      </c>
      <c r="D28">
        <v>1.59349650144577</v>
      </c>
      <c r="E28">
        <v>9.8568935394287092</v>
      </c>
      <c r="F28">
        <v>13.057439043121599</v>
      </c>
      <c r="G28">
        <v>26.170387715933899</v>
      </c>
      <c r="H28" s="1">
        <v>2.5</v>
      </c>
      <c r="I28" s="1">
        <v>2.5</v>
      </c>
    </row>
    <row r="29" spans="1:9" x14ac:dyDescent="0.25">
      <c r="A29">
        <v>47</v>
      </c>
      <c r="B29" t="s">
        <v>5</v>
      </c>
      <c r="C29" t="s">
        <v>10</v>
      </c>
      <c r="D29">
        <v>28.476232528686499</v>
      </c>
      <c r="E29">
        <v>150.06504058837899</v>
      </c>
      <c r="F29">
        <v>26.5527215851601</v>
      </c>
      <c r="G29">
        <v>177.87041655497501</v>
      </c>
      <c r="H29" s="1">
        <v>2</v>
      </c>
      <c r="I29" s="1">
        <v>1</v>
      </c>
    </row>
    <row r="30" spans="1:9" x14ac:dyDescent="0.25">
      <c r="A30">
        <v>48</v>
      </c>
      <c r="B30" t="s">
        <v>5</v>
      </c>
      <c r="C30" t="s">
        <v>7</v>
      </c>
      <c r="D30">
        <v>2.0940183401107801</v>
      </c>
      <c r="E30">
        <v>8.3527984619140607</v>
      </c>
      <c r="F30">
        <v>3.3979355482384701</v>
      </c>
      <c r="G30">
        <v>10.6925885405608</v>
      </c>
      <c r="H30" s="1">
        <v>2</v>
      </c>
      <c r="I30" s="1">
        <v>3</v>
      </c>
    </row>
    <row r="31" spans="1:9" x14ac:dyDescent="0.25">
      <c r="A31">
        <v>49</v>
      </c>
      <c r="B31" t="s">
        <v>5</v>
      </c>
      <c r="C31" t="s">
        <v>10</v>
      </c>
      <c r="D31">
        <v>16.680756568908699</v>
      </c>
      <c r="E31" t="s">
        <v>2</v>
      </c>
      <c r="F31">
        <v>0</v>
      </c>
      <c r="G31" t="s">
        <v>2</v>
      </c>
      <c r="H31" s="1">
        <v>2</v>
      </c>
      <c r="I31" s="1">
        <v>2</v>
      </c>
    </row>
    <row r="32" spans="1:9" x14ac:dyDescent="0.25">
      <c r="A32">
        <v>51</v>
      </c>
      <c r="B32" t="s">
        <v>5</v>
      </c>
      <c r="C32" t="s">
        <v>8</v>
      </c>
      <c r="D32">
        <v>8.1313962936401403</v>
      </c>
      <c r="E32">
        <v>11.7007622718811</v>
      </c>
      <c r="F32">
        <v>14.8968040829198</v>
      </c>
      <c r="G32">
        <v>17.4969620272588</v>
      </c>
      <c r="H32" s="1">
        <v>2</v>
      </c>
      <c r="I32" s="1">
        <v>3</v>
      </c>
    </row>
    <row r="33" spans="1:9" x14ac:dyDescent="0.25">
      <c r="A33">
        <v>55</v>
      </c>
      <c r="B33" t="s">
        <v>5</v>
      </c>
      <c r="C33" t="s">
        <v>7</v>
      </c>
      <c r="D33">
        <v>474.34240722656199</v>
      </c>
      <c r="E33">
        <v>82.338817596435504</v>
      </c>
      <c r="F33">
        <v>216.017726586663</v>
      </c>
      <c r="G33">
        <v>625.244056839113</v>
      </c>
      <c r="H33" s="1">
        <v>2</v>
      </c>
      <c r="I33" s="1">
        <v>3</v>
      </c>
    </row>
    <row r="34" spans="1:9" x14ac:dyDescent="0.25">
      <c r="A34">
        <v>56</v>
      </c>
      <c r="B34" t="s">
        <v>5</v>
      </c>
      <c r="C34" t="s">
        <v>7</v>
      </c>
      <c r="D34">
        <v>23.871515274047901</v>
      </c>
      <c r="E34">
        <v>141.68013000488301</v>
      </c>
      <c r="F34">
        <v>11.4537685894344</v>
      </c>
      <c r="G34">
        <v>66.624871729528707</v>
      </c>
      <c r="H34" s="1">
        <v>1.5</v>
      </c>
      <c r="I34" s="1">
        <v>1.5</v>
      </c>
    </row>
    <row r="35" spans="1:9" x14ac:dyDescent="0.25">
      <c r="A35">
        <v>59</v>
      </c>
      <c r="B35" t="s">
        <v>5</v>
      </c>
      <c r="C35" t="s">
        <v>7</v>
      </c>
      <c r="D35">
        <v>2.8681724071502699</v>
      </c>
      <c r="E35">
        <v>45.593311309814503</v>
      </c>
      <c r="F35">
        <v>39.643094960462498</v>
      </c>
      <c r="G35">
        <v>6222.2375464058496</v>
      </c>
      <c r="H35" s="1">
        <v>2</v>
      </c>
      <c r="I35" s="1">
        <v>3</v>
      </c>
    </row>
    <row r="36" spans="1:9" x14ac:dyDescent="0.25">
      <c r="A36">
        <v>62</v>
      </c>
      <c r="B36" t="s">
        <v>5</v>
      </c>
      <c r="C36" t="s">
        <v>10</v>
      </c>
      <c r="D36">
        <v>12.8546190261841</v>
      </c>
      <c r="E36">
        <v>59.749485015869098</v>
      </c>
      <c r="F36">
        <v>4.02254588240499</v>
      </c>
      <c r="G36">
        <v>10.166626457811001</v>
      </c>
      <c r="H36" s="1" t="e">
        <v>#N/A</v>
      </c>
      <c r="I36" s="1" t="e">
        <v>#N/A</v>
      </c>
    </row>
    <row r="37" spans="1:9" x14ac:dyDescent="0.25">
      <c r="A37">
        <v>63</v>
      </c>
      <c r="B37" t="s">
        <v>5</v>
      </c>
      <c r="C37" t="s">
        <v>8</v>
      </c>
      <c r="D37">
        <v>8.6739521026611293</v>
      </c>
      <c r="E37">
        <v>15.203338146209701</v>
      </c>
      <c r="F37">
        <v>9.5630530254942698</v>
      </c>
      <c r="G37">
        <v>15.472245798041801</v>
      </c>
      <c r="H37" s="1" t="e">
        <v>#N/A</v>
      </c>
      <c r="I37" s="1" t="e">
        <v>#N/A</v>
      </c>
    </row>
    <row r="38" spans="1:9" x14ac:dyDescent="0.25">
      <c r="A38">
        <v>64</v>
      </c>
      <c r="B38" t="s">
        <v>5</v>
      </c>
      <c r="C38" t="s">
        <v>7</v>
      </c>
      <c r="D38">
        <v>49.171638488769503</v>
      </c>
      <c r="E38">
        <v>176.48890686035199</v>
      </c>
      <c r="F38">
        <v>46.378416473637699</v>
      </c>
      <c r="G38">
        <v>168.55849001772501</v>
      </c>
      <c r="H38" s="1" t="e">
        <v>#N/A</v>
      </c>
      <c r="I38" s="1" t="e">
        <v>#N/A</v>
      </c>
    </row>
    <row r="39" spans="1:9" x14ac:dyDescent="0.25">
      <c r="A39">
        <v>65</v>
      </c>
      <c r="B39" t="s">
        <v>5</v>
      </c>
      <c r="C39" t="s">
        <v>10</v>
      </c>
      <c r="D39">
        <v>9.8432183265686</v>
      </c>
      <c r="E39">
        <v>47.497718811035199</v>
      </c>
      <c r="F39">
        <v>17.352035451440202</v>
      </c>
      <c r="G39">
        <v>52.777448352668202</v>
      </c>
      <c r="H39" s="1" t="e">
        <v>#N/A</v>
      </c>
      <c r="I39" s="1" t="e">
        <v>#N/A</v>
      </c>
    </row>
    <row r="40" spans="1:9" x14ac:dyDescent="0.25">
      <c r="A40">
        <v>66</v>
      </c>
      <c r="B40" t="s">
        <v>5</v>
      </c>
      <c r="C40" t="s">
        <v>8</v>
      </c>
      <c r="D40">
        <v>36.832029342651403</v>
      </c>
      <c r="E40">
        <v>355.44198608398398</v>
      </c>
      <c r="F40">
        <v>10.3650551635513</v>
      </c>
      <c r="G40">
        <v>40.116648168196399</v>
      </c>
      <c r="H40" s="1" t="e">
        <v>#N/A</v>
      </c>
      <c r="I40" s="1" t="e">
        <v>#N/A</v>
      </c>
    </row>
    <row r="41" spans="1:9" x14ac:dyDescent="0.25">
      <c r="A41">
        <v>67</v>
      </c>
      <c r="B41" t="s">
        <v>5</v>
      </c>
      <c r="C41" t="s">
        <v>8</v>
      </c>
      <c r="D41">
        <v>49.245285034179702</v>
      </c>
      <c r="E41">
        <v>499.49256896972702</v>
      </c>
      <c r="F41">
        <v>4.0602927585851498</v>
      </c>
      <c r="G41">
        <v>174.026423729237</v>
      </c>
      <c r="H41" s="1" t="e">
        <v>#N/A</v>
      </c>
      <c r="I41" s="1" t="e">
        <v>#N/A</v>
      </c>
    </row>
    <row r="42" spans="1:9" x14ac:dyDescent="0.25">
      <c r="A42">
        <v>68</v>
      </c>
      <c r="B42" t="s">
        <v>5</v>
      </c>
      <c r="C42" t="s">
        <v>10</v>
      </c>
      <c r="D42">
        <v>7.67118215560913</v>
      </c>
      <c r="E42">
        <v>27.450099945068398</v>
      </c>
      <c r="F42">
        <v>24.966786175475399</v>
      </c>
      <c r="G42">
        <v>71.976916426178903</v>
      </c>
      <c r="H42" s="1" t="e">
        <v>#N/A</v>
      </c>
      <c r="I42" s="1" t="e">
        <v>#N/A</v>
      </c>
    </row>
    <row r="43" spans="1:9" x14ac:dyDescent="0.25">
      <c r="A43">
        <v>69</v>
      </c>
      <c r="B43" t="s">
        <v>5</v>
      </c>
      <c r="C43" t="s">
        <v>10</v>
      </c>
      <c r="D43">
        <v>48.8021564483643</v>
      </c>
      <c r="E43">
        <v>37.325057983398402</v>
      </c>
      <c r="F43">
        <v>50.690176510082402</v>
      </c>
      <c r="G43">
        <v>29.741610758801201</v>
      </c>
      <c r="H43" s="1" t="e">
        <v>#N/A</v>
      </c>
      <c r="I43" s="1" t="e">
        <v>#N/A</v>
      </c>
    </row>
    <row r="44" spans="1:9" x14ac:dyDescent="0.25">
      <c r="A44">
        <v>70</v>
      </c>
      <c r="B44" t="s">
        <v>5</v>
      </c>
      <c r="C44" t="s">
        <v>10</v>
      </c>
      <c r="D44">
        <v>6.9425401687622097</v>
      </c>
      <c r="E44">
        <v>27.7452249526978</v>
      </c>
      <c r="F44">
        <v>23.319785146232999</v>
      </c>
      <c r="G44">
        <v>155.66767918100001</v>
      </c>
      <c r="H44" s="1" t="e">
        <v>#N/A</v>
      </c>
      <c r="I44" s="1" t="e">
        <v>#N/A</v>
      </c>
    </row>
    <row r="45" spans="1:9" x14ac:dyDescent="0.25">
      <c r="A45">
        <v>71</v>
      </c>
      <c r="B45" t="s">
        <v>5</v>
      </c>
      <c r="C45" t="s">
        <v>10</v>
      </c>
      <c r="D45">
        <v>7.1308841705322301</v>
      </c>
      <c r="E45">
        <v>66.64697265625</v>
      </c>
      <c r="F45">
        <v>23.0464133182337</v>
      </c>
      <c r="G45">
        <v>1860.3735769274499</v>
      </c>
      <c r="H45" s="1" t="e">
        <v>#N/A</v>
      </c>
      <c r="I45" s="1" t="e">
        <v>#N/A</v>
      </c>
    </row>
    <row r="46" spans="1:9" x14ac:dyDescent="0.25">
      <c r="A46">
        <v>72</v>
      </c>
      <c r="B46" t="s">
        <v>5</v>
      </c>
      <c r="C46" t="s">
        <v>10</v>
      </c>
      <c r="D46">
        <v>10.7867841720581</v>
      </c>
      <c r="E46">
        <v>180.71580505371099</v>
      </c>
      <c r="F46">
        <v>13.5941183944717</v>
      </c>
      <c r="G46">
        <v>177.51111134739099</v>
      </c>
      <c r="H46" s="1" t="e">
        <v>#N/A</v>
      </c>
      <c r="I46" s="1" t="e">
        <v>#N/A</v>
      </c>
    </row>
    <row r="47" spans="1:9" x14ac:dyDescent="0.25">
      <c r="A47">
        <v>74</v>
      </c>
      <c r="B47" t="s">
        <v>5</v>
      </c>
      <c r="C47" t="s">
        <v>8</v>
      </c>
      <c r="D47">
        <v>4.9019045829772896</v>
      </c>
      <c r="E47">
        <v>4.6578912734985396</v>
      </c>
      <c r="F47">
        <v>7.6693893980140198</v>
      </c>
      <c r="G47">
        <v>8.25122050578908</v>
      </c>
      <c r="H47" s="1" t="e">
        <v>#N/A</v>
      </c>
      <c r="I47" s="1" t="e">
        <v>#N/A</v>
      </c>
    </row>
    <row r="48" spans="1:9" x14ac:dyDescent="0.25">
      <c r="A48">
        <v>75</v>
      </c>
      <c r="B48" t="s">
        <v>5</v>
      </c>
      <c r="C48" t="s">
        <v>10</v>
      </c>
      <c r="D48">
        <v>8.8617596626281703</v>
      </c>
      <c r="E48">
        <v>26.8086452484131</v>
      </c>
      <c r="F48">
        <v>12.3958144787906</v>
      </c>
      <c r="G48">
        <v>14.371417560095001</v>
      </c>
      <c r="H48" s="1" t="e">
        <v>#N/A</v>
      </c>
      <c r="I48" s="1" t="e">
        <v>#N/A</v>
      </c>
    </row>
    <row r="49" spans="1:9" x14ac:dyDescent="0.25">
      <c r="A49">
        <v>76</v>
      </c>
      <c r="B49" t="s">
        <v>5</v>
      </c>
      <c r="C49" t="s">
        <v>10</v>
      </c>
      <c r="D49">
        <v>8.3108639717102104</v>
      </c>
      <c r="E49">
        <v>79.332283020019503</v>
      </c>
      <c r="F49">
        <v>18.678788497698498</v>
      </c>
      <c r="G49">
        <v>395.40179242980503</v>
      </c>
      <c r="H49" s="1" t="e">
        <v>#N/A</v>
      </c>
      <c r="I49" s="1" t="e">
        <v>#N/A</v>
      </c>
    </row>
    <row r="50" spans="1:9" x14ac:dyDescent="0.25">
      <c r="A50">
        <v>77</v>
      </c>
      <c r="B50" t="s">
        <v>5</v>
      </c>
      <c r="C50" t="s">
        <v>10</v>
      </c>
      <c r="D50">
        <v>8.6626615524291992</v>
      </c>
      <c r="E50">
        <v>5.6729221343994096</v>
      </c>
      <c r="F50">
        <v>18.2908764934425</v>
      </c>
      <c r="G50">
        <v>4.6230862384403997</v>
      </c>
      <c r="H50" s="1" t="e">
        <v>#N/A</v>
      </c>
      <c r="I50" s="1" t="e">
        <v>#N/A</v>
      </c>
    </row>
    <row r="51" spans="1:9" x14ac:dyDescent="0.25">
      <c r="A51">
        <v>78</v>
      </c>
      <c r="B51" t="s">
        <v>5</v>
      </c>
      <c r="C51" t="s">
        <v>10</v>
      </c>
      <c r="D51">
        <v>23.1148796081543</v>
      </c>
      <c r="E51">
        <v>66.456535339355497</v>
      </c>
      <c r="F51">
        <v>29.032935032613501</v>
      </c>
      <c r="G51">
        <v>315.77815814670703</v>
      </c>
      <c r="H51" s="1" t="e">
        <v>#N/A</v>
      </c>
      <c r="I51" s="1" t="e">
        <v>#N/A</v>
      </c>
    </row>
    <row r="52" spans="1:9" x14ac:dyDescent="0.25">
      <c r="A52">
        <v>80</v>
      </c>
      <c r="B52" t="s">
        <v>5</v>
      </c>
      <c r="C52" t="s">
        <v>10</v>
      </c>
      <c r="D52">
        <v>6.1469180583953902</v>
      </c>
      <c r="E52">
        <v>46.082983016967802</v>
      </c>
      <c r="F52">
        <v>15.3692207038742</v>
      </c>
      <c r="G52">
        <v>836.66805756476106</v>
      </c>
      <c r="H52" s="1" t="e">
        <v>#N/A</v>
      </c>
      <c r="I52" s="1" t="e">
        <v>#N/A</v>
      </c>
    </row>
    <row r="53" spans="1:9" x14ac:dyDescent="0.25">
      <c r="A53">
        <v>81</v>
      </c>
      <c r="B53" t="s">
        <v>5</v>
      </c>
      <c r="C53" t="s">
        <v>8</v>
      </c>
      <c r="D53">
        <v>10.375816345214799</v>
      </c>
      <c r="E53">
        <v>39.537755966186502</v>
      </c>
      <c r="F53">
        <v>29.169847721219799</v>
      </c>
      <c r="G53">
        <v>35.600644359108401</v>
      </c>
      <c r="H53" s="1" t="e">
        <v>#N/A</v>
      </c>
      <c r="I53" s="1" t="e">
        <v>#N/A</v>
      </c>
    </row>
    <row r="54" spans="1:9" x14ac:dyDescent="0.25">
      <c r="A54">
        <v>82</v>
      </c>
      <c r="B54" t="s">
        <v>5</v>
      </c>
      <c r="C54" t="s">
        <v>10</v>
      </c>
      <c r="D54">
        <v>25.9894504547119</v>
      </c>
      <c r="E54">
        <v>45.9259643554688</v>
      </c>
      <c r="F54">
        <v>11.750433285244799</v>
      </c>
      <c r="G54">
        <v>10.543656807172299</v>
      </c>
      <c r="H54" s="1" t="e">
        <v>#N/A</v>
      </c>
      <c r="I54" s="1" t="e">
        <v>#N/A</v>
      </c>
    </row>
    <row r="55" spans="1:9" x14ac:dyDescent="0.25">
      <c r="A55">
        <v>83</v>
      </c>
      <c r="B55" t="s">
        <v>5</v>
      </c>
      <c r="C55" t="s">
        <v>10</v>
      </c>
      <c r="D55">
        <v>13.123563766479499</v>
      </c>
      <c r="E55">
        <v>115.96426391601599</v>
      </c>
      <c r="F55">
        <v>17.172765135935901</v>
      </c>
      <c r="G55">
        <v>73.111386144130904</v>
      </c>
      <c r="H55" s="1" t="e">
        <v>#N/A</v>
      </c>
      <c r="I55" s="1" t="e">
        <v>#N/A</v>
      </c>
    </row>
    <row r="56" spans="1:9" x14ac:dyDescent="0.25">
      <c r="A56">
        <v>84</v>
      </c>
      <c r="B56" t="s">
        <v>5</v>
      </c>
      <c r="C56" t="s">
        <v>10</v>
      </c>
      <c r="D56">
        <v>6.9251222610473597</v>
      </c>
      <c r="E56">
        <v>239.33923339843801</v>
      </c>
      <c r="F56">
        <v>11.966348778924299</v>
      </c>
      <c r="G56">
        <v>243.85513385812999</v>
      </c>
      <c r="H56" s="1" t="e">
        <v>#N/A</v>
      </c>
      <c r="I56" s="1" t="e">
        <v>#N/A</v>
      </c>
    </row>
    <row r="57" spans="1:9" x14ac:dyDescent="0.25">
      <c r="A57">
        <v>86</v>
      </c>
      <c r="B57" t="s">
        <v>5</v>
      </c>
      <c r="C57" t="s">
        <v>8</v>
      </c>
      <c r="D57">
        <v>14.2199034690857</v>
      </c>
      <c r="E57">
        <v>23.595685005187999</v>
      </c>
      <c r="F57">
        <v>16.907429916625301</v>
      </c>
      <c r="G57">
        <v>29.671685145582899</v>
      </c>
      <c r="H57" s="1" t="e">
        <v>#N/A</v>
      </c>
      <c r="I57" s="1" t="e">
        <v>#N/A</v>
      </c>
    </row>
    <row r="58" spans="1:9" x14ac:dyDescent="0.25">
      <c r="A58">
        <v>87</v>
      </c>
      <c r="B58" t="s">
        <v>5</v>
      </c>
      <c r="C58" t="s">
        <v>8</v>
      </c>
      <c r="D58">
        <v>4.7346549034118697</v>
      </c>
      <c r="E58">
        <v>616.18493652343795</v>
      </c>
      <c r="F58">
        <v>8.9234756067205403</v>
      </c>
      <c r="G58">
        <v>166.997238460837</v>
      </c>
      <c r="H58" s="1" t="e">
        <v>#N/A</v>
      </c>
      <c r="I58" s="1" t="e">
        <v>#N/A</v>
      </c>
    </row>
    <row r="59" spans="1:9" x14ac:dyDescent="0.25">
      <c r="A59">
        <v>88</v>
      </c>
      <c r="B59" t="s">
        <v>5</v>
      </c>
      <c r="C59" t="s">
        <v>8</v>
      </c>
      <c r="D59">
        <v>3.3149185180664098</v>
      </c>
      <c r="E59">
        <v>2.0896008014678999</v>
      </c>
      <c r="F59">
        <v>0.226204843679426</v>
      </c>
      <c r="G59">
        <v>2.6312507686367499</v>
      </c>
      <c r="H59" s="1" t="e">
        <v>#N/A</v>
      </c>
      <c r="I59" s="1" t="e">
        <v>#N/A</v>
      </c>
    </row>
    <row r="60" spans="1:9" x14ac:dyDescent="0.25">
      <c r="A60">
        <v>90</v>
      </c>
      <c r="B60" t="s">
        <v>5</v>
      </c>
      <c r="C60" t="s">
        <v>7</v>
      </c>
      <c r="D60">
        <v>56.694665908813498</v>
      </c>
      <c r="E60">
        <v>659.09747314453102</v>
      </c>
      <c r="F60">
        <v>52.552812669635998</v>
      </c>
      <c r="G60">
        <v>221.03989502421601</v>
      </c>
      <c r="H60" s="1" t="e">
        <v>#N/A</v>
      </c>
      <c r="I60" s="1" t="e">
        <v>#N/A</v>
      </c>
    </row>
    <row r="61" spans="1:9" x14ac:dyDescent="0.25">
      <c r="A61">
        <v>92</v>
      </c>
      <c r="B61" t="s">
        <v>5</v>
      </c>
      <c r="C61" t="s">
        <v>10</v>
      </c>
      <c r="D61">
        <v>13.277173042297401</v>
      </c>
      <c r="E61">
        <v>71.179958343505902</v>
      </c>
      <c r="F61">
        <v>9.2818404099609406</v>
      </c>
      <c r="G61">
        <v>125.79230105725</v>
      </c>
      <c r="H61" s="1" t="e">
        <v>#N/A</v>
      </c>
      <c r="I61" s="1" t="e">
        <v>#N/A</v>
      </c>
    </row>
  </sheetData>
  <sortState ref="A2:G6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Serra</dc:creator>
  <cp:lastModifiedBy>cms</cp:lastModifiedBy>
  <dcterms:created xsi:type="dcterms:W3CDTF">2015-06-05T18:17:20Z</dcterms:created>
  <dcterms:modified xsi:type="dcterms:W3CDTF">2019-09-26T13:12:40Z</dcterms:modified>
</cp:coreProperties>
</file>