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45" yWindow="795" windowWidth="27030" windowHeight="7800" tabRatio="780"/>
  </bookViews>
  <sheets>
    <sheet name="ReadMe" sheetId="9" r:id="rId1"/>
    <sheet name="BLS-CPS" sheetId="1" r:id="rId2"/>
    <sheet name="Data1" sheetId="2" r:id="rId3"/>
    <sheet name="Data1b" sheetId="17" r:id="rId4"/>
    <sheet name="Data2" sheetId="18" r:id="rId5"/>
    <sheet name="Data3" sheetId="20" r:id="rId6"/>
    <sheet name="IPUMS-CPS monthly 1" sheetId="26" r:id="rId7"/>
    <sheet name="IPUMS-CPS monthly 2" sheetId="27" r:id="rId8"/>
    <sheet name="IPUMS-CPS ASEC" sheetId="24" r:id="rId9"/>
  </sheets>
  <calcPr calcId="145621"/>
</workbook>
</file>

<file path=xl/calcChain.xml><?xml version="1.0" encoding="utf-8"?>
<calcChain xmlns="http://schemas.openxmlformats.org/spreadsheetml/2006/main">
  <c r="AQ354" i="27" l="1"/>
  <c r="AP354" i="27"/>
  <c r="AO354" i="27"/>
  <c r="AN354" i="27"/>
  <c r="AM354" i="27"/>
  <c r="AL354" i="27"/>
  <c r="AK354" i="27"/>
  <c r="AJ354" i="27"/>
  <c r="AI354" i="27"/>
  <c r="AG354" i="27"/>
  <c r="AF354" i="27"/>
  <c r="AE354" i="27"/>
  <c r="AD354" i="27"/>
  <c r="AC354" i="27"/>
  <c r="AB354" i="27"/>
  <c r="AA354" i="27"/>
  <c r="Z354" i="27"/>
  <c r="Y354" i="27"/>
  <c r="AQ351" i="27"/>
  <c r="AP351" i="27"/>
  <c r="AO351" i="27"/>
  <c r="AN351" i="27"/>
  <c r="AM351" i="27"/>
  <c r="AL351" i="27"/>
  <c r="AK351" i="27"/>
  <c r="AJ351" i="27"/>
  <c r="AI351" i="27"/>
  <c r="AG351" i="27"/>
  <c r="AF351" i="27"/>
  <c r="AE351" i="27"/>
  <c r="AD351" i="27"/>
  <c r="AC351" i="27"/>
  <c r="AB351" i="27"/>
  <c r="AA351" i="27"/>
  <c r="Z351" i="27"/>
  <c r="Y351" i="27"/>
  <c r="AQ348" i="27"/>
  <c r="AP348" i="27"/>
  <c r="AO348" i="27"/>
  <c r="AN348" i="27"/>
  <c r="AM348" i="27"/>
  <c r="AL348" i="27"/>
  <c r="AK348" i="27"/>
  <c r="AJ348" i="27"/>
  <c r="AI348" i="27"/>
  <c r="AG348" i="27"/>
  <c r="AF348" i="27"/>
  <c r="AE348" i="27"/>
  <c r="AD348" i="27"/>
  <c r="AC348" i="27"/>
  <c r="AB348" i="27"/>
  <c r="AA348" i="27"/>
  <c r="Z348" i="27"/>
  <c r="Y348" i="27"/>
  <c r="AQ345" i="27"/>
  <c r="AP345" i="27"/>
  <c r="AO345" i="27"/>
  <c r="AN345" i="27"/>
  <c r="AM345" i="27"/>
  <c r="AL345" i="27"/>
  <c r="AK345" i="27"/>
  <c r="AJ345" i="27"/>
  <c r="AI345" i="27"/>
  <c r="AG345" i="27"/>
  <c r="AF345" i="27"/>
  <c r="AE345" i="27"/>
  <c r="AD345" i="27"/>
  <c r="AC345" i="27"/>
  <c r="AB345" i="27"/>
  <c r="AA345" i="27"/>
  <c r="Z345" i="27"/>
  <c r="Y345" i="27"/>
  <c r="AQ342" i="27"/>
  <c r="AP342" i="27"/>
  <c r="AO342" i="27"/>
  <c r="AN342" i="27"/>
  <c r="AM342" i="27"/>
  <c r="AL342" i="27"/>
  <c r="AK342" i="27"/>
  <c r="AJ342" i="27"/>
  <c r="AI342" i="27"/>
  <c r="AG342" i="27"/>
  <c r="AF342" i="27"/>
  <c r="AE342" i="27"/>
  <c r="AD342" i="27"/>
  <c r="AC342" i="27"/>
  <c r="AB342" i="27"/>
  <c r="AA342" i="27"/>
  <c r="Z342" i="27"/>
  <c r="Y342" i="27"/>
  <c r="AQ339" i="27"/>
  <c r="AP339" i="27"/>
  <c r="AO339" i="27"/>
  <c r="AN339" i="27"/>
  <c r="AM339" i="27"/>
  <c r="AL339" i="27"/>
  <c r="AK339" i="27"/>
  <c r="AJ339" i="27"/>
  <c r="AI339" i="27"/>
  <c r="AG339" i="27"/>
  <c r="AF339" i="27"/>
  <c r="AE339" i="27"/>
  <c r="AD339" i="27"/>
  <c r="AC339" i="27"/>
  <c r="AB339" i="27"/>
  <c r="AA339" i="27"/>
  <c r="Z339" i="27"/>
  <c r="Y339" i="27"/>
  <c r="AQ336" i="27"/>
  <c r="AP336" i="27"/>
  <c r="AO336" i="27"/>
  <c r="AN336" i="27"/>
  <c r="AM336" i="27"/>
  <c r="AL336" i="27"/>
  <c r="AK336" i="27"/>
  <c r="AJ336" i="27"/>
  <c r="AI336" i="27"/>
  <c r="AG336" i="27"/>
  <c r="AF336" i="27"/>
  <c r="AE336" i="27"/>
  <c r="AD336" i="27"/>
  <c r="AC336" i="27"/>
  <c r="AB336" i="27"/>
  <c r="AA336" i="27"/>
  <c r="Z336" i="27"/>
  <c r="Y336" i="27"/>
  <c r="AQ333" i="27"/>
  <c r="AP333" i="27"/>
  <c r="AO333" i="27"/>
  <c r="AN333" i="27"/>
  <c r="AM333" i="27"/>
  <c r="AL333" i="27"/>
  <c r="AK333" i="27"/>
  <c r="AJ333" i="27"/>
  <c r="AI333" i="27"/>
  <c r="AG333" i="27"/>
  <c r="AF333" i="27"/>
  <c r="AE333" i="27"/>
  <c r="AD333" i="27"/>
  <c r="AC333" i="27"/>
  <c r="AB333" i="27"/>
  <c r="AA333" i="27"/>
  <c r="Z333" i="27"/>
  <c r="Y333" i="27"/>
  <c r="AQ330" i="27"/>
  <c r="AP330" i="27"/>
  <c r="AO330" i="27"/>
  <c r="AN330" i="27"/>
  <c r="AM330" i="27"/>
  <c r="AL330" i="27"/>
  <c r="AK330" i="27"/>
  <c r="AJ330" i="27"/>
  <c r="AI330" i="27"/>
  <c r="AG330" i="27"/>
  <c r="AF330" i="27"/>
  <c r="AE330" i="27"/>
  <c r="AD330" i="27"/>
  <c r="AC330" i="27"/>
  <c r="AB330" i="27"/>
  <c r="AA330" i="27"/>
  <c r="Z330" i="27"/>
  <c r="Y330" i="27"/>
  <c r="AQ327" i="27"/>
  <c r="AP327" i="27"/>
  <c r="AO327" i="27"/>
  <c r="AN327" i="27"/>
  <c r="AM327" i="27"/>
  <c r="AL327" i="27"/>
  <c r="AK327" i="27"/>
  <c r="AJ327" i="27"/>
  <c r="AI327" i="27"/>
  <c r="AG327" i="27"/>
  <c r="AF327" i="27"/>
  <c r="AE327" i="27"/>
  <c r="AD327" i="27"/>
  <c r="AC327" i="27"/>
  <c r="AB327" i="27"/>
  <c r="AA327" i="27"/>
  <c r="Z327" i="27"/>
  <c r="Y327" i="27"/>
  <c r="AQ324" i="27"/>
  <c r="AP324" i="27"/>
  <c r="AO324" i="27"/>
  <c r="AN324" i="27"/>
  <c r="AM324" i="27"/>
  <c r="AL324" i="27"/>
  <c r="AK324" i="27"/>
  <c r="AJ324" i="27"/>
  <c r="AI324" i="27"/>
  <c r="AG324" i="27"/>
  <c r="AF324" i="27"/>
  <c r="AE324" i="27"/>
  <c r="AD324" i="27"/>
  <c r="AC324" i="27"/>
  <c r="AB324" i="27"/>
  <c r="AA324" i="27"/>
  <c r="Z324" i="27"/>
  <c r="Y324" i="27"/>
  <c r="AQ321" i="27"/>
  <c r="AP321" i="27"/>
  <c r="AO321" i="27"/>
  <c r="AN321" i="27"/>
  <c r="AM321" i="27"/>
  <c r="AL321" i="27"/>
  <c r="AK321" i="27"/>
  <c r="AJ321" i="27"/>
  <c r="AI321" i="27"/>
  <c r="AG321" i="27"/>
  <c r="AF321" i="27"/>
  <c r="AE321" i="27"/>
  <c r="AD321" i="27"/>
  <c r="AC321" i="27"/>
  <c r="AB321" i="27"/>
  <c r="AA321" i="27"/>
  <c r="Z321" i="27"/>
  <c r="Y321" i="27"/>
  <c r="AQ318" i="27"/>
  <c r="AP318" i="27"/>
  <c r="AO318" i="27"/>
  <c r="AN318" i="27"/>
  <c r="AM318" i="27"/>
  <c r="AL318" i="27"/>
  <c r="AK318" i="27"/>
  <c r="AJ318" i="27"/>
  <c r="AI318" i="27"/>
  <c r="AG318" i="27"/>
  <c r="AF318" i="27"/>
  <c r="AE318" i="27"/>
  <c r="AD318" i="27"/>
  <c r="AC318" i="27"/>
  <c r="AB318" i="27"/>
  <c r="AA318" i="27"/>
  <c r="Z318" i="27"/>
  <c r="Y318" i="27"/>
  <c r="AQ315" i="27"/>
  <c r="AP315" i="27"/>
  <c r="AO315" i="27"/>
  <c r="AN315" i="27"/>
  <c r="AM315" i="27"/>
  <c r="AL315" i="27"/>
  <c r="AK315" i="27"/>
  <c r="AJ315" i="27"/>
  <c r="AI315" i="27"/>
  <c r="AG315" i="27"/>
  <c r="AF315" i="27"/>
  <c r="AE315" i="27"/>
  <c r="AD315" i="27"/>
  <c r="AC315" i="27"/>
  <c r="AB315" i="27"/>
  <c r="AA315" i="27"/>
  <c r="Z315" i="27"/>
  <c r="Y315" i="27"/>
  <c r="AQ312" i="27"/>
  <c r="AP312" i="27"/>
  <c r="AO312" i="27"/>
  <c r="AN312" i="27"/>
  <c r="AM312" i="27"/>
  <c r="AL312" i="27"/>
  <c r="AK312" i="27"/>
  <c r="AJ312" i="27"/>
  <c r="AI312" i="27"/>
  <c r="AG312" i="27"/>
  <c r="AF312" i="27"/>
  <c r="AE312" i="27"/>
  <c r="AD312" i="27"/>
  <c r="AC312" i="27"/>
  <c r="AB312" i="27"/>
  <c r="AA312" i="27"/>
  <c r="Z312" i="27"/>
  <c r="Y312" i="27"/>
  <c r="AQ309" i="27"/>
  <c r="AP309" i="27"/>
  <c r="AO309" i="27"/>
  <c r="AN309" i="27"/>
  <c r="AM309" i="27"/>
  <c r="AL309" i="27"/>
  <c r="AK309" i="27"/>
  <c r="AJ309" i="27"/>
  <c r="AI309" i="27"/>
  <c r="AG309" i="27"/>
  <c r="AF309" i="27"/>
  <c r="AE309" i="27"/>
  <c r="AD309" i="27"/>
  <c r="AC309" i="27"/>
  <c r="AB309" i="27"/>
  <c r="AA309" i="27"/>
  <c r="Z309" i="27"/>
  <c r="Y309" i="27"/>
  <c r="AQ306" i="27"/>
  <c r="AP306" i="27"/>
  <c r="AO306" i="27"/>
  <c r="AN306" i="27"/>
  <c r="AM306" i="27"/>
  <c r="AL306" i="27"/>
  <c r="AK306" i="27"/>
  <c r="AJ306" i="27"/>
  <c r="AI306" i="27"/>
  <c r="AG306" i="27"/>
  <c r="AF306" i="27"/>
  <c r="AE306" i="27"/>
  <c r="AD306" i="27"/>
  <c r="AC306" i="27"/>
  <c r="AB306" i="27"/>
  <c r="AA306" i="27"/>
  <c r="Z306" i="27"/>
  <c r="Y306" i="27"/>
  <c r="AQ303" i="27"/>
  <c r="AP303" i="27"/>
  <c r="AO303" i="27"/>
  <c r="AN303" i="27"/>
  <c r="AM303" i="27"/>
  <c r="AL303" i="27"/>
  <c r="AK303" i="27"/>
  <c r="AJ303" i="27"/>
  <c r="AI303" i="27"/>
  <c r="AG303" i="27"/>
  <c r="AF303" i="27"/>
  <c r="AE303" i="27"/>
  <c r="AD303" i="27"/>
  <c r="AC303" i="27"/>
  <c r="AB303" i="27"/>
  <c r="AA303" i="27"/>
  <c r="Z303" i="27"/>
  <c r="Y303" i="27"/>
  <c r="AQ300" i="27"/>
  <c r="AP300" i="27"/>
  <c r="AO300" i="27"/>
  <c r="AN300" i="27"/>
  <c r="AM300" i="27"/>
  <c r="AL300" i="27"/>
  <c r="AK300" i="27"/>
  <c r="AJ300" i="27"/>
  <c r="AI300" i="27"/>
  <c r="AG300" i="27"/>
  <c r="AF300" i="27"/>
  <c r="AE300" i="27"/>
  <c r="AD300" i="27"/>
  <c r="AC300" i="27"/>
  <c r="AB300" i="27"/>
  <c r="AA300" i="27"/>
  <c r="Z300" i="27"/>
  <c r="Y300" i="27"/>
  <c r="AQ297" i="27"/>
  <c r="AP297" i="27"/>
  <c r="AO297" i="27"/>
  <c r="AN297" i="27"/>
  <c r="AM297" i="27"/>
  <c r="AL297" i="27"/>
  <c r="AK297" i="27"/>
  <c r="AJ297" i="27"/>
  <c r="AI297" i="27"/>
  <c r="AG297" i="27"/>
  <c r="AF297" i="27"/>
  <c r="AE297" i="27"/>
  <c r="AD297" i="27"/>
  <c r="AC297" i="27"/>
  <c r="AB297" i="27"/>
  <c r="AA297" i="27"/>
  <c r="Z297" i="27"/>
  <c r="Y297" i="27"/>
  <c r="AQ294" i="27"/>
  <c r="AP294" i="27"/>
  <c r="AO294" i="27"/>
  <c r="AN294" i="27"/>
  <c r="AM294" i="27"/>
  <c r="AL294" i="27"/>
  <c r="AK294" i="27"/>
  <c r="AJ294" i="27"/>
  <c r="AI294" i="27"/>
  <c r="AG294" i="27"/>
  <c r="AF294" i="27"/>
  <c r="AE294" i="27"/>
  <c r="AD294" i="27"/>
  <c r="AC294" i="27"/>
  <c r="AB294" i="27"/>
  <c r="AA294" i="27"/>
  <c r="Z294" i="27"/>
  <c r="Y294" i="27"/>
  <c r="AQ291" i="27"/>
  <c r="AP291" i="27"/>
  <c r="AO291" i="27"/>
  <c r="AN291" i="27"/>
  <c r="AM291" i="27"/>
  <c r="AL291" i="27"/>
  <c r="AK291" i="27"/>
  <c r="AJ291" i="27"/>
  <c r="AI291" i="27"/>
  <c r="AG291" i="27"/>
  <c r="AF291" i="27"/>
  <c r="AE291" i="27"/>
  <c r="AD291" i="27"/>
  <c r="AC291" i="27"/>
  <c r="AB291" i="27"/>
  <c r="AA291" i="27"/>
  <c r="Z291" i="27"/>
  <c r="Y291" i="27"/>
  <c r="AQ288" i="27"/>
  <c r="AP288" i="27"/>
  <c r="AO288" i="27"/>
  <c r="AN288" i="27"/>
  <c r="AM288" i="27"/>
  <c r="AL288" i="27"/>
  <c r="AK288" i="27"/>
  <c r="AJ288" i="27"/>
  <c r="AI288" i="27"/>
  <c r="AG288" i="27"/>
  <c r="AF288" i="27"/>
  <c r="AE288" i="27"/>
  <c r="AD288" i="27"/>
  <c r="AC288" i="27"/>
  <c r="AB288" i="27"/>
  <c r="AA288" i="27"/>
  <c r="Z288" i="27"/>
  <c r="Y288" i="27"/>
  <c r="AQ285" i="27"/>
  <c r="AP285" i="27"/>
  <c r="AO285" i="27"/>
  <c r="AN285" i="27"/>
  <c r="AM285" i="27"/>
  <c r="AL285" i="27"/>
  <c r="AK285" i="27"/>
  <c r="AJ285" i="27"/>
  <c r="AI285" i="27"/>
  <c r="AG285" i="27"/>
  <c r="AF285" i="27"/>
  <c r="AE285" i="27"/>
  <c r="AD285" i="27"/>
  <c r="AC285" i="27"/>
  <c r="AB285" i="27"/>
  <c r="AA285" i="27"/>
  <c r="Z285" i="27"/>
  <c r="Y285" i="27"/>
  <c r="AQ282" i="27"/>
  <c r="AP282" i="27"/>
  <c r="AO282" i="27"/>
  <c r="AN282" i="27"/>
  <c r="AM282" i="27"/>
  <c r="AL282" i="27"/>
  <c r="AK282" i="27"/>
  <c r="AJ282" i="27"/>
  <c r="AI282" i="27"/>
  <c r="AG282" i="27"/>
  <c r="AF282" i="27"/>
  <c r="AE282" i="27"/>
  <c r="AD282" i="27"/>
  <c r="AC282" i="27"/>
  <c r="AB282" i="27"/>
  <c r="AA282" i="27"/>
  <c r="Z282" i="27"/>
  <c r="Y282" i="27"/>
  <c r="AQ279" i="27"/>
  <c r="AP279" i="27"/>
  <c r="AO279" i="27"/>
  <c r="AN279" i="27"/>
  <c r="AM279" i="27"/>
  <c r="AL279" i="27"/>
  <c r="AK279" i="27"/>
  <c r="AJ279" i="27"/>
  <c r="AI279" i="27"/>
  <c r="AG279" i="27"/>
  <c r="AF279" i="27"/>
  <c r="AE279" i="27"/>
  <c r="AD279" i="27"/>
  <c r="AC279" i="27"/>
  <c r="AB279" i="27"/>
  <c r="AA279" i="27"/>
  <c r="Z279" i="27"/>
  <c r="Y279" i="27"/>
  <c r="AQ276" i="27"/>
  <c r="AP276" i="27"/>
  <c r="AO276" i="27"/>
  <c r="AN276" i="27"/>
  <c r="AM276" i="27"/>
  <c r="AL276" i="27"/>
  <c r="AK276" i="27"/>
  <c r="AJ276" i="27"/>
  <c r="AI276" i="27"/>
  <c r="AG276" i="27"/>
  <c r="AF276" i="27"/>
  <c r="AE276" i="27"/>
  <c r="AD276" i="27"/>
  <c r="AC276" i="27"/>
  <c r="AB276" i="27"/>
  <c r="AA276" i="27"/>
  <c r="Z276" i="27"/>
  <c r="Y276" i="27"/>
  <c r="AQ273" i="27"/>
  <c r="AP273" i="27"/>
  <c r="AO273" i="27"/>
  <c r="AN273" i="27"/>
  <c r="AM273" i="27"/>
  <c r="AL273" i="27"/>
  <c r="AK273" i="27"/>
  <c r="AJ273" i="27"/>
  <c r="AI273" i="27"/>
  <c r="AG273" i="27"/>
  <c r="AF273" i="27"/>
  <c r="AE273" i="27"/>
  <c r="AD273" i="27"/>
  <c r="AC273" i="27"/>
  <c r="AB273" i="27"/>
  <c r="AA273" i="27"/>
  <c r="Z273" i="27"/>
  <c r="Y273" i="27"/>
  <c r="AQ270" i="27"/>
  <c r="AP270" i="27"/>
  <c r="AO270" i="27"/>
  <c r="AN270" i="27"/>
  <c r="AM270" i="27"/>
  <c r="AL270" i="27"/>
  <c r="AK270" i="27"/>
  <c r="AJ270" i="27"/>
  <c r="AI270" i="27"/>
  <c r="AG270" i="27"/>
  <c r="AF270" i="27"/>
  <c r="AE270" i="27"/>
  <c r="AD270" i="27"/>
  <c r="AC270" i="27"/>
  <c r="AB270" i="27"/>
  <c r="AA270" i="27"/>
  <c r="Z270" i="27"/>
  <c r="Y270" i="27"/>
  <c r="AQ267" i="27"/>
  <c r="AP267" i="27"/>
  <c r="AO267" i="27"/>
  <c r="AN267" i="27"/>
  <c r="AM267" i="27"/>
  <c r="AL267" i="27"/>
  <c r="AK267" i="27"/>
  <c r="AJ267" i="27"/>
  <c r="AI267" i="27"/>
  <c r="AG267" i="27"/>
  <c r="AF267" i="27"/>
  <c r="AE267" i="27"/>
  <c r="AD267" i="27"/>
  <c r="AC267" i="27"/>
  <c r="AB267" i="27"/>
  <c r="AA267" i="27"/>
  <c r="Z267" i="27"/>
  <c r="Y267" i="27"/>
  <c r="AQ264" i="27"/>
  <c r="AP264" i="27"/>
  <c r="AO264" i="27"/>
  <c r="AN264" i="27"/>
  <c r="AM264" i="27"/>
  <c r="AL264" i="27"/>
  <c r="AK264" i="27"/>
  <c r="AJ264" i="27"/>
  <c r="AI264" i="27"/>
  <c r="AG264" i="27"/>
  <c r="AF264" i="27"/>
  <c r="AE264" i="27"/>
  <c r="AD264" i="27"/>
  <c r="AC264" i="27"/>
  <c r="AB264" i="27"/>
  <c r="AA264" i="27"/>
  <c r="Z264" i="27"/>
  <c r="Y264" i="27"/>
  <c r="AQ261" i="27"/>
  <c r="AP261" i="27"/>
  <c r="AO261" i="27"/>
  <c r="AN261" i="27"/>
  <c r="AM261" i="27"/>
  <c r="AL261" i="27"/>
  <c r="AK261" i="27"/>
  <c r="AJ261" i="27"/>
  <c r="AI261" i="27"/>
  <c r="AG261" i="27"/>
  <c r="AF261" i="27"/>
  <c r="AE261" i="27"/>
  <c r="AD261" i="27"/>
  <c r="AC261" i="27"/>
  <c r="AB261" i="27"/>
  <c r="AA261" i="27"/>
  <c r="Z261" i="27"/>
  <c r="Y261" i="27"/>
  <c r="AQ258" i="27"/>
  <c r="AP258" i="27"/>
  <c r="AO258" i="27"/>
  <c r="AN258" i="27"/>
  <c r="AM258" i="27"/>
  <c r="AL258" i="27"/>
  <c r="AK258" i="27"/>
  <c r="AJ258" i="27"/>
  <c r="AI258" i="27"/>
  <c r="AG258" i="27"/>
  <c r="AF258" i="27"/>
  <c r="AE258" i="27"/>
  <c r="AD258" i="27"/>
  <c r="AC258" i="27"/>
  <c r="AB258" i="27"/>
  <c r="AA258" i="27"/>
  <c r="Z258" i="27"/>
  <c r="Y258" i="27"/>
  <c r="AQ255" i="27"/>
  <c r="AP255" i="27"/>
  <c r="AO255" i="27"/>
  <c r="AN255" i="27"/>
  <c r="AM255" i="27"/>
  <c r="AL255" i="27"/>
  <c r="AK255" i="27"/>
  <c r="AJ255" i="27"/>
  <c r="AI255" i="27"/>
  <c r="AG255" i="27"/>
  <c r="AF255" i="27"/>
  <c r="AE255" i="27"/>
  <c r="AD255" i="27"/>
  <c r="AC255" i="27"/>
  <c r="AB255" i="27"/>
  <c r="AA255" i="27"/>
  <c r="Z255" i="27"/>
  <c r="Y255" i="27"/>
  <c r="AQ252" i="27"/>
  <c r="AP252" i="27"/>
  <c r="AO252" i="27"/>
  <c r="AN252" i="27"/>
  <c r="AM252" i="27"/>
  <c r="AL252" i="27"/>
  <c r="AK252" i="27"/>
  <c r="AJ252" i="27"/>
  <c r="AI252" i="27"/>
  <c r="AG252" i="27"/>
  <c r="AF252" i="27"/>
  <c r="AE252" i="27"/>
  <c r="AD252" i="27"/>
  <c r="AC252" i="27"/>
  <c r="AB252" i="27"/>
  <c r="AA252" i="27"/>
  <c r="Z252" i="27"/>
  <c r="Y252" i="27"/>
  <c r="AQ249" i="27"/>
  <c r="AP249" i="27"/>
  <c r="AO249" i="27"/>
  <c r="AN249" i="27"/>
  <c r="AM249" i="27"/>
  <c r="AL249" i="27"/>
  <c r="AK249" i="27"/>
  <c r="AJ249" i="27"/>
  <c r="AI249" i="27"/>
  <c r="AG249" i="27"/>
  <c r="AF249" i="27"/>
  <c r="AE249" i="27"/>
  <c r="AD249" i="27"/>
  <c r="AC249" i="27"/>
  <c r="AB249" i="27"/>
  <c r="AA249" i="27"/>
  <c r="Z249" i="27"/>
  <c r="Y249" i="27"/>
  <c r="AQ246" i="27"/>
  <c r="AP246" i="27"/>
  <c r="AO246" i="27"/>
  <c r="AN246" i="27"/>
  <c r="AM246" i="27"/>
  <c r="AL246" i="27"/>
  <c r="AK246" i="27"/>
  <c r="AJ246" i="27"/>
  <c r="AI246" i="27"/>
  <c r="AG246" i="27"/>
  <c r="AF246" i="27"/>
  <c r="AE246" i="27"/>
  <c r="AD246" i="27"/>
  <c r="AC246" i="27"/>
  <c r="AB246" i="27"/>
  <c r="AA246" i="27"/>
  <c r="Z246" i="27"/>
  <c r="Y246" i="27"/>
  <c r="AQ243" i="27"/>
  <c r="AP243" i="27"/>
  <c r="AO243" i="27"/>
  <c r="AN243" i="27"/>
  <c r="AM243" i="27"/>
  <c r="AL243" i="27"/>
  <c r="AK243" i="27"/>
  <c r="AJ243" i="27"/>
  <c r="AI243" i="27"/>
  <c r="AG243" i="27"/>
  <c r="AF243" i="27"/>
  <c r="AE243" i="27"/>
  <c r="AD243" i="27"/>
  <c r="AC243" i="27"/>
  <c r="AB243" i="27"/>
  <c r="AA243" i="27"/>
  <c r="Z243" i="27"/>
  <c r="Y243" i="27"/>
  <c r="AQ240" i="27"/>
  <c r="AP240" i="27"/>
  <c r="AO240" i="27"/>
  <c r="AN240" i="27"/>
  <c r="AM240" i="27"/>
  <c r="AL240" i="27"/>
  <c r="AK240" i="27"/>
  <c r="AJ240" i="27"/>
  <c r="AI240" i="27"/>
  <c r="AG240" i="27"/>
  <c r="AF240" i="27"/>
  <c r="AE240" i="27"/>
  <c r="AD240" i="27"/>
  <c r="AC240" i="27"/>
  <c r="AB240" i="27"/>
  <c r="AA240" i="27"/>
  <c r="Z240" i="27"/>
  <c r="Y240" i="27"/>
  <c r="AQ237" i="27"/>
  <c r="AP237" i="27"/>
  <c r="AO237" i="27"/>
  <c r="AN237" i="27"/>
  <c r="AM237" i="27"/>
  <c r="AL237" i="27"/>
  <c r="AK237" i="27"/>
  <c r="AJ237" i="27"/>
  <c r="AI237" i="27"/>
  <c r="AG237" i="27"/>
  <c r="AF237" i="27"/>
  <c r="AE237" i="27"/>
  <c r="AD237" i="27"/>
  <c r="AC237" i="27"/>
  <c r="AB237" i="27"/>
  <c r="AA237" i="27"/>
  <c r="Z237" i="27"/>
  <c r="Y237" i="27"/>
  <c r="AQ234" i="27"/>
  <c r="AP234" i="27"/>
  <c r="AO234" i="27"/>
  <c r="AN234" i="27"/>
  <c r="AM234" i="27"/>
  <c r="AL234" i="27"/>
  <c r="AK234" i="27"/>
  <c r="AJ234" i="27"/>
  <c r="AI234" i="27"/>
  <c r="AG234" i="27"/>
  <c r="AF234" i="27"/>
  <c r="AE234" i="27"/>
  <c r="AD234" i="27"/>
  <c r="AC234" i="27"/>
  <c r="AB234" i="27"/>
  <c r="AA234" i="27"/>
  <c r="Z234" i="27"/>
  <c r="Y234" i="27"/>
  <c r="AQ231" i="27"/>
  <c r="AP231" i="27"/>
  <c r="AO231" i="27"/>
  <c r="AN231" i="27"/>
  <c r="AM231" i="27"/>
  <c r="AL231" i="27"/>
  <c r="AK231" i="27"/>
  <c r="AJ231" i="27"/>
  <c r="AI231" i="27"/>
  <c r="AG231" i="27"/>
  <c r="AF231" i="27"/>
  <c r="AE231" i="27"/>
  <c r="AD231" i="27"/>
  <c r="AC231" i="27"/>
  <c r="AB231" i="27"/>
  <c r="AA231" i="27"/>
  <c r="Z231" i="27"/>
  <c r="Y231" i="27"/>
  <c r="AQ228" i="27"/>
  <c r="AP228" i="27"/>
  <c r="AO228" i="27"/>
  <c r="AN228" i="27"/>
  <c r="AM228" i="27"/>
  <c r="AL228" i="27"/>
  <c r="AK228" i="27"/>
  <c r="AJ228" i="27"/>
  <c r="AI228" i="27"/>
  <c r="AG228" i="27"/>
  <c r="AF228" i="27"/>
  <c r="AE228" i="27"/>
  <c r="AD228" i="27"/>
  <c r="AC228" i="27"/>
  <c r="AB228" i="27"/>
  <c r="AA228" i="27"/>
  <c r="Z228" i="27"/>
  <c r="Y228" i="27"/>
  <c r="AQ225" i="27"/>
  <c r="AP225" i="27"/>
  <c r="AO225" i="27"/>
  <c r="AN225" i="27"/>
  <c r="AM225" i="27"/>
  <c r="AL225" i="27"/>
  <c r="AK225" i="27"/>
  <c r="AJ225" i="27"/>
  <c r="AI225" i="27"/>
  <c r="AG225" i="27"/>
  <c r="AF225" i="27"/>
  <c r="AE225" i="27"/>
  <c r="AD225" i="27"/>
  <c r="AC225" i="27"/>
  <c r="AB225" i="27"/>
  <c r="AA225" i="27"/>
  <c r="Z225" i="27"/>
  <c r="Y225" i="27"/>
  <c r="AQ222" i="27"/>
  <c r="AP222" i="27"/>
  <c r="AO222" i="27"/>
  <c r="AN222" i="27"/>
  <c r="AM222" i="27"/>
  <c r="AL222" i="27"/>
  <c r="AK222" i="27"/>
  <c r="AJ222" i="27"/>
  <c r="AI222" i="27"/>
  <c r="AG222" i="27"/>
  <c r="AF222" i="27"/>
  <c r="AE222" i="27"/>
  <c r="AD222" i="27"/>
  <c r="AC222" i="27"/>
  <c r="AB222" i="27"/>
  <c r="AA222" i="27"/>
  <c r="Z222" i="27"/>
  <c r="Y222" i="27"/>
  <c r="AQ219" i="27"/>
  <c r="AP219" i="27"/>
  <c r="AO219" i="27"/>
  <c r="AN219" i="27"/>
  <c r="AM219" i="27"/>
  <c r="AL219" i="27"/>
  <c r="AK219" i="27"/>
  <c r="AJ219" i="27"/>
  <c r="AI219" i="27"/>
  <c r="AG219" i="27"/>
  <c r="AF219" i="27"/>
  <c r="AE219" i="27"/>
  <c r="AD219" i="27"/>
  <c r="AC219" i="27"/>
  <c r="AB219" i="27"/>
  <c r="AA219" i="27"/>
  <c r="Z219" i="27"/>
  <c r="Y219" i="27"/>
  <c r="AQ216" i="27"/>
  <c r="AP216" i="27"/>
  <c r="AO216" i="27"/>
  <c r="AN216" i="27"/>
  <c r="AM216" i="27"/>
  <c r="AL216" i="27"/>
  <c r="AK216" i="27"/>
  <c r="AJ216" i="27"/>
  <c r="AI216" i="27"/>
  <c r="AG216" i="27"/>
  <c r="AF216" i="27"/>
  <c r="AE216" i="27"/>
  <c r="AD216" i="27"/>
  <c r="AC216" i="27"/>
  <c r="AB216" i="27"/>
  <c r="AA216" i="27"/>
  <c r="Z216" i="27"/>
  <c r="Y216" i="27"/>
  <c r="AQ213" i="27"/>
  <c r="AP213" i="27"/>
  <c r="AO213" i="27"/>
  <c r="AN213" i="27"/>
  <c r="AM213" i="27"/>
  <c r="AL213" i="27"/>
  <c r="AK213" i="27"/>
  <c r="AJ213" i="27"/>
  <c r="AI213" i="27"/>
  <c r="AG213" i="27"/>
  <c r="AF213" i="27"/>
  <c r="AE213" i="27"/>
  <c r="AD213" i="27"/>
  <c r="AC213" i="27"/>
  <c r="AB213" i="27"/>
  <c r="AA213" i="27"/>
  <c r="Z213" i="27"/>
  <c r="Y213" i="27"/>
  <c r="AQ210" i="27"/>
  <c r="AP210" i="27"/>
  <c r="AO210" i="27"/>
  <c r="AN210" i="27"/>
  <c r="AM210" i="27"/>
  <c r="AL210" i="27"/>
  <c r="AK210" i="27"/>
  <c r="AJ210" i="27"/>
  <c r="AI210" i="27"/>
  <c r="AG210" i="27"/>
  <c r="AF210" i="27"/>
  <c r="AE210" i="27"/>
  <c r="AD210" i="27"/>
  <c r="AC210" i="27"/>
  <c r="AB210" i="27"/>
  <c r="AA210" i="27"/>
  <c r="Z210" i="27"/>
  <c r="Y210" i="27"/>
  <c r="AQ207" i="27"/>
  <c r="AP207" i="27"/>
  <c r="AO207" i="27"/>
  <c r="AN207" i="27"/>
  <c r="AM207" i="27"/>
  <c r="AL207" i="27"/>
  <c r="AK207" i="27"/>
  <c r="AJ207" i="27"/>
  <c r="AI207" i="27"/>
  <c r="AG207" i="27"/>
  <c r="AF207" i="27"/>
  <c r="AE207" i="27"/>
  <c r="AD207" i="27"/>
  <c r="AC207" i="27"/>
  <c r="AB207" i="27"/>
  <c r="AA207" i="27"/>
  <c r="Z207" i="27"/>
  <c r="Y207" i="27"/>
  <c r="AQ204" i="27"/>
  <c r="AP204" i="27"/>
  <c r="AO204" i="27"/>
  <c r="AN204" i="27"/>
  <c r="AM204" i="27"/>
  <c r="AL204" i="27"/>
  <c r="AK204" i="27"/>
  <c r="AJ204" i="27"/>
  <c r="AI204" i="27"/>
  <c r="AG204" i="27"/>
  <c r="AF204" i="27"/>
  <c r="AE204" i="27"/>
  <c r="AD204" i="27"/>
  <c r="AC204" i="27"/>
  <c r="AB204" i="27"/>
  <c r="AA204" i="27"/>
  <c r="Z204" i="27"/>
  <c r="Y204" i="27"/>
  <c r="AQ201" i="27"/>
  <c r="AP201" i="27"/>
  <c r="AO201" i="27"/>
  <c r="AN201" i="27"/>
  <c r="AM201" i="27"/>
  <c r="AL201" i="27"/>
  <c r="AK201" i="27"/>
  <c r="AJ201" i="27"/>
  <c r="AI201" i="27"/>
  <c r="AG201" i="27"/>
  <c r="AF201" i="27"/>
  <c r="AE201" i="27"/>
  <c r="AD201" i="27"/>
  <c r="AC201" i="27"/>
  <c r="AB201" i="27"/>
  <c r="AA201" i="27"/>
  <c r="Z201" i="27"/>
  <c r="Y201" i="27"/>
  <c r="AQ198" i="27"/>
  <c r="AP198" i="27"/>
  <c r="AO198" i="27"/>
  <c r="AN198" i="27"/>
  <c r="AM198" i="27"/>
  <c r="AL198" i="27"/>
  <c r="AK198" i="27"/>
  <c r="AJ198" i="27"/>
  <c r="AI198" i="27"/>
  <c r="AG198" i="27"/>
  <c r="AF198" i="27"/>
  <c r="AE198" i="27"/>
  <c r="AD198" i="27"/>
  <c r="AC198" i="27"/>
  <c r="AB198" i="27"/>
  <c r="AA198" i="27"/>
  <c r="Z198" i="27"/>
  <c r="Y198" i="27"/>
  <c r="AQ195" i="27"/>
  <c r="AP195" i="27"/>
  <c r="AO195" i="27"/>
  <c r="AN195" i="27"/>
  <c r="AM195" i="27"/>
  <c r="AL195" i="27"/>
  <c r="AK195" i="27"/>
  <c r="AJ195" i="27"/>
  <c r="AI195" i="27"/>
  <c r="AG195" i="27"/>
  <c r="AF195" i="27"/>
  <c r="AE195" i="27"/>
  <c r="AD195" i="27"/>
  <c r="AC195" i="27"/>
  <c r="AB195" i="27"/>
  <c r="AA195" i="27"/>
  <c r="Z195" i="27"/>
  <c r="Y195" i="27"/>
  <c r="AQ192" i="27"/>
  <c r="AP192" i="27"/>
  <c r="AO192" i="27"/>
  <c r="AN192" i="27"/>
  <c r="AM192" i="27"/>
  <c r="AL192" i="27"/>
  <c r="AK192" i="27"/>
  <c r="AJ192" i="27"/>
  <c r="AI192" i="27"/>
  <c r="AG192" i="27"/>
  <c r="AF192" i="27"/>
  <c r="AE192" i="27"/>
  <c r="AD192" i="27"/>
  <c r="AC192" i="27"/>
  <c r="AB192" i="27"/>
  <c r="AA192" i="27"/>
  <c r="Z192" i="27"/>
  <c r="Y192" i="27"/>
  <c r="AQ189" i="27"/>
  <c r="AP189" i="27"/>
  <c r="AO189" i="27"/>
  <c r="AN189" i="27"/>
  <c r="AM189" i="27"/>
  <c r="AL189" i="27"/>
  <c r="AK189" i="27"/>
  <c r="AJ189" i="27"/>
  <c r="AI189" i="27"/>
  <c r="AG189" i="27"/>
  <c r="AF189" i="27"/>
  <c r="AE189" i="27"/>
  <c r="AD189" i="27"/>
  <c r="AC189" i="27"/>
  <c r="AB189" i="27"/>
  <c r="AA189" i="27"/>
  <c r="Z189" i="27"/>
  <c r="Y189" i="27"/>
  <c r="AQ186" i="27"/>
  <c r="AP186" i="27"/>
  <c r="AO186" i="27"/>
  <c r="AN186" i="27"/>
  <c r="AM186" i="27"/>
  <c r="AL186" i="27"/>
  <c r="AK186" i="27"/>
  <c r="AJ186" i="27"/>
  <c r="AI186" i="27"/>
  <c r="AG186" i="27"/>
  <c r="AF186" i="27"/>
  <c r="AE186" i="27"/>
  <c r="AD186" i="27"/>
  <c r="AC186" i="27"/>
  <c r="AB186" i="27"/>
  <c r="AA186" i="27"/>
  <c r="Z186" i="27"/>
  <c r="Y186" i="27"/>
  <c r="AQ183" i="27"/>
  <c r="AP183" i="27"/>
  <c r="AO183" i="27"/>
  <c r="AN183" i="27"/>
  <c r="AM183" i="27"/>
  <c r="AL183" i="27"/>
  <c r="AK183" i="27"/>
  <c r="AJ183" i="27"/>
  <c r="AI183" i="27"/>
  <c r="AG183" i="27"/>
  <c r="AF183" i="27"/>
  <c r="AE183" i="27"/>
  <c r="AD183" i="27"/>
  <c r="AC183" i="27"/>
  <c r="AB183" i="27"/>
  <c r="AA183" i="27"/>
  <c r="Z183" i="27"/>
  <c r="Y183" i="27"/>
  <c r="AQ180" i="27"/>
  <c r="AP180" i="27"/>
  <c r="AO180" i="27"/>
  <c r="AN180" i="27"/>
  <c r="AM180" i="27"/>
  <c r="AL180" i="27"/>
  <c r="AK180" i="27"/>
  <c r="AJ180" i="27"/>
  <c r="AI180" i="27"/>
  <c r="AG180" i="27"/>
  <c r="AF180" i="27"/>
  <c r="AE180" i="27"/>
  <c r="AD180" i="27"/>
  <c r="AC180" i="27"/>
  <c r="AB180" i="27"/>
  <c r="AA180" i="27"/>
  <c r="Z180" i="27"/>
  <c r="Y180" i="27"/>
  <c r="AQ177" i="27"/>
  <c r="AP177" i="27"/>
  <c r="AO177" i="27"/>
  <c r="AN177" i="27"/>
  <c r="AM177" i="27"/>
  <c r="AL177" i="27"/>
  <c r="AK177" i="27"/>
  <c r="AJ177" i="27"/>
  <c r="AI177" i="27"/>
  <c r="AG177" i="27"/>
  <c r="AF177" i="27"/>
  <c r="AE177" i="27"/>
  <c r="AD177" i="27"/>
  <c r="AC177" i="27"/>
  <c r="AB177" i="27"/>
  <c r="AA177" i="27"/>
  <c r="Z177" i="27"/>
  <c r="Y177" i="27"/>
  <c r="AQ174" i="27"/>
  <c r="AP174" i="27"/>
  <c r="AO174" i="27"/>
  <c r="AN174" i="27"/>
  <c r="AM174" i="27"/>
  <c r="AL174" i="27"/>
  <c r="AK174" i="27"/>
  <c r="AJ174" i="27"/>
  <c r="AI174" i="27"/>
  <c r="AG174" i="27"/>
  <c r="AF174" i="27"/>
  <c r="AE174" i="27"/>
  <c r="AD174" i="27"/>
  <c r="AC174" i="27"/>
  <c r="AB174" i="27"/>
  <c r="AA174" i="27"/>
  <c r="Z174" i="27"/>
  <c r="Y174" i="27"/>
  <c r="AQ171" i="27"/>
  <c r="AP171" i="27"/>
  <c r="AO171" i="27"/>
  <c r="AN171" i="27"/>
  <c r="AM171" i="27"/>
  <c r="AL171" i="27"/>
  <c r="AK171" i="27"/>
  <c r="AJ171" i="27"/>
  <c r="AI171" i="27"/>
  <c r="AG171" i="27"/>
  <c r="AF171" i="27"/>
  <c r="AE171" i="27"/>
  <c r="AD171" i="27"/>
  <c r="AC171" i="27"/>
  <c r="AB171" i="27"/>
  <c r="AA171" i="27"/>
  <c r="Z171" i="27"/>
  <c r="Y171" i="27"/>
  <c r="AQ168" i="27"/>
  <c r="AP168" i="27"/>
  <c r="AO168" i="27"/>
  <c r="AN168" i="27"/>
  <c r="AM168" i="27"/>
  <c r="AL168" i="27"/>
  <c r="AK168" i="27"/>
  <c r="AJ168" i="27"/>
  <c r="AI168" i="27"/>
  <c r="AG168" i="27"/>
  <c r="AF168" i="27"/>
  <c r="AE168" i="27"/>
  <c r="AD168" i="27"/>
  <c r="AC168" i="27"/>
  <c r="AB168" i="27"/>
  <c r="AA168" i="27"/>
  <c r="Z168" i="27"/>
  <c r="Y168" i="27"/>
  <c r="AQ165" i="27"/>
  <c r="AP165" i="27"/>
  <c r="AO165" i="27"/>
  <c r="AN165" i="27"/>
  <c r="AM165" i="27"/>
  <c r="AL165" i="27"/>
  <c r="AK165" i="27"/>
  <c r="AJ165" i="27"/>
  <c r="AI165" i="27"/>
  <c r="AG165" i="27"/>
  <c r="AF165" i="27"/>
  <c r="AE165" i="27"/>
  <c r="AD165" i="27"/>
  <c r="AC165" i="27"/>
  <c r="AB165" i="27"/>
  <c r="AA165" i="27"/>
  <c r="Z165" i="27"/>
  <c r="Y165" i="27"/>
  <c r="AQ162" i="27"/>
  <c r="AP162" i="27"/>
  <c r="AO162" i="27"/>
  <c r="AN162" i="27"/>
  <c r="AM162" i="27"/>
  <c r="AL162" i="27"/>
  <c r="AK162" i="27"/>
  <c r="AJ162" i="27"/>
  <c r="AI162" i="27"/>
  <c r="AG162" i="27"/>
  <c r="AF162" i="27"/>
  <c r="AE162" i="27"/>
  <c r="AD162" i="27"/>
  <c r="AC162" i="27"/>
  <c r="AB162" i="27"/>
  <c r="AA162" i="27"/>
  <c r="Z162" i="27"/>
  <c r="Y162" i="27"/>
  <c r="AQ159" i="27"/>
  <c r="AP159" i="27"/>
  <c r="AO159" i="27"/>
  <c r="AN159" i="27"/>
  <c r="AM159" i="27"/>
  <c r="AL159" i="27"/>
  <c r="AK159" i="27"/>
  <c r="AJ159" i="27"/>
  <c r="AI159" i="27"/>
  <c r="AG159" i="27"/>
  <c r="AF159" i="27"/>
  <c r="AE159" i="27"/>
  <c r="AD159" i="27"/>
  <c r="AC159" i="27"/>
  <c r="AB159" i="27"/>
  <c r="AA159" i="27"/>
  <c r="Z159" i="27"/>
  <c r="Y159" i="27"/>
  <c r="AQ156" i="27"/>
  <c r="AP156" i="27"/>
  <c r="AO156" i="27"/>
  <c r="AN156" i="27"/>
  <c r="AM156" i="27"/>
  <c r="AL156" i="27"/>
  <c r="AK156" i="27"/>
  <c r="AJ156" i="27"/>
  <c r="AI156" i="27"/>
  <c r="AG156" i="27"/>
  <c r="AF156" i="27"/>
  <c r="AE156" i="27"/>
  <c r="AD156" i="27"/>
  <c r="AC156" i="27"/>
  <c r="AB156" i="27"/>
  <c r="AA156" i="27"/>
  <c r="Z156" i="27"/>
  <c r="Y156" i="27"/>
  <c r="AQ153" i="27"/>
  <c r="AP153" i="27"/>
  <c r="AO153" i="27"/>
  <c r="AN153" i="27"/>
  <c r="AM153" i="27"/>
  <c r="AL153" i="27"/>
  <c r="AK153" i="27"/>
  <c r="AJ153" i="27"/>
  <c r="AI153" i="27"/>
  <c r="AG153" i="27"/>
  <c r="AF153" i="27"/>
  <c r="AE153" i="27"/>
  <c r="AD153" i="27"/>
  <c r="AC153" i="27"/>
  <c r="AB153" i="27"/>
  <c r="AA153" i="27"/>
  <c r="Z153" i="27"/>
  <c r="Y153" i="27"/>
  <c r="AQ150" i="27"/>
  <c r="AP150" i="27"/>
  <c r="AO150" i="27"/>
  <c r="AN150" i="27"/>
  <c r="AM150" i="27"/>
  <c r="AL150" i="27"/>
  <c r="AK150" i="27"/>
  <c r="AJ150" i="27"/>
  <c r="AI150" i="27"/>
  <c r="AG150" i="27"/>
  <c r="AF150" i="27"/>
  <c r="AE150" i="27"/>
  <c r="AD150" i="27"/>
  <c r="AC150" i="27"/>
  <c r="AB150" i="27"/>
  <c r="AA150" i="27"/>
  <c r="Z150" i="27"/>
  <c r="Y150" i="27"/>
  <c r="AQ147" i="27"/>
  <c r="AP147" i="27"/>
  <c r="AO147" i="27"/>
  <c r="AN147" i="27"/>
  <c r="AM147" i="27"/>
  <c r="AL147" i="27"/>
  <c r="AK147" i="27"/>
  <c r="AJ147" i="27"/>
  <c r="AI147" i="27"/>
  <c r="AG147" i="27"/>
  <c r="AF147" i="27"/>
  <c r="AE147" i="27"/>
  <c r="AD147" i="27"/>
  <c r="AC147" i="27"/>
  <c r="AB147" i="27"/>
  <c r="AA147" i="27"/>
  <c r="Z147" i="27"/>
  <c r="Y147" i="27"/>
  <c r="AQ144" i="27"/>
  <c r="AP144" i="27"/>
  <c r="AO144" i="27"/>
  <c r="AN144" i="27"/>
  <c r="AM144" i="27"/>
  <c r="AL144" i="27"/>
  <c r="AK144" i="27"/>
  <c r="AJ144" i="27"/>
  <c r="AI144" i="27"/>
  <c r="AG144" i="27"/>
  <c r="AF144" i="27"/>
  <c r="AE144" i="27"/>
  <c r="AD144" i="27"/>
  <c r="AC144" i="27"/>
  <c r="AB144" i="27"/>
  <c r="AA144" i="27"/>
  <c r="Z144" i="27"/>
  <c r="Y144" i="27"/>
  <c r="AQ141" i="27"/>
  <c r="AP141" i="27"/>
  <c r="AO141" i="27"/>
  <c r="AN141" i="27"/>
  <c r="AM141" i="27"/>
  <c r="AL141" i="27"/>
  <c r="AK141" i="27"/>
  <c r="AJ141" i="27"/>
  <c r="AI141" i="27"/>
  <c r="AG141" i="27"/>
  <c r="AF141" i="27"/>
  <c r="AE141" i="27"/>
  <c r="AD141" i="27"/>
  <c r="AC141" i="27"/>
  <c r="AB141" i="27"/>
  <c r="AA141" i="27"/>
  <c r="Z141" i="27"/>
  <c r="Y141" i="27"/>
  <c r="AQ138" i="27"/>
  <c r="AP138" i="27"/>
  <c r="AO138" i="27"/>
  <c r="AN138" i="27"/>
  <c r="AM138" i="27"/>
  <c r="AL138" i="27"/>
  <c r="AK138" i="27"/>
  <c r="AJ138" i="27"/>
  <c r="AI138" i="27"/>
  <c r="AG138" i="27"/>
  <c r="AF138" i="27"/>
  <c r="AE138" i="27"/>
  <c r="AD138" i="27"/>
  <c r="AC138" i="27"/>
  <c r="AB138" i="27"/>
  <c r="AA138" i="27"/>
  <c r="Z138" i="27"/>
  <c r="Y138" i="27"/>
  <c r="AQ135" i="27"/>
  <c r="AP135" i="27"/>
  <c r="AO135" i="27"/>
  <c r="AN135" i="27"/>
  <c r="AM135" i="27"/>
  <c r="AL135" i="27"/>
  <c r="AK135" i="27"/>
  <c r="AJ135" i="27"/>
  <c r="AI135" i="27"/>
  <c r="AG135" i="27"/>
  <c r="AF135" i="27"/>
  <c r="AE135" i="27"/>
  <c r="AD135" i="27"/>
  <c r="AC135" i="27"/>
  <c r="AB135" i="27"/>
  <c r="AA135" i="27"/>
  <c r="Z135" i="27"/>
  <c r="Y135" i="27"/>
  <c r="AQ132" i="27"/>
  <c r="AP132" i="27"/>
  <c r="AO132" i="27"/>
  <c r="AN132" i="27"/>
  <c r="AM132" i="27"/>
  <c r="AL132" i="27"/>
  <c r="AK132" i="27"/>
  <c r="AJ132" i="27"/>
  <c r="AI132" i="27"/>
  <c r="AG132" i="27"/>
  <c r="AF132" i="27"/>
  <c r="AE132" i="27"/>
  <c r="AD132" i="27"/>
  <c r="AC132" i="27"/>
  <c r="AB132" i="27"/>
  <c r="AA132" i="27"/>
  <c r="Z132" i="27"/>
  <c r="Y132" i="27"/>
  <c r="AQ129" i="27"/>
  <c r="AP129" i="27"/>
  <c r="AO129" i="27"/>
  <c r="AN129" i="27"/>
  <c r="AM129" i="27"/>
  <c r="AL129" i="27"/>
  <c r="AK129" i="27"/>
  <c r="AJ129" i="27"/>
  <c r="AI129" i="27"/>
  <c r="AG129" i="27"/>
  <c r="AF129" i="27"/>
  <c r="AE129" i="27"/>
  <c r="AD129" i="27"/>
  <c r="AC129" i="27"/>
  <c r="AB129" i="27"/>
  <c r="AA129" i="27"/>
  <c r="Z129" i="27"/>
  <c r="Y129" i="27"/>
  <c r="AQ126" i="27"/>
  <c r="AP126" i="27"/>
  <c r="AO126" i="27"/>
  <c r="AN126" i="27"/>
  <c r="AM126" i="27"/>
  <c r="AL126" i="27"/>
  <c r="AK126" i="27"/>
  <c r="AJ126" i="27"/>
  <c r="AI126" i="27"/>
  <c r="AG126" i="27"/>
  <c r="AF126" i="27"/>
  <c r="AE126" i="27"/>
  <c r="AD126" i="27"/>
  <c r="AC126" i="27"/>
  <c r="AB126" i="27"/>
  <c r="AA126" i="27"/>
  <c r="Z126" i="27"/>
  <c r="Y126" i="27"/>
  <c r="DO124" i="27"/>
  <c r="DN124" i="27"/>
  <c r="DM124" i="27"/>
  <c r="DK124" i="27"/>
  <c r="DJ124" i="27"/>
  <c r="DI124" i="27"/>
  <c r="CS124" i="27"/>
  <c r="CR124" i="27"/>
  <c r="CQ124" i="27"/>
  <c r="CP124" i="27"/>
  <c r="DL124" i="27" s="1"/>
  <c r="CO124" i="27"/>
  <c r="CN124" i="27"/>
  <c r="CM124" i="27"/>
  <c r="CL124" i="27"/>
  <c r="DH124" i="27" s="1"/>
  <c r="CK124" i="27"/>
  <c r="DG124" i="27" s="1"/>
  <c r="DO123" i="27"/>
  <c r="DM123" i="27"/>
  <c r="DL123" i="27"/>
  <c r="DK123" i="27"/>
  <c r="DH123" i="27"/>
  <c r="DG123" i="27"/>
  <c r="CS123" i="27"/>
  <c r="CR123" i="27"/>
  <c r="DN123" i="27" s="1"/>
  <c r="CQ123" i="27"/>
  <c r="CP123" i="27"/>
  <c r="CO123" i="27"/>
  <c r="CN123" i="27"/>
  <c r="DJ123" i="27" s="1"/>
  <c r="CM123" i="27"/>
  <c r="DI123" i="27" s="1"/>
  <c r="CL123" i="27"/>
  <c r="CK123" i="27"/>
  <c r="AQ123" i="27"/>
  <c r="AP123" i="27"/>
  <c r="AO123" i="27"/>
  <c r="AN123" i="27"/>
  <c r="AM123" i="27"/>
  <c r="AL123" i="27"/>
  <c r="AK123" i="27"/>
  <c r="AJ123" i="27"/>
  <c r="AI123" i="27"/>
  <c r="AG123" i="27"/>
  <c r="AF123" i="27"/>
  <c r="AE123" i="27"/>
  <c r="AD123" i="27"/>
  <c r="AC123" i="27"/>
  <c r="AB123" i="27"/>
  <c r="AA123" i="27"/>
  <c r="Z123" i="27"/>
  <c r="Y123" i="27"/>
  <c r="DO122" i="27"/>
  <c r="DL122" i="27"/>
  <c r="DK122" i="27"/>
  <c r="DH122" i="27"/>
  <c r="DG122" i="27"/>
  <c r="CS122" i="27"/>
  <c r="CR122" i="27"/>
  <c r="DN122" i="27" s="1"/>
  <c r="CQ122" i="27"/>
  <c r="DM122" i="27" s="1"/>
  <c r="CP122" i="27"/>
  <c r="CO122" i="27"/>
  <c r="CN122" i="27"/>
  <c r="DJ122" i="27" s="1"/>
  <c r="CM122" i="27"/>
  <c r="DI122" i="27" s="1"/>
  <c r="CL122" i="27"/>
  <c r="CK122" i="27"/>
  <c r="DN121" i="27"/>
  <c r="DM121" i="27"/>
  <c r="DJ121" i="27"/>
  <c r="DI121" i="27"/>
  <c r="DG121" i="27"/>
  <c r="CS121" i="27"/>
  <c r="DO121" i="27" s="1"/>
  <c r="CR121" i="27"/>
  <c r="CQ121" i="27"/>
  <c r="CP121" i="27"/>
  <c r="DL121" i="27" s="1"/>
  <c r="CO121" i="27"/>
  <c r="DK121" i="27" s="1"/>
  <c r="CN121" i="27"/>
  <c r="CM121" i="27"/>
  <c r="CL121" i="27"/>
  <c r="DH121" i="27" s="1"/>
  <c r="CK121" i="27"/>
  <c r="DO120" i="27"/>
  <c r="DM120" i="27"/>
  <c r="DL120" i="27"/>
  <c r="DK120" i="27"/>
  <c r="DH120" i="27"/>
  <c r="DG120" i="27"/>
  <c r="CS120" i="27"/>
  <c r="CR120" i="27"/>
  <c r="DN120" i="27" s="1"/>
  <c r="CQ120" i="27"/>
  <c r="CP120" i="27"/>
  <c r="CO120" i="27"/>
  <c r="CN120" i="27"/>
  <c r="DJ120" i="27" s="1"/>
  <c r="CM120" i="27"/>
  <c r="DI120" i="27" s="1"/>
  <c r="CL120" i="27"/>
  <c r="CK120" i="27"/>
  <c r="AQ120" i="27"/>
  <c r="AP120" i="27"/>
  <c r="AO120" i="27"/>
  <c r="AN120" i="27"/>
  <c r="AM120" i="27"/>
  <c r="AL120" i="27"/>
  <c r="AK120" i="27"/>
  <c r="AJ120" i="27"/>
  <c r="AI120" i="27"/>
  <c r="AG120" i="27"/>
  <c r="AF120" i="27"/>
  <c r="AE120" i="27"/>
  <c r="AD120" i="27"/>
  <c r="AC120" i="27"/>
  <c r="AB120" i="27"/>
  <c r="AA120" i="27"/>
  <c r="Z120" i="27"/>
  <c r="Y120" i="27"/>
  <c r="DO119" i="27"/>
  <c r="DL119" i="27"/>
  <c r="DK119" i="27"/>
  <c r="DI119" i="27"/>
  <c r="DH119" i="27"/>
  <c r="DG119" i="27"/>
  <c r="CS119" i="27"/>
  <c r="CR119" i="27"/>
  <c r="DN119" i="27" s="1"/>
  <c r="CQ119" i="27"/>
  <c r="DM119" i="27" s="1"/>
  <c r="CP119" i="27"/>
  <c r="CO119" i="27"/>
  <c r="CN119" i="27"/>
  <c r="DJ119" i="27" s="1"/>
  <c r="CM119" i="27"/>
  <c r="CL119" i="27"/>
  <c r="CK119" i="27"/>
  <c r="DO118" i="27"/>
  <c r="DN118" i="27"/>
  <c r="DM118" i="27"/>
  <c r="DK118" i="27"/>
  <c r="DJ118" i="27"/>
  <c r="DI118" i="27"/>
  <c r="CS118" i="27"/>
  <c r="CR118" i="27"/>
  <c r="CQ118" i="27"/>
  <c r="CP118" i="27"/>
  <c r="DL118" i="27" s="1"/>
  <c r="CO118" i="27"/>
  <c r="CN118" i="27"/>
  <c r="CM118" i="27"/>
  <c r="CL118" i="27"/>
  <c r="DH118" i="27" s="1"/>
  <c r="CK118" i="27"/>
  <c r="DG118" i="27" s="1"/>
  <c r="DO117" i="27"/>
  <c r="DM117" i="27"/>
  <c r="DL117" i="27"/>
  <c r="DK117" i="27"/>
  <c r="DH117" i="27"/>
  <c r="DG117" i="27"/>
  <c r="CS117" i="27"/>
  <c r="CR117" i="27"/>
  <c r="DN117" i="27" s="1"/>
  <c r="CQ117" i="27"/>
  <c r="CP117" i="27"/>
  <c r="CO117" i="27"/>
  <c r="CN117" i="27"/>
  <c r="DJ117" i="27" s="1"/>
  <c r="CM117" i="27"/>
  <c r="DI117" i="27" s="1"/>
  <c r="CL117" i="27"/>
  <c r="CK117" i="27"/>
  <c r="AQ117" i="27"/>
  <c r="AP117" i="27"/>
  <c r="AO117" i="27"/>
  <c r="AN117" i="27"/>
  <c r="AM117" i="27"/>
  <c r="AL117" i="27"/>
  <c r="AK117" i="27"/>
  <c r="AJ117" i="27"/>
  <c r="AI117" i="27"/>
  <c r="AG117" i="27"/>
  <c r="AF117" i="27"/>
  <c r="AE117" i="27"/>
  <c r="AD117" i="27"/>
  <c r="AC117" i="27"/>
  <c r="AB117" i="27"/>
  <c r="AA117" i="27"/>
  <c r="Z117" i="27"/>
  <c r="Y117" i="27"/>
  <c r="DO116" i="27"/>
  <c r="DL116" i="27"/>
  <c r="DK116" i="27"/>
  <c r="DH116" i="27"/>
  <c r="DG116" i="27"/>
  <c r="CS116" i="27"/>
  <c r="CR116" i="27"/>
  <c r="DN116" i="27" s="1"/>
  <c r="CQ116" i="27"/>
  <c r="DM116" i="27" s="1"/>
  <c r="CP116" i="27"/>
  <c r="CO116" i="27"/>
  <c r="CN116" i="27"/>
  <c r="DJ116" i="27" s="1"/>
  <c r="CM116" i="27"/>
  <c r="DI116" i="27" s="1"/>
  <c r="CL116" i="27"/>
  <c r="CK116" i="27"/>
  <c r="DN115" i="27"/>
  <c r="DM115" i="27"/>
  <c r="DJ115" i="27"/>
  <c r="DI115" i="27"/>
  <c r="DG115" i="27"/>
  <c r="CS115" i="27"/>
  <c r="DO115" i="27" s="1"/>
  <c r="CR115" i="27"/>
  <c r="CQ115" i="27"/>
  <c r="CP115" i="27"/>
  <c r="DL115" i="27" s="1"/>
  <c r="CO115" i="27"/>
  <c r="DK115" i="27" s="1"/>
  <c r="CN115" i="27"/>
  <c r="CM115" i="27"/>
  <c r="CL115" i="27"/>
  <c r="DH115" i="27" s="1"/>
  <c r="CK115" i="27"/>
  <c r="DO114" i="27"/>
  <c r="DM114" i="27"/>
  <c r="DL114" i="27"/>
  <c r="DK114" i="27"/>
  <c r="DH114" i="27"/>
  <c r="DG114" i="27"/>
  <c r="CS114" i="27"/>
  <c r="CR114" i="27"/>
  <c r="DN114" i="27" s="1"/>
  <c r="CQ114" i="27"/>
  <c r="CP114" i="27"/>
  <c r="CO114" i="27"/>
  <c r="CN114" i="27"/>
  <c r="DJ114" i="27" s="1"/>
  <c r="CM114" i="27"/>
  <c r="DI114" i="27" s="1"/>
  <c r="CL114" i="27"/>
  <c r="CK114" i="27"/>
  <c r="AQ114" i="27"/>
  <c r="AP114" i="27"/>
  <c r="AO114" i="27"/>
  <c r="AN114" i="27"/>
  <c r="AM114" i="27"/>
  <c r="AL114" i="27"/>
  <c r="AK114" i="27"/>
  <c r="AJ114" i="27"/>
  <c r="AI114" i="27"/>
  <c r="AG114" i="27"/>
  <c r="AF114" i="27"/>
  <c r="AE114" i="27"/>
  <c r="AD114" i="27"/>
  <c r="AC114" i="27"/>
  <c r="AB114" i="27"/>
  <c r="AA114" i="27"/>
  <c r="Z114" i="27"/>
  <c r="Y114" i="27"/>
  <c r="DO113" i="27"/>
  <c r="DL113" i="27"/>
  <c r="DK113" i="27"/>
  <c r="DH113" i="27"/>
  <c r="DG113" i="27"/>
  <c r="CS113" i="27"/>
  <c r="CR113" i="27"/>
  <c r="DN113" i="27" s="1"/>
  <c r="CQ113" i="27"/>
  <c r="DM113" i="27" s="1"/>
  <c r="CP113" i="27"/>
  <c r="CO113" i="27"/>
  <c r="CN113" i="27"/>
  <c r="DJ113" i="27" s="1"/>
  <c r="CM113" i="27"/>
  <c r="DI113" i="27" s="1"/>
  <c r="CL113" i="27"/>
  <c r="CK113" i="27"/>
  <c r="DO112" i="27"/>
  <c r="DN112" i="27"/>
  <c r="DM112" i="27"/>
  <c r="DK112" i="27"/>
  <c r="DJ112" i="27"/>
  <c r="DI112" i="27"/>
  <c r="CS112" i="27"/>
  <c r="CR112" i="27"/>
  <c r="CQ112" i="27"/>
  <c r="CP112" i="27"/>
  <c r="DL112" i="27" s="1"/>
  <c r="CO112" i="27"/>
  <c r="CN112" i="27"/>
  <c r="CM112" i="27"/>
  <c r="CL112" i="27"/>
  <c r="DH112" i="27" s="1"/>
  <c r="CK112" i="27"/>
  <c r="DG112" i="27" s="1"/>
  <c r="DO111" i="27"/>
  <c r="DL111" i="27"/>
  <c r="DK111" i="27"/>
  <c r="DH111" i="27"/>
  <c r="DG111" i="27"/>
  <c r="CS111" i="27"/>
  <c r="CR111" i="27"/>
  <c r="DN111" i="27" s="1"/>
  <c r="CQ111" i="27"/>
  <c r="DM111" i="27" s="1"/>
  <c r="CP111" i="27"/>
  <c r="CO111" i="27"/>
  <c r="CN111" i="27"/>
  <c r="DJ111" i="27" s="1"/>
  <c r="CM111" i="27"/>
  <c r="DI111" i="27" s="1"/>
  <c r="CL111" i="27"/>
  <c r="CK111" i="27"/>
  <c r="AQ111" i="27"/>
  <c r="AP111" i="27"/>
  <c r="AO111" i="27"/>
  <c r="AN111" i="27"/>
  <c r="AM111" i="27"/>
  <c r="AL111" i="27"/>
  <c r="AK111" i="27"/>
  <c r="AJ111" i="27"/>
  <c r="AI111" i="27"/>
  <c r="AG111" i="27"/>
  <c r="AF111" i="27"/>
  <c r="AE111" i="27"/>
  <c r="AD111" i="27"/>
  <c r="AC111" i="27"/>
  <c r="AB111" i="27"/>
  <c r="AA111" i="27"/>
  <c r="Z111" i="27"/>
  <c r="Y111" i="27"/>
  <c r="DO110" i="27"/>
  <c r="DL110" i="27"/>
  <c r="DK110" i="27"/>
  <c r="DH110" i="27"/>
  <c r="DG110" i="27"/>
  <c r="CS110" i="27"/>
  <c r="CR110" i="27"/>
  <c r="DN110" i="27" s="1"/>
  <c r="CQ110" i="27"/>
  <c r="DM110" i="27" s="1"/>
  <c r="CP110" i="27"/>
  <c r="CO110" i="27"/>
  <c r="CN110" i="27"/>
  <c r="DJ110" i="27" s="1"/>
  <c r="CM110" i="27"/>
  <c r="DI110" i="27" s="1"/>
  <c r="CL110" i="27"/>
  <c r="CK110" i="27"/>
  <c r="DN109" i="27"/>
  <c r="DM109" i="27"/>
  <c r="DJ109" i="27"/>
  <c r="DI109" i="27"/>
  <c r="DG109" i="27"/>
  <c r="CS109" i="27"/>
  <c r="DO109" i="27" s="1"/>
  <c r="CR109" i="27"/>
  <c r="CQ109" i="27"/>
  <c r="CP109" i="27"/>
  <c r="DL109" i="27" s="1"/>
  <c r="CO109" i="27"/>
  <c r="DK109" i="27" s="1"/>
  <c r="CN109" i="27"/>
  <c r="CM109" i="27"/>
  <c r="CL109" i="27"/>
  <c r="DH109" i="27" s="1"/>
  <c r="CK109" i="27"/>
  <c r="DO108" i="27"/>
  <c r="DM108" i="27"/>
  <c r="DL108" i="27"/>
  <c r="DK108" i="27"/>
  <c r="DH108" i="27"/>
  <c r="DG108" i="27"/>
  <c r="CS108" i="27"/>
  <c r="CR108" i="27"/>
  <c r="DN108" i="27" s="1"/>
  <c r="CQ108" i="27"/>
  <c r="CP108" i="27"/>
  <c r="CO108" i="27"/>
  <c r="CN108" i="27"/>
  <c r="DJ108" i="27" s="1"/>
  <c r="CM108" i="27"/>
  <c r="DI108" i="27" s="1"/>
  <c r="CL108" i="27"/>
  <c r="CK108" i="27"/>
  <c r="AQ108" i="27"/>
  <c r="AP108" i="27"/>
  <c r="AO108" i="27"/>
  <c r="AN108" i="27"/>
  <c r="AM108" i="27"/>
  <c r="AL108" i="27"/>
  <c r="AK108" i="27"/>
  <c r="AJ108" i="27"/>
  <c r="AI108" i="27"/>
  <c r="AG108" i="27"/>
  <c r="AF108" i="27"/>
  <c r="AE108" i="27"/>
  <c r="AD108" i="27"/>
  <c r="AC108" i="27"/>
  <c r="AB108" i="27"/>
  <c r="AA108" i="27"/>
  <c r="Z108" i="27"/>
  <c r="Y108" i="27"/>
  <c r="DO107" i="27"/>
  <c r="DL107" i="27"/>
  <c r="DK107" i="27"/>
  <c r="DH107" i="27"/>
  <c r="DG107" i="27"/>
  <c r="CS107" i="27"/>
  <c r="CR107" i="27"/>
  <c r="DN107" i="27" s="1"/>
  <c r="CQ107" i="27"/>
  <c r="DM107" i="27" s="1"/>
  <c r="CP107" i="27"/>
  <c r="CO107" i="27"/>
  <c r="CN107" i="27"/>
  <c r="DJ107" i="27" s="1"/>
  <c r="CM107" i="27"/>
  <c r="DI107" i="27" s="1"/>
  <c r="CL107" i="27"/>
  <c r="CK107" i="27"/>
  <c r="DO106" i="27"/>
  <c r="DN106" i="27"/>
  <c r="DM106" i="27"/>
  <c r="DK106" i="27"/>
  <c r="DJ106" i="27"/>
  <c r="DI106" i="27"/>
  <c r="CS106" i="27"/>
  <c r="CR106" i="27"/>
  <c r="CQ106" i="27"/>
  <c r="CP106" i="27"/>
  <c r="DL106" i="27" s="1"/>
  <c r="CO106" i="27"/>
  <c r="CN106" i="27"/>
  <c r="CM106" i="27"/>
  <c r="CL106" i="27"/>
  <c r="DH106" i="27" s="1"/>
  <c r="CK106" i="27"/>
  <c r="DG106" i="27" s="1"/>
  <c r="DO105" i="27"/>
  <c r="DM105" i="27"/>
  <c r="DL105" i="27"/>
  <c r="DK105" i="27"/>
  <c r="DH105" i="27"/>
  <c r="DG105" i="27"/>
  <c r="CS105" i="27"/>
  <c r="CR105" i="27"/>
  <c r="DN105" i="27" s="1"/>
  <c r="CQ105" i="27"/>
  <c r="CP105" i="27"/>
  <c r="CO105" i="27"/>
  <c r="CN105" i="27"/>
  <c r="DJ105" i="27" s="1"/>
  <c r="CM105" i="27"/>
  <c r="DI105" i="27" s="1"/>
  <c r="CL105" i="27"/>
  <c r="CK105" i="27"/>
  <c r="AQ105" i="27"/>
  <c r="AP105" i="27"/>
  <c r="AO105" i="27"/>
  <c r="AN105" i="27"/>
  <c r="AM105" i="27"/>
  <c r="AL105" i="27"/>
  <c r="AK105" i="27"/>
  <c r="AJ105" i="27"/>
  <c r="AI105" i="27"/>
  <c r="AG105" i="27"/>
  <c r="AF105" i="27"/>
  <c r="AE105" i="27"/>
  <c r="AD105" i="27"/>
  <c r="AC105" i="27"/>
  <c r="AB105" i="27"/>
  <c r="AA105" i="27"/>
  <c r="Z105" i="27"/>
  <c r="Y105" i="27"/>
  <c r="DO104" i="27"/>
  <c r="DL104" i="27"/>
  <c r="DK104" i="27"/>
  <c r="DH104" i="27"/>
  <c r="DG104" i="27"/>
  <c r="CS104" i="27"/>
  <c r="CR104" i="27"/>
  <c r="DN104" i="27" s="1"/>
  <c r="CQ104" i="27"/>
  <c r="DM104" i="27" s="1"/>
  <c r="CP104" i="27"/>
  <c r="CO104" i="27"/>
  <c r="CN104" i="27"/>
  <c r="DJ104" i="27" s="1"/>
  <c r="CM104" i="27"/>
  <c r="DI104" i="27" s="1"/>
  <c r="CL104" i="27"/>
  <c r="CK104" i="27"/>
  <c r="DN103" i="27"/>
  <c r="DM103" i="27"/>
  <c r="DJ103" i="27"/>
  <c r="DI103" i="27"/>
  <c r="DG103" i="27"/>
  <c r="CS103" i="27"/>
  <c r="DO103" i="27" s="1"/>
  <c r="CR103" i="27"/>
  <c r="CQ103" i="27"/>
  <c r="CP103" i="27"/>
  <c r="DL103" i="27" s="1"/>
  <c r="CO103" i="27"/>
  <c r="DK103" i="27" s="1"/>
  <c r="CN103" i="27"/>
  <c r="CM103" i="27"/>
  <c r="CL103" i="27"/>
  <c r="DH103" i="27" s="1"/>
  <c r="CK103" i="27"/>
  <c r="DO102" i="27"/>
  <c r="DM102" i="27"/>
  <c r="DL102" i="27"/>
  <c r="DK102" i="27"/>
  <c r="DH102" i="27"/>
  <c r="DG102" i="27"/>
  <c r="CS102" i="27"/>
  <c r="CR102" i="27"/>
  <c r="DN102" i="27" s="1"/>
  <c r="CQ102" i="27"/>
  <c r="CP102" i="27"/>
  <c r="CO102" i="27"/>
  <c r="CN102" i="27"/>
  <c r="DJ102" i="27" s="1"/>
  <c r="CM102" i="27"/>
  <c r="DI102" i="27" s="1"/>
  <c r="CL102" i="27"/>
  <c r="CK102" i="27"/>
  <c r="AQ102" i="27"/>
  <c r="AP102" i="27"/>
  <c r="AO102" i="27"/>
  <c r="AN102" i="27"/>
  <c r="AM102" i="27"/>
  <c r="AL102" i="27"/>
  <c r="AK102" i="27"/>
  <c r="AJ102" i="27"/>
  <c r="AI102" i="27"/>
  <c r="AG102" i="27"/>
  <c r="AF102" i="27"/>
  <c r="AE102" i="27"/>
  <c r="AD102" i="27"/>
  <c r="AC102" i="27"/>
  <c r="AB102" i="27"/>
  <c r="AA102" i="27"/>
  <c r="Z102" i="27"/>
  <c r="Y102" i="27"/>
  <c r="DO101" i="27"/>
  <c r="DL101" i="27"/>
  <c r="DK101" i="27"/>
  <c r="DH101" i="27"/>
  <c r="DG101" i="27"/>
  <c r="CS101" i="27"/>
  <c r="CR101" i="27"/>
  <c r="DN101" i="27" s="1"/>
  <c r="CQ101" i="27"/>
  <c r="DM101" i="27" s="1"/>
  <c r="CP101" i="27"/>
  <c r="CO101" i="27"/>
  <c r="CN101" i="27"/>
  <c r="DJ101" i="27" s="1"/>
  <c r="CM101" i="27"/>
  <c r="DI101" i="27" s="1"/>
  <c r="CL101" i="27"/>
  <c r="CK101" i="27"/>
  <c r="DO100" i="27"/>
  <c r="DN100" i="27"/>
  <c r="DM100" i="27"/>
  <c r="DK100" i="27"/>
  <c r="DJ100" i="27"/>
  <c r="DI100" i="27"/>
  <c r="CS100" i="27"/>
  <c r="CR100" i="27"/>
  <c r="CQ100" i="27"/>
  <c r="CP100" i="27"/>
  <c r="DL100" i="27" s="1"/>
  <c r="CO100" i="27"/>
  <c r="CN100" i="27"/>
  <c r="CM100" i="27"/>
  <c r="CL100" i="27"/>
  <c r="DH100" i="27" s="1"/>
  <c r="CK100" i="27"/>
  <c r="DG100" i="27" s="1"/>
  <c r="DO99" i="27"/>
  <c r="DM99" i="27"/>
  <c r="DL99" i="27"/>
  <c r="DK99" i="27"/>
  <c r="DH99" i="27"/>
  <c r="DG99" i="27"/>
  <c r="CS99" i="27"/>
  <c r="CR99" i="27"/>
  <c r="DN99" i="27" s="1"/>
  <c r="CQ99" i="27"/>
  <c r="CP99" i="27"/>
  <c r="CO99" i="27"/>
  <c r="CN99" i="27"/>
  <c r="DJ99" i="27" s="1"/>
  <c r="CM99" i="27"/>
  <c r="DI99" i="27" s="1"/>
  <c r="CL99" i="27"/>
  <c r="CK99" i="27"/>
  <c r="AQ99" i="27"/>
  <c r="AP99" i="27"/>
  <c r="AO99" i="27"/>
  <c r="AN99" i="27"/>
  <c r="AM99" i="27"/>
  <c r="AL99" i="27"/>
  <c r="AK99" i="27"/>
  <c r="AJ99" i="27"/>
  <c r="AI99" i="27"/>
  <c r="AG99" i="27"/>
  <c r="AF99" i="27"/>
  <c r="AE99" i="27"/>
  <c r="AD99" i="27"/>
  <c r="AC99" i="27"/>
  <c r="AB99" i="27"/>
  <c r="AA99" i="27"/>
  <c r="Z99" i="27"/>
  <c r="Y99" i="27"/>
  <c r="DO98" i="27"/>
  <c r="DL98" i="27"/>
  <c r="DK98" i="27"/>
  <c r="DH98" i="27"/>
  <c r="DG98" i="27"/>
  <c r="CS98" i="27"/>
  <c r="CR98" i="27"/>
  <c r="DN98" i="27" s="1"/>
  <c r="CQ98" i="27"/>
  <c r="DM98" i="27" s="1"/>
  <c r="CP98" i="27"/>
  <c r="CO98" i="27"/>
  <c r="CN98" i="27"/>
  <c r="DJ98" i="27" s="1"/>
  <c r="CM98" i="27"/>
  <c r="DI98" i="27" s="1"/>
  <c r="CL98" i="27"/>
  <c r="CK98" i="27"/>
  <c r="DN97" i="27"/>
  <c r="DM97" i="27"/>
  <c r="DJ97" i="27"/>
  <c r="DI97" i="27"/>
  <c r="DG97" i="27"/>
  <c r="CS97" i="27"/>
  <c r="DO97" i="27" s="1"/>
  <c r="CR97" i="27"/>
  <c r="CQ97" i="27"/>
  <c r="CP97" i="27"/>
  <c r="DL97" i="27" s="1"/>
  <c r="CO97" i="27"/>
  <c r="DK97" i="27" s="1"/>
  <c r="CN97" i="27"/>
  <c r="CM97" i="27"/>
  <c r="CL97" i="27"/>
  <c r="DH97" i="27" s="1"/>
  <c r="CK97" i="27"/>
  <c r="DO96" i="27"/>
  <c r="DM96" i="27"/>
  <c r="DL96" i="27"/>
  <c r="DK96" i="27"/>
  <c r="DH96" i="27"/>
  <c r="DG96" i="27"/>
  <c r="CS96" i="27"/>
  <c r="CR96" i="27"/>
  <c r="DN96" i="27" s="1"/>
  <c r="CQ96" i="27"/>
  <c r="CP96" i="27"/>
  <c r="CO96" i="27"/>
  <c r="CN96" i="27"/>
  <c r="DJ96" i="27" s="1"/>
  <c r="CM96" i="27"/>
  <c r="DI96" i="27" s="1"/>
  <c r="CL96" i="27"/>
  <c r="CK96" i="27"/>
  <c r="AQ96" i="27"/>
  <c r="AP96" i="27"/>
  <c r="AO96" i="27"/>
  <c r="AN96" i="27"/>
  <c r="AM96" i="27"/>
  <c r="AL96" i="27"/>
  <c r="AK96" i="27"/>
  <c r="AJ96" i="27"/>
  <c r="AI96" i="27"/>
  <c r="AG96" i="27"/>
  <c r="AF96" i="27"/>
  <c r="AE96" i="27"/>
  <c r="AD96" i="27"/>
  <c r="AC96" i="27"/>
  <c r="AB96" i="27"/>
  <c r="AA96" i="27"/>
  <c r="Z96" i="27"/>
  <c r="Y96" i="27"/>
  <c r="DO95" i="27"/>
  <c r="DL95" i="27"/>
  <c r="DK95" i="27"/>
  <c r="DI95" i="27"/>
  <c r="DH95" i="27"/>
  <c r="DG95" i="27"/>
  <c r="CS95" i="27"/>
  <c r="CR95" i="27"/>
  <c r="DN95" i="27" s="1"/>
  <c r="CQ95" i="27"/>
  <c r="DM95" i="27" s="1"/>
  <c r="CP95" i="27"/>
  <c r="CO95" i="27"/>
  <c r="CN95" i="27"/>
  <c r="DJ95" i="27" s="1"/>
  <c r="CM95" i="27"/>
  <c r="CL95" i="27"/>
  <c r="CK95" i="27"/>
  <c r="DO94" i="27"/>
  <c r="DN94" i="27"/>
  <c r="DM94" i="27"/>
  <c r="DK94" i="27"/>
  <c r="DJ94" i="27"/>
  <c r="DI94" i="27"/>
  <c r="CS94" i="27"/>
  <c r="CR94" i="27"/>
  <c r="CQ94" i="27"/>
  <c r="CP94" i="27"/>
  <c r="DL94" i="27" s="1"/>
  <c r="CO94" i="27"/>
  <c r="CN94" i="27"/>
  <c r="CM94" i="27"/>
  <c r="CL94" i="27"/>
  <c r="DH94" i="27" s="1"/>
  <c r="CK94" i="27"/>
  <c r="DG94" i="27" s="1"/>
  <c r="DO93" i="27"/>
  <c r="DM93" i="27"/>
  <c r="DL93" i="27"/>
  <c r="DK93" i="27"/>
  <c r="DH93" i="27"/>
  <c r="DG93" i="27"/>
  <c r="CS93" i="27"/>
  <c r="CR93" i="27"/>
  <c r="DN93" i="27" s="1"/>
  <c r="CQ93" i="27"/>
  <c r="CP93" i="27"/>
  <c r="CO93" i="27"/>
  <c r="CN93" i="27"/>
  <c r="DJ93" i="27" s="1"/>
  <c r="CM93" i="27"/>
  <c r="DI93" i="27" s="1"/>
  <c r="CL93" i="27"/>
  <c r="CK93" i="27"/>
  <c r="AQ93" i="27"/>
  <c r="AP93" i="27"/>
  <c r="AO93" i="27"/>
  <c r="AN93" i="27"/>
  <c r="AM93" i="27"/>
  <c r="AL93" i="27"/>
  <c r="AK93" i="27"/>
  <c r="AJ93" i="27"/>
  <c r="AI93" i="27"/>
  <c r="AG93" i="27"/>
  <c r="AF93" i="27"/>
  <c r="AE93" i="27"/>
  <c r="AD93" i="27"/>
  <c r="AC93" i="27"/>
  <c r="AB93" i="27"/>
  <c r="AA93" i="27"/>
  <c r="Z93" i="27"/>
  <c r="Y93" i="27"/>
  <c r="DO92" i="27"/>
  <c r="DL92" i="27"/>
  <c r="DK92" i="27"/>
  <c r="DH92" i="27"/>
  <c r="DG92" i="27"/>
  <c r="CS92" i="27"/>
  <c r="CR92" i="27"/>
  <c r="DN92" i="27" s="1"/>
  <c r="CQ92" i="27"/>
  <c r="DM92" i="27" s="1"/>
  <c r="CP92" i="27"/>
  <c r="CO92" i="27"/>
  <c r="CN92" i="27"/>
  <c r="DJ92" i="27" s="1"/>
  <c r="CM92" i="27"/>
  <c r="DI92" i="27" s="1"/>
  <c r="CL92" i="27"/>
  <c r="CK92" i="27"/>
  <c r="DN91" i="27"/>
  <c r="DM91" i="27"/>
  <c r="DJ91" i="27"/>
  <c r="DI91" i="27"/>
  <c r="DG91" i="27"/>
  <c r="CS91" i="27"/>
  <c r="DO91" i="27" s="1"/>
  <c r="CR91" i="27"/>
  <c r="CQ91" i="27"/>
  <c r="CP91" i="27"/>
  <c r="DL91" i="27" s="1"/>
  <c r="CO91" i="27"/>
  <c r="DK91" i="27" s="1"/>
  <c r="CN91" i="27"/>
  <c r="CM91" i="27"/>
  <c r="CL91" i="27"/>
  <c r="DH91" i="27" s="1"/>
  <c r="CK91" i="27"/>
  <c r="DO90" i="27"/>
  <c r="DM90" i="27"/>
  <c r="DL90" i="27"/>
  <c r="DK90" i="27"/>
  <c r="DH90" i="27"/>
  <c r="DG90" i="27"/>
  <c r="CS90" i="27"/>
  <c r="CR90" i="27"/>
  <c r="DN90" i="27" s="1"/>
  <c r="CQ90" i="27"/>
  <c r="CP90" i="27"/>
  <c r="CO90" i="27"/>
  <c r="CN90" i="27"/>
  <c r="DJ90" i="27" s="1"/>
  <c r="CM90" i="27"/>
  <c r="DI90" i="27" s="1"/>
  <c r="CL90" i="27"/>
  <c r="CK90" i="27"/>
  <c r="AQ90" i="27"/>
  <c r="AP90" i="27"/>
  <c r="AO90" i="27"/>
  <c r="AN90" i="27"/>
  <c r="AM90" i="27"/>
  <c r="AL90" i="27"/>
  <c r="AK90" i="27"/>
  <c r="AJ90" i="27"/>
  <c r="AI90" i="27"/>
  <c r="AG90" i="27"/>
  <c r="AF90" i="27"/>
  <c r="AE90" i="27"/>
  <c r="AD90" i="27"/>
  <c r="AC90" i="27"/>
  <c r="AB90" i="27"/>
  <c r="AA90" i="27"/>
  <c r="Z90" i="27"/>
  <c r="Y90" i="27"/>
  <c r="DO89" i="27"/>
  <c r="DL89" i="27"/>
  <c r="DK89" i="27"/>
  <c r="DH89" i="27"/>
  <c r="DG89" i="27"/>
  <c r="CS89" i="27"/>
  <c r="CR89" i="27"/>
  <c r="DN89" i="27" s="1"/>
  <c r="CQ89" i="27"/>
  <c r="DM89" i="27" s="1"/>
  <c r="CP89" i="27"/>
  <c r="CO89" i="27"/>
  <c r="CN89" i="27"/>
  <c r="DJ89" i="27" s="1"/>
  <c r="CM89" i="27"/>
  <c r="DI89" i="27" s="1"/>
  <c r="CL89" i="27"/>
  <c r="CK89" i="27"/>
  <c r="DO88" i="27"/>
  <c r="DN88" i="27"/>
  <c r="DM88" i="27"/>
  <c r="DK88" i="27"/>
  <c r="DJ88" i="27"/>
  <c r="DI88" i="27"/>
  <c r="CS88" i="27"/>
  <c r="CR88" i="27"/>
  <c r="CQ88" i="27"/>
  <c r="CP88" i="27"/>
  <c r="DL88" i="27" s="1"/>
  <c r="CO88" i="27"/>
  <c r="CN88" i="27"/>
  <c r="CM88" i="27"/>
  <c r="CL88" i="27"/>
  <c r="DH88" i="27" s="1"/>
  <c r="CK88" i="27"/>
  <c r="DG88" i="27" s="1"/>
  <c r="DO87" i="27"/>
  <c r="DL87" i="27"/>
  <c r="DK87" i="27"/>
  <c r="DH87" i="27"/>
  <c r="DG87" i="27"/>
  <c r="CS87" i="27"/>
  <c r="CR87" i="27"/>
  <c r="DN87" i="27" s="1"/>
  <c r="CQ87" i="27"/>
  <c r="DM87" i="27" s="1"/>
  <c r="CP87" i="27"/>
  <c r="CO87" i="27"/>
  <c r="CN87" i="27"/>
  <c r="DJ87" i="27" s="1"/>
  <c r="CM87" i="27"/>
  <c r="DI87" i="27" s="1"/>
  <c r="CL87" i="27"/>
  <c r="CK87" i="27"/>
  <c r="AQ87" i="27"/>
  <c r="AP87" i="27"/>
  <c r="AO87" i="27"/>
  <c r="AN87" i="27"/>
  <c r="AM87" i="27"/>
  <c r="AL87" i="27"/>
  <c r="AK87" i="27"/>
  <c r="AJ87" i="27"/>
  <c r="AI87" i="27"/>
  <c r="AG87" i="27"/>
  <c r="AF87" i="27"/>
  <c r="AE87" i="27"/>
  <c r="AD87" i="27"/>
  <c r="AC87" i="27"/>
  <c r="AB87" i="27"/>
  <c r="AA87" i="27"/>
  <c r="Z87" i="27"/>
  <c r="Y87" i="27"/>
  <c r="DO86" i="27"/>
  <c r="DL86" i="27"/>
  <c r="DK86" i="27"/>
  <c r="DH86" i="27"/>
  <c r="DG86" i="27"/>
  <c r="CS86" i="27"/>
  <c r="CR86" i="27"/>
  <c r="DN86" i="27" s="1"/>
  <c r="CQ86" i="27"/>
  <c r="DM86" i="27" s="1"/>
  <c r="CP86" i="27"/>
  <c r="CO86" i="27"/>
  <c r="CN86" i="27"/>
  <c r="DJ86" i="27" s="1"/>
  <c r="CM86" i="27"/>
  <c r="DI86" i="27" s="1"/>
  <c r="CL86" i="27"/>
  <c r="CK86" i="27"/>
  <c r="DN85" i="27"/>
  <c r="DM85" i="27"/>
  <c r="DJ85" i="27"/>
  <c r="DI85" i="27"/>
  <c r="DG85" i="27"/>
  <c r="CS85" i="27"/>
  <c r="DO85" i="27" s="1"/>
  <c r="CR85" i="27"/>
  <c r="CQ85" i="27"/>
  <c r="CP85" i="27"/>
  <c r="DL85" i="27" s="1"/>
  <c r="CO85" i="27"/>
  <c r="DK85" i="27" s="1"/>
  <c r="CN85" i="27"/>
  <c r="CM85" i="27"/>
  <c r="CL85" i="27"/>
  <c r="DH85" i="27" s="1"/>
  <c r="CK85" i="27"/>
  <c r="DO84" i="27"/>
  <c r="DM84" i="27"/>
  <c r="DL84" i="27"/>
  <c r="DK84" i="27"/>
  <c r="DG84" i="27"/>
  <c r="CS84" i="27"/>
  <c r="CR84" i="27"/>
  <c r="DN84" i="27" s="1"/>
  <c r="CQ84" i="27"/>
  <c r="CP84" i="27"/>
  <c r="CO84" i="27"/>
  <c r="CN84" i="27"/>
  <c r="DJ84" i="27" s="1"/>
  <c r="CM84" i="27"/>
  <c r="DI84" i="27" s="1"/>
  <c r="CL84" i="27"/>
  <c r="DH84" i="27" s="1"/>
  <c r="CK84" i="27"/>
  <c r="AQ84" i="27"/>
  <c r="AP84" i="27"/>
  <c r="AO84" i="27"/>
  <c r="AN84" i="27"/>
  <c r="AM84" i="27"/>
  <c r="AL84" i="27"/>
  <c r="AK84" i="27"/>
  <c r="AJ84" i="27"/>
  <c r="AI84" i="27"/>
  <c r="AG84" i="27"/>
  <c r="AF84" i="27"/>
  <c r="AE84" i="27"/>
  <c r="AD84" i="27"/>
  <c r="AC84" i="27"/>
  <c r="AB84" i="27"/>
  <c r="AA84" i="27"/>
  <c r="Z84" i="27"/>
  <c r="Y84" i="27"/>
  <c r="DO83" i="27"/>
  <c r="DK83" i="27"/>
  <c r="DH83" i="27"/>
  <c r="DG83" i="27"/>
  <c r="CS83" i="27"/>
  <c r="CR83" i="27"/>
  <c r="DN83" i="27" s="1"/>
  <c r="CQ83" i="27"/>
  <c r="DM83" i="27" s="1"/>
  <c r="CP83" i="27"/>
  <c r="DL83" i="27" s="1"/>
  <c r="CO83" i="27"/>
  <c r="CN83" i="27"/>
  <c r="DJ83" i="27" s="1"/>
  <c r="CM83" i="27"/>
  <c r="DI83" i="27" s="1"/>
  <c r="CL83" i="27"/>
  <c r="CK83" i="27"/>
  <c r="DN82" i="27"/>
  <c r="DK82" i="27"/>
  <c r="DI82" i="27"/>
  <c r="CS82" i="27"/>
  <c r="DO82" i="27" s="1"/>
  <c r="CR82" i="27"/>
  <c r="CQ82" i="27"/>
  <c r="DM82" i="27" s="1"/>
  <c r="CP82" i="27"/>
  <c r="DL82" i="27" s="1"/>
  <c r="CO82" i="27"/>
  <c r="CN82" i="27"/>
  <c r="DJ82" i="27" s="1"/>
  <c r="CM82" i="27"/>
  <c r="CL82" i="27"/>
  <c r="DH82" i="27" s="1"/>
  <c r="CK82" i="27"/>
  <c r="DG82" i="27" s="1"/>
  <c r="DO81" i="27"/>
  <c r="DK81" i="27"/>
  <c r="DG81" i="27"/>
  <c r="CS81" i="27"/>
  <c r="CR81" i="27"/>
  <c r="DN81" i="27" s="1"/>
  <c r="CQ81" i="27"/>
  <c r="DM81" i="27" s="1"/>
  <c r="CP81" i="27"/>
  <c r="DL81" i="27" s="1"/>
  <c r="CO81" i="27"/>
  <c r="CN81" i="27"/>
  <c r="DJ81" i="27" s="1"/>
  <c r="CM81" i="27"/>
  <c r="DI81" i="27" s="1"/>
  <c r="CL81" i="27"/>
  <c r="DH81" i="27" s="1"/>
  <c r="CK81" i="27"/>
  <c r="AQ81" i="27"/>
  <c r="AP81" i="27"/>
  <c r="AO81" i="27"/>
  <c r="AN81" i="27"/>
  <c r="AM81" i="27"/>
  <c r="AL81" i="27"/>
  <c r="AK81" i="27"/>
  <c r="AJ81" i="27"/>
  <c r="AI81" i="27"/>
  <c r="AG81" i="27"/>
  <c r="AF81" i="27"/>
  <c r="AE81" i="27"/>
  <c r="AD81" i="27"/>
  <c r="AC81" i="27"/>
  <c r="AB81" i="27"/>
  <c r="AA81" i="27"/>
  <c r="Z81" i="27"/>
  <c r="Y81" i="27"/>
  <c r="DO80" i="27"/>
  <c r="DM80" i="27"/>
  <c r="DK80" i="27"/>
  <c r="DH80" i="27"/>
  <c r="DG80" i="27"/>
  <c r="CS80" i="27"/>
  <c r="CR80" i="27"/>
  <c r="DN80" i="27" s="1"/>
  <c r="CQ80" i="27"/>
  <c r="CP80" i="27"/>
  <c r="DL80" i="27" s="1"/>
  <c r="CO80" i="27"/>
  <c r="CN80" i="27"/>
  <c r="DJ80" i="27" s="1"/>
  <c r="CM80" i="27"/>
  <c r="DI80" i="27" s="1"/>
  <c r="CL80" i="27"/>
  <c r="CK80" i="27"/>
  <c r="DO79" i="27"/>
  <c r="DM79" i="27"/>
  <c r="DI79" i="27"/>
  <c r="CS79" i="27"/>
  <c r="CR79" i="27"/>
  <c r="DN79" i="27" s="1"/>
  <c r="CQ79" i="27"/>
  <c r="CP79" i="27"/>
  <c r="DL79" i="27" s="1"/>
  <c r="CO79" i="27"/>
  <c r="DK79" i="27" s="1"/>
  <c r="CN79" i="27"/>
  <c r="DJ79" i="27" s="1"/>
  <c r="CM79" i="27"/>
  <c r="CL79" i="27"/>
  <c r="DH79" i="27" s="1"/>
  <c r="CK79" i="27"/>
  <c r="DG79" i="27" s="1"/>
  <c r="DO78" i="27"/>
  <c r="DK78" i="27"/>
  <c r="DH78" i="27"/>
  <c r="DG78" i="27"/>
  <c r="CS78" i="27"/>
  <c r="CR78" i="27"/>
  <c r="DN78" i="27" s="1"/>
  <c r="CQ78" i="27"/>
  <c r="DM78" i="27" s="1"/>
  <c r="CP78" i="27"/>
  <c r="DL78" i="27" s="1"/>
  <c r="CO78" i="27"/>
  <c r="CN78" i="27"/>
  <c r="DJ78" i="27" s="1"/>
  <c r="CM78" i="27"/>
  <c r="DI78" i="27" s="1"/>
  <c r="CL78" i="27"/>
  <c r="CK78" i="27"/>
  <c r="AQ78" i="27"/>
  <c r="AP78" i="27"/>
  <c r="AO78" i="27"/>
  <c r="AN78" i="27"/>
  <c r="AM78" i="27"/>
  <c r="AL78" i="27"/>
  <c r="AK78" i="27"/>
  <c r="AJ78" i="27"/>
  <c r="AI78" i="27"/>
  <c r="AG78" i="27"/>
  <c r="AF78" i="27"/>
  <c r="AE78" i="27"/>
  <c r="AD78" i="27"/>
  <c r="AC78" i="27"/>
  <c r="AB78" i="27"/>
  <c r="AA78" i="27"/>
  <c r="Z78" i="27"/>
  <c r="Y78" i="27"/>
  <c r="DO77" i="27"/>
  <c r="DK77" i="27"/>
  <c r="DG77" i="27"/>
  <c r="CS77" i="27"/>
  <c r="CR77" i="27"/>
  <c r="DN77" i="27" s="1"/>
  <c r="CQ77" i="27"/>
  <c r="DM77" i="27" s="1"/>
  <c r="CP77" i="27"/>
  <c r="DL77" i="27" s="1"/>
  <c r="CO77" i="27"/>
  <c r="CN77" i="27"/>
  <c r="DJ77" i="27" s="1"/>
  <c r="CM77" i="27"/>
  <c r="DI77" i="27" s="1"/>
  <c r="CL77" i="27"/>
  <c r="DH77" i="27" s="1"/>
  <c r="CK77" i="27"/>
  <c r="DN76" i="27"/>
  <c r="DM76" i="27"/>
  <c r="DK76" i="27"/>
  <c r="DI76" i="27"/>
  <c r="CS76" i="27"/>
  <c r="DO76" i="27" s="1"/>
  <c r="CR76" i="27"/>
  <c r="CQ76" i="27"/>
  <c r="CP76" i="27"/>
  <c r="DL76" i="27" s="1"/>
  <c r="CO76" i="27"/>
  <c r="CN76" i="27"/>
  <c r="DJ76" i="27" s="1"/>
  <c r="CM76" i="27"/>
  <c r="CL76" i="27"/>
  <c r="DH76" i="27" s="1"/>
  <c r="CK76" i="27"/>
  <c r="DG76" i="27" s="1"/>
  <c r="DO75" i="27"/>
  <c r="DK75" i="27"/>
  <c r="DG75" i="27"/>
  <c r="CS75" i="27"/>
  <c r="CR75" i="27"/>
  <c r="DN75" i="27" s="1"/>
  <c r="CQ75" i="27"/>
  <c r="DM75" i="27" s="1"/>
  <c r="CP75" i="27"/>
  <c r="DL75" i="27" s="1"/>
  <c r="CO75" i="27"/>
  <c r="CN75" i="27"/>
  <c r="DJ75" i="27" s="1"/>
  <c r="CM75" i="27"/>
  <c r="DI75" i="27" s="1"/>
  <c r="CL75" i="27"/>
  <c r="DH75" i="27" s="1"/>
  <c r="CK75" i="27"/>
  <c r="AQ75" i="27"/>
  <c r="AP75" i="27"/>
  <c r="AO75" i="27"/>
  <c r="AN75" i="27"/>
  <c r="AM75" i="27"/>
  <c r="AL75" i="27"/>
  <c r="AK75" i="27"/>
  <c r="AJ75" i="27"/>
  <c r="AI75" i="27"/>
  <c r="AG75" i="27"/>
  <c r="AF75" i="27"/>
  <c r="AE75" i="27"/>
  <c r="AD75" i="27"/>
  <c r="AC75" i="27"/>
  <c r="AB75" i="27"/>
  <c r="AA75" i="27"/>
  <c r="Z75" i="27"/>
  <c r="Y75" i="27"/>
  <c r="DO74" i="27"/>
  <c r="DK74" i="27"/>
  <c r="DH74" i="27"/>
  <c r="DG74" i="27"/>
  <c r="CS74" i="27"/>
  <c r="CR74" i="27"/>
  <c r="DN74" i="27" s="1"/>
  <c r="CQ74" i="27"/>
  <c r="DM74" i="27" s="1"/>
  <c r="CP74" i="27"/>
  <c r="DL74" i="27" s="1"/>
  <c r="CO74" i="27"/>
  <c r="CN74" i="27"/>
  <c r="DJ74" i="27" s="1"/>
  <c r="CM74" i="27"/>
  <c r="DI74" i="27" s="1"/>
  <c r="CL74" i="27"/>
  <c r="CK74" i="27"/>
  <c r="DO73" i="27"/>
  <c r="DN73" i="27"/>
  <c r="DM73" i="27"/>
  <c r="DK73" i="27"/>
  <c r="DJ73" i="27"/>
  <c r="DI73" i="27"/>
  <c r="CS73" i="27"/>
  <c r="CR73" i="27"/>
  <c r="CQ73" i="27"/>
  <c r="CP73" i="27"/>
  <c r="DL73" i="27" s="1"/>
  <c r="CO73" i="27"/>
  <c r="CN73" i="27"/>
  <c r="CM73" i="27"/>
  <c r="CL73" i="27"/>
  <c r="DH73" i="27" s="1"/>
  <c r="CK73" i="27"/>
  <c r="DG73" i="27" s="1"/>
  <c r="DO72" i="27"/>
  <c r="DM72" i="27"/>
  <c r="DK72" i="27"/>
  <c r="DH72" i="27"/>
  <c r="DG72" i="27"/>
  <c r="CS72" i="27"/>
  <c r="CR72" i="27"/>
  <c r="DN72" i="27" s="1"/>
  <c r="CQ72" i="27"/>
  <c r="CP72" i="27"/>
  <c r="DL72" i="27" s="1"/>
  <c r="CO72" i="27"/>
  <c r="CN72" i="27"/>
  <c r="DJ72" i="27" s="1"/>
  <c r="CM72" i="27"/>
  <c r="DI72" i="27" s="1"/>
  <c r="CL72" i="27"/>
  <c r="CK72" i="27"/>
  <c r="AQ72" i="27"/>
  <c r="AP72" i="27"/>
  <c r="AO72" i="27"/>
  <c r="AN72" i="27"/>
  <c r="AM72" i="27"/>
  <c r="AL72" i="27"/>
  <c r="AK72" i="27"/>
  <c r="AJ72" i="27"/>
  <c r="AI72" i="27"/>
  <c r="AG72" i="27"/>
  <c r="AF72" i="27"/>
  <c r="AE72" i="27"/>
  <c r="AD72" i="27"/>
  <c r="AC72" i="27"/>
  <c r="AB72" i="27"/>
  <c r="AA72" i="27"/>
  <c r="Z72" i="27"/>
  <c r="Y72" i="27"/>
  <c r="DO71" i="27"/>
  <c r="DM71" i="27"/>
  <c r="DK71" i="27"/>
  <c r="DG71" i="27"/>
  <c r="CS71" i="27"/>
  <c r="CR71" i="27"/>
  <c r="DN71" i="27" s="1"/>
  <c r="CQ71" i="27"/>
  <c r="CP71" i="27"/>
  <c r="DL71" i="27" s="1"/>
  <c r="CO71" i="27"/>
  <c r="CN71" i="27"/>
  <c r="DJ71" i="27" s="1"/>
  <c r="CM71" i="27"/>
  <c r="DI71" i="27" s="1"/>
  <c r="CL71" i="27"/>
  <c r="DH71" i="27" s="1"/>
  <c r="CK71" i="27"/>
  <c r="DN70" i="27"/>
  <c r="DM70" i="27"/>
  <c r="DK70" i="27"/>
  <c r="DI70" i="27"/>
  <c r="CS70" i="27"/>
  <c r="DO70" i="27" s="1"/>
  <c r="CR70" i="27"/>
  <c r="CQ70" i="27"/>
  <c r="CP70" i="27"/>
  <c r="DL70" i="27" s="1"/>
  <c r="CO70" i="27"/>
  <c r="CN70" i="27"/>
  <c r="DJ70" i="27" s="1"/>
  <c r="CM70" i="27"/>
  <c r="CL70" i="27"/>
  <c r="DH70" i="27" s="1"/>
  <c r="CK70" i="27"/>
  <c r="DG70" i="27" s="1"/>
  <c r="DO69" i="27"/>
  <c r="DL69" i="27"/>
  <c r="DK69" i="27"/>
  <c r="DH69" i="27"/>
  <c r="DG69" i="27"/>
  <c r="CS69" i="27"/>
  <c r="CR69" i="27"/>
  <c r="DN69" i="27" s="1"/>
  <c r="CQ69" i="27"/>
  <c r="DM69" i="27" s="1"/>
  <c r="CP69" i="27"/>
  <c r="CO69" i="27"/>
  <c r="CN69" i="27"/>
  <c r="DJ69" i="27" s="1"/>
  <c r="CM69" i="27"/>
  <c r="DI69" i="27" s="1"/>
  <c r="CL69" i="27"/>
  <c r="CK69" i="27"/>
  <c r="AQ69" i="27"/>
  <c r="AP69" i="27"/>
  <c r="AO69" i="27"/>
  <c r="AN69" i="27"/>
  <c r="AM69" i="27"/>
  <c r="AL69" i="27"/>
  <c r="AK69" i="27"/>
  <c r="AJ69" i="27"/>
  <c r="AI69" i="27"/>
  <c r="AG69" i="27"/>
  <c r="AF69" i="27"/>
  <c r="AE69" i="27"/>
  <c r="AD69" i="27"/>
  <c r="AC69" i="27"/>
  <c r="AB69" i="27"/>
  <c r="AA69" i="27"/>
  <c r="Z69" i="27"/>
  <c r="Y69" i="27"/>
  <c r="DO68" i="27"/>
  <c r="DM68" i="27"/>
  <c r="DK68" i="27"/>
  <c r="DI68" i="27"/>
  <c r="DH68" i="27"/>
  <c r="DG68" i="27"/>
  <c r="CS68" i="27"/>
  <c r="CR68" i="27"/>
  <c r="DN68" i="27" s="1"/>
  <c r="CQ68" i="27"/>
  <c r="CP68" i="27"/>
  <c r="DL68" i="27" s="1"/>
  <c r="CO68" i="27"/>
  <c r="CN68" i="27"/>
  <c r="DJ68" i="27" s="1"/>
  <c r="CM68" i="27"/>
  <c r="CL68" i="27"/>
  <c r="CK68" i="27"/>
  <c r="DO67" i="27"/>
  <c r="DM67" i="27"/>
  <c r="DK67" i="27"/>
  <c r="DJ67" i="27"/>
  <c r="DI67" i="27"/>
  <c r="CS67" i="27"/>
  <c r="CR67" i="27"/>
  <c r="DN67" i="27" s="1"/>
  <c r="CQ67" i="27"/>
  <c r="CP67" i="27"/>
  <c r="DL67" i="27" s="1"/>
  <c r="CO67" i="27"/>
  <c r="CN67" i="27"/>
  <c r="CM67" i="27"/>
  <c r="CL67" i="27"/>
  <c r="DH67" i="27" s="1"/>
  <c r="CK67" i="27"/>
  <c r="DG67" i="27" s="1"/>
  <c r="DO66" i="27"/>
  <c r="DM66" i="27"/>
  <c r="DK66" i="27"/>
  <c r="DH66" i="27"/>
  <c r="DG66" i="27"/>
  <c r="CS66" i="27"/>
  <c r="CR66" i="27"/>
  <c r="DN66" i="27" s="1"/>
  <c r="CQ66" i="27"/>
  <c r="CP66" i="27"/>
  <c r="DL66" i="27" s="1"/>
  <c r="CO66" i="27"/>
  <c r="CN66" i="27"/>
  <c r="DJ66" i="27" s="1"/>
  <c r="CM66" i="27"/>
  <c r="DI66" i="27" s="1"/>
  <c r="CL66" i="27"/>
  <c r="CK66" i="27"/>
  <c r="AQ66" i="27"/>
  <c r="AP66" i="27"/>
  <c r="AO66" i="27"/>
  <c r="AN66" i="27"/>
  <c r="AM66" i="27"/>
  <c r="AL66" i="27"/>
  <c r="AK66" i="27"/>
  <c r="AJ66" i="27"/>
  <c r="AI66" i="27"/>
  <c r="AG66" i="27"/>
  <c r="AF66" i="27"/>
  <c r="AE66" i="27"/>
  <c r="AD66" i="27"/>
  <c r="AC66" i="27"/>
  <c r="AB66" i="27"/>
  <c r="AA66" i="27"/>
  <c r="Z66" i="27"/>
  <c r="Y66" i="27"/>
  <c r="DO65" i="27"/>
  <c r="DL65" i="27"/>
  <c r="DK65" i="27"/>
  <c r="DH65" i="27"/>
  <c r="DG65" i="27"/>
  <c r="CS65" i="27"/>
  <c r="CR65" i="27"/>
  <c r="DN65" i="27" s="1"/>
  <c r="CQ65" i="27"/>
  <c r="DM65" i="27" s="1"/>
  <c r="CP65" i="27"/>
  <c r="CO65" i="27"/>
  <c r="CN65" i="27"/>
  <c r="DJ65" i="27" s="1"/>
  <c r="CM65" i="27"/>
  <c r="DI65" i="27" s="1"/>
  <c r="CL65" i="27"/>
  <c r="CK65" i="27"/>
  <c r="DN64" i="27"/>
  <c r="DM64" i="27"/>
  <c r="DI64" i="27"/>
  <c r="CS64" i="27"/>
  <c r="DO64" i="27" s="1"/>
  <c r="CR64" i="27"/>
  <c r="CQ64" i="27"/>
  <c r="CP64" i="27"/>
  <c r="DL64" i="27" s="1"/>
  <c r="CO64" i="27"/>
  <c r="DK64" i="27" s="1"/>
  <c r="CN64" i="27"/>
  <c r="DJ64" i="27" s="1"/>
  <c r="CM64" i="27"/>
  <c r="CL64" i="27"/>
  <c r="DH64" i="27" s="1"/>
  <c r="CK64" i="27"/>
  <c r="DG64" i="27" s="1"/>
  <c r="DO63" i="27"/>
  <c r="DM63" i="27"/>
  <c r="DL63" i="27"/>
  <c r="DK63" i="27"/>
  <c r="DG63" i="27"/>
  <c r="CS63" i="27"/>
  <c r="CR63" i="27"/>
  <c r="DN63" i="27" s="1"/>
  <c r="CQ63" i="27"/>
  <c r="CP63" i="27"/>
  <c r="CO63" i="27"/>
  <c r="CN63" i="27"/>
  <c r="DJ63" i="27" s="1"/>
  <c r="CM63" i="27"/>
  <c r="DI63" i="27" s="1"/>
  <c r="CL63" i="27"/>
  <c r="DH63" i="27" s="1"/>
  <c r="CK63" i="27"/>
  <c r="AQ63" i="27"/>
  <c r="AP63" i="27"/>
  <c r="AO63" i="27"/>
  <c r="AN63" i="27"/>
  <c r="AM63" i="27"/>
  <c r="AL63" i="27"/>
  <c r="AK63" i="27"/>
  <c r="AJ63" i="27"/>
  <c r="AI63" i="27"/>
  <c r="AG63" i="27"/>
  <c r="AF63" i="27"/>
  <c r="AE63" i="27"/>
  <c r="AD63" i="27"/>
  <c r="AC63" i="27"/>
  <c r="AB63" i="27"/>
  <c r="AA63" i="27"/>
  <c r="Z63" i="27"/>
  <c r="Y63" i="27"/>
  <c r="DO62" i="27"/>
  <c r="DM62" i="27"/>
  <c r="DK62" i="27"/>
  <c r="DH62" i="27"/>
  <c r="DG62" i="27"/>
  <c r="CS62" i="27"/>
  <c r="CR62" i="27"/>
  <c r="DN62" i="27" s="1"/>
  <c r="CQ62" i="27"/>
  <c r="CP62" i="27"/>
  <c r="DL62" i="27" s="1"/>
  <c r="CO62" i="27"/>
  <c r="CN62" i="27"/>
  <c r="DJ62" i="27" s="1"/>
  <c r="CM62" i="27"/>
  <c r="DI62" i="27" s="1"/>
  <c r="CL62" i="27"/>
  <c r="CK62" i="27"/>
  <c r="DM61" i="27"/>
  <c r="DK61" i="27"/>
  <c r="DI61" i="27"/>
  <c r="CS61" i="27"/>
  <c r="DO61" i="27" s="1"/>
  <c r="CR61" i="27"/>
  <c r="DN61" i="27" s="1"/>
  <c r="CQ61" i="27"/>
  <c r="CP61" i="27"/>
  <c r="DL61" i="27" s="1"/>
  <c r="CO61" i="27"/>
  <c r="CN61" i="27"/>
  <c r="DJ61" i="27" s="1"/>
  <c r="CM61" i="27"/>
  <c r="CL61" i="27"/>
  <c r="DH61" i="27" s="1"/>
  <c r="CK61" i="27"/>
  <c r="DG61" i="27" s="1"/>
  <c r="DO60" i="27"/>
  <c r="DK60" i="27"/>
  <c r="DH60" i="27"/>
  <c r="DG60" i="27"/>
  <c r="CS60" i="27"/>
  <c r="CR60" i="27"/>
  <c r="DN60" i="27" s="1"/>
  <c r="CQ60" i="27"/>
  <c r="DM60" i="27" s="1"/>
  <c r="CP60" i="27"/>
  <c r="DL60" i="27" s="1"/>
  <c r="CO60" i="27"/>
  <c r="CN60" i="27"/>
  <c r="DJ60" i="27" s="1"/>
  <c r="CM60" i="27"/>
  <c r="DI60" i="27" s="1"/>
  <c r="CL60" i="27"/>
  <c r="CK60" i="27"/>
  <c r="AQ60" i="27"/>
  <c r="AP60" i="27"/>
  <c r="AO60" i="27"/>
  <c r="AN60" i="27"/>
  <c r="AM60" i="27"/>
  <c r="AL60" i="27"/>
  <c r="AK60" i="27"/>
  <c r="AJ60" i="27"/>
  <c r="AI60" i="27"/>
  <c r="AG60" i="27"/>
  <c r="AF60" i="27"/>
  <c r="AE60" i="27"/>
  <c r="AD60" i="27"/>
  <c r="AC60" i="27"/>
  <c r="AB60" i="27"/>
  <c r="AA60" i="27"/>
  <c r="Z60" i="27"/>
  <c r="Y60" i="27"/>
  <c r="DO59" i="27"/>
  <c r="DM59" i="27"/>
  <c r="DL59" i="27"/>
  <c r="DK59" i="27"/>
  <c r="DG59" i="27"/>
  <c r="CS59" i="27"/>
  <c r="CR59" i="27"/>
  <c r="DN59" i="27" s="1"/>
  <c r="CQ59" i="27"/>
  <c r="CP59" i="27"/>
  <c r="CO59" i="27"/>
  <c r="CN59" i="27"/>
  <c r="DJ59" i="27" s="1"/>
  <c r="CM59" i="27"/>
  <c r="DI59" i="27" s="1"/>
  <c r="CL59" i="27"/>
  <c r="DH59" i="27" s="1"/>
  <c r="CK59" i="27"/>
  <c r="DN58" i="27"/>
  <c r="DM58" i="27"/>
  <c r="DK58" i="27"/>
  <c r="DI58" i="27"/>
  <c r="DG58" i="27"/>
  <c r="CS58" i="27"/>
  <c r="DO58" i="27" s="1"/>
  <c r="CR58" i="27"/>
  <c r="CQ58" i="27"/>
  <c r="CP58" i="27"/>
  <c r="DL58" i="27" s="1"/>
  <c r="CO58" i="27"/>
  <c r="CN58" i="27"/>
  <c r="DJ58" i="27" s="1"/>
  <c r="CM58" i="27"/>
  <c r="CL58" i="27"/>
  <c r="DH58" i="27" s="1"/>
  <c r="CK58" i="27"/>
  <c r="DO57" i="27"/>
  <c r="DM57" i="27"/>
  <c r="DL57" i="27"/>
  <c r="DK57" i="27"/>
  <c r="DG57" i="27"/>
  <c r="CS57" i="27"/>
  <c r="CR57" i="27"/>
  <c r="DN57" i="27" s="1"/>
  <c r="CQ57" i="27"/>
  <c r="CP57" i="27"/>
  <c r="CO57" i="27"/>
  <c r="CN57" i="27"/>
  <c r="DJ57" i="27" s="1"/>
  <c r="CM57" i="27"/>
  <c r="DI57" i="27" s="1"/>
  <c r="CL57" i="27"/>
  <c r="DH57" i="27" s="1"/>
  <c r="CK57" i="27"/>
  <c r="AQ57" i="27"/>
  <c r="AP57" i="27"/>
  <c r="AO57" i="27"/>
  <c r="AN57" i="27"/>
  <c r="AM57" i="27"/>
  <c r="AL57" i="27"/>
  <c r="AK57" i="27"/>
  <c r="AJ57" i="27"/>
  <c r="AI57" i="27"/>
  <c r="AG57" i="27"/>
  <c r="AF57" i="27"/>
  <c r="AE57" i="27"/>
  <c r="AD57" i="27"/>
  <c r="AC57" i="27"/>
  <c r="AB57" i="27"/>
  <c r="AA57" i="27"/>
  <c r="Z57" i="27"/>
  <c r="Y57" i="27"/>
  <c r="DO56" i="27"/>
  <c r="DM56" i="27"/>
  <c r="DK56" i="27"/>
  <c r="DH56" i="27"/>
  <c r="DG56" i="27"/>
  <c r="CS56" i="27"/>
  <c r="CR56" i="27"/>
  <c r="DN56" i="27" s="1"/>
  <c r="CQ56" i="27"/>
  <c r="CP56" i="27"/>
  <c r="DL56" i="27" s="1"/>
  <c r="CO56" i="27"/>
  <c r="CN56" i="27"/>
  <c r="DJ56" i="27" s="1"/>
  <c r="CM56" i="27"/>
  <c r="DI56" i="27" s="1"/>
  <c r="CL56" i="27"/>
  <c r="CK56" i="27"/>
  <c r="DK55" i="27"/>
  <c r="DI55" i="27"/>
  <c r="CS55" i="27"/>
  <c r="DO55" i="27" s="1"/>
  <c r="CR55" i="27"/>
  <c r="DN55" i="27" s="1"/>
  <c r="CQ55" i="27"/>
  <c r="DM55" i="27" s="1"/>
  <c r="CP55" i="27"/>
  <c r="DL55" i="27" s="1"/>
  <c r="CO55" i="27"/>
  <c r="CN55" i="27"/>
  <c r="DJ55" i="27" s="1"/>
  <c r="CM55" i="27"/>
  <c r="CL55" i="27"/>
  <c r="DH55" i="27" s="1"/>
  <c r="CK55" i="27"/>
  <c r="DG55" i="27" s="1"/>
  <c r="DO54" i="27"/>
  <c r="DN54" i="27"/>
  <c r="DJ54" i="27"/>
  <c r="CS54" i="27"/>
  <c r="CR54" i="27"/>
  <c r="CQ54" i="27"/>
  <c r="DM54" i="27" s="1"/>
  <c r="CP54" i="27"/>
  <c r="DL54" i="27" s="1"/>
  <c r="CO54" i="27"/>
  <c r="DK54" i="27" s="1"/>
  <c r="CN54" i="27"/>
  <c r="CM54" i="27"/>
  <c r="DI54" i="27" s="1"/>
  <c r="CL54" i="27"/>
  <c r="DH54" i="27" s="1"/>
  <c r="CK54" i="27"/>
  <c r="DG54" i="27" s="1"/>
  <c r="AQ54" i="27"/>
  <c r="AP54" i="27"/>
  <c r="AO54" i="27"/>
  <c r="AN54" i="27"/>
  <c r="AM54" i="27"/>
  <c r="AL54" i="27"/>
  <c r="AK54" i="27"/>
  <c r="AJ54" i="27"/>
  <c r="AI54" i="27"/>
  <c r="AG54" i="27"/>
  <c r="AF54" i="27"/>
  <c r="AE54" i="27"/>
  <c r="AD54" i="27"/>
  <c r="AC54" i="27"/>
  <c r="AB54" i="27"/>
  <c r="AA54" i="27"/>
  <c r="Z54" i="27"/>
  <c r="Y54" i="27"/>
  <c r="DO53" i="27"/>
  <c r="DN53" i="27"/>
  <c r="DJ53" i="27"/>
  <c r="DG53" i="27"/>
  <c r="CS53" i="27"/>
  <c r="CR53" i="27"/>
  <c r="CQ53" i="27"/>
  <c r="DM53" i="27" s="1"/>
  <c r="CP53" i="27"/>
  <c r="DL53" i="27" s="1"/>
  <c r="CO53" i="27"/>
  <c r="DK53" i="27" s="1"/>
  <c r="CN53" i="27"/>
  <c r="CM53" i="27"/>
  <c r="DI53" i="27" s="1"/>
  <c r="CL53" i="27"/>
  <c r="DH53" i="27" s="1"/>
  <c r="CK53" i="27"/>
  <c r="DN52" i="27"/>
  <c r="DM52" i="27"/>
  <c r="DL52" i="27"/>
  <c r="DH52" i="27"/>
  <c r="CS52" i="27"/>
  <c r="DO52" i="27" s="1"/>
  <c r="CR52" i="27"/>
  <c r="CQ52" i="27"/>
  <c r="CP52" i="27"/>
  <c r="CO52" i="27"/>
  <c r="DK52" i="27" s="1"/>
  <c r="CN52" i="27"/>
  <c r="DJ52" i="27" s="1"/>
  <c r="CM52" i="27"/>
  <c r="DI52" i="27" s="1"/>
  <c r="CL52" i="27"/>
  <c r="CK52" i="27"/>
  <c r="DG52" i="27" s="1"/>
  <c r="DN51" i="27"/>
  <c r="DJ51" i="27"/>
  <c r="CS51" i="27"/>
  <c r="DO51" i="27" s="1"/>
  <c r="CR51" i="27"/>
  <c r="CQ51" i="27"/>
  <c r="DM51" i="27" s="1"/>
  <c r="CP51" i="27"/>
  <c r="DL51" i="27" s="1"/>
  <c r="CO51" i="27"/>
  <c r="DK51" i="27" s="1"/>
  <c r="CN51" i="27"/>
  <c r="CM51" i="27"/>
  <c r="DI51" i="27" s="1"/>
  <c r="CL51" i="27"/>
  <c r="DH51" i="27" s="1"/>
  <c r="CK51" i="27"/>
  <c r="DG51" i="27" s="1"/>
  <c r="AQ51" i="27"/>
  <c r="AP51" i="27"/>
  <c r="AO51" i="27"/>
  <c r="AN51" i="27"/>
  <c r="AM51" i="27"/>
  <c r="AL51" i="27"/>
  <c r="AK51" i="27"/>
  <c r="AJ51" i="27"/>
  <c r="AI51" i="27"/>
  <c r="AG51" i="27"/>
  <c r="AF51" i="27"/>
  <c r="AE51" i="27"/>
  <c r="AD51" i="27"/>
  <c r="AC51" i="27"/>
  <c r="AB51" i="27"/>
  <c r="AA51" i="27"/>
  <c r="Z51" i="27"/>
  <c r="Y51" i="27"/>
  <c r="DO50" i="27"/>
  <c r="DN50" i="27"/>
  <c r="DJ50" i="27"/>
  <c r="DH50" i="27"/>
  <c r="CS50" i="27"/>
  <c r="CR50" i="27"/>
  <c r="CQ50" i="27"/>
  <c r="DM50" i="27" s="1"/>
  <c r="CP50" i="27"/>
  <c r="DL50" i="27" s="1"/>
  <c r="CO50" i="27"/>
  <c r="DK50" i="27" s="1"/>
  <c r="CN50" i="27"/>
  <c r="CM50" i="27"/>
  <c r="DI50" i="27" s="1"/>
  <c r="CL50" i="27"/>
  <c r="CK50" i="27"/>
  <c r="DG50" i="27" s="1"/>
  <c r="DN49" i="27"/>
  <c r="DM49" i="27"/>
  <c r="DL49" i="27"/>
  <c r="DH49" i="27"/>
  <c r="CS49" i="27"/>
  <c r="DO49" i="27" s="1"/>
  <c r="CR49" i="27"/>
  <c r="CQ49" i="27"/>
  <c r="CP49" i="27"/>
  <c r="CO49" i="27"/>
  <c r="DK49" i="27" s="1"/>
  <c r="CN49" i="27"/>
  <c r="DJ49" i="27" s="1"/>
  <c r="CM49" i="27"/>
  <c r="DI49" i="27" s="1"/>
  <c r="CL49" i="27"/>
  <c r="CK49" i="27"/>
  <c r="DG49" i="27" s="1"/>
  <c r="DO48" i="27"/>
  <c r="DN48" i="27"/>
  <c r="DJ48" i="27"/>
  <c r="DG48" i="27"/>
  <c r="CS48" i="27"/>
  <c r="CR48" i="27"/>
  <c r="CQ48" i="27"/>
  <c r="DM48" i="27" s="1"/>
  <c r="CP48" i="27"/>
  <c r="DL48" i="27" s="1"/>
  <c r="CO48" i="27"/>
  <c r="DK48" i="27" s="1"/>
  <c r="CN48" i="27"/>
  <c r="CM48" i="27"/>
  <c r="DI48" i="27" s="1"/>
  <c r="CL48" i="27"/>
  <c r="DH48" i="27" s="1"/>
  <c r="CK48" i="27"/>
  <c r="AQ48" i="27"/>
  <c r="AP48" i="27"/>
  <c r="AO48" i="27"/>
  <c r="AN48" i="27"/>
  <c r="AM48" i="27"/>
  <c r="AL48" i="27"/>
  <c r="AK48" i="27"/>
  <c r="AJ48" i="27"/>
  <c r="AI48" i="27"/>
  <c r="AG48" i="27"/>
  <c r="AF48" i="27"/>
  <c r="AE48" i="27"/>
  <c r="AD48" i="27"/>
  <c r="AC48" i="27"/>
  <c r="AB48" i="27"/>
  <c r="AA48" i="27"/>
  <c r="Z48" i="27"/>
  <c r="Y48" i="27"/>
  <c r="DO47" i="27"/>
  <c r="DN47" i="27"/>
  <c r="DJ47" i="27"/>
  <c r="CS47" i="27"/>
  <c r="CR47" i="27"/>
  <c r="CQ47" i="27"/>
  <c r="DM47" i="27" s="1"/>
  <c r="CP47" i="27"/>
  <c r="DL47" i="27" s="1"/>
  <c r="CO47" i="27"/>
  <c r="DK47" i="27" s="1"/>
  <c r="CN47" i="27"/>
  <c r="CM47" i="27"/>
  <c r="DI47" i="27" s="1"/>
  <c r="CL47" i="27"/>
  <c r="DH47" i="27" s="1"/>
  <c r="CK47" i="27"/>
  <c r="DG47" i="27" s="1"/>
  <c r="DN46" i="27"/>
  <c r="DL46" i="27"/>
  <c r="DH46" i="27"/>
  <c r="CS46" i="27"/>
  <c r="DO46" i="27" s="1"/>
  <c r="CR46" i="27"/>
  <c r="CQ46" i="27"/>
  <c r="DM46" i="27" s="1"/>
  <c r="CP46" i="27"/>
  <c r="CO46" i="27"/>
  <c r="DK46" i="27" s="1"/>
  <c r="CN46" i="27"/>
  <c r="DJ46" i="27" s="1"/>
  <c r="CM46" i="27"/>
  <c r="DI46" i="27" s="1"/>
  <c r="CL46" i="27"/>
  <c r="CK46" i="27"/>
  <c r="DG46" i="27" s="1"/>
  <c r="DO45" i="27"/>
  <c r="DN45" i="27"/>
  <c r="DJ45" i="27"/>
  <c r="DH45" i="27"/>
  <c r="CS45" i="27"/>
  <c r="CR45" i="27"/>
  <c r="CQ45" i="27"/>
  <c r="DM45" i="27" s="1"/>
  <c r="CP45" i="27"/>
  <c r="DL45" i="27" s="1"/>
  <c r="CO45" i="27"/>
  <c r="DK45" i="27" s="1"/>
  <c r="CN45" i="27"/>
  <c r="CM45" i="27"/>
  <c r="DI45" i="27" s="1"/>
  <c r="CL45" i="27"/>
  <c r="CK45" i="27"/>
  <c r="DG45" i="27" s="1"/>
  <c r="AQ45" i="27"/>
  <c r="AP45" i="27"/>
  <c r="AO45" i="27"/>
  <c r="AN45" i="27"/>
  <c r="AM45" i="27"/>
  <c r="AL45" i="27"/>
  <c r="AK45" i="27"/>
  <c r="AJ45" i="27"/>
  <c r="AI45" i="27"/>
  <c r="AG45" i="27"/>
  <c r="AF45" i="27"/>
  <c r="AE45" i="27"/>
  <c r="AD45" i="27"/>
  <c r="AC45" i="27"/>
  <c r="AB45" i="27"/>
  <c r="AA45" i="27"/>
  <c r="Z45" i="27"/>
  <c r="Y45" i="27"/>
  <c r="DN44" i="27"/>
  <c r="DJ44" i="27"/>
  <c r="CS44" i="27"/>
  <c r="DO44" i="27" s="1"/>
  <c r="CR44" i="27"/>
  <c r="CQ44" i="27"/>
  <c r="DM44" i="27" s="1"/>
  <c r="CP44" i="27"/>
  <c r="DL44" i="27" s="1"/>
  <c r="CO44" i="27"/>
  <c r="DK44" i="27" s="1"/>
  <c r="CN44" i="27"/>
  <c r="CM44" i="27"/>
  <c r="DI44" i="27" s="1"/>
  <c r="CL44" i="27"/>
  <c r="DH44" i="27" s="1"/>
  <c r="CK44" i="27"/>
  <c r="DG44" i="27" s="1"/>
  <c r="DM43" i="27"/>
  <c r="DL43" i="27"/>
  <c r="DH43" i="27"/>
  <c r="CS43" i="27"/>
  <c r="DO43" i="27" s="1"/>
  <c r="CR43" i="27"/>
  <c r="DN43" i="27" s="1"/>
  <c r="CQ43" i="27"/>
  <c r="CP43" i="27"/>
  <c r="CO43" i="27"/>
  <c r="DK43" i="27" s="1"/>
  <c r="CN43" i="27"/>
  <c r="DJ43" i="27" s="1"/>
  <c r="CM43" i="27"/>
  <c r="DI43" i="27" s="1"/>
  <c r="CL43" i="27"/>
  <c r="CK43" i="27"/>
  <c r="DG43" i="27" s="1"/>
  <c r="DO42" i="27"/>
  <c r="DN42" i="27"/>
  <c r="DJ42" i="27"/>
  <c r="CS42" i="27"/>
  <c r="CR42" i="27"/>
  <c r="CQ42" i="27"/>
  <c r="DM42" i="27" s="1"/>
  <c r="CP42" i="27"/>
  <c r="DL42" i="27" s="1"/>
  <c r="CO42" i="27"/>
  <c r="DK42" i="27" s="1"/>
  <c r="CN42" i="27"/>
  <c r="CM42" i="27"/>
  <c r="DI42" i="27" s="1"/>
  <c r="CL42" i="27"/>
  <c r="DH42" i="27" s="1"/>
  <c r="CK42" i="27"/>
  <c r="DG42" i="27" s="1"/>
  <c r="AQ42" i="27"/>
  <c r="AP42" i="27"/>
  <c r="AO42" i="27"/>
  <c r="AN42" i="27"/>
  <c r="AM42" i="27"/>
  <c r="AL42" i="27"/>
  <c r="AK42" i="27"/>
  <c r="AJ42" i="27"/>
  <c r="AI42" i="27"/>
  <c r="AG42" i="27"/>
  <c r="AF42" i="27"/>
  <c r="AE42" i="27"/>
  <c r="AD42" i="27"/>
  <c r="AC42" i="27"/>
  <c r="AB42" i="27"/>
  <c r="AA42" i="27"/>
  <c r="Z42" i="27"/>
  <c r="Y42" i="27"/>
  <c r="DO41" i="27"/>
  <c r="DN41" i="27"/>
  <c r="DJ41" i="27"/>
  <c r="DG41" i="27"/>
  <c r="CS41" i="27"/>
  <c r="CR41" i="27"/>
  <c r="CQ41" i="27"/>
  <c r="DM41" i="27" s="1"/>
  <c r="CP41" i="27"/>
  <c r="DL41" i="27" s="1"/>
  <c r="CO41" i="27"/>
  <c r="DK41" i="27" s="1"/>
  <c r="CN41" i="27"/>
  <c r="CM41" i="27"/>
  <c r="DI41" i="27" s="1"/>
  <c r="CL41" i="27"/>
  <c r="DH41" i="27" s="1"/>
  <c r="CK41" i="27"/>
  <c r="DN40" i="27"/>
  <c r="DM40" i="27"/>
  <c r="DL40" i="27"/>
  <c r="DH40" i="27"/>
  <c r="CS40" i="27"/>
  <c r="DO40" i="27" s="1"/>
  <c r="CR40" i="27"/>
  <c r="CQ40" i="27"/>
  <c r="CP40" i="27"/>
  <c r="CO40" i="27"/>
  <c r="DK40" i="27" s="1"/>
  <c r="CN40" i="27"/>
  <c r="DJ40" i="27" s="1"/>
  <c r="CM40" i="27"/>
  <c r="DI40" i="27" s="1"/>
  <c r="CL40" i="27"/>
  <c r="CK40" i="27"/>
  <c r="DG40" i="27" s="1"/>
  <c r="DN39" i="27"/>
  <c r="DJ39" i="27"/>
  <c r="CS39" i="27"/>
  <c r="DO39" i="27" s="1"/>
  <c r="CR39" i="27"/>
  <c r="CQ39" i="27"/>
  <c r="DM39" i="27" s="1"/>
  <c r="CP39" i="27"/>
  <c r="DL39" i="27" s="1"/>
  <c r="CO39" i="27"/>
  <c r="DK39" i="27" s="1"/>
  <c r="CN39" i="27"/>
  <c r="CM39" i="27"/>
  <c r="DI39" i="27" s="1"/>
  <c r="CL39" i="27"/>
  <c r="DH39" i="27" s="1"/>
  <c r="CK39" i="27"/>
  <c r="DG39" i="27" s="1"/>
  <c r="AQ39" i="27"/>
  <c r="AP39" i="27"/>
  <c r="AO39" i="27"/>
  <c r="AN39" i="27"/>
  <c r="AM39" i="27"/>
  <c r="AL39" i="27"/>
  <c r="AK39" i="27"/>
  <c r="AJ39" i="27"/>
  <c r="AI39" i="27"/>
  <c r="AG39" i="27"/>
  <c r="AF39" i="27"/>
  <c r="AE39" i="27"/>
  <c r="AD39" i="27"/>
  <c r="AC39" i="27"/>
  <c r="AB39" i="27"/>
  <c r="AA39" i="27"/>
  <c r="Z39" i="27"/>
  <c r="Y39" i="27"/>
  <c r="DO38" i="27"/>
  <c r="DN38" i="27"/>
  <c r="DJ38" i="27"/>
  <c r="DH38" i="27"/>
  <c r="CS38" i="27"/>
  <c r="CR38" i="27"/>
  <c r="CQ38" i="27"/>
  <c r="DM38" i="27" s="1"/>
  <c r="CP38" i="27"/>
  <c r="DL38" i="27" s="1"/>
  <c r="CO38" i="27"/>
  <c r="DK38" i="27" s="1"/>
  <c r="CN38" i="27"/>
  <c r="CM38" i="27"/>
  <c r="DI38" i="27" s="1"/>
  <c r="CL38" i="27"/>
  <c r="CK38" i="27"/>
  <c r="DG38" i="27" s="1"/>
  <c r="DN37" i="27"/>
  <c r="DM37" i="27"/>
  <c r="DL37" i="27"/>
  <c r="DH37" i="27"/>
  <c r="CS37" i="27"/>
  <c r="DO37" i="27" s="1"/>
  <c r="CR37" i="27"/>
  <c r="CQ37" i="27"/>
  <c r="CP37" i="27"/>
  <c r="CO37" i="27"/>
  <c r="DK37" i="27" s="1"/>
  <c r="CN37" i="27"/>
  <c r="DJ37" i="27" s="1"/>
  <c r="CM37" i="27"/>
  <c r="DI37" i="27" s="1"/>
  <c r="CL37" i="27"/>
  <c r="CK37" i="27"/>
  <c r="DG37" i="27" s="1"/>
  <c r="DO36" i="27"/>
  <c r="DN36" i="27"/>
  <c r="DJ36" i="27"/>
  <c r="DG36" i="27"/>
  <c r="CS36" i="27"/>
  <c r="CR36" i="27"/>
  <c r="CQ36" i="27"/>
  <c r="DM36" i="27" s="1"/>
  <c r="CP36" i="27"/>
  <c r="DL36" i="27" s="1"/>
  <c r="CO36" i="27"/>
  <c r="DK36" i="27" s="1"/>
  <c r="CN36" i="27"/>
  <c r="CM36" i="27"/>
  <c r="DI36" i="27" s="1"/>
  <c r="CL36" i="27"/>
  <c r="DH36" i="27" s="1"/>
  <c r="CK36" i="27"/>
  <c r="AQ36" i="27"/>
  <c r="AP36" i="27"/>
  <c r="AO36" i="27"/>
  <c r="AN36" i="27"/>
  <c r="AM36" i="27"/>
  <c r="AL36" i="27"/>
  <c r="AK36" i="27"/>
  <c r="AJ36" i="27"/>
  <c r="AI36" i="27"/>
  <c r="AG36" i="27"/>
  <c r="AF36" i="27"/>
  <c r="AE36" i="27"/>
  <c r="AD36" i="27"/>
  <c r="AC36" i="27"/>
  <c r="AB36" i="27"/>
  <c r="AA36" i="27"/>
  <c r="Z36" i="27"/>
  <c r="Y36" i="27"/>
  <c r="DO35" i="27"/>
  <c r="DN35" i="27"/>
  <c r="DJ35" i="27"/>
  <c r="CS35" i="27"/>
  <c r="CR35" i="27"/>
  <c r="CQ35" i="27"/>
  <c r="DM35" i="27" s="1"/>
  <c r="CP35" i="27"/>
  <c r="DL35" i="27" s="1"/>
  <c r="CO35" i="27"/>
  <c r="DK35" i="27" s="1"/>
  <c r="CN35" i="27"/>
  <c r="CM35" i="27"/>
  <c r="DI35" i="27" s="1"/>
  <c r="CL35" i="27"/>
  <c r="DH35" i="27" s="1"/>
  <c r="CK35" i="27"/>
  <c r="DG35" i="27" s="1"/>
  <c r="DN34" i="27"/>
  <c r="DL34" i="27"/>
  <c r="DH34" i="27"/>
  <c r="CS34" i="27"/>
  <c r="DO34" i="27" s="1"/>
  <c r="CR34" i="27"/>
  <c r="CQ34" i="27"/>
  <c r="DM34" i="27" s="1"/>
  <c r="CP34" i="27"/>
  <c r="CO34" i="27"/>
  <c r="DK34" i="27" s="1"/>
  <c r="CN34" i="27"/>
  <c r="DJ34" i="27" s="1"/>
  <c r="CM34" i="27"/>
  <c r="DI34" i="27" s="1"/>
  <c r="CL34" i="27"/>
  <c r="CK34" i="27"/>
  <c r="DG34" i="27" s="1"/>
  <c r="DO33" i="27"/>
  <c r="DN33" i="27"/>
  <c r="DJ33" i="27"/>
  <c r="DH33" i="27"/>
  <c r="CS33" i="27"/>
  <c r="CR33" i="27"/>
  <c r="CQ33" i="27"/>
  <c r="DM33" i="27" s="1"/>
  <c r="CP33" i="27"/>
  <c r="DL33" i="27" s="1"/>
  <c r="CO33" i="27"/>
  <c r="DK33" i="27" s="1"/>
  <c r="CN33" i="27"/>
  <c r="CM33" i="27"/>
  <c r="DI33" i="27" s="1"/>
  <c r="CL33" i="27"/>
  <c r="CK33" i="27"/>
  <c r="DG33" i="27" s="1"/>
  <c r="AQ33" i="27"/>
  <c r="AP33" i="27"/>
  <c r="AO33" i="27"/>
  <c r="AN33" i="27"/>
  <c r="AM33" i="27"/>
  <c r="AL33" i="27"/>
  <c r="AK33" i="27"/>
  <c r="AJ33" i="27"/>
  <c r="AI33" i="27"/>
  <c r="AG33" i="27"/>
  <c r="AF33" i="27"/>
  <c r="AE33" i="27"/>
  <c r="AD33" i="27"/>
  <c r="AC33" i="27"/>
  <c r="AB33" i="27"/>
  <c r="AA33" i="27"/>
  <c r="Z33" i="27"/>
  <c r="Y33" i="27"/>
  <c r="DN32" i="27"/>
  <c r="DJ32" i="27"/>
  <c r="CS32" i="27"/>
  <c r="DO32" i="27" s="1"/>
  <c r="CR32" i="27"/>
  <c r="CQ32" i="27"/>
  <c r="DM32" i="27" s="1"/>
  <c r="CP32" i="27"/>
  <c r="DL32" i="27" s="1"/>
  <c r="CO32" i="27"/>
  <c r="DK32" i="27" s="1"/>
  <c r="CN32" i="27"/>
  <c r="CM32" i="27"/>
  <c r="DI32" i="27" s="1"/>
  <c r="CL32" i="27"/>
  <c r="DH32" i="27" s="1"/>
  <c r="CK32" i="27"/>
  <c r="DG32" i="27" s="1"/>
  <c r="DM31" i="27"/>
  <c r="DL31" i="27"/>
  <c r="DH31" i="27"/>
  <c r="CS31" i="27"/>
  <c r="DO31" i="27" s="1"/>
  <c r="CR31" i="27"/>
  <c r="DN31" i="27" s="1"/>
  <c r="CQ31" i="27"/>
  <c r="CP31" i="27"/>
  <c r="CO31" i="27"/>
  <c r="DK31" i="27" s="1"/>
  <c r="CN31" i="27"/>
  <c r="DJ31" i="27" s="1"/>
  <c r="CM31" i="27"/>
  <c r="DI31" i="27" s="1"/>
  <c r="CL31" i="27"/>
  <c r="CK31" i="27"/>
  <c r="DG31" i="27" s="1"/>
  <c r="DO30" i="27"/>
  <c r="DN30" i="27"/>
  <c r="DJ30" i="27"/>
  <c r="CS30" i="27"/>
  <c r="CR30" i="27"/>
  <c r="CQ30" i="27"/>
  <c r="DM30" i="27" s="1"/>
  <c r="CP30" i="27"/>
  <c r="DL30" i="27" s="1"/>
  <c r="CO30" i="27"/>
  <c r="DK30" i="27" s="1"/>
  <c r="CN30" i="27"/>
  <c r="CM30" i="27"/>
  <c r="DI30" i="27" s="1"/>
  <c r="CL30" i="27"/>
  <c r="DH30" i="27" s="1"/>
  <c r="CK30" i="27"/>
  <c r="DG30" i="27" s="1"/>
  <c r="AQ30" i="27"/>
  <c r="AP30" i="27"/>
  <c r="AO30" i="27"/>
  <c r="AN30" i="27"/>
  <c r="AM30" i="27"/>
  <c r="AL30" i="27"/>
  <c r="AK30" i="27"/>
  <c r="AJ30" i="27"/>
  <c r="AI30" i="27"/>
  <c r="AG30" i="27"/>
  <c r="AF30" i="27"/>
  <c r="AE30" i="27"/>
  <c r="AD30" i="27"/>
  <c r="AC30" i="27"/>
  <c r="AB30" i="27"/>
  <c r="AA30" i="27"/>
  <c r="Z30" i="27"/>
  <c r="Y30" i="27"/>
  <c r="DO29" i="27"/>
  <c r="DN29" i="27"/>
  <c r="DJ29" i="27"/>
  <c r="DG29" i="27"/>
  <c r="CS29" i="27"/>
  <c r="CR29" i="27"/>
  <c r="CQ29" i="27"/>
  <c r="DM29" i="27" s="1"/>
  <c r="CP29" i="27"/>
  <c r="DL29" i="27" s="1"/>
  <c r="CO29" i="27"/>
  <c r="DK29" i="27" s="1"/>
  <c r="CN29" i="27"/>
  <c r="CM29" i="27"/>
  <c r="DI29" i="27" s="1"/>
  <c r="CL29" i="27"/>
  <c r="DH29" i="27" s="1"/>
  <c r="CK29" i="27"/>
  <c r="DN28" i="27"/>
  <c r="DM28" i="27"/>
  <c r="DL28" i="27"/>
  <c r="DH28" i="27"/>
  <c r="CS28" i="27"/>
  <c r="DO28" i="27" s="1"/>
  <c r="CR28" i="27"/>
  <c r="CQ28" i="27"/>
  <c r="CP28" i="27"/>
  <c r="CO28" i="27"/>
  <c r="DK28" i="27" s="1"/>
  <c r="CN28" i="27"/>
  <c r="DJ28" i="27" s="1"/>
  <c r="CM28" i="27"/>
  <c r="DI28" i="27" s="1"/>
  <c r="CL28" i="27"/>
  <c r="CK28" i="27"/>
  <c r="DG28" i="27" s="1"/>
  <c r="DN27" i="27"/>
  <c r="DJ27" i="27"/>
  <c r="CS27" i="27"/>
  <c r="DO27" i="27" s="1"/>
  <c r="CR27" i="27"/>
  <c r="CQ27" i="27"/>
  <c r="DM27" i="27" s="1"/>
  <c r="CP27" i="27"/>
  <c r="DL27" i="27" s="1"/>
  <c r="CO27" i="27"/>
  <c r="DK27" i="27" s="1"/>
  <c r="CN27" i="27"/>
  <c r="CM27" i="27"/>
  <c r="DI27" i="27" s="1"/>
  <c r="CL27" i="27"/>
  <c r="DH27" i="27" s="1"/>
  <c r="CK27" i="27"/>
  <c r="DG27" i="27" s="1"/>
  <c r="AQ27" i="27"/>
  <c r="AP27" i="27"/>
  <c r="AO27" i="27"/>
  <c r="AN27" i="27"/>
  <c r="AM27" i="27"/>
  <c r="AL27" i="27"/>
  <c r="AK27" i="27"/>
  <c r="AJ27" i="27"/>
  <c r="AI27" i="27"/>
  <c r="AG27" i="27"/>
  <c r="AF27" i="27"/>
  <c r="AE27" i="27"/>
  <c r="AD27" i="27"/>
  <c r="AC27" i="27"/>
  <c r="AB27" i="27"/>
  <c r="AA27" i="27"/>
  <c r="Z27" i="27"/>
  <c r="Y27" i="27"/>
  <c r="DO26" i="27"/>
  <c r="DN26" i="27"/>
  <c r="DJ26" i="27"/>
  <c r="DH26" i="27"/>
  <c r="CS26" i="27"/>
  <c r="CR26" i="27"/>
  <c r="CQ26" i="27"/>
  <c r="DM26" i="27" s="1"/>
  <c r="CP26" i="27"/>
  <c r="DL26" i="27" s="1"/>
  <c r="CO26" i="27"/>
  <c r="DK26" i="27" s="1"/>
  <c r="CN26" i="27"/>
  <c r="CM26" i="27"/>
  <c r="DI26" i="27" s="1"/>
  <c r="CL26" i="27"/>
  <c r="CK26" i="27"/>
  <c r="DG26" i="27" s="1"/>
  <c r="DN25" i="27"/>
  <c r="DM25" i="27"/>
  <c r="DL25" i="27"/>
  <c r="DH25" i="27"/>
  <c r="CS25" i="27"/>
  <c r="DO25" i="27" s="1"/>
  <c r="CR25" i="27"/>
  <c r="CQ25" i="27"/>
  <c r="CP25" i="27"/>
  <c r="CO25" i="27"/>
  <c r="DK25" i="27" s="1"/>
  <c r="CN25" i="27"/>
  <c r="DJ25" i="27" s="1"/>
  <c r="CM25" i="27"/>
  <c r="DI25" i="27" s="1"/>
  <c r="CL25" i="27"/>
  <c r="CK25" i="27"/>
  <c r="DG25" i="27" s="1"/>
  <c r="DO24" i="27"/>
  <c r="DN24" i="27"/>
  <c r="DJ24" i="27"/>
  <c r="DG24" i="27"/>
  <c r="CS24" i="27"/>
  <c r="CR24" i="27"/>
  <c r="CQ24" i="27"/>
  <c r="DM24" i="27" s="1"/>
  <c r="CP24" i="27"/>
  <c r="DL24" i="27" s="1"/>
  <c r="CO24" i="27"/>
  <c r="DK24" i="27" s="1"/>
  <c r="CN24" i="27"/>
  <c r="CM24" i="27"/>
  <c r="DI24" i="27" s="1"/>
  <c r="CL24" i="27"/>
  <c r="DH24" i="27" s="1"/>
  <c r="CK24" i="27"/>
  <c r="AQ24" i="27"/>
  <c r="AP24" i="27"/>
  <c r="AO24" i="27"/>
  <c r="AN24" i="27"/>
  <c r="AM24" i="27"/>
  <c r="AL24" i="27"/>
  <c r="AK24" i="27"/>
  <c r="AJ24" i="27"/>
  <c r="AI24" i="27"/>
  <c r="AG24" i="27"/>
  <c r="AF24" i="27"/>
  <c r="AE24" i="27"/>
  <c r="AD24" i="27"/>
  <c r="AC24" i="27"/>
  <c r="AB24" i="27"/>
  <c r="AA24" i="27"/>
  <c r="Z24" i="27"/>
  <c r="Y24" i="27"/>
  <c r="DO23" i="27"/>
  <c r="DN23" i="27"/>
  <c r="DJ23" i="27"/>
  <c r="CS23" i="27"/>
  <c r="CR23" i="27"/>
  <c r="CQ23" i="27"/>
  <c r="DM23" i="27" s="1"/>
  <c r="CP23" i="27"/>
  <c r="DL23" i="27" s="1"/>
  <c r="CO23" i="27"/>
  <c r="DK23" i="27" s="1"/>
  <c r="CN23" i="27"/>
  <c r="CM23" i="27"/>
  <c r="DI23" i="27" s="1"/>
  <c r="CL23" i="27"/>
  <c r="DH23" i="27" s="1"/>
  <c r="CK23" i="27"/>
  <c r="DG23" i="27" s="1"/>
  <c r="DN22" i="27"/>
  <c r="DL22" i="27"/>
  <c r="DH22" i="27"/>
  <c r="CS22" i="27"/>
  <c r="DO22" i="27" s="1"/>
  <c r="CR22" i="27"/>
  <c r="CQ22" i="27"/>
  <c r="DM22" i="27" s="1"/>
  <c r="CP22" i="27"/>
  <c r="CO22" i="27"/>
  <c r="DK22" i="27" s="1"/>
  <c r="CN22" i="27"/>
  <c r="DJ22" i="27" s="1"/>
  <c r="CM22" i="27"/>
  <c r="DI22" i="27" s="1"/>
  <c r="CL22" i="27"/>
  <c r="CK22" i="27"/>
  <c r="DG22" i="27" s="1"/>
  <c r="DO21" i="27"/>
  <c r="DN21" i="27"/>
  <c r="DJ21" i="27"/>
  <c r="DH21" i="27"/>
  <c r="CS21" i="27"/>
  <c r="CR21" i="27"/>
  <c r="CQ21" i="27"/>
  <c r="DM21" i="27" s="1"/>
  <c r="CP21" i="27"/>
  <c r="DL21" i="27" s="1"/>
  <c r="CO21" i="27"/>
  <c r="DK21" i="27" s="1"/>
  <c r="CN21" i="27"/>
  <c r="CM21" i="27"/>
  <c r="DI21" i="27" s="1"/>
  <c r="CL21" i="27"/>
  <c r="CK21" i="27"/>
  <c r="DG21" i="27" s="1"/>
  <c r="AQ21" i="27"/>
  <c r="AP21" i="27"/>
  <c r="AO21" i="27"/>
  <c r="AN21" i="27"/>
  <c r="AM21" i="27"/>
  <c r="AL21" i="27"/>
  <c r="AK21" i="27"/>
  <c r="AJ21" i="27"/>
  <c r="AI21" i="27"/>
  <c r="AG21" i="27"/>
  <c r="AF21" i="27"/>
  <c r="AE21" i="27"/>
  <c r="AD21" i="27"/>
  <c r="AC21" i="27"/>
  <c r="AB21" i="27"/>
  <c r="AA21" i="27"/>
  <c r="Z21" i="27"/>
  <c r="Y21" i="27"/>
  <c r="DN20" i="27"/>
  <c r="DJ20" i="27"/>
  <c r="CS20" i="27"/>
  <c r="DO20" i="27" s="1"/>
  <c r="CR20" i="27"/>
  <c r="CQ20" i="27"/>
  <c r="DM20" i="27" s="1"/>
  <c r="CP20" i="27"/>
  <c r="DL20" i="27" s="1"/>
  <c r="CO20" i="27"/>
  <c r="DK20" i="27" s="1"/>
  <c r="CN20" i="27"/>
  <c r="CM20" i="27"/>
  <c r="DI20" i="27" s="1"/>
  <c r="CL20" i="27"/>
  <c r="DH20" i="27" s="1"/>
  <c r="CK20" i="27"/>
  <c r="DG20" i="27" s="1"/>
  <c r="DM19" i="27"/>
  <c r="DL19" i="27"/>
  <c r="DH19" i="27"/>
  <c r="CS19" i="27"/>
  <c r="DO19" i="27" s="1"/>
  <c r="CR19" i="27"/>
  <c r="DN19" i="27" s="1"/>
  <c r="CQ19" i="27"/>
  <c r="CP19" i="27"/>
  <c r="CO19" i="27"/>
  <c r="DK19" i="27" s="1"/>
  <c r="CN19" i="27"/>
  <c r="DJ19" i="27" s="1"/>
  <c r="CM19" i="27"/>
  <c r="DI19" i="27" s="1"/>
  <c r="CL19" i="27"/>
  <c r="CK19" i="27"/>
  <c r="DG19" i="27" s="1"/>
  <c r="DO18" i="27"/>
  <c r="DN18" i="27"/>
  <c r="DJ18" i="27"/>
  <c r="CS18" i="27"/>
  <c r="CR18" i="27"/>
  <c r="CQ18" i="27"/>
  <c r="DM18" i="27" s="1"/>
  <c r="CP18" i="27"/>
  <c r="DL18" i="27" s="1"/>
  <c r="CO18" i="27"/>
  <c r="DK18" i="27" s="1"/>
  <c r="CN18" i="27"/>
  <c r="CM18" i="27"/>
  <c r="DI18" i="27" s="1"/>
  <c r="CL18" i="27"/>
  <c r="DH18" i="27" s="1"/>
  <c r="CK18" i="27"/>
  <c r="DG18" i="27" s="1"/>
  <c r="AQ18" i="27"/>
  <c r="AP18" i="27"/>
  <c r="AO18" i="27"/>
  <c r="AN18" i="27"/>
  <c r="AM18" i="27"/>
  <c r="AL18" i="27"/>
  <c r="AK18" i="27"/>
  <c r="AJ18" i="27"/>
  <c r="AI18" i="27"/>
  <c r="AG18" i="27"/>
  <c r="AF18" i="27"/>
  <c r="AE18" i="27"/>
  <c r="AD18" i="27"/>
  <c r="AC18" i="27"/>
  <c r="AB18" i="27"/>
  <c r="AA18" i="27"/>
  <c r="Z18" i="27"/>
  <c r="Y18" i="27"/>
  <c r="DO17" i="27"/>
  <c r="DN17" i="27"/>
  <c r="DJ17" i="27"/>
  <c r="DG17" i="27"/>
  <c r="CS17" i="27"/>
  <c r="CR17" i="27"/>
  <c r="CQ17" i="27"/>
  <c r="DM17" i="27" s="1"/>
  <c r="CP17" i="27"/>
  <c r="DL17" i="27" s="1"/>
  <c r="CO17" i="27"/>
  <c r="DK17" i="27" s="1"/>
  <c r="CN17" i="27"/>
  <c r="CM17" i="27"/>
  <c r="DI17" i="27" s="1"/>
  <c r="CL17" i="27"/>
  <c r="DH17" i="27" s="1"/>
  <c r="CK17" i="27"/>
  <c r="DN16" i="27"/>
  <c r="DM16" i="27"/>
  <c r="DL16" i="27"/>
  <c r="DH16" i="27"/>
  <c r="CS16" i="27"/>
  <c r="DO16" i="27" s="1"/>
  <c r="CR16" i="27"/>
  <c r="CQ16" i="27"/>
  <c r="CP16" i="27"/>
  <c r="CO16" i="27"/>
  <c r="DK16" i="27" s="1"/>
  <c r="CN16" i="27"/>
  <c r="DJ16" i="27" s="1"/>
  <c r="CM16" i="27"/>
  <c r="DI16" i="27" s="1"/>
  <c r="CL16" i="27"/>
  <c r="CK16" i="27"/>
  <c r="DG16" i="27" s="1"/>
  <c r="DN15" i="27"/>
  <c r="DJ15" i="27"/>
  <c r="CS15" i="27"/>
  <c r="DO15" i="27" s="1"/>
  <c r="CR15" i="27"/>
  <c r="CQ15" i="27"/>
  <c r="DM15" i="27" s="1"/>
  <c r="CP15" i="27"/>
  <c r="DL15" i="27" s="1"/>
  <c r="CO15" i="27"/>
  <c r="DK15" i="27" s="1"/>
  <c r="CN15" i="27"/>
  <c r="CM15" i="27"/>
  <c r="DI15" i="27" s="1"/>
  <c r="CL15" i="27"/>
  <c r="DH15" i="27" s="1"/>
  <c r="CK15" i="27"/>
  <c r="DG15" i="27" s="1"/>
  <c r="AQ15" i="27"/>
  <c r="AP15" i="27"/>
  <c r="AO15" i="27"/>
  <c r="AN15" i="27"/>
  <c r="AM15" i="27"/>
  <c r="AL15" i="27"/>
  <c r="AK15" i="27"/>
  <c r="AJ15" i="27"/>
  <c r="AI15" i="27"/>
  <c r="AG15" i="27"/>
  <c r="AF15" i="27"/>
  <c r="AE15" i="27"/>
  <c r="AD15" i="27"/>
  <c r="AC15" i="27"/>
  <c r="AB15" i="27"/>
  <c r="AA15" i="27"/>
  <c r="Z15" i="27"/>
  <c r="Y15" i="27"/>
  <c r="DO14" i="27"/>
  <c r="DN14" i="27"/>
  <c r="DJ14" i="27"/>
  <c r="DH14" i="27"/>
  <c r="CS14" i="27"/>
  <c r="CR14" i="27"/>
  <c r="CQ14" i="27"/>
  <c r="DM14" i="27" s="1"/>
  <c r="CP14" i="27"/>
  <c r="DL14" i="27" s="1"/>
  <c r="CO14" i="27"/>
  <c r="DK14" i="27" s="1"/>
  <c r="CN14" i="27"/>
  <c r="CM14" i="27"/>
  <c r="DI14" i="27" s="1"/>
  <c r="CL14" i="27"/>
  <c r="CK14" i="27"/>
  <c r="DG14" i="27" s="1"/>
  <c r="DN13" i="27"/>
  <c r="DM13" i="27"/>
  <c r="DL13" i="27"/>
  <c r="DH13" i="27"/>
  <c r="CS13" i="27"/>
  <c r="DO13" i="27" s="1"/>
  <c r="CR13" i="27"/>
  <c r="CQ13" i="27"/>
  <c r="CP13" i="27"/>
  <c r="CO13" i="27"/>
  <c r="DK13" i="27" s="1"/>
  <c r="CN13" i="27"/>
  <c r="DJ13" i="27" s="1"/>
  <c r="CM13" i="27"/>
  <c r="DI13" i="27" s="1"/>
  <c r="CL13" i="27"/>
  <c r="CK13" i="27"/>
  <c r="DG13" i="27" s="1"/>
  <c r="DO12" i="27"/>
  <c r="DN12" i="27"/>
  <c r="DJ12" i="27"/>
  <c r="DG12" i="27"/>
  <c r="CS12" i="27"/>
  <c r="CR12" i="27"/>
  <c r="CQ12" i="27"/>
  <c r="DM12" i="27" s="1"/>
  <c r="CP12" i="27"/>
  <c r="DL12" i="27" s="1"/>
  <c r="CO12" i="27"/>
  <c r="DK12" i="27" s="1"/>
  <c r="CN12" i="27"/>
  <c r="CM12" i="27"/>
  <c r="DI12" i="27" s="1"/>
  <c r="CL12" i="27"/>
  <c r="DH12" i="27" s="1"/>
  <c r="CK12" i="27"/>
  <c r="AQ12" i="27"/>
  <c r="AP12" i="27"/>
  <c r="AO12" i="27"/>
  <c r="AN12" i="27"/>
  <c r="AM12" i="27"/>
  <c r="AL12" i="27"/>
  <c r="AK12" i="27"/>
  <c r="AJ12" i="27"/>
  <c r="AI12" i="27"/>
  <c r="AG12" i="27"/>
  <c r="AF12" i="27"/>
  <c r="AE12" i="27"/>
  <c r="AD12" i="27"/>
  <c r="AC12" i="27"/>
  <c r="AB12" i="27"/>
  <c r="AA12" i="27"/>
  <c r="Z12" i="27"/>
  <c r="Y12" i="27"/>
  <c r="DO11" i="27"/>
  <c r="DN11" i="27"/>
  <c r="DJ11" i="27"/>
  <c r="CS11" i="27"/>
  <c r="CR11" i="27"/>
  <c r="CQ11" i="27"/>
  <c r="DM11" i="27" s="1"/>
  <c r="CP11" i="27"/>
  <c r="DL11" i="27" s="1"/>
  <c r="CO11" i="27"/>
  <c r="DK11" i="27" s="1"/>
  <c r="CN11" i="27"/>
  <c r="CM11" i="27"/>
  <c r="DI11" i="27" s="1"/>
  <c r="CL11" i="27"/>
  <c r="DH11" i="27" s="1"/>
  <c r="CK11" i="27"/>
  <c r="DG11" i="27" s="1"/>
  <c r="DN10" i="27"/>
  <c r="DL10" i="27"/>
  <c r="DH10" i="27"/>
  <c r="CS10" i="27"/>
  <c r="DO10" i="27" s="1"/>
  <c r="CR10" i="27"/>
  <c r="CQ10" i="27"/>
  <c r="DM10" i="27" s="1"/>
  <c r="CP10" i="27"/>
  <c r="CO10" i="27"/>
  <c r="DK10" i="27" s="1"/>
  <c r="CN10" i="27"/>
  <c r="DJ10" i="27" s="1"/>
  <c r="CM10" i="27"/>
  <c r="DI10" i="27" s="1"/>
  <c r="CL10" i="27"/>
  <c r="CK10" i="27"/>
  <c r="DG10" i="27" s="1"/>
  <c r="DO9" i="27"/>
  <c r="DN9" i="27"/>
  <c r="DJ9" i="27"/>
  <c r="DH9" i="27"/>
  <c r="CS9" i="27"/>
  <c r="CR9" i="27"/>
  <c r="CQ9" i="27"/>
  <c r="DM9" i="27" s="1"/>
  <c r="CP9" i="27"/>
  <c r="DL9" i="27" s="1"/>
  <c r="CO9" i="27"/>
  <c r="DK9" i="27" s="1"/>
  <c r="CN9" i="27"/>
  <c r="CM9" i="27"/>
  <c r="DI9" i="27" s="1"/>
  <c r="CL9" i="27"/>
  <c r="CK9" i="27"/>
  <c r="DG9" i="27" s="1"/>
  <c r="AQ9" i="27"/>
  <c r="AP9" i="27"/>
  <c r="AO9" i="27"/>
  <c r="AN9" i="27"/>
  <c r="AM9" i="27"/>
  <c r="AL9" i="27"/>
  <c r="AK9" i="27"/>
  <c r="AJ9" i="27"/>
  <c r="AI9" i="27"/>
  <c r="AG9" i="27"/>
  <c r="AF9" i="27"/>
  <c r="AE9" i="27"/>
  <c r="AD9" i="27"/>
  <c r="AC9" i="27"/>
  <c r="AB9" i="27"/>
  <c r="AA9" i="27"/>
  <c r="Z9" i="27"/>
  <c r="Y9" i="27"/>
  <c r="AS64" i="24" l="1"/>
  <c r="AR64" i="24"/>
  <c r="AQ64" i="24"/>
  <c r="AP64" i="24"/>
  <c r="AO64" i="24"/>
  <c r="AN64" i="24"/>
  <c r="AM64" i="24"/>
  <c r="AL64" i="24"/>
  <c r="AK64" i="24"/>
  <c r="AS63" i="24"/>
  <c r="AR63" i="24"/>
  <c r="AQ63" i="24"/>
  <c r="AP63" i="24"/>
  <c r="AO63" i="24"/>
  <c r="AN63" i="24"/>
  <c r="AM63" i="24"/>
  <c r="AL63" i="24"/>
  <c r="AK63" i="24"/>
  <c r="AS62" i="24"/>
  <c r="AR62" i="24"/>
  <c r="AQ62" i="24"/>
  <c r="AP62" i="24"/>
  <c r="AO62" i="24"/>
  <c r="AN62" i="24"/>
  <c r="AM62" i="24"/>
  <c r="AL62" i="24"/>
  <c r="AK62" i="24"/>
  <c r="AS61" i="24"/>
  <c r="AR61" i="24"/>
  <c r="AQ61" i="24"/>
  <c r="AP61" i="24"/>
  <c r="AO61" i="24"/>
  <c r="AN61" i="24"/>
  <c r="AM61" i="24"/>
  <c r="AL61" i="24"/>
  <c r="AK61" i="24"/>
  <c r="AS60" i="24"/>
  <c r="AR60" i="24"/>
  <c r="AQ60" i="24"/>
  <c r="AP60" i="24"/>
  <c r="AO60" i="24"/>
  <c r="AN60" i="24"/>
  <c r="AM60" i="24"/>
  <c r="AL60" i="24"/>
  <c r="AK60" i="24"/>
  <c r="AS59" i="24"/>
  <c r="AR59" i="24"/>
  <c r="AQ59" i="24"/>
  <c r="AP59" i="24"/>
  <c r="AO59" i="24"/>
  <c r="AN59" i="24"/>
  <c r="AM59" i="24"/>
  <c r="AL59" i="24"/>
  <c r="AK59" i="24"/>
  <c r="AS58" i="24"/>
  <c r="AR58" i="24"/>
  <c r="AQ58" i="24"/>
  <c r="AP58" i="24"/>
  <c r="AO58" i="24"/>
  <c r="AN58" i="24"/>
  <c r="AM58" i="24"/>
  <c r="AL58" i="24"/>
  <c r="AK58" i="24"/>
  <c r="AS57" i="24"/>
  <c r="AR57" i="24"/>
  <c r="AQ57" i="24"/>
  <c r="AP57" i="24"/>
  <c r="AO57" i="24"/>
  <c r="AN57" i="24"/>
  <c r="AM57" i="24"/>
  <c r="AL57" i="24"/>
  <c r="AK57" i="24"/>
  <c r="AS56" i="24"/>
  <c r="AR56" i="24"/>
  <c r="AQ56" i="24"/>
  <c r="AP56" i="24"/>
  <c r="AO56" i="24"/>
  <c r="AN56" i="24"/>
  <c r="AM56" i="24"/>
  <c r="AL56" i="24"/>
  <c r="AK56" i="24"/>
  <c r="AS55" i="24"/>
  <c r="AR55" i="24"/>
  <c r="AQ55" i="24"/>
  <c r="AP55" i="24"/>
  <c r="AO55" i="24"/>
  <c r="AN55" i="24"/>
  <c r="AM55" i="24"/>
  <c r="AL55" i="24"/>
  <c r="AK55" i="24"/>
  <c r="AS54" i="24"/>
  <c r="AR54" i="24"/>
  <c r="AQ54" i="24"/>
  <c r="AP54" i="24"/>
  <c r="AO54" i="24"/>
  <c r="AN54" i="24"/>
  <c r="AM54" i="24"/>
  <c r="AL54" i="24"/>
  <c r="AK54" i="24"/>
  <c r="AS53" i="24"/>
  <c r="AR53" i="24"/>
  <c r="AQ53" i="24"/>
  <c r="AP53" i="24"/>
  <c r="AO53" i="24"/>
  <c r="AN53" i="24"/>
  <c r="AM53" i="24"/>
  <c r="AL53" i="24"/>
  <c r="AK53" i="24"/>
  <c r="AS52" i="24"/>
  <c r="AR52" i="24"/>
  <c r="AQ52" i="24"/>
  <c r="AP52" i="24"/>
  <c r="AO52" i="24"/>
  <c r="AN52" i="24"/>
  <c r="AM52" i="24"/>
  <c r="AL52" i="24"/>
  <c r="AK52" i="24"/>
  <c r="AS51" i="24"/>
  <c r="AR51" i="24"/>
  <c r="AQ51" i="24"/>
  <c r="AP51" i="24"/>
  <c r="AO51" i="24"/>
  <c r="AN51" i="24"/>
  <c r="AM51" i="24"/>
  <c r="AL51" i="24"/>
  <c r="AK51" i="24"/>
  <c r="AS50" i="24"/>
  <c r="AR50" i="24"/>
  <c r="AQ50" i="24"/>
  <c r="AP50" i="24"/>
  <c r="AO50" i="24"/>
  <c r="AN50" i="24"/>
  <c r="AM50" i="24"/>
  <c r="AL50" i="24"/>
  <c r="AK50" i="24"/>
  <c r="AS49" i="24"/>
  <c r="AR49" i="24"/>
  <c r="AQ49" i="24"/>
  <c r="AP49" i="24"/>
  <c r="AO49" i="24"/>
  <c r="AN49" i="24"/>
  <c r="AM49" i="24"/>
  <c r="AL49" i="24"/>
  <c r="AK49" i="24"/>
  <c r="AS48" i="24"/>
  <c r="AR48" i="24"/>
  <c r="AQ48" i="24"/>
  <c r="AP48" i="24"/>
  <c r="AO48" i="24"/>
  <c r="AN48" i="24"/>
  <c r="AM48" i="24"/>
  <c r="AL48" i="24"/>
  <c r="AK48" i="24"/>
  <c r="AS47" i="24"/>
  <c r="AR47" i="24"/>
  <c r="AQ47" i="24"/>
  <c r="AP47" i="24"/>
  <c r="AO47" i="24"/>
  <c r="AN47" i="24"/>
  <c r="AM47" i="24"/>
  <c r="AL47" i="24"/>
  <c r="AK47" i="24"/>
  <c r="AS46" i="24"/>
  <c r="AR46" i="24"/>
  <c r="AQ46" i="24"/>
  <c r="AP46" i="24"/>
  <c r="AO46" i="24"/>
  <c r="AN46" i="24"/>
  <c r="AM46" i="24"/>
  <c r="AL46" i="24"/>
  <c r="AK46" i="24"/>
  <c r="AS45" i="24"/>
  <c r="AR45" i="24"/>
  <c r="AQ45" i="24"/>
  <c r="AP45" i="24"/>
  <c r="AO45" i="24"/>
  <c r="AN45" i="24"/>
  <c r="AM45" i="24"/>
  <c r="AL45" i="24"/>
  <c r="AK45" i="24"/>
  <c r="AS44" i="24"/>
  <c r="AR44" i="24"/>
  <c r="AQ44" i="24"/>
  <c r="AP44" i="24"/>
  <c r="AO44" i="24"/>
  <c r="AN44" i="24"/>
  <c r="AM44" i="24"/>
  <c r="AL44" i="24"/>
  <c r="AK44" i="24"/>
  <c r="AS43" i="24"/>
  <c r="AR43" i="24"/>
  <c r="AQ43" i="24"/>
  <c r="AP43" i="24"/>
  <c r="AO43" i="24"/>
  <c r="AN43" i="24"/>
  <c r="AM43" i="24"/>
  <c r="AL43" i="24"/>
  <c r="AK43" i="24"/>
  <c r="AS42" i="24"/>
  <c r="AR42" i="24"/>
  <c r="AQ42" i="24"/>
  <c r="AP42" i="24"/>
  <c r="AO42" i="24"/>
  <c r="AN42" i="24"/>
  <c r="AM42" i="24"/>
  <c r="AL42" i="24"/>
  <c r="AK42" i="24"/>
  <c r="AS41" i="24"/>
  <c r="AR41" i="24"/>
  <c r="AQ41" i="24"/>
  <c r="AP41" i="24"/>
  <c r="AO41" i="24"/>
  <c r="AN41" i="24"/>
  <c r="AM41" i="24"/>
  <c r="AL41" i="24"/>
  <c r="AK41" i="24"/>
  <c r="AS40" i="24"/>
  <c r="AR40" i="24"/>
  <c r="AQ40" i="24"/>
  <c r="AP40" i="24"/>
  <c r="AO40" i="24"/>
  <c r="AN40" i="24"/>
  <c r="AM40" i="24"/>
  <c r="AL40" i="24"/>
  <c r="AK40" i="24"/>
  <c r="AS39" i="24"/>
  <c r="AR39" i="24"/>
  <c r="AQ39" i="24"/>
  <c r="AP39" i="24"/>
  <c r="AO39" i="24"/>
  <c r="AN39" i="24"/>
  <c r="AM39" i="24"/>
  <c r="AL39" i="24"/>
  <c r="AK39" i="24"/>
  <c r="AS38" i="24"/>
  <c r="AR38" i="24"/>
  <c r="AQ38" i="24"/>
  <c r="AP38" i="24"/>
  <c r="AO38" i="24"/>
  <c r="AN38" i="24"/>
  <c r="AM38" i="24"/>
  <c r="AL38" i="24"/>
  <c r="AK38" i="24"/>
  <c r="AS37" i="24"/>
  <c r="AR37" i="24"/>
  <c r="AQ37" i="24"/>
  <c r="AP37" i="24"/>
  <c r="AO37" i="24"/>
  <c r="AN37" i="24"/>
  <c r="AM37" i="24"/>
  <c r="AL37" i="24"/>
  <c r="AK37" i="24"/>
  <c r="AS36" i="24"/>
  <c r="AR36" i="24"/>
  <c r="AQ36" i="24"/>
  <c r="AP36" i="24"/>
  <c r="AO36" i="24"/>
  <c r="AN36" i="24"/>
  <c r="AM36" i="24"/>
  <c r="AL36" i="24"/>
  <c r="AK36" i="24"/>
  <c r="AS35" i="24"/>
  <c r="AR35" i="24"/>
  <c r="AQ35" i="24"/>
  <c r="AP35" i="24"/>
  <c r="AO35" i="24"/>
  <c r="AN35" i="24"/>
  <c r="AM35" i="24"/>
  <c r="AL35" i="24"/>
  <c r="AK35" i="24"/>
  <c r="AS34" i="24"/>
  <c r="AR34" i="24"/>
  <c r="AQ34" i="24"/>
  <c r="AP34" i="24"/>
  <c r="AO34" i="24"/>
  <c r="AN34" i="24"/>
  <c r="AM34" i="24"/>
  <c r="AL34" i="24"/>
  <c r="AK34" i="24"/>
  <c r="AS33" i="24"/>
  <c r="AR33" i="24"/>
  <c r="AQ33" i="24"/>
  <c r="AP33" i="24"/>
  <c r="AO33" i="24"/>
  <c r="AN33" i="24"/>
  <c r="AM33" i="24"/>
  <c r="AL33" i="24"/>
  <c r="AK33" i="24"/>
  <c r="AS32" i="24"/>
  <c r="AR32" i="24"/>
  <c r="AQ32" i="24"/>
  <c r="AP32" i="24"/>
  <c r="AO32" i="24"/>
  <c r="AN32" i="24"/>
  <c r="AM32" i="24"/>
  <c r="AL32" i="24"/>
  <c r="AK32" i="24"/>
  <c r="AS31" i="24"/>
  <c r="AR31" i="24"/>
  <c r="AQ31" i="24"/>
  <c r="AP31" i="24"/>
  <c r="AO31" i="24"/>
  <c r="AN31" i="24"/>
  <c r="AM31" i="24"/>
  <c r="AL31" i="24"/>
  <c r="AK31" i="24"/>
  <c r="AS30" i="24"/>
  <c r="AR30" i="24"/>
  <c r="AQ30" i="24"/>
  <c r="AP30" i="24"/>
  <c r="AO30" i="24"/>
  <c r="AN30" i="24"/>
  <c r="AM30" i="24"/>
  <c r="AL30" i="24"/>
  <c r="AK30" i="24"/>
  <c r="AS29" i="24"/>
  <c r="AR29" i="24"/>
  <c r="AQ29" i="24"/>
  <c r="AP29" i="24"/>
  <c r="AO29" i="24"/>
  <c r="AN29" i="24"/>
  <c r="AM29" i="24"/>
  <c r="AL29" i="24"/>
  <c r="AK29" i="24"/>
  <c r="AS28" i="24"/>
  <c r="AR28" i="24"/>
  <c r="AQ28" i="24"/>
  <c r="AP28" i="24"/>
  <c r="AO28" i="24"/>
  <c r="AN28" i="24"/>
  <c r="AM28" i="24"/>
  <c r="AL28" i="24"/>
  <c r="AK28" i="24"/>
  <c r="AS27" i="24"/>
  <c r="AR27" i="24"/>
  <c r="AQ27" i="24"/>
  <c r="AP27" i="24"/>
  <c r="AO27" i="24"/>
  <c r="AN27" i="24"/>
  <c r="AM27" i="24"/>
  <c r="AL27" i="24"/>
  <c r="AK27" i="24"/>
  <c r="AS26" i="24"/>
  <c r="AR26" i="24"/>
  <c r="AQ26" i="24"/>
  <c r="AP26" i="24"/>
  <c r="AO26" i="24"/>
  <c r="AN26" i="24"/>
  <c r="AM26" i="24"/>
  <c r="AL26" i="24"/>
  <c r="AK26" i="24"/>
  <c r="AS25" i="24"/>
  <c r="AR25" i="24"/>
  <c r="AQ25" i="24"/>
  <c r="AP25" i="24"/>
  <c r="AO25" i="24"/>
  <c r="AN25" i="24"/>
  <c r="AM25" i="24"/>
  <c r="AL25" i="24"/>
  <c r="AK25" i="24"/>
  <c r="AS24" i="24"/>
  <c r="AR24" i="24"/>
  <c r="AQ24" i="24"/>
  <c r="AP24" i="24"/>
  <c r="AO24" i="24"/>
  <c r="AN24" i="24"/>
  <c r="AM24" i="24"/>
  <c r="AL24" i="24"/>
  <c r="AK24" i="24"/>
  <c r="AS23" i="24"/>
  <c r="AR23" i="24"/>
  <c r="AQ23" i="24"/>
  <c r="AP23" i="24"/>
  <c r="AO23" i="24"/>
  <c r="AN23" i="24"/>
  <c r="AM23" i="24"/>
  <c r="AL23" i="24"/>
  <c r="AK23" i="24"/>
  <c r="AS22" i="24"/>
  <c r="AR22" i="24"/>
  <c r="AQ22" i="24"/>
  <c r="AP22" i="24"/>
  <c r="AO22" i="24"/>
  <c r="AN22" i="24"/>
  <c r="AM22" i="24"/>
  <c r="AL22" i="24"/>
  <c r="AK22" i="24"/>
  <c r="AS21" i="24"/>
  <c r="AR21" i="24"/>
  <c r="AQ21" i="24"/>
  <c r="AP21" i="24"/>
  <c r="AO21" i="24"/>
  <c r="AN21" i="24"/>
  <c r="AM21" i="24"/>
  <c r="AL21" i="24"/>
  <c r="AK21" i="24"/>
  <c r="AS20" i="24"/>
  <c r="AR20" i="24"/>
  <c r="AQ20" i="24"/>
  <c r="AP20" i="24"/>
  <c r="AO20" i="24"/>
  <c r="AN20" i="24"/>
  <c r="AM20" i="24"/>
  <c r="AL20" i="24"/>
  <c r="AK20" i="24"/>
  <c r="AS19" i="24"/>
  <c r="AR19" i="24"/>
  <c r="AQ19" i="24"/>
  <c r="AP19" i="24"/>
  <c r="AO19" i="24"/>
  <c r="AN19" i="24"/>
  <c r="AM19" i="24"/>
  <c r="AL19" i="24"/>
  <c r="AK19" i="24"/>
  <c r="AS18" i="24"/>
  <c r="AR18" i="24"/>
  <c r="AQ18" i="24"/>
  <c r="AP18" i="24"/>
  <c r="AO18" i="24"/>
  <c r="AN18" i="24"/>
  <c r="AM18" i="24"/>
  <c r="AL18" i="24"/>
  <c r="AK18" i="24"/>
  <c r="AS17" i="24"/>
  <c r="AR17" i="24"/>
  <c r="AQ17" i="24"/>
  <c r="AP17" i="24"/>
  <c r="AO17" i="24"/>
  <c r="AN17" i="24"/>
  <c r="AM17" i="24"/>
  <c r="AL17" i="24"/>
  <c r="AK17" i="24"/>
  <c r="AS16" i="24"/>
  <c r="AR16" i="24"/>
  <c r="AQ16" i="24"/>
  <c r="AP16" i="24"/>
  <c r="AO16" i="24"/>
  <c r="AN16" i="24"/>
  <c r="AM16" i="24"/>
  <c r="AL16" i="24"/>
  <c r="AK16" i="24"/>
  <c r="AS15" i="24"/>
  <c r="AR15" i="24"/>
  <c r="AQ15" i="24"/>
  <c r="AP15" i="24"/>
  <c r="AO15" i="24"/>
  <c r="AN15" i="24"/>
  <c r="AM15" i="24"/>
  <c r="AL15" i="24"/>
  <c r="AK15" i="24"/>
  <c r="AS14" i="24"/>
  <c r="AR14" i="24"/>
  <c r="AQ14" i="24"/>
  <c r="AP14" i="24"/>
  <c r="AO14" i="24"/>
  <c r="AN14" i="24"/>
  <c r="AM14" i="24"/>
  <c r="AL14" i="24"/>
  <c r="AK14" i="24"/>
  <c r="AS13" i="24"/>
  <c r="AR13" i="24"/>
  <c r="AQ13" i="24"/>
  <c r="AP13" i="24"/>
  <c r="AO13" i="24"/>
  <c r="AN13" i="24"/>
  <c r="AM13" i="24"/>
  <c r="AL13" i="24"/>
  <c r="AK13" i="24"/>
  <c r="AS12" i="24"/>
  <c r="AR12" i="24"/>
  <c r="AQ12" i="24"/>
  <c r="AP12" i="24"/>
  <c r="AO12" i="24"/>
  <c r="AN12" i="24"/>
  <c r="AM12" i="24"/>
  <c r="AL12" i="24"/>
  <c r="AK12" i="24"/>
  <c r="AS11" i="24"/>
  <c r="AR11" i="24"/>
  <c r="AQ11" i="24"/>
  <c r="AP11" i="24"/>
  <c r="AO11" i="24"/>
  <c r="AN11" i="24"/>
  <c r="AM11" i="24"/>
  <c r="AL11" i="24"/>
  <c r="AK11" i="24"/>
  <c r="AS10" i="24"/>
  <c r="AR10" i="24"/>
  <c r="AQ10" i="24"/>
  <c r="AP10" i="24"/>
  <c r="AO10" i="24"/>
  <c r="AN10" i="24"/>
  <c r="AM10" i="24"/>
  <c r="AL10" i="24"/>
  <c r="AK10" i="24"/>
  <c r="AS9" i="24"/>
  <c r="AR9" i="24"/>
  <c r="AQ9" i="24"/>
  <c r="AP9" i="24"/>
  <c r="AO9" i="24"/>
  <c r="AN9" i="24"/>
  <c r="AM9" i="24"/>
  <c r="AL9" i="24"/>
  <c r="AK9" i="24"/>
  <c r="W9" i="1" l="1"/>
  <c r="E288" i="1"/>
  <c r="H850" i="2"/>
  <c r="H10" i="2"/>
  <c r="H13" i="2"/>
  <c r="H16" i="2"/>
  <c r="H19" i="2"/>
  <c r="H22" i="2"/>
  <c r="H25" i="2"/>
  <c r="H28" i="2"/>
  <c r="H31" i="2"/>
  <c r="H34" i="2"/>
  <c r="H37" i="2"/>
  <c r="H40" i="2"/>
  <c r="H43" i="2"/>
  <c r="H46" i="2"/>
  <c r="H49" i="2"/>
  <c r="H52" i="2"/>
  <c r="H55" i="2"/>
  <c r="H58" i="2"/>
  <c r="H61" i="2"/>
  <c r="H64" i="2"/>
  <c r="H67" i="2"/>
  <c r="H70" i="2"/>
  <c r="H73" i="2"/>
  <c r="H76" i="2"/>
  <c r="H79" i="2"/>
  <c r="H82" i="2"/>
  <c r="H85" i="2"/>
  <c r="H88" i="2"/>
  <c r="H91" i="2"/>
  <c r="H94" i="2"/>
  <c r="H97" i="2"/>
  <c r="H100" i="2"/>
  <c r="H103" i="2"/>
  <c r="H106" i="2"/>
  <c r="H109" i="2"/>
  <c r="H112" i="2"/>
  <c r="H115" i="2"/>
  <c r="H118" i="2"/>
  <c r="H121" i="2"/>
  <c r="H124" i="2"/>
  <c r="H127" i="2"/>
  <c r="H130" i="2"/>
  <c r="H133" i="2"/>
  <c r="H136" i="2"/>
  <c r="H139" i="2"/>
  <c r="H142" i="2"/>
  <c r="H145" i="2"/>
  <c r="H148" i="2"/>
  <c r="H151" i="2"/>
  <c r="H154" i="2"/>
  <c r="H157" i="2"/>
  <c r="H160" i="2"/>
  <c r="H163" i="2"/>
  <c r="H166" i="2"/>
  <c r="H169" i="2"/>
  <c r="H172" i="2"/>
  <c r="H175" i="2"/>
  <c r="H178" i="2"/>
  <c r="H181" i="2"/>
  <c r="H184" i="2"/>
  <c r="H187" i="2"/>
  <c r="H190" i="2"/>
  <c r="H193" i="2"/>
  <c r="H196" i="2"/>
  <c r="H199" i="2"/>
  <c r="H202" i="2"/>
  <c r="H205" i="2"/>
  <c r="H208" i="2"/>
  <c r="H211" i="2"/>
  <c r="H214" i="2"/>
  <c r="H217" i="2"/>
  <c r="H220" i="2"/>
  <c r="H223" i="2"/>
  <c r="H226" i="2"/>
  <c r="H229" i="2"/>
  <c r="H232" i="2"/>
  <c r="H235" i="2"/>
  <c r="H238" i="2"/>
  <c r="H241" i="2"/>
  <c r="H244" i="2"/>
  <c r="H247" i="2"/>
  <c r="H250" i="2"/>
  <c r="H253" i="2"/>
  <c r="H256" i="2"/>
  <c r="H259" i="2"/>
  <c r="H262" i="2"/>
  <c r="H265" i="2"/>
  <c r="H268" i="2"/>
  <c r="H271" i="2"/>
  <c r="H274" i="2"/>
  <c r="H277" i="2"/>
  <c r="H280" i="2"/>
  <c r="H283" i="2"/>
  <c r="H286" i="2"/>
  <c r="H289" i="2"/>
  <c r="H292" i="2"/>
  <c r="H295" i="2"/>
  <c r="H298" i="2"/>
  <c r="H301" i="2"/>
  <c r="H304" i="2"/>
  <c r="H307" i="2"/>
  <c r="H310" i="2"/>
  <c r="H313" i="2"/>
  <c r="H316" i="2"/>
  <c r="H319" i="2"/>
  <c r="H322" i="2"/>
  <c r="H325" i="2"/>
  <c r="H328" i="2"/>
  <c r="H331" i="2"/>
  <c r="H334" i="2"/>
  <c r="H337" i="2"/>
  <c r="H340" i="2"/>
  <c r="H343" i="2"/>
  <c r="H346" i="2"/>
  <c r="H349" i="2"/>
  <c r="H352" i="2"/>
  <c r="H355" i="2"/>
  <c r="H358" i="2"/>
  <c r="H361" i="2"/>
  <c r="H364" i="2"/>
  <c r="H367" i="2"/>
  <c r="H370" i="2"/>
  <c r="H373" i="2"/>
  <c r="H376" i="2"/>
  <c r="H379" i="2"/>
  <c r="H382" i="2"/>
  <c r="H385" i="2"/>
  <c r="H388" i="2"/>
  <c r="H391" i="2"/>
  <c r="H394" i="2"/>
  <c r="H397" i="2"/>
  <c r="H400" i="2"/>
  <c r="H403" i="2"/>
  <c r="H406" i="2"/>
  <c r="H409" i="2"/>
  <c r="H412" i="2"/>
  <c r="H415" i="2"/>
  <c r="H418" i="2"/>
  <c r="H421" i="2"/>
  <c r="H424" i="2"/>
  <c r="H427" i="2"/>
  <c r="H430" i="2"/>
  <c r="H433" i="2"/>
  <c r="H436" i="2"/>
  <c r="H439" i="2"/>
  <c r="H442" i="2"/>
  <c r="H445" i="2"/>
  <c r="H448" i="2"/>
  <c r="H451" i="2"/>
  <c r="H454" i="2"/>
  <c r="H457" i="2"/>
  <c r="H460" i="2"/>
  <c r="H463" i="2"/>
  <c r="H466" i="2"/>
  <c r="H469" i="2"/>
  <c r="H472" i="2"/>
  <c r="H475" i="2"/>
  <c r="H478" i="2"/>
  <c r="H481" i="2"/>
  <c r="H484" i="2"/>
  <c r="H487" i="2"/>
  <c r="H490" i="2"/>
  <c r="H493" i="2"/>
  <c r="H496" i="2"/>
  <c r="H499" i="2"/>
  <c r="H502" i="2"/>
  <c r="H505" i="2"/>
  <c r="H508" i="2"/>
  <c r="H511" i="2"/>
  <c r="H514" i="2"/>
  <c r="H517" i="2"/>
  <c r="H520" i="2"/>
  <c r="H523" i="2"/>
  <c r="H526" i="2"/>
  <c r="H529" i="2"/>
  <c r="H532" i="2"/>
  <c r="H535" i="2"/>
  <c r="H538" i="2"/>
  <c r="H541" i="2"/>
  <c r="H544" i="2"/>
  <c r="H547" i="2"/>
  <c r="H550" i="2"/>
  <c r="H553" i="2"/>
  <c r="H556" i="2"/>
  <c r="H559" i="2"/>
  <c r="H562" i="2"/>
  <c r="H565" i="2"/>
  <c r="H568" i="2"/>
  <c r="H571" i="2"/>
  <c r="H574" i="2"/>
  <c r="H577" i="2"/>
  <c r="H580" i="2"/>
  <c r="H583" i="2"/>
  <c r="H586" i="2"/>
  <c r="H589" i="2"/>
  <c r="H592" i="2"/>
  <c r="H595" i="2"/>
  <c r="H598" i="2"/>
  <c r="H601" i="2"/>
  <c r="H604" i="2"/>
  <c r="H607" i="2"/>
  <c r="H610" i="2"/>
  <c r="H613" i="2"/>
  <c r="H616" i="2"/>
  <c r="H619" i="2"/>
  <c r="H622" i="2"/>
  <c r="H625" i="2"/>
  <c r="H628" i="2"/>
  <c r="H631" i="2"/>
  <c r="H634" i="2"/>
  <c r="H637" i="2"/>
  <c r="H640" i="2"/>
  <c r="H643" i="2"/>
  <c r="H646" i="2"/>
  <c r="H649" i="2"/>
  <c r="H652" i="2"/>
  <c r="H655" i="2"/>
  <c r="H658" i="2"/>
  <c r="H661" i="2"/>
  <c r="H664" i="2"/>
  <c r="H667" i="2"/>
  <c r="H670" i="2"/>
  <c r="H673" i="2"/>
  <c r="H676" i="2"/>
  <c r="H679" i="2"/>
  <c r="H682" i="2"/>
  <c r="H685" i="2"/>
  <c r="H688" i="2"/>
  <c r="H691" i="2"/>
  <c r="H694" i="2"/>
  <c r="H697" i="2"/>
  <c r="H700" i="2"/>
  <c r="H703" i="2"/>
  <c r="H706" i="2"/>
  <c r="H709" i="2"/>
  <c r="H712" i="2"/>
  <c r="H715" i="2"/>
  <c r="H718" i="2"/>
  <c r="H721" i="2"/>
  <c r="H724" i="2"/>
  <c r="H727" i="2"/>
  <c r="H730" i="2"/>
  <c r="H733" i="2"/>
  <c r="H736" i="2"/>
  <c r="H739" i="2"/>
  <c r="H742" i="2"/>
  <c r="H745" i="2"/>
  <c r="H748" i="2"/>
  <c r="H751" i="2"/>
  <c r="H754" i="2"/>
  <c r="H757" i="2"/>
  <c r="H760" i="2"/>
  <c r="H763" i="2"/>
  <c r="H766" i="2"/>
  <c r="H769" i="2"/>
  <c r="H772" i="2"/>
  <c r="H775" i="2"/>
  <c r="H778" i="2"/>
  <c r="H781" i="2"/>
  <c r="H784" i="2"/>
  <c r="H787" i="2"/>
  <c r="H790" i="2"/>
  <c r="H793" i="2"/>
  <c r="H796" i="2"/>
  <c r="H799" i="2"/>
  <c r="H802" i="2"/>
  <c r="H805" i="2"/>
  <c r="H808" i="2"/>
  <c r="H811" i="2"/>
  <c r="H814" i="2"/>
  <c r="H817" i="2"/>
  <c r="H820" i="2"/>
  <c r="H823" i="2"/>
  <c r="H826" i="2"/>
  <c r="H829" i="2"/>
  <c r="H832" i="2"/>
  <c r="H835" i="2"/>
  <c r="H838" i="2"/>
  <c r="H841" i="2"/>
  <c r="H844" i="2"/>
  <c r="H847" i="2"/>
  <c r="H7" i="2"/>
  <c r="G850" i="2"/>
  <c r="G10" i="2"/>
  <c r="G13" i="2"/>
  <c r="G16" i="2"/>
  <c r="G19" i="2"/>
  <c r="G22" i="2"/>
  <c r="G25" i="2"/>
  <c r="G28" i="2"/>
  <c r="G31" i="2"/>
  <c r="G34" i="2"/>
  <c r="G37" i="2"/>
  <c r="G40" i="2"/>
  <c r="G43" i="2"/>
  <c r="G46" i="2"/>
  <c r="G49" i="2"/>
  <c r="G52" i="2"/>
  <c r="G55" i="2"/>
  <c r="G58" i="2"/>
  <c r="G61" i="2"/>
  <c r="G64" i="2"/>
  <c r="G67" i="2"/>
  <c r="G70" i="2"/>
  <c r="G73" i="2"/>
  <c r="G76" i="2"/>
  <c r="G79" i="2"/>
  <c r="G82" i="2"/>
  <c r="G85" i="2"/>
  <c r="G88" i="2"/>
  <c r="G91" i="2"/>
  <c r="G94" i="2"/>
  <c r="G97" i="2"/>
  <c r="G100" i="2"/>
  <c r="G103" i="2"/>
  <c r="G106" i="2"/>
  <c r="G109" i="2"/>
  <c r="G112" i="2"/>
  <c r="G115" i="2"/>
  <c r="G118" i="2"/>
  <c r="G121" i="2"/>
  <c r="G124" i="2"/>
  <c r="G127" i="2"/>
  <c r="G130" i="2"/>
  <c r="G133" i="2"/>
  <c r="G136" i="2"/>
  <c r="G139" i="2"/>
  <c r="G142" i="2"/>
  <c r="G145" i="2"/>
  <c r="G148" i="2"/>
  <c r="G151" i="2"/>
  <c r="G154" i="2"/>
  <c r="G157" i="2"/>
  <c r="G160" i="2"/>
  <c r="G163" i="2"/>
  <c r="G166" i="2"/>
  <c r="G169" i="2"/>
  <c r="G172" i="2"/>
  <c r="G175" i="2"/>
  <c r="G178" i="2"/>
  <c r="G181" i="2"/>
  <c r="G184" i="2"/>
  <c r="G187" i="2"/>
  <c r="G190" i="2"/>
  <c r="G193" i="2"/>
  <c r="G196" i="2"/>
  <c r="G199" i="2"/>
  <c r="G202" i="2"/>
  <c r="G205" i="2"/>
  <c r="G208" i="2"/>
  <c r="G211" i="2"/>
  <c r="G214" i="2"/>
  <c r="G217" i="2"/>
  <c r="G220" i="2"/>
  <c r="G223" i="2"/>
  <c r="G226" i="2"/>
  <c r="G229" i="2"/>
  <c r="G232" i="2"/>
  <c r="G235" i="2"/>
  <c r="G238" i="2"/>
  <c r="G241" i="2"/>
  <c r="G244" i="2"/>
  <c r="G247" i="2"/>
  <c r="G250" i="2"/>
  <c r="G253" i="2"/>
  <c r="G256" i="2"/>
  <c r="G259" i="2"/>
  <c r="G262" i="2"/>
  <c r="G265" i="2"/>
  <c r="G268" i="2"/>
  <c r="G271" i="2"/>
  <c r="G274" i="2"/>
  <c r="G277" i="2"/>
  <c r="G280" i="2"/>
  <c r="G283" i="2"/>
  <c r="G286" i="2"/>
  <c r="G289" i="2"/>
  <c r="G292" i="2"/>
  <c r="G295" i="2"/>
  <c r="G298" i="2"/>
  <c r="G301" i="2"/>
  <c r="G304" i="2"/>
  <c r="G307" i="2"/>
  <c r="G310" i="2"/>
  <c r="G313" i="2"/>
  <c r="G316" i="2"/>
  <c r="G319" i="2"/>
  <c r="G322" i="2"/>
  <c r="G325" i="2"/>
  <c r="G328" i="2"/>
  <c r="G331" i="2"/>
  <c r="G334" i="2"/>
  <c r="G337" i="2"/>
  <c r="G340" i="2"/>
  <c r="G343" i="2"/>
  <c r="G346" i="2"/>
  <c r="G349" i="2"/>
  <c r="G352" i="2"/>
  <c r="G355" i="2"/>
  <c r="G358" i="2"/>
  <c r="G361" i="2"/>
  <c r="G364" i="2"/>
  <c r="G367" i="2"/>
  <c r="G370" i="2"/>
  <c r="G373" i="2"/>
  <c r="G376" i="2"/>
  <c r="G379" i="2"/>
  <c r="G382" i="2"/>
  <c r="G385" i="2"/>
  <c r="G388" i="2"/>
  <c r="G391" i="2"/>
  <c r="G394" i="2"/>
  <c r="G397" i="2"/>
  <c r="G400" i="2"/>
  <c r="G403" i="2"/>
  <c r="G406" i="2"/>
  <c r="G409" i="2"/>
  <c r="G412" i="2"/>
  <c r="G415" i="2"/>
  <c r="G418" i="2"/>
  <c r="G421" i="2"/>
  <c r="G424" i="2"/>
  <c r="G427" i="2"/>
  <c r="G430" i="2"/>
  <c r="G433" i="2"/>
  <c r="G436" i="2"/>
  <c r="G439" i="2"/>
  <c r="G442" i="2"/>
  <c r="G445" i="2"/>
  <c r="G448" i="2"/>
  <c r="G451" i="2"/>
  <c r="G454" i="2"/>
  <c r="G457" i="2"/>
  <c r="G460" i="2"/>
  <c r="G463" i="2"/>
  <c r="G466" i="2"/>
  <c r="G469" i="2"/>
  <c r="G472" i="2"/>
  <c r="G475" i="2"/>
  <c r="G478" i="2"/>
  <c r="G481" i="2"/>
  <c r="G484" i="2"/>
  <c r="G487" i="2"/>
  <c r="G490" i="2"/>
  <c r="G493" i="2"/>
  <c r="G496" i="2"/>
  <c r="G499" i="2"/>
  <c r="G502" i="2"/>
  <c r="G505" i="2"/>
  <c r="G508" i="2"/>
  <c r="G511" i="2"/>
  <c r="G514" i="2"/>
  <c r="G517" i="2"/>
  <c r="G520" i="2"/>
  <c r="G523" i="2"/>
  <c r="G526" i="2"/>
  <c r="G529" i="2"/>
  <c r="G532" i="2"/>
  <c r="G535" i="2"/>
  <c r="G538" i="2"/>
  <c r="G541" i="2"/>
  <c r="G544" i="2"/>
  <c r="G547" i="2"/>
  <c r="G550" i="2"/>
  <c r="G553" i="2"/>
  <c r="G556" i="2"/>
  <c r="G559" i="2"/>
  <c r="G562" i="2"/>
  <c r="G565" i="2"/>
  <c r="G568" i="2"/>
  <c r="G571" i="2"/>
  <c r="G574" i="2"/>
  <c r="G577" i="2"/>
  <c r="G580" i="2"/>
  <c r="G583" i="2"/>
  <c r="G586" i="2"/>
  <c r="G589" i="2"/>
  <c r="G592" i="2"/>
  <c r="G595" i="2"/>
  <c r="G598" i="2"/>
  <c r="G601" i="2"/>
  <c r="G604" i="2"/>
  <c r="G607" i="2"/>
  <c r="G610" i="2"/>
  <c r="G613" i="2"/>
  <c r="G616" i="2"/>
  <c r="G619" i="2"/>
  <c r="G622" i="2"/>
  <c r="G625" i="2"/>
  <c r="G628" i="2"/>
  <c r="G631" i="2"/>
  <c r="G634" i="2"/>
  <c r="G637" i="2"/>
  <c r="G640" i="2"/>
  <c r="G643" i="2"/>
  <c r="G646" i="2"/>
  <c r="G649" i="2"/>
  <c r="G652" i="2"/>
  <c r="G655" i="2"/>
  <c r="G658" i="2"/>
  <c r="G661" i="2"/>
  <c r="G664" i="2"/>
  <c r="G667" i="2"/>
  <c r="G670" i="2"/>
  <c r="G673" i="2"/>
  <c r="G676" i="2"/>
  <c r="G679" i="2"/>
  <c r="G682" i="2"/>
  <c r="G685" i="2"/>
  <c r="G688" i="2"/>
  <c r="G691" i="2"/>
  <c r="G694" i="2"/>
  <c r="G697" i="2"/>
  <c r="G700" i="2"/>
  <c r="G703" i="2"/>
  <c r="G706" i="2"/>
  <c r="G709" i="2"/>
  <c r="G712" i="2"/>
  <c r="G715" i="2"/>
  <c r="G718" i="2"/>
  <c r="G721" i="2"/>
  <c r="G724" i="2"/>
  <c r="G727" i="2"/>
  <c r="G730" i="2"/>
  <c r="G733" i="2"/>
  <c r="G736" i="2"/>
  <c r="G739" i="2"/>
  <c r="G742" i="2"/>
  <c r="G745" i="2"/>
  <c r="G748" i="2"/>
  <c r="G751" i="2"/>
  <c r="G754" i="2"/>
  <c r="G757" i="2"/>
  <c r="G760" i="2"/>
  <c r="G763" i="2"/>
  <c r="G766" i="2"/>
  <c r="G769" i="2"/>
  <c r="G772" i="2"/>
  <c r="G775" i="2"/>
  <c r="G778" i="2"/>
  <c r="G781" i="2"/>
  <c r="G784" i="2"/>
  <c r="G787" i="2"/>
  <c r="G790" i="2"/>
  <c r="G793" i="2"/>
  <c r="G796" i="2"/>
  <c r="G799" i="2"/>
  <c r="G802" i="2"/>
  <c r="G805" i="2"/>
  <c r="G808" i="2"/>
  <c r="G811" i="2"/>
  <c r="G814" i="2"/>
  <c r="G817" i="2"/>
  <c r="G820" i="2"/>
  <c r="G823" i="2"/>
  <c r="G826" i="2"/>
  <c r="G829" i="2"/>
  <c r="G832" i="2"/>
  <c r="G835" i="2"/>
  <c r="G838" i="2"/>
  <c r="G841" i="2"/>
  <c r="G844" i="2"/>
  <c r="G847" i="2"/>
  <c r="G7" i="2"/>
  <c r="Q228" i="20" l="1"/>
  <c r="Q214" i="20"/>
  <c r="Q213" i="20"/>
  <c r="Q57" i="20"/>
  <c r="Q56" i="20"/>
  <c r="Q10" i="20"/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7" i="1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254" i="20"/>
  <c r="Q255" i="20"/>
  <c r="Q256" i="20"/>
  <c r="Q257" i="20"/>
  <c r="Q258" i="20"/>
  <c r="Q259" i="20"/>
  <c r="Q260" i="20"/>
  <c r="Q261" i="20"/>
  <c r="Q262" i="20"/>
  <c r="Q263" i="20"/>
  <c r="Q264" i="20"/>
  <c r="Q265" i="20"/>
  <c r="Q266" i="20"/>
  <c r="Q267" i="20"/>
  <c r="Q268" i="20"/>
  <c r="Q269" i="20"/>
  <c r="Q270" i="20"/>
  <c r="Q271" i="20"/>
  <c r="Q272" i="20"/>
  <c r="Q273" i="20"/>
  <c r="Q274" i="20"/>
  <c r="Q275" i="20"/>
  <c r="Q276" i="20"/>
  <c r="Q277" i="20"/>
  <c r="Q278" i="20"/>
  <c r="Q279" i="20"/>
  <c r="Q280" i="20"/>
  <c r="Q281" i="20"/>
  <c r="Q282" i="20"/>
  <c r="Q283" i="20"/>
  <c r="Q284" i="20"/>
  <c r="Q285" i="20"/>
  <c r="Q286" i="20"/>
  <c r="Q287" i="20"/>
  <c r="Q288" i="20"/>
  <c r="Q289" i="20"/>
  <c r="Q290" i="20"/>
  <c r="Q291" i="20"/>
  <c r="Q292" i="20"/>
  <c r="Q293" i="20"/>
  <c r="Q229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H220" i="20"/>
  <c r="H219" i="20"/>
  <c r="H218" i="20"/>
  <c r="H216" i="20"/>
  <c r="H215" i="20"/>
  <c r="H214" i="20"/>
  <c r="H212" i="20"/>
  <c r="H211" i="20"/>
  <c r="H210" i="20"/>
  <c r="H208" i="20"/>
  <c r="H207" i="20"/>
  <c r="H206" i="20"/>
  <c r="H204" i="20"/>
  <c r="H203" i="20"/>
  <c r="H202" i="20"/>
  <c r="H200" i="20"/>
  <c r="H199" i="20"/>
  <c r="H198" i="20"/>
  <c r="H196" i="20"/>
  <c r="H195" i="20"/>
  <c r="H194" i="20"/>
  <c r="H192" i="20"/>
  <c r="H191" i="20"/>
  <c r="H190" i="20"/>
  <c r="H188" i="20"/>
  <c r="H187" i="20"/>
  <c r="H186" i="20"/>
  <c r="H184" i="20"/>
  <c r="H183" i="20"/>
  <c r="H182" i="20"/>
  <c r="H180" i="20"/>
  <c r="H179" i="20"/>
  <c r="H178" i="20"/>
  <c r="H176" i="20"/>
  <c r="H175" i="20"/>
  <c r="H174" i="20"/>
  <c r="H172" i="20"/>
  <c r="H171" i="20"/>
  <c r="H170" i="20"/>
  <c r="H168" i="20"/>
  <c r="H167" i="20"/>
  <c r="H166" i="20"/>
  <c r="H164" i="20"/>
  <c r="H163" i="20"/>
  <c r="H162" i="20"/>
  <c r="H160" i="20"/>
  <c r="H159" i="20"/>
  <c r="H158" i="20"/>
  <c r="H156" i="20"/>
  <c r="H155" i="20"/>
  <c r="H154" i="20"/>
  <c r="H152" i="20"/>
  <c r="H151" i="20"/>
  <c r="H150" i="20"/>
  <c r="H148" i="20"/>
  <c r="H147" i="20"/>
  <c r="H146" i="20"/>
  <c r="H144" i="20"/>
  <c r="H143" i="20"/>
  <c r="H142" i="20"/>
  <c r="H140" i="20"/>
  <c r="H139" i="20"/>
  <c r="H138" i="20"/>
  <c r="H136" i="20"/>
  <c r="H135" i="20"/>
  <c r="H134" i="20"/>
  <c r="H132" i="20"/>
  <c r="H131" i="20"/>
  <c r="H130" i="20"/>
  <c r="H128" i="20"/>
  <c r="H127" i="20"/>
  <c r="H126" i="20"/>
  <c r="H124" i="20"/>
  <c r="H123" i="20"/>
  <c r="H122" i="20"/>
  <c r="H120" i="20"/>
  <c r="H119" i="20"/>
  <c r="H118" i="20"/>
  <c r="H116" i="20"/>
  <c r="H115" i="20"/>
  <c r="H114" i="20"/>
  <c r="H112" i="20"/>
  <c r="H111" i="20"/>
  <c r="H110" i="20"/>
  <c r="H108" i="20"/>
  <c r="H107" i="20"/>
  <c r="H106" i="20"/>
  <c r="H104" i="20"/>
  <c r="H103" i="20"/>
  <c r="H102" i="20"/>
  <c r="H100" i="20"/>
  <c r="H99" i="20"/>
  <c r="H98" i="20"/>
  <c r="H96" i="20"/>
  <c r="H95" i="20"/>
  <c r="H94" i="20"/>
  <c r="H92" i="20"/>
  <c r="H91" i="20"/>
  <c r="H90" i="20"/>
  <c r="H88" i="20"/>
  <c r="H87" i="20"/>
  <c r="H86" i="20"/>
  <c r="H84" i="20"/>
  <c r="H83" i="20"/>
  <c r="H82" i="20"/>
  <c r="H80" i="20"/>
  <c r="H79" i="20"/>
  <c r="H78" i="20"/>
  <c r="H76" i="20"/>
  <c r="H75" i="20"/>
  <c r="H74" i="20"/>
  <c r="H72" i="20"/>
  <c r="H71" i="20"/>
  <c r="H70" i="20"/>
  <c r="H68" i="20"/>
  <c r="H67" i="20"/>
  <c r="H66" i="20"/>
  <c r="H64" i="20"/>
  <c r="H63" i="20"/>
  <c r="H62" i="20"/>
  <c r="H60" i="20"/>
  <c r="H59" i="20"/>
  <c r="H58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10" i="20"/>
  <c r="E27" i="20"/>
  <c r="F27" i="20" s="1"/>
  <c r="E26" i="20"/>
  <c r="F26" i="20" s="1"/>
  <c r="M854" i="18" l="1"/>
  <c r="AC78" i="1" l="1"/>
  <c r="AD78" i="1" s="1"/>
  <c r="W78" i="1"/>
  <c r="X78" i="1" s="1"/>
  <c r="B287" i="1"/>
  <c r="D287" i="1" s="1"/>
  <c r="B288" i="1"/>
  <c r="J288" i="1" s="1"/>
  <c r="D288" i="1" l="1"/>
  <c r="M14" i="18"/>
  <c r="M850" i="18"/>
  <c r="M851" i="18"/>
  <c r="M852" i="18"/>
  <c r="M853" i="18"/>
  <c r="M849" i="18"/>
  <c r="T287" i="2"/>
  <c r="E287" i="1" s="1"/>
  <c r="J287" i="1" s="1"/>
  <c r="K287" i="1" s="1"/>
  <c r="T288" i="2"/>
  <c r="K288" i="1" s="1"/>
  <c r="F287" i="1" l="1"/>
  <c r="H287" i="1" s="1"/>
  <c r="I287" i="1" s="1"/>
  <c r="F288" i="1"/>
  <c r="H288" i="1" l="1"/>
  <c r="I288" i="1" s="1"/>
  <c r="T172" i="2" l="1"/>
  <c r="T7" i="2"/>
  <c r="E7" i="1" s="1"/>
  <c r="J7" i="1" s="1"/>
  <c r="AC10" i="1" l="1"/>
  <c r="AD10" i="1" s="1"/>
  <c r="AC11" i="1"/>
  <c r="AD11" i="1" s="1"/>
  <c r="AC12" i="1"/>
  <c r="AD12" i="1" s="1"/>
  <c r="AC13" i="1"/>
  <c r="AD13" i="1"/>
  <c r="AC14" i="1"/>
  <c r="AD14" i="1"/>
  <c r="AC15" i="1"/>
  <c r="AD15" i="1" s="1"/>
  <c r="AC16" i="1"/>
  <c r="AD16" i="1" s="1"/>
  <c r="AC17" i="1"/>
  <c r="AD17" i="1" s="1"/>
  <c r="AC18" i="1"/>
  <c r="AD18" i="1" s="1"/>
  <c r="AC19" i="1"/>
  <c r="AD19" i="1" s="1"/>
  <c r="AC20" i="1"/>
  <c r="AD20" i="1" s="1"/>
  <c r="AC21" i="1"/>
  <c r="AD21" i="1" s="1"/>
  <c r="AC22" i="1"/>
  <c r="AD22" i="1" s="1"/>
  <c r="AC23" i="1"/>
  <c r="AD23" i="1" s="1"/>
  <c r="AC24" i="1"/>
  <c r="AD24" i="1" s="1"/>
  <c r="AC25" i="1"/>
  <c r="AD25" i="1"/>
  <c r="AC26" i="1"/>
  <c r="AD26" i="1" s="1"/>
  <c r="AC27" i="1"/>
  <c r="AD27" i="1" s="1"/>
  <c r="AC28" i="1"/>
  <c r="AD28" i="1" s="1"/>
  <c r="AC29" i="1"/>
  <c r="AD29" i="1"/>
  <c r="AC30" i="1"/>
  <c r="AD30" i="1" s="1"/>
  <c r="AC31" i="1"/>
  <c r="AD31" i="1" s="1"/>
  <c r="AC32" i="1"/>
  <c r="AD32" i="1" s="1"/>
  <c r="AC33" i="1"/>
  <c r="AD33" i="1"/>
  <c r="AC34" i="1"/>
  <c r="AD34" i="1"/>
  <c r="AC35" i="1"/>
  <c r="AD35" i="1" s="1"/>
  <c r="AC36" i="1"/>
  <c r="AD36" i="1" s="1"/>
  <c r="AC37" i="1"/>
  <c r="AD37" i="1" s="1"/>
  <c r="AC38" i="1"/>
  <c r="AD38" i="1"/>
  <c r="AC39" i="1"/>
  <c r="AD39" i="1" s="1"/>
  <c r="AC40" i="1"/>
  <c r="AD40" i="1" s="1"/>
  <c r="AC41" i="1"/>
  <c r="AD41" i="1"/>
  <c r="AC42" i="1"/>
  <c r="AD42" i="1" s="1"/>
  <c r="AC43" i="1"/>
  <c r="AD43" i="1" s="1"/>
  <c r="AC44" i="1"/>
  <c r="AD44" i="1" s="1"/>
  <c r="AC45" i="1"/>
  <c r="AD45" i="1"/>
  <c r="AC46" i="1"/>
  <c r="AD46" i="1"/>
  <c r="AC47" i="1"/>
  <c r="AD47" i="1" s="1"/>
  <c r="AC48" i="1"/>
  <c r="AD48" i="1" s="1"/>
  <c r="AC49" i="1"/>
  <c r="AD49" i="1"/>
  <c r="AC50" i="1"/>
  <c r="AD50" i="1"/>
  <c r="AC51" i="1"/>
  <c r="AD51" i="1" s="1"/>
  <c r="AC52" i="1"/>
  <c r="AD52" i="1" s="1"/>
  <c r="AC53" i="1"/>
  <c r="AD53" i="1" s="1"/>
  <c r="AC54" i="1"/>
  <c r="AD54" i="1"/>
  <c r="AC55" i="1"/>
  <c r="AD55" i="1" s="1"/>
  <c r="AC56" i="1"/>
  <c r="AD56" i="1" s="1"/>
  <c r="AC57" i="1"/>
  <c r="AD57" i="1" s="1"/>
  <c r="AC58" i="1"/>
  <c r="AD58" i="1" s="1"/>
  <c r="AC59" i="1"/>
  <c r="AD59" i="1" s="1"/>
  <c r="AC60" i="1"/>
  <c r="AD60" i="1" s="1"/>
  <c r="AC61" i="1"/>
  <c r="AD61" i="1"/>
  <c r="AC62" i="1"/>
  <c r="AD62" i="1"/>
  <c r="AC63" i="1"/>
  <c r="AD63" i="1" s="1"/>
  <c r="AC64" i="1"/>
  <c r="AD64" i="1" s="1"/>
  <c r="AC65" i="1"/>
  <c r="AD65" i="1" s="1"/>
  <c r="AC66" i="1"/>
  <c r="AD66" i="1"/>
  <c r="AC67" i="1"/>
  <c r="AD67" i="1" s="1"/>
  <c r="AC68" i="1"/>
  <c r="AD68" i="1" s="1"/>
  <c r="AC69" i="1"/>
  <c r="AD69" i="1" s="1"/>
  <c r="AC70" i="1"/>
  <c r="AD70" i="1"/>
  <c r="AC71" i="1"/>
  <c r="AD71" i="1" s="1"/>
  <c r="AC72" i="1"/>
  <c r="AD72" i="1" s="1"/>
  <c r="AC73" i="1"/>
  <c r="AD73" i="1"/>
  <c r="AC74" i="1"/>
  <c r="AD74" i="1" s="1"/>
  <c r="AC75" i="1"/>
  <c r="AD75" i="1" s="1"/>
  <c r="AC76" i="1"/>
  <c r="AD76" i="1" s="1"/>
  <c r="AC77" i="1"/>
  <c r="AD77" i="1" s="1"/>
  <c r="AC9" i="1"/>
  <c r="AD9" i="1" s="1"/>
  <c r="X9" i="1" l="1"/>
  <c r="K7" i="1"/>
  <c r="W73" i="1"/>
  <c r="X73" i="1" s="1"/>
  <c r="W74" i="1"/>
  <c r="X74" i="1" s="1"/>
  <c r="W75" i="1"/>
  <c r="X75" i="1" s="1"/>
  <c r="W76" i="1"/>
  <c r="X76" i="1" s="1"/>
  <c r="W77" i="1"/>
  <c r="X77" i="1" s="1"/>
  <c r="B265" i="1" l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D286" i="1" s="1"/>
  <c r="M783" i="18"/>
  <c r="M784" i="18"/>
  <c r="M785" i="18"/>
  <c r="M786" i="18"/>
  <c r="M787" i="18"/>
  <c r="M788" i="18"/>
  <c r="M789" i="18"/>
  <c r="M790" i="18"/>
  <c r="M791" i="18"/>
  <c r="M792" i="18"/>
  <c r="M793" i="18"/>
  <c r="M794" i="18"/>
  <c r="M795" i="18"/>
  <c r="M796" i="18"/>
  <c r="M797" i="18"/>
  <c r="M798" i="18"/>
  <c r="M799" i="18"/>
  <c r="M800" i="18"/>
  <c r="M801" i="18"/>
  <c r="M802" i="18"/>
  <c r="M803" i="18"/>
  <c r="M804" i="18"/>
  <c r="M805" i="18"/>
  <c r="M806" i="18"/>
  <c r="M807" i="18"/>
  <c r="M808" i="18"/>
  <c r="M809" i="18"/>
  <c r="M810" i="18"/>
  <c r="M811" i="18"/>
  <c r="M812" i="18"/>
  <c r="M813" i="18"/>
  <c r="M814" i="18"/>
  <c r="M815" i="18"/>
  <c r="M816" i="18"/>
  <c r="M817" i="18"/>
  <c r="M818" i="18"/>
  <c r="M819" i="18"/>
  <c r="M820" i="18"/>
  <c r="M821" i="18"/>
  <c r="M822" i="18"/>
  <c r="M823" i="18"/>
  <c r="M824" i="18"/>
  <c r="M825" i="18"/>
  <c r="M826" i="18"/>
  <c r="M827" i="18"/>
  <c r="M828" i="18"/>
  <c r="M829" i="18"/>
  <c r="M830" i="18"/>
  <c r="M831" i="18"/>
  <c r="M832" i="18"/>
  <c r="M833" i="18"/>
  <c r="M834" i="18"/>
  <c r="M835" i="18"/>
  <c r="M836" i="18"/>
  <c r="M837" i="18"/>
  <c r="M838" i="18"/>
  <c r="M839" i="18"/>
  <c r="M840" i="18"/>
  <c r="M841" i="18"/>
  <c r="M842" i="18"/>
  <c r="M843" i="18"/>
  <c r="M844" i="18"/>
  <c r="M845" i="18"/>
  <c r="M846" i="18"/>
  <c r="M847" i="18"/>
  <c r="M848" i="18"/>
  <c r="P288" i="1" l="1"/>
  <c r="D280" i="1"/>
  <c r="D272" i="1"/>
  <c r="D284" i="1"/>
  <c r="D276" i="1"/>
  <c r="D268" i="1"/>
  <c r="D271" i="1"/>
  <c r="P272" i="1"/>
  <c r="P280" i="1"/>
  <c r="P284" i="1"/>
  <c r="P276" i="1"/>
  <c r="P268" i="1"/>
  <c r="D279" i="1"/>
  <c r="D283" i="1"/>
  <c r="D275" i="1"/>
  <c r="D267" i="1"/>
  <c r="D281" i="1"/>
  <c r="D273" i="1"/>
  <c r="D265" i="1"/>
  <c r="D278" i="1"/>
  <c r="D270" i="1"/>
  <c r="D285" i="1"/>
  <c r="D277" i="1"/>
  <c r="D269" i="1"/>
  <c r="D282" i="1"/>
  <c r="D274" i="1"/>
  <c r="D266" i="1"/>
  <c r="T265" i="2"/>
  <c r="E265" i="1" s="1"/>
  <c r="J265" i="1" s="1"/>
  <c r="K265" i="1" s="1"/>
  <c r="T266" i="2"/>
  <c r="E266" i="1" s="1"/>
  <c r="F266" i="1" s="1"/>
  <c r="T267" i="2"/>
  <c r="E267" i="1" s="1"/>
  <c r="J267" i="1" s="1"/>
  <c r="K267" i="1" s="1"/>
  <c r="T268" i="2"/>
  <c r="E268" i="1" s="1"/>
  <c r="F268" i="1" s="1"/>
  <c r="T269" i="2"/>
  <c r="E269" i="1" s="1"/>
  <c r="F269" i="1" s="1"/>
  <c r="T270" i="2"/>
  <c r="E270" i="1" s="1"/>
  <c r="F270" i="1" s="1"/>
  <c r="T271" i="2"/>
  <c r="E271" i="1" s="1"/>
  <c r="J271" i="1" s="1"/>
  <c r="K271" i="1" s="1"/>
  <c r="T272" i="2"/>
  <c r="E272" i="1" s="1"/>
  <c r="J272" i="1" s="1"/>
  <c r="K272" i="1" s="1"/>
  <c r="T273" i="2"/>
  <c r="E273" i="1" s="1"/>
  <c r="J273" i="1" s="1"/>
  <c r="K273" i="1" s="1"/>
  <c r="T274" i="2"/>
  <c r="E274" i="1" s="1"/>
  <c r="J274" i="1" s="1"/>
  <c r="K274" i="1" s="1"/>
  <c r="T275" i="2"/>
  <c r="E275" i="1" s="1"/>
  <c r="F275" i="1" s="1"/>
  <c r="T276" i="2"/>
  <c r="E276" i="1" s="1"/>
  <c r="J276" i="1" s="1"/>
  <c r="K276" i="1" s="1"/>
  <c r="T277" i="2"/>
  <c r="E277" i="1" s="1"/>
  <c r="F277" i="1" s="1"/>
  <c r="T278" i="2"/>
  <c r="E278" i="1" s="1"/>
  <c r="F278" i="1" s="1"/>
  <c r="T279" i="2"/>
  <c r="E279" i="1" s="1"/>
  <c r="F279" i="1" s="1"/>
  <c r="T280" i="2"/>
  <c r="E280" i="1" s="1"/>
  <c r="J280" i="1" s="1"/>
  <c r="K280" i="1" s="1"/>
  <c r="T281" i="2"/>
  <c r="E281" i="1" s="1"/>
  <c r="J281" i="1" s="1"/>
  <c r="K281" i="1" s="1"/>
  <c r="T282" i="2"/>
  <c r="E282" i="1" s="1"/>
  <c r="F282" i="1" s="1"/>
  <c r="T283" i="2"/>
  <c r="E283" i="1" s="1"/>
  <c r="F283" i="1" s="1"/>
  <c r="T284" i="2"/>
  <c r="E284" i="1" s="1"/>
  <c r="J284" i="1" s="1"/>
  <c r="K284" i="1" s="1"/>
  <c r="T285" i="2"/>
  <c r="E285" i="1" s="1"/>
  <c r="T286" i="2"/>
  <c r="E286" i="1" l="1"/>
  <c r="F286" i="1" s="1"/>
  <c r="J285" i="1"/>
  <c r="K285" i="1" s="1"/>
  <c r="N284" i="1"/>
  <c r="N288" i="1"/>
  <c r="N272" i="1"/>
  <c r="F274" i="1"/>
  <c r="J283" i="1"/>
  <c r="K283" i="1" s="1"/>
  <c r="J266" i="1"/>
  <c r="K266" i="1" s="1"/>
  <c r="F272" i="1"/>
  <c r="H272" i="1" s="1"/>
  <c r="I272" i="1" s="1"/>
  <c r="F284" i="1"/>
  <c r="H284" i="1" s="1"/>
  <c r="I284" i="1" s="1"/>
  <c r="F271" i="1"/>
  <c r="F280" i="1"/>
  <c r="J275" i="1"/>
  <c r="K275" i="1" s="1"/>
  <c r="F267" i="1"/>
  <c r="H267" i="1" s="1"/>
  <c r="I267" i="1" s="1"/>
  <c r="J282" i="1"/>
  <c r="K282" i="1" s="1"/>
  <c r="F276" i="1"/>
  <c r="Q280" i="1"/>
  <c r="Q272" i="1"/>
  <c r="F265" i="1"/>
  <c r="F273" i="1"/>
  <c r="J270" i="1"/>
  <c r="K270" i="1" s="1"/>
  <c r="J279" i="1"/>
  <c r="K279" i="1" s="1"/>
  <c r="J277" i="1"/>
  <c r="K277" i="1" s="1"/>
  <c r="F281" i="1"/>
  <c r="Q268" i="1"/>
  <c r="J268" i="1"/>
  <c r="K268" i="1" s="1"/>
  <c r="J278" i="1"/>
  <c r="K278" i="1" s="1"/>
  <c r="J269" i="1"/>
  <c r="K269" i="1" s="1"/>
  <c r="Q276" i="1"/>
  <c r="F285" i="1"/>
  <c r="H285" i="1" s="1"/>
  <c r="I285" i="1" s="1"/>
  <c r="Q284" i="1"/>
  <c r="H279" i="1"/>
  <c r="I279" i="1" s="1"/>
  <c r="H269" i="1"/>
  <c r="I269" i="1" s="1"/>
  <c r="H268" i="1"/>
  <c r="I268" i="1" s="1"/>
  <c r="H277" i="1"/>
  <c r="I277" i="1" s="1"/>
  <c r="N280" i="1"/>
  <c r="N276" i="1"/>
  <c r="H283" i="1"/>
  <c r="I283" i="1" s="1"/>
  <c r="H286" i="1"/>
  <c r="I286" i="1" s="1"/>
  <c r="H275" i="1"/>
  <c r="I275" i="1" s="1"/>
  <c r="H270" i="1"/>
  <c r="I270" i="1" s="1"/>
  <c r="N268" i="1"/>
  <c r="H282" i="1"/>
  <c r="I282" i="1" s="1"/>
  <c r="H278" i="1"/>
  <c r="I278" i="1" s="1"/>
  <c r="H266" i="1"/>
  <c r="I266" i="1" s="1"/>
  <c r="T9" i="2"/>
  <c r="J286" i="1" l="1"/>
  <c r="K286" i="1" s="1"/>
  <c r="Q288" i="1"/>
  <c r="H274" i="1"/>
  <c r="I274" i="1" s="1"/>
  <c r="O288" i="1"/>
  <c r="H265" i="1"/>
  <c r="I265" i="1" s="1"/>
  <c r="O272" i="1"/>
  <c r="O280" i="1"/>
  <c r="H273" i="1"/>
  <c r="I273" i="1" s="1"/>
  <c r="O268" i="1"/>
  <c r="H281" i="1"/>
  <c r="I281" i="1" s="1"/>
  <c r="H280" i="1"/>
  <c r="I280" i="1" s="1"/>
  <c r="H271" i="1"/>
  <c r="I271" i="1" s="1"/>
  <c r="H276" i="1"/>
  <c r="I276" i="1" s="1"/>
  <c r="O284" i="1"/>
  <c r="O276" i="1"/>
  <c r="W70" i="1"/>
  <c r="X70" i="1" s="1"/>
  <c r="W71" i="1"/>
  <c r="X71" i="1" s="1"/>
  <c r="W72" i="1"/>
  <c r="X72" i="1" s="1"/>
  <c r="B256" i="1" l="1"/>
  <c r="B257" i="1"/>
  <c r="B258" i="1"/>
  <c r="B259" i="1"/>
  <c r="B260" i="1"/>
  <c r="B261" i="1"/>
  <c r="B262" i="1"/>
  <c r="B263" i="1"/>
  <c r="B264" i="1"/>
  <c r="D264" i="1" s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9" i="1"/>
  <c r="P12" i="1" s="1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126" i="18"/>
  <c r="M127" i="18"/>
  <c r="M128" i="18"/>
  <c r="M129" i="18"/>
  <c r="M130" i="18"/>
  <c r="M131" i="18"/>
  <c r="M132" i="18"/>
  <c r="M133" i="18"/>
  <c r="M134" i="18"/>
  <c r="M135" i="18"/>
  <c r="M136" i="18"/>
  <c r="M137" i="18"/>
  <c r="M138" i="18"/>
  <c r="M139" i="18"/>
  <c r="M140" i="18"/>
  <c r="M141" i="18"/>
  <c r="M142" i="18"/>
  <c r="M143" i="18"/>
  <c r="M144" i="18"/>
  <c r="M145" i="18"/>
  <c r="M146" i="18"/>
  <c r="M147" i="18"/>
  <c r="M148" i="18"/>
  <c r="M149" i="18"/>
  <c r="M150" i="18"/>
  <c r="M151" i="18"/>
  <c r="M152" i="18"/>
  <c r="M153" i="18"/>
  <c r="M154" i="18"/>
  <c r="M155" i="18"/>
  <c r="M156" i="18"/>
  <c r="M157" i="18"/>
  <c r="M158" i="18"/>
  <c r="M159" i="18"/>
  <c r="M160" i="18"/>
  <c r="M161" i="18"/>
  <c r="M162" i="18"/>
  <c r="M163" i="18"/>
  <c r="M164" i="18"/>
  <c r="M165" i="18"/>
  <c r="M166" i="18"/>
  <c r="M167" i="18"/>
  <c r="M168" i="18"/>
  <c r="M169" i="18"/>
  <c r="M170" i="18"/>
  <c r="M171" i="18"/>
  <c r="M172" i="18"/>
  <c r="M173" i="18"/>
  <c r="M174" i="18"/>
  <c r="M175" i="18"/>
  <c r="M176" i="18"/>
  <c r="M177" i="18"/>
  <c r="M178" i="18"/>
  <c r="M179" i="18"/>
  <c r="M180" i="18"/>
  <c r="M181" i="18"/>
  <c r="M182" i="18"/>
  <c r="M183" i="18"/>
  <c r="M184" i="18"/>
  <c r="M185" i="18"/>
  <c r="M186" i="18"/>
  <c r="M187" i="18"/>
  <c r="M188" i="18"/>
  <c r="M189" i="18"/>
  <c r="M190" i="18"/>
  <c r="M191" i="18"/>
  <c r="M192" i="18"/>
  <c r="M193" i="18"/>
  <c r="M194" i="18"/>
  <c r="M195" i="18"/>
  <c r="M196" i="18"/>
  <c r="M197" i="18"/>
  <c r="M198" i="18"/>
  <c r="M199" i="18"/>
  <c r="M200" i="18"/>
  <c r="M201" i="18"/>
  <c r="M202" i="18"/>
  <c r="M203" i="18"/>
  <c r="M204" i="18"/>
  <c r="M205" i="18"/>
  <c r="M206" i="18"/>
  <c r="M207" i="18"/>
  <c r="M208" i="18"/>
  <c r="M209" i="18"/>
  <c r="M210" i="18"/>
  <c r="M211" i="18"/>
  <c r="M212" i="18"/>
  <c r="M213" i="18"/>
  <c r="M214" i="18"/>
  <c r="M215" i="18"/>
  <c r="M216" i="18"/>
  <c r="M217" i="18"/>
  <c r="M218" i="18"/>
  <c r="M219" i="18"/>
  <c r="M220" i="18"/>
  <c r="M221" i="18"/>
  <c r="M222" i="18"/>
  <c r="M223" i="18"/>
  <c r="M224" i="18"/>
  <c r="M225" i="18"/>
  <c r="M226" i="18"/>
  <c r="M227" i="18"/>
  <c r="M228" i="18"/>
  <c r="M229" i="18"/>
  <c r="M230" i="18"/>
  <c r="M231" i="18"/>
  <c r="M232" i="18"/>
  <c r="M233" i="18"/>
  <c r="M234" i="18"/>
  <c r="M235" i="18"/>
  <c r="M236" i="18"/>
  <c r="M237" i="18"/>
  <c r="M238" i="18"/>
  <c r="M239" i="18"/>
  <c r="M240" i="18"/>
  <c r="M241" i="18"/>
  <c r="M242" i="18"/>
  <c r="M243" i="18"/>
  <c r="M244" i="18"/>
  <c r="M245" i="18"/>
  <c r="M246" i="18"/>
  <c r="M247" i="18"/>
  <c r="M248" i="18"/>
  <c r="M249" i="18"/>
  <c r="M250" i="18"/>
  <c r="M251" i="18"/>
  <c r="M252" i="18"/>
  <c r="M253" i="18"/>
  <c r="M254" i="18"/>
  <c r="M255" i="18"/>
  <c r="M256" i="18"/>
  <c r="M257" i="18"/>
  <c r="M258" i="18"/>
  <c r="M259" i="18"/>
  <c r="M260" i="18"/>
  <c r="M261" i="18"/>
  <c r="M262" i="18"/>
  <c r="M263" i="18"/>
  <c r="M264" i="18"/>
  <c r="M265" i="18"/>
  <c r="M266" i="18"/>
  <c r="M267" i="18"/>
  <c r="M268" i="18"/>
  <c r="M269" i="18"/>
  <c r="M270" i="18"/>
  <c r="M271" i="18"/>
  <c r="M272" i="18"/>
  <c r="M273" i="18"/>
  <c r="M274" i="18"/>
  <c r="M275" i="18"/>
  <c r="M276" i="18"/>
  <c r="M277" i="18"/>
  <c r="M278" i="18"/>
  <c r="M279" i="18"/>
  <c r="M280" i="18"/>
  <c r="M281" i="18"/>
  <c r="M282" i="18"/>
  <c r="M283" i="18"/>
  <c r="M284" i="18"/>
  <c r="M285" i="18"/>
  <c r="M286" i="18"/>
  <c r="M287" i="18"/>
  <c r="M288" i="18"/>
  <c r="M289" i="18"/>
  <c r="M290" i="18"/>
  <c r="M291" i="18"/>
  <c r="M292" i="18"/>
  <c r="M293" i="18"/>
  <c r="M294" i="18"/>
  <c r="M295" i="18"/>
  <c r="M296" i="18"/>
  <c r="M297" i="18"/>
  <c r="M298" i="18"/>
  <c r="M299" i="18"/>
  <c r="M300" i="18"/>
  <c r="M301" i="18"/>
  <c r="M302" i="18"/>
  <c r="M303" i="18"/>
  <c r="M304" i="18"/>
  <c r="M305" i="18"/>
  <c r="M306" i="18"/>
  <c r="M307" i="18"/>
  <c r="M308" i="18"/>
  <c r="M309" i="18"/>
  <c r="M310" i="18"/>
  <c r="M311" i="18"/>
  <c r="M312" i="18"/>
  <c r="M313" i="18"/>
  <c r="M314" i="18"/>
  <c r="M315" i="18"/>
  <c r="M316" i="18"/>
  <c r="M317" i="18"/>
  <c r="M318" i="18"/>
  <c r="M319" i="18"/>
  <c r="M320" i="18"/>
  <c r="M321" i="18"/>
  <c r="M322" i="18"/>
  <c r="M323" i="18"/>
  <c r="M324" i="18"/>
  <c r="M325" i="18"/>
  <c r="M326" i="18"/>
  <c r="M327" i="18"/>
  <c r="M328" i="18"/>
  <c r="M329" i="18"/>
  <c r="M330" i="18"/>
  <c r="M331" i="18"/>
  <c r="M332" i="18"/>
  <c r="M333" i="18"/>
  <c r="M334" i="18"/>
  <c r="M335" i="18"/>
  <c r="M336" i="18"/>
  <c r="M337" i="18"/>
  <c r="M338" i="18"/>
  <c r="M339" i="18"/>
  <c r="M340" i="18"/>
  <c r="M341" i="18"/>
  <c r="M342" i="18"/>
  <c r="M343" i="18"/>
  <c r="M344" i="18"/>
  <c r="M345" i="18"/>
  <c r="M346" i="18"/>
  <c r="M347" i="18"/>
  <c r="M348" i="18"/>
  <c r="M349" i="18"/>
  <c r="M350" i="18"/>
  <c r="M351" i="18"/>
  <c r="M352" i="18"/>
  <c r="M353" i="18"/>
  <c r="M354" i="18"/>
  <c r="M355" i="18"/>
  <c r="M356" i="18"/>
  <c r="M357" i="18"/>
  <c r="M358" i="18"/>
  <c r="M359" i="18"/>
  <c r="M360" i="18"/>
  <c r="M361" i="18"/>
  <c r="M362" i="18"/>
  <c r="M363" i="18"/>
  <c r="M364" i="18"/>
  <c r="M365" i="18"/>
  <c r="M366" i="18"/>
  <c r="M367" i="18"/>
  <c r="M368" i="18"/>
  <c r="M369" i="18"/>
  <c r="M370" i="18"/>
  <c r="M371" i="18"/>
  <c r="M372" i="18"/>
  <c r="M373" i="18"/>
  <c r="M374" i="18"/>
  <c r="M375" i="18"/>
  <c r="M376" i="18"/>
  <c r="M377" i="18"/>
  <c r="M378" i="18"/>
  <c r="M379" i="18"/>
  <c r="M380" i="18"/>
  <c r="M381" i="18"/>
  <c r="M382" i="18"/>
  <c r="M383" i="18"/>
  <c r="M384" i="18"/>
  <c r="M385" i="18"/>
  <c r="M386" i="18"/>
  <c r="M387" i="18"/>
  <c r="M388" i="18"/>
  <c r="M389" i="18"/>
  <c r="M390" i="18"/>
  <c r="M391" i="18"/>
  <c r="M392" i="18"/>
  <c r="M393" i="18"/>
  <c r="M394" i="18"/>
  <c r="M395" i="18"/>
  <c r="M396" i="18"/>
  <c r="M397" i="18"/>
  <c r="M398" i="18"/>
  <c r="M399" i="18"/>
  <c r="M400" i="18"/>
  <c r="M401" i="18"/>
  <c r="M402" i="18"/>
  <c r="M403" i="18"/>
  <c r="M404" i="18"/>
  <c r="M405" i="18"/>
  <c r="M406" i="18"/>
  <c r="M407" i="18"/>
  <c r="M408" i="18"/>
  <c r="M409" i="18"/>
  <c r="M410" i="18"/>
  <c r="M411" i="18"/>
  <c r="M412" i="18"/>
  <c r="M413" i="18"/>
  <c r="M414" i="18"/>
  <c r="M415" i="18"/>
  <c r="M416" i="18"/>
  <c r="M417" i="18"/>
  <c r="M418" i="18"/>
  <c r="M419" i="18"/>
  <c r="M420" i="18"/>
  <c r="M421" i="18"/>
  <c r="M422" i="18"/>
  <c r="M423" i="18"/>
  <c r="M424" i="18"/>
  <c r="M425" i="18"/>
  <c r="M426" i="18"/>
  <c r="M427" i="18"/>
  <c r="M428" i="18"/>
  <c r="M429" i="18"/>
  <c r="M430" i="18"/>
  <c r="M431" i="18"/>
  <c r="M432" i="18"/>
  <c r="M433" i="18"/>
  <c r="M434" i="18"/>
  <c r="M435" i="18"/>
  <c r="M436" i="18"/>
  <c r="M437" i="18"/>
  <c r="M438" i="18"/>
  <c r="M439" i="18"/>
  <c r="M440" i="18"/>
  <c r="M441" i="18"/>
  <c r="M442" i="18"/>
  <c r="M443" i="18"/>
  <c r="M444" i="18"/>
  <c r="M445" i="18"/>
  <c r="M446" i="18"/>
  <c r="M447" i="18"/>
  <c r="M448" i="18"/>
  <c r="M449" i="18"/>
  <c r="M450" i="18"/>
  <c r="M451" i="18"/>
  <c r="M452" i="18"/>
  <c r="M453" i="18"/>
  <c r="M454" i="18"/>
  <c r="M455" i="18"/>
  <c r="M456" i="18"/>
  <c r="M457" i="18"/>
  <c r="M458" i="18"/>
  <c r="M459" i="18"/>
  <c r="M460" i="18"/>
  <c r="M461" i="18"/>
  <c r="M462" i="18"/>
  <c r="M463" i="18"/>
  <c r="M464" i="18"/>
  <c r="M465" i="18"/>
  <c r="M466" i="18"/>
  <c r="M467" i="18"/>
  <c r="M468" i="18"/>
  <c r="M469" i="18"/>
  <c r="M470" i="18"/>
  <c r="M471" i="18"/>
  <c r="M472" i="18"/>
  <c r="M473" i="18"/>
  <c r="M474" i="18"/>
  <c r="M475" i="18"/>
  <c r="M476" i="18"/>
  <c r="M477" i="18"/>
  <c r="M478" i="18"/>
  <c r="M479" i="18"/>
  <c r="M480" i="18"/>
  <c r="M481" i="18"/>
  <c r="M482" i="18"/>
  <c r="M483" i="18"/>
  <c r="M484" i="18"/>
  <c r="M485" i="18"/>
  <c r="M486" i="18"/>
  <c r="M487" i="18"/>
  <c r="M488" i="18"/>
  <c r="M489" i="18"/>
  <c r="M490" i="18"/>
  <c r="M491" i="18"/>
  <c r="M492" i="18"/>
  <c r="M493" i="18"/>
  <c r="M494" i="18"/>
  <c r="M495" i="18"/>
  <c r="M496" i="18"/>
  <c r="M497" i="18"/>
  <c r="M498" i="18"/>
  <c r="M499" i="18"/>
  <c r="M500" i="18"/>
  <c r="M501" i="18"/>
  <c r="M502" i="18"/>
  <c r="M503" i="18"/>
  <c r="M504" i="18"/>
  <c r="M505" i="18"/>
  <c r="M506" i="18"/>
  <c r="M507" i="18"/>
  <c r="M508" i="18"/>
  <c r="M509" i="18"/>
  <c r="M510" i="18"/>
  <c r="M511" i="18"/>
  <c r="M512" i="18"/>
  <c r="M513" i="18"/>
  <c r="M514" i="18"/>
  <c r="M515" i="18"/>
  <c r="M516" i="18"/>
  <c r="M517" i="18"/>
  <c r="M518" i="18"/>
  <c r="M519" i="18"/>
  <c r="M520" i="18"/>
  <c r="M521" i="18"/>
  <c r="M522" i="18"/>
  <c r="M523" i="18"/>
  <c r="M524" i="18"/>
  <c r="M525" i="18"/>
  <c r="M526" i="18"/>
  <c r="M527" i="18"/>
  <c r="M528" i="18"/>
  <c r="M529" i="18"/>
  <c r="M530" i="18"/>
  <c r="M531" i="18"/>
  <c r="M532" i="18"/>
  <c r="M533" i="18"/>
  <c r="M534" i="18"/>
  <c r="M535" i="18"/>
  <c r="M536" i="18"/>
  <c r="M537" i="18"/>
  <c r="M538" i="18"/>
  <c r="M539" i="18"/>
  <c r="M540" i="18"/>
  <c r="M541" i="18"/>
  <c r="M542" i="18"/>
  <c r="M543" i="18"/>
  <c r="M544" i="18"/>
  <c r="M545" i="18"/>
  <c r="M546" i="18"/>
  <c r="M547" i="18"/>
  <c r="M548" i="18"/>
  <c r="M549" i="18"/>
  <c r="M550" i="18"/>
  <c r="M551" i="18"/>
  <c r="M552" i="18"/>
  <c r="M553" i="18"/>
  <c r="M554" i="18"/>
  <c r="M555" i="18"/>
  <c r="M556" i="18"/>
  <c r="M557" i="18"/>
  <c r="M558" i="18"/>
  <c r="M559" i="18"/>
  <c r="M560" i="18"/>
  <c r="M561" i="18"/>
  <c r="M562" i="18"/>
  <c r="M563" i="18"/>
  <c r="M564" i="18"/>
  <c r="M565" i="18"/>
  <c r="M566" i="18"/>
  <c r="M567" i="18"/>
  <c r="M568" i="18"/>
  <c r="M569" i="18"/>
  <c r="M570" i="18"/>
  <c r="M571" i="18"/>
  <c r="M572" i="18"/>
  <c r="M573" i="18"/>
  <c r="M574" i="18"/>
  <c r="M575" i="18"/>
  <c r="M576" i="18"/>
  <c r="M577" i="18"/>
  <c r="M578" i="18"/>
  <c r="M579" i="18"/>
  <c r="M580" i="18"/>
  <c r="M581" i="18"/>
  <c r="M582" i="18"/>
  <c r="M583" i="18"/>
  <c r="M584" i="18"/>
  <c r="M585" i="18"/>
  <c r="M586" i="18"/>
  <c r="M587" i="18"/>
  <c r="M588" i="18"/>
  <c r="M589" i="18"/>
  <c r="M590" i="18"/>
  <c r="M591" i="18"/>
  <c r="M592" i="18"/>
  <c r="M593" i="18"/>
  <c r="M594" i="18"/>
  <c r="M595" i="18"/>
  <c r="M596" i="18"/>
  <c r="M597" i="18"/>
  <c r="M598" i="18"/>
  <c r="M599" i="18"/>
  <c r="M600" i="18"/>
  <c r="M601" i="18"/>
  <c r="M602" i="18"/>
  <c r="M603" i="18"/>
  <c r="M604" i="18"/>
  <c r="M605" i="18"/>
  <c r="M606" i="18"/>
  <c r="M607" i="18"/>
  <c r="M608" i="18"/>
  <c r="M609" i="18"/>
  <c r="M610" i="18"/>
  <c r="M611" i="18"/>
  <c r="M612" i="18"/>
  <c r="M613" i="18"/>
  <c r="M614" i="18"/>
  <c r="M615" i="18"/>
  <c r="M616" i="18"/>
  <c r="M617" i="18"/>
  <c r="M618" i="18"/>
  <c r="M619" i="18"/>
  <c r="M620" i="18"/>
  <c r="M621" i="18"/>
  <c r="M622" i="18"/>
  <c r="M623" i="18"/>
  <c r="M624" i="18"/>
  <c r="M625" i="18"/>
  <c r="M626" i="18"/>
  <c r="M627" i="18"/>
  <c r="M628" i="18"/>
  <c r="M629" i="18"/>
  <c r="M630" i="18"/>
  <c r="M631" i="18"/>
  <c r="M632" i="18"/>
  <c r="M633" i="18"/>
  <c r="M634" i="18"/>
  <c r="M635" i="18"/>
  <c r="M636" i="18"/>
  <c r="M637" i="18"/>
  <c r="M638" i="18"/>
  <c r="M639" i="18"/>
  <c r="M640" i="18"/>
  <c r="M641" i="18"/>
  <c r="M642" i="18"/>
  <c r="M643" i="18"/>
  <c r="M644" i="18"/>
  <c r="M645" i="18"/>
  <c r="M646" i="18"/>
  <c r="M647" i="18"/>
  <c r="M648" i="18"/>
  <c r="M649" i="18"/>
  <c r="M650" i="18"/>
  <c r="M651" i="18"/>
  <c r="M652" i="18"/>
  <c r="M653" i="18"/>
  <c r="M654" i="18"/>
  <c r="M655" i="18"/>
  <c r="M656" i="18"/>
  <c r="M657" i="18"/>
  <c r="M658" i="18"/>
  <c r="M659" i="18"/>
  <c r="M660" i="18"/>
  <c r="M661" i="18"/>
  <c r="M662" i="18"/>
  <c r="M663" i="18"/>
  <c r="M664" i="18"/>
  <c r="M665" i="18"/>
  <c r="M666" i="18"/>
  <c r="M667" i="18"/>
  <c r="M668" i="18"/>
  <c r="M669" i="18"/>
  <c r="M670" i="18"/>
  <c r="M671" i="18"/>
  <c r="M672" i="18"/>
  <c r="M673" i="18"/>
  <c r="M674" i="18"/>
  <c r="M675" i="18"/>
  <c r="M676" i="18"/>
  <c r="M677" i="18"/>
  <c r="M678" i="18"/>
  <c r="M679" i="18"/>
  <c r="M680" i="18"/>
  <c r="M681" i="18"/>
  <c r="M682" i="18"/>
  <c r="M683" i="18"/>
  <c r="M684" i="18"/>
  <c r="M685" i="18"/>
  <c r="M686" i="18"/>
  <c r="M687" i="18"/>
  <c r="M688" i="18"/>
  <c r="M689" i="18"/>
  <c r="M690" i="18"/>
  <c r="M691" i="18"/>
  <c r="M692" i="18"/>
  <c r="M693" i="18"/>
  <c r="M694" i="18"/>
  <c r="M695" i="18"/>
  <c r="M696" i="18"/>
  <c r="M697" i="18"/>
  <c r="M698" i="18"/>
  <c r="M699" i="18"/>
  <c r="M700" i="18"/>
  <c r="M701" i="18"/>
  <c r="M702" i="18"/>
  <c r="M703" i="18"/>
  <c r="M704" i="18"/>
  <c r="M705" i="18"/>
  <c r="M706" i="18"/>
  <c r="M707" i="18"/>
  <c r="M708" i="18"/>
  <c r="M709" i="18"/>
  <c r="M710" i="18"/>
  <c r="M711" i="18"/>
  <c r="M712" i="18"/>
  <c r="M713" i="18"/>
  <c r="M714" i="18"/>
  <c r="M715" i="18"/>
  <c r="M716" i="18"/>
  <c r="M717" i="18"/>
  <c r="M718" i="18"/>
  <c r="M719" i="18"/>
  <c r="M720" i="18"/>
  <c r="M721" i="18"/>
  <c r="M722" i="18"/>
  <c r="M723" i="18"/>
  <c r="M724" i="18"/>
  <c r="M725" i="18"/>
  <c r="M726" i="18"/>
  <c r="M727" i="18"/>
  <c r="M728" i="18"/>
  <c r="M729" i="18"/>
  <c r="M730" i="18"/>
  <c r="M731" i="18"/>
  <c r="M732" i="18"/>
  <c r="M733" i="18"/>
  <c r="M734" i="18"/>
  <c r="M735" i="18"/>
  <c r="M736" i="18"/>
  <c r="M737" i="18"/>
  <c r="M738" i="18"/>
  <c r="M739" i="18"/>
  <c r="M740" i="18"/>
  <c r="M741" i="18"/>
  <c r="M742" i="18"/>
  <c r="M743" i="18"/>
  <c r="M744" i="18"/>
  <c r="M745" i="18"/>
  <c r="M746" i="18"/>
  <c r="M747" i="18"/>
  <c r="M748" i="18"/>
  <c r="M749" i="18"/>
  <c r="M750" i="18"/>
  <c r="M751" i="18"/>
  <c r="M752" i="18"/>
  <c r="M753" i="18"/>
  <c r="M754" i="18"/>
  <c r="M755" i="18"/>
  <c r="M756" i="18"/>
  <c r="M757" i="18"/>
  <c r="M758" i="18"/>
  <c r="M759" i="18"/>
  <c r="M760" i="18"/>
  <c r="M761" i="18"/>
  <c r="M762" i="18"/>
  <c r="M763" i="18"/>
  <c r="M764" i="18"/>
  <c r="M765" i="18"/>
  <c r="M766" i="18"/>
  <c r="M767" i="18"/>
  <c r="M768" i="18"/>
  <c r="M769" i="18"/>
  <c r="M770" i="18"/>
  <c r="M771" i="18"/>
  <c r="M772" i="18"/>
  <c r="M773" i="18"/>
  <c r="M774" i="18"/>
  <c r="M775" i="18"/>
  <c r="M776" i="18"/>
  <c r="M777" i="18"/>
  <c r="M778" i="18"/>
  <c r="M779" i="18"/>
  <c r="M780" i="18"/>
  <c r="M781" i="18"/>
  <c r="M782" i="18"/>
  <c r="T256" i="2"/>
  <c r="E256" i="1" s="1"/>
  <c r="T257" i="2"/>
  <c r="E257" i="1" s="1"/>
  <c r="T258" i="2"/>
  <c r="E258" i="1" s="1"/>
  <c r="T259" i="2"/>
  <c r="E259" i="1" s="1"/>
  <c r="J259" i="1" s="1"/>
  <c r="K259" i="1" s="1"/>
  <c r="T260" i="2"/>
  <c r="E260" i="1" s="1"/>
  <c r="J260" i="1" s="1"/>
  <c r="K260" i="1" s="1"/>
  <c r="T261" i="2"/>
  <c r="E261" i="1" s="1"/>
  <c r="T262" i="2"/>
  <c r="E262" i="1" s="1"/>
  <c r="T263" i="2"/>
  <c r="E263" i="1" s="1"/>
  <c r="T264" i="2"/>
  <c r="E264" i="1" s="1"/>
  <c r="J258" i="1" l="1"/>
  <c r="K258" i="1" s="1"/>
  <c r="Q260" i="1"/>
  <c r="Q264" i="1"/>
  <c r="J263" i="1"/>
  <c r="K263" i="1" s="1"/>
  <c r="J262" i="1"/>
  <c r="K262" i="1" s="1"/>
  <c r="J257" i="1"/>
  <c r="K257" i="1" s="1"/>
  <c r="P260" i="1"/>
  <c r="J261" i="1"/>
  <c r="K261" i="1" s="1"/>
  <c r="P252" i="1"/>
  <c r="P244" i="1"/>
  <c r="P236" i="1"/>
  <c r="P228" i="1"/>
  <c r="P220" i="1"/>
  <c r="P212" i="1"/>
  <c r="P204" i="1"/>
  <c r="P196" i="1"/>
  <c r="P188" i="1"/>
  <c r="P180" i="1"/>
  <c r="P172" i="1"/>
  <c r="P164" i="1"/>
  <c r="P156" i="1"/>
  <c r="P148" i="1"/>
  <c r="P140" i="1"/>
  <c r="P132" i="1"/>
  <c r="P124" i="1"/>
  <c r="P116" i="1"/>
  <c r="P108" i="1"/>
  <c r="P100" i="1"/>
  <c r="P92" i="1"/>
  <c r="P84" i="1"/>
  <c r="P76" i="1"/>
  <c r="P68" i="1"/>
  <c r="P60" i="1"/>
  <c r="P52" i="1"/>
  <c r="P44" i="1"/>
  <c r="P36" i="1"/>
  <c r="P28" i="1"/>
  <c r="P20" i="1"/>
  <c r="P256" i="1"/>
  <c r="P248" i="1"/>
  <c r="P240" i="1"/>
  <c r="P232" i="1"/>
  <c r="P224" i="1"/>
  <c r="P216" i="1"/>
  <c r="P208" i="1"/>
  <c r="P200" i="1"/>
  <c r="P192" i="1"/>
  <c r="P184" i="1"/>
  <c r="P176" i="1"/>
  <c r="P168" i="1"/>
  <c r="P160" i="1"/>
  <c r="P152" i="1"/>
  <c r="P144" i="1"/>
  <c r="P136" i="1"/>
  <c r="P128" i="1"/>
  <c r="P120" i="1"/>
  <c r="P112" i="1"/>
  <c r="P104" i="1"/>
  <c r="P96" i="1"/>
  <c r="P88" i="1"/>
  <c r="P80" i="1"/>
  <c r="P72" i="1"/>
  <c r="P64" i="1"/>
  <c r="P56" i="1"/>
  <c r="P48" i="1"/>
  <c r="P40" i="1"/>
  <c r="P32" i="1"/>
  <c r="P24" i="1"/>
  <c r="P16" i="1"/>
  <c r="P264" i="1"/>
  <c r="F264" i="1"/>
  <c r="H264" i="1" s="1"/>
  <c r="I264" i="1" s="1"/>
  <c r="J264" i="1"/>
  <c r="K264" i="1" s="1"/>
  <c r="J256" i="1"/>
  <c r="K256" i="1" s="1"/>
  <c r="D255" i="1"/>
  <c r="D262" i="1"/>
  <c r="D261" i="1"/>
  <c r="D257" i="1"/>
  <c r="D258" i="1"/>
  <c r="F260" i="1"/>
  <c r="F259" i="1"/>
  <c r="F256" i="1"/>
  <c r="F263" i="1"/>
  <c r="D260" i="1"/>
  <c r="D256" i="1"/>
  <c r="F262" i="1"/>
  <c r="F258" i="1"/>
  <c r="D263" i="1"/>
  <c r="D259" i="1"/>
  <c r="F261" i="1"/>
  <c r="F257" i="1"/>
  <c r="F7" i="1"/>
  <c r="T8" i="2"/>
  <c r="O264" i="1" l="1"/>
  <c r="N264" i="1"/>
  <c r="H260" i="1"/>
  <c r="I260" i="1" s="1"/>
  <c r="H259" i="1"/>
  <c r="I259" i="1" s="1"/>
  <c r="N260" i="1"/>
  <c r="H256" i="1"/>
  <c r="I256" i="1" s="1"/>
  <c r="H257" i="1"/>
  <c r="I257" i="1" s="1"/>
  <c r="O260" i="1"/>
  <c r="H261" i="1"/>
  <c r="I261" i="1" s="1"/>
  <c r="H263" i="1"/>
  <c r="I263" i="1" s="1"/>
  <c r="H262" i="1"/>
  <c r="I262" i="1" s="1"/>
  <c r="H258" i="1"/>
  <c r="I258" i="1" s="1"/>
  <c r="D254" i="1"/>
  <c r="T255" i="2"/>
  <c r="E255" i="1" s="1"/>
  <c r="D253" i="1"/>
  <c r="T253" i="2"/>
  <c r="E253" i="1" s="1"/>
  <c r="T254" i="2"/>
  <c r="E254" i="1" s="1"/>
  <c r="J254" i="1" s="1"/>
  <c r="K254" i="1" s="1"/>
  <c r="Q256" i="1" l="1"/>
  <c r="J253" i="1"/>
  <c r="K253" i="1" s="1"/>
  <c r="F255" i="1"/>
  <c r="J255" i="1"/>
  <c r="K255" i="1" s="1"/>
  <c r="N256" i="1"/>
  <c r="F253" i="1"/>
  <c r="F254" i="1"/>
  <c r="W68" i="1"/>
  <c r="X68" i="1" s="1"/>
  <c r="W67" i="1"/>
  <c r="X67" i="1" s="1"/>
  <c r="W66" i="1"/>
  <c r="X66" i="1" s="1"/>
  <c r="W65" i="1"/>
  <c r="X65" i="1" s="1"/>
  <c r="W64" i="1"/>
  <c r="X64" i="1" s="1"/>
  <c r="W63" i="1"/>
  <c r="X63" i="1" s="1"/>
  <c r="W62" i="1"/>
  <c r="X62" i="1" s="1"/>
  <c r="W61" i="1"/>
  <c r="X61" i="1" s="1"/>
  <c r="W60" i="1"/>
  <c r="X60" i="1" s="1"/>
  <c r="W59" i="1"/>
  <c r="X59" i="1" s="1"/>
  <c r="W58" i="1"/>
  <c r="X58" i="1" s="1"/>
  <c r="W57" i="1"/>
  <c r="X57" i="1" s="1"/>
  <c r="W56" i="1"/>
  <c r="X56" i="1" s="1"/>
  <c r="W55" i="1"/>
  <c r="X55" i="1" s="1"/>
  <c r="W54" i="1"/>
  <c r="X54" i="1" s="1"/>
  <c r="W53" i="1"/>
  <c r="X53" i="1" s="1"/>
  <c r="W52" i="1"/>
  <c r="X52" i="1" s="1"/>
  <c r="W51" i="1"/>
  <c r="X51" i="1" s="1"/>
  <c r="W50" i="1"/>
  <c r="X50" i="1" s="1"/>
  <c r="W49" i="1"/>
  <c r="X49" i="1" s="1"/>
  <c r="W48" i="1"/>
  <c r="X48" i="1" s="1"/>
  <c r="W47" i="1"/>
  <c r="X47" i="1" s="1"/>
  <c r="W46" i="1"/>
  <c r="X46" i="1" s="1"/>
  <c r="W45" i="1"/>
  <c r="X45" i="1" s="1"/>
  <c r="W44" i="1"/>
  <c r="X44" i="1" s="1"/>
  <c r="W43" i="1"/>
  <c r="X43" i="1" s="1"/>
  <c r="W42" i="1"/>
  <c r="X42" i="1" s="1"/>
  <c r="W41" i="1"/>
  <c r="X41" i="1" s="1"/>
  <c r="W40" i="1"/>
  <c r="X40" i="1" s="1"/>
  <c r="W39" i="1"/>
  <c r="X39" i="1" s="1"/>
  <c r="W38" i="1"/>
  <c r="X38" i="1" s="1"/>
  <c r="W37" i="1"/>
  <c r="X37" i="1" s="1"/>
  <c r="W36" i="1"/>
  <c r="X36" i="1" s="1"/>
  <c r="W35" i="1"/>
  <c r="X35" i="1" s="1"/>
  <c r="W34" i="1"/>
  <c r="X34" i="1" s="1"/>
  <c r="W33" i="1"/>
  <c r="X33" i="1" s="1"/>
  <c r="W32" i="1"/>
  <c r="X32" i="1" s="1"/>
  <c r="W31" i="1"/>
  <c r="X31" i="1" s="1"/>
  <c r="W30" i="1"/>
  <c r="X30" i="1" s="1"/>
  <c r="W29" i="1"/>
  <c r="X29" i="1" s="1"/>
  <c r="W28" i="1"/>
  <c r="X28" i="1" s="1"/>
  <c r="W27" i="1"/>
  <c r="X27" i="1" s="1"/>
  <c r="W26" i="1"/>
  <c r="X26" i="1" s="1"/>
  <c r="W25" i="1"/>
  <c r="X25" i="1" s="1"/>
  <c r="W24" i="1"/>
  <c r="X24" i="1" s="1"/>
  <c r="W23" i="1"/>
  <c r="X23" i="1" s="1"/>
  <c r="W22" i="1"/>
  <c r="X22" i="1" s="1"/>
  <c r="W21" i="1"/>
  <c r="X21" i="1" s="1"/>
  <c r="W20" i="1"/>
  <c r="X20" i="1" s="1"/>
  <c r="W19" i="1"/>
  <c r="X19" i="1" s="1"/>
  <c r="W18" i="1"/>
  <c r="X18" i="1" s="1"/>
  <c r="W17" i="1"/>
  <c r="X17" i="1" s="1"/>
  <c r="W16" i="1"/>
  <c r="X16" i="1" s="1"/>
  <c r="W15" i="1"/>
  <c r="X15" i="1" s="1"/>
  <c r="W14" i="1"/>
  <c r="X14" i="1" s="1"/>
  <c r="W13" i="1"/>
  <c r="X13" i="1" s="1"/>
  <c r="W12" i="1"/>
  <c r="X12" i="1" s="1"/>
  <c r="W11" i="1"/>
  <c r="X11" i="1" s="1"/>
  <c r="W10" i="1"/>
  <c r="X10" i="1" s="1"/>
  <c r="W69" i="1"/>
  <c r="X69" i="1" s="1"/>
  <c r="H255" i="1" l="1"/>
  <c r="I255" i="1" s="1"/>
  <c r="O256" i="1"/>
  <c r="H253" i="1"/>
  <c r="I253" i="1" s="1"/>
  <c r="H254" i="1"/>
  <c r="I254" i="1" s="1"/>
  <c r="T252" i="2"/>
  <c r="E8" i="1" l="1"/>
  <c r="J8" i="1" s="1"/>
  <c r="K8" i="1" s="1"/>
  <c r="E9" i="1"/>
  <c r="T10" i="2"/>
  <c r="E10" i="1" s="1"/>
  <c r="J10" i="1" s="1"/>
  <c r="K10" i="1" s="1"/>
  <c r="T11" i="2"/>
  <c r="E11" i="1" s="1"/>
  <c r="J11" i="1" s="1"/>
  <c r="K11" i="1" s="1"/>
  <c r="T12" i="2"/>
  <c r="E12" i="1" s="1"/>
  <c r="J12" i="1" s="1"/>
  <c r="K12" i="1" s="1"/>
  <c r="T13" i="2"/>
  <c r="E13" i="1" s="1"/>
  <c r="T14" i="2"/>
  <c r="E14" i="1" s="1"/>
  <c r="J14" i="1" s="1"/>
  <c r="K14" i="1" s="1"/>
  <c r="T15" i="2"/>
  <c r="E15" i="1" s="1"/>
  <c r="J15" i="1" s="1"/>
  <c r="K15" i="1" s="1"/>
  <c r="T16" i="2"/>
  <c r="E16" i="1" s="1"/>
  <c r="J16" i="1" s="1"/>
  <c r="K16" i="1" s="1"/>
  <c r="T17" i="2"/>
  <c r="E17" i="1" s="1"/>
  <c r="T18" i="2"/>
  <c r="E18" i="1" s="1"/>
  <c r="J18" i="1" s="1"/>
  <c r="K18" i="1" s="1"/>
  <c r="T19" i="2"/>
  <c r="E19" i="1" s="1"/>
  <c r="J19" i="1" s="1"/>
  <c r="K19" i="1" s="1"/>
  <c r="T20" i="2"/>
  <c r="E20" i="1" s="1"/>
  <c r="J20" i="1" s="1"/>
  <c r="K20" i="1" s="1"/>
  <c r="T21" i="2"/>
  <c r="E21" i="1" s="1"/>
  <c r="T22" i="2"/>
  <c r="E22" i="1" s="1"/>
  <c r="J22" i="1" s="1"/>
  <c r="K22" i="1" s="1"/>
  <c r="T23" i="2"/>
  <c r="E23" i="1" s="1"/>
  <c r="J23" i="1" s="1"/>
  <c r="K23" i="1" s="1"/>
  <c r="T24" i="2"/>
  <c r="E24" i="1" s="1"/>
  <c r="J24" i="1" s="1"/>
  <c r="K24" i="1" s="1"/>
  <c r="T25" i="2"/>
  <c r="E25" i="1" s="1"/>
  <c r="T26" i="2"/>
  <c r="E26" i="1" s="1"/>
  <c r="J26" i="1" s="1"/>
  <c r="K26" i="1" s="1"/>
  <c r="T27" i="2"/>
  <c r="E27" i="1" s="1"/>
  <c r="J27" i="1" s="1"/>
  <c r="K27" i="1" s="1"/>
  <c r="T28" i="2"/>
  <c r="E28" i="1" s="1"/>
  <c r="J28" i="1" s="1"/>
  <c r="K28" i="1" s="1"/>
  <c r="T29" i="2"/>
  <c r="E29" i="1" s="1"/>
  <c r="T30" i="2"/>
  <c r="E30" i="1" s="1"/>
  <c r="J30" i="1" s="1"/>
  <c r="K30" i="1" s="1"/>
  <c r="T31" i="2"/>
  <c r="E31" i="1" s="1"/>
  <c r="J31" i="1" s="1"/>
  <c r="K31" i="1" s="1"/>
  <c r="T32" i="2"/>
  <c r="E32" i="1" s="1"/>
  <c r="J32" i="1" s="1"/>
  <c r="K32" i="1" s="1"/>
  <c r="T33" i="2"/>
  <c r="E33" i="1" s="1"/>
  <c r="T34" i="2"/>
  <c r="E34" i="1" s="1"/>
  <c r="J34" i="1" s="1"/>
  <c r="K34" i="1" s="1"/>
  <c r="T35" i="2"/>
  <c r="E35" i="1" s="1"/>
  <c r="J35" i="1" s="1"/>
  <c r="K35" i="1" s="1"/>
  <c r="T36" i="2"/>
  <c r="E36" i="1" s="1"/>
  <c r="J36" i="1" s="1"/>
  <c r="K36" i="1" s="1"/>
  <c r="T37" i="2"/>
  <c r="E37" i="1" s="1"/>
  <c r="T38" i="2"/>
  <c r="E38" i="1" s="1"/>
  <c r="J38" i="1" s="1"/>
  <c r="K38" i="1" s="1"/>
  <c r="T39" i="2"/>
  <c r="E39" i="1" s="1"/>
  <c r="J39" i="1" s="1"/>
  <c r="K39" i="1" s="1"/>
  <c r="T40" i="2"/>
  <c r="E40" i="1" s="1"/>
  <c r="J40" i="1" s="1"/>
  <c r="K40" i="1" s="1"/>
  <c r="T41" i="2"/>
  <c r="E41" i="1" s="1"/>
  <c r="T42" i="2"/>
  <c r="E42" i="1" s="1"/>
  <c r="J42" i="1" s="1"/>
  <c r="K42" i="1" s="1"/>
  <c r="T43" i="2"/>
  <c r="E43" i="1" s="1"/>
  <c r="J43" i="1" s="1"/>
  <c r="K43" i="1" s="1"/>
  <c r="T44" i="2"/>
  <c r="E44" i="1" s="1"/>
  <c r="J44" i="1" s="1"/>
  <c r="K44" i="1" s="1"/>
  <c r="T45" i="2"/>
  <c r="E45" i="1" s="1"/>
  <c r="T46" i="2"/>
  <c r="E46" i="1" s="1"/>
  <c r="J46" i="1" s="1"/>
  <c r="K46" i="1" s="1"/>
  <c r="T47" i="2"/>
  <c r="E47" i="1" s="1"/>
  <c r="J47" i="1" s="1"/>
  <c r="K47" i="1" s="1"/>
  <c r="T48" i="2"/>
  <c r="E48" i="1" s="1"/>
  <c r="J48" i="1" s="1"/>
  <c r="K48" i="1" s="1"/>
  <c r="T49" i="2"/>
  <c r="E49" i="1" s="1"/>
  <c r="T50" i="2"/>
  <c r="E50" i="1" s="1"/>
  <c r="J50" i="1" s="1"/>
  <c r="K50" i="1" s="1"/>
  <c r="T51" i="2"/>
  <c r="E51" i="1" s="1"/>
  <c r="J51" i="1" s="1"/>
  <c r="K51" i="1" s="1"/>
  <c r="T52" i="2"/>
  <c r="E52" i="1" s="1"/>
  <c r="J52" i="1" s="1"/>
  <c r="K52" i="1" s="1"/>
  <c r="D9" i="1"/>
  <c r="D10" i="1"/>
  <c r="D13" i="1"/>
  <c r="D14" i="1"/>
  <c r="D17" i="1"/>
  <c r="D18" i="1"/>
  <c r="D21" i="1"/>
  <c r="D24" i="1"/>
  <c r="D25" i="1"/>
  <c r="D28" i="1"/>
  <c r="D29" i="1"/>
  <c r="D32" i="1"/>
  <c r="D33" i="1"/>
  <c r="D36" i="1"/>
  <c r="D37" i="1"/>
  <c r="D40" i="1"/>
  <c r="D41" i="1"/>
  <c r="D44" i="1"/>
  <c r="D45" i="1"/>
  <c r="D48" i="1"/>
  <c r="D49" i="1"/>
  <c r="D50" i="1"/>
  <c r="D52" i="1"/>
  <c r="Q12" i="1" l="1"/>
  <c r="Q40" i="1"/>
  <c r="Q16" i="1"/>
  <c r="Q24" i="1"/>
  <c r="Q48" i="1"/>
  <c r="Q32" i="1"/>
  <c r="Q52" i="1"/>
  <c r="Q44" i="1"/>
  <c r="Q36" i="1"/>
  <c r="Q28" i="1"/>
  <c r="Q20" i="1"/>
  <c r="J45" i="1"/>
  <c r="K45" i="1" s="1"/>
  <c r="J37" i="1"/>
  <c r="K37" i="1" s="1"/>
  <c r="J29" i="1"/>
  <c r="K29" i="1" s="1"/>
  <c r="J21" i="1"/>
  <c r="K21" i="1" s="1"/>
  <c r="J13" i="1"/>
  <c r="K13" i="1" s="1"/>
  <c r="J49" i="1"/>
  <c r="K49" i="1" s="1"/>
  <c r="J41" i="1"/>
  <c r="K41" i="1" s="1"/>
  <c r="J33" i="1"/>
  <c r="K33" i="1" s="1"/>
  <c r="J25" i="1"/>
  <c r="K25" i="1" s="1"/>
  <c r="J17" i="1"/>
  <c r="K17" i="1" s="1"/>
  <c r="J9" i="1"/>
  <c r="K9" i="1" s="1"/>
  <c r="F52" i="1"/>
  <c r="F48" i="1"/>
  <c r="F44" i="1"/>
  <c r="F40" i="1"/>
  <c r="F36" i="1"/>
  <c r="F32" i="1"/>
  <c r="F28" i="1"/>
  <c r="F24" i="1"/>
  <c r="F18" i="1"/>
  <c r="F14" i="1"/>
  <c r="F10" i="1"/>
  <c r="F49" i="1"/>
  <c r="F45" i="1"/>
  <c r="F41" i="1"/>
  <c r="F37" i="1"/>
  <c r="F33" i="1"/>
  <c r="F29" i="1"/>
  <c r="F25" i="1"/>
  <c r="F21" i="1"/>
  <c r="F17" i="1"/>
  <c r="F13" i="1"/>
  <c r="F9" i="1"/>
  <c r="O12" i="1" s="1"/>
  <c r="F22" i="1"/>
  <c r="F50" i="1"/>
  <c r="F46" i="1"/>
  <c r="F42" i="1"/>
  <c r="F38" i="1"/>
  <c r="F34" i="1"/>
  <c r="F30" i="1"/>
  <c r="F26" i="1"/>
  <c r="F20" i="1"/>
  <c r="F16" i="1"/>
  <c r="F12" i="1"/>
  <c r="F51" i="1"/>
  <c r="F47" i="1"/>
  <c r="F43" i="1"/>
  <c r="F39" i="1"/>
  <c r="F35" i="1"/>
  <c r="F31" i="1"/>
  <c r="F27" i="1"/>
  <c r="F23" i="1"/>
  <c r="F19" i="1"/>
  <c r="F15" i="1"/>
  <c r="F11" i="1"/>
  <c r="D46" i="1"/>
  <c r="D42" i="1"/>
  <c r="D38" i="1"/>
  <c r="D34" i="1"/>
  <c r="D30" i="1"/>
  <c r="D26" i="1"/>
  <c r="D20" i="1"/>
  <c r="D16" i="1"/>
  <c r="D12" i="1"/>
  <c r="D22" i="1"/>
  <c r="D51" i="1"/>
  <c r="D47" i="1"/>
  <c r="D43" i="1"/>
  <c r="D39" i="1"/>
  <c r="D35" i="1"/>
  <c r="D31" i="1"/>
  <c r="D27" i="1"/>
  <c r="D23" i="1"/>
  <c r="D19" i="1"/>
  <c r="D15" i="1"/>
  <c r="D11" i="1"/>
  <c r="N12" i="1" s="1"/>
  <c r="D8" i="1"/>
  <c r="F8" i="1"/>
  <c r="D7" i="1"/>
  <c r="H7" i="1" s="1"/>
  <c r="I7" i="1" s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T251" i="2"/>
  <c r="E251" i="1" s="1"/>
  <c r="J251" i="1" s="1"/>
  <c r="K251" i="1" s="1"/>
  <c r="E252" i="1"/>
  <c r="J252" i="1" s="1"/>
  <c r="K252" i="1" s="1"/>
  <c r="T250" i="2"/>
  <c r="E250" i="1" s="1"/>
  <c r="T249" i="2"/>
  <c r="E249" i="1" s="1"/>
  <c r="T173" i="2"/>
  <c r="E173" i="1" s="1"/>
  <c r="T177" i="2"/>
  <c r="E177" i="1" s="1"/>
  <c r="T248" i="2"/>
  <c r="E248" i="1" s="1"/>
  <c r="J248" i="1" s="1"/>
  <c r="K248" i="1" s="1"/>
  <c r="T141" i="2"/>
  <c r="E141" i="1" s="1"/>
  <c r="T150" i="2"/>
  <c r="E150" i="1" s="1"/>
  <c r="J150" i="1" s="1"/>
  <c r="K150" i="1" s="1"/>
  <c r="T246" i="2"/>
  <c r="E246" i="1" s="1"/>
  <c r="T247" i="2"/>
  <c r="E247" i="1" s="1"/>
  <c r="T245" i="2"/>
  <c r="E245" i="1" s="1"/>
  <c r="T244" i="2"/>
  <c r="E244" i="1" s="1"/>
  <c r="T243" i="2"/>
  <c r="E243" i="1" s="1"/>
  <c r="J243" i="1" s="1"/>
  <c r="K243" i="1" s="1"/>
  <c r="T242" i="2"/>
  <c r="E242" i="1" s="1"/>
  <c r="J242" i="1" s="1"/>
  <c r="K242" i="1" s="1"/>
  <c r="T241" i="2"/>
  <c r="E241" i="1" s="1"/>
  <c r="T240" i="2"/>
  <c r="E240" i="1" s="1"/>
  <c r="T239" i="2"/>
  <c r="E239" i="1" s="1"/>
  <c r="T238" i="2"/>
  <c r="E238" i="1" s="1"/>
  <c r="J238" i="1" s="1"/>
  <c r="K238" i="1" s="1"/>
  <c r="T237" i="2"/>
  <c r="E237" i="1" s="1"/>
  <c r="T236" i="2"/>
  <c r="E236" i="1" s="1"/>
  <c r="T235" i="2"/>
  <c r="E235" i="1" s="1"/>
  <c r="J235" i="1" s="1"/>
  <c r="K235" i="1" s="1"/>
  <c r="T234" i="2"/>
  <c r="E234" i="1" s="1"/>
  <c r="T233" i="2"/>
  <c r="E233" i="1" s="1"/>
  <c r="T232" i="2"/>
  <c r="E232" i="1" s="1"/>
  <c r="T231" i="2"/>
  <c r="T230" i="2"/>
  <c r="E230" i="1" s="1"/>
  <c r="T229" i="2"/>
  <c r="E229" i="1" s="1"/>
  <c r="T228" i="2"/>
  <c r="E228" i="1" s="1"/>
  <c r="J228" i="1" s="1"/>
  <c r="K228" i="1" s="1"/>
  <c r="T227" i="2"/>
  <c r="E227" i="1" s="1"/>
  <c r="J227" i="1" s="1"/>
  <c r="K227" i="1" s="1"/>
  <c r="T226" i="2"/>
  <c r="E226" i="1" s="1"/>
  <c r="J226" i="1" s="1"/>
  <c r="K226" i="1" s="1"/>
  <c r="T225" i="2"/>
  <c r="E225" i="1" s="1"/>
  <c r="T224" i="2"/>
  <c r="E224" i="1" s="1"/>
  <c r="J224" i="1" s="1"/>
  <c r="K224" i="1" s="1"/>
  <c r="T223" i="2"/>
  <c r="E223" i="1" s="1"/>
  <c r="T222" i="2"/>
  <c r="E222" i="1" s="1"/>
  <c r="T221" i="2"/>
  <c r="E221" i="1" s="1"/>
  <c r="T220" i="2"/>
  <c r="E220" i="1" s="1"/>
  <c r="J220" i="1" s="1"/>
  <c r="K220" i="1" s="1"/>
  <c r="T219" i="2"/>
  <c r="E219" i="1" s="1"/>
  <c r="J219" i="1" s="1"/>
  <c r="K219" i="1" s="1"/>
  <c r="T218" i="2"/>
  <c r="E218" i="1" s="1"/>
  <c r="J218" i="1" s="1"/>
  <c r="K218" i="1" s="1"/>
  <c r="T217" i="2"/>
  <c r="E217" i="1" s="1"/>
  <c r="T216" i="2"/>
  <c r="E216" i="1" s="1"/>
  <c r="J216" i="1" s="1"/>
  <c r="K216" i="1" s="1"/>
  <c r="T215" i="2"/>
  <c r="E215" i="1" s="1"/>
  <c r="J215" i="1" s="1"/>
  <c r="K215" i="1" s="1"/>
  <c r="T214" i="2"/>
  <c r="E214" i="1" s="1"/>
  <c r="J214" i="1" s="1"/>
  <c r="K214" i="1" s="1"/>
  <c r="T213" i="2"/>
  <c r="E213" i="1" s="1"/>
  <c r="T212" i="2"/>
  <c r="E212" i="1" s="1"/>
  <c r="J212" i="1" s="1"/>
  <c r="K212" i="1" s="1"/>
  <c r="T211" i="2"/>
  <c r="E211" i="1" s="1"/>
  <c r="J211" i="1" s="1"/>
  <c r="K211" i="1" s="1"/>
  <c r="T210" i="2"/>
  <c r="E210" i="1" s="1"/>
  <c r="J210" i="1" s="1"/>
  <c r="K210" i="1" s="1"/>
  <c r="T209" i="2"/>
  <c r="E209" i="1" s="1"/>
  <c r="T208" i="2"/>
  <c r="E208" i="1" s="1"/>
  <c r="J208" i="1" s="1"/>
  <c r="K208" i="1" s="1"/>
  <c r="T207" i="2"/>
  <c r="E207" i="1" s="1"/>
  <c r="J207" i="1" s="1"/>
  <c r="K207" i="1" s="1"/>
  <c r="T206" i="2"/>
  <c r="E206" i="1" s="1"/>
  <c r="J206" i="1" s="1"/>
  <c r="K206" i="1" s="1"/>
  <c r="T205" i="2"/>
  <c r="E205" i="1" s="1"/>
  <c r="T204" i="2"/>
  <c r="E204" i="1" s="1"/>
  <c r="J204" i="1" s="1"/>
  <c r="K204" i="1" s="1"/>
  <c r="T203" i="2"/>
  <c r="E203" i="1" s="1"/>
  <c r="J203" i="1" s="1"/>
  <c r="K203" i="1" s="1"/>
  <c r="T202" i="2"/>
  <c r="E202" i="1" s="1"/>
  <c r="J202" i="1" s="1"/>
  <c r="K202" i="1" s="1"/>
  <c r="T201" i="2"/>
  <c r="E201" i="1" s="1"/>
  <c r="T200" i="2"/>
  <c r="E200" i="1" s="1"/>
  <c r="J200" i="1" s="1"/>
  <c r="K200" i="1" s="1"/>
  <c r="T199" i="2"/>
  <c r="E199" i="1" s="1"/>
  <c r="J199" i="1" s="1"/>
  <c r="K199" i="1" s="1"/>
  <c r="T198" i="2"/>
  <c r="E198" i="1" s="1"/>
  <c r="J198" i="1" s="1"/>
  <c r="K198" i="1" s="1"/>
  <c r="T197" i="2"/>
  <c r="E197" i="1" s="1"/>
  <c r="T196" i="2"/>
  <c r="E196" i="1" s="1"/>
  <c r="J196" i="1" s="1"/>
  <c r="K196" i="1" s="1"/>
  <c r="T195" i="2"/>
  <c r="E195" i="1" s="1"/>
  <c r="J195" i="1" s="1"/>
  <c r="K195" i="1" s="1"/>
  <c r="T194" i="2"/>
  <c r="E194" i="1" s="1"/>
  <c r="J194" i="1" s="1"/>
  <c r="K194" i="1" s="1"/>
  <c r="T193" i="2"/>
  <c r="E193" i="1" s="1"/>
  <c r="T192" i="2"/>
  <c r="E192" i="1" s="1"/>
  <c r="T191" i="2"/>
  <c r="E191" i="1" s="1"/>
  <c r="J191" i="1" s="1"/>
  <c r="K191" i="1" s="1"/>
  <c r="T190" i="2"/>
  <c r="E190" i="1" s="1"/>
  <c r="J190" i="1" s="1"/>
  <c r="K190" i="1" s="1"/>
  <c r="T189" i="2"/>
  <c r="E189" i="1" s="1"/>
  <c r="T188" i="2"/>
  <c r="E188" i="1" s="1"/>
  <c r="T187" i="2"/>
  <c r="E187" i="1" s="1"/>
  <c r="J187" i="1" s="1"/>
  <c r="K187" i="1" s="1"/>
  <c r="T186" i="2"/>
  <c r="E186" i="1" s="1"/>
  <c r="J186" i="1" s="1"/>
  <c r="K186" i="1" s="1"/>
  <c r="T185" i="2"/>
  <c r="E185" i="1" s="1"/>
  <c r="T184" i="2"/>
  <c r="E184" i="1" s="1"/>
  <c r="J184" i="1" s="1"/>
  <c r="K184" i="1" s="1"/>
  <c r="T183" i="2"/>
  <c r="E183" i="1" s="1"/>
  <c r="J183" i="1" s="1"/>
  <c r="K183" i="1" s="1"/>
  <c r="T182" i="2"/>
  <c r="E182" i="1" s="1"/>
  <c r="J182" i="1" s="1"/>
  <c r="K182" i="1" s="1"/>
  <c r="T181" i="2"/>
  <c r="E181" i="1" s="1"/>
  <c r="T180" i="2"/>
  <c r="E180" i="1" s="1"/>
  <c r="T179" i="2"/>
  <c r="E179" i="1" s="1"/>
  <c r="J179" i="1" s="1"/>
  <c r="K179" i="1" s="1"/>
  <c r="T178" i="2"/>
  <c r="E178" i="1" s="1"/>
  <c r="J178" i="1" s="1"/>
  <c r="K178" i="1" s="1"/>
  <c r="T53" i="2"/>
  <c r="E53" i="1" s="1"/>
  <c r="T69" i="2"/>
  <c r="E69" i="1" s="1"/>
  <c r="T176" i="2"/>
  <c r="E176" i="1" s="1"/>
  <c r="J176" i="1" s="1"/>
  <c r="K176" i="1" s="1"/>
  <c r="T175" i="2"/>
  <c r="E175" i="1" s="1"/>
  <c r="J175" i="1" s="1"/>
  <c r="K175" i="1" s="1"/>
  <c r="T174" i="2"/>
  <c r="E174" i="1" s="1"/>
  <c r="J174" i="1" s="1"/>
  <c r="K174" i="1" s="1"/>
  <c r="E172" i="1"/>
  <c r="T171" i="2"/>
  <c r="E171" i="1" s="1"/>
  <c r="J171" i="1" s="1"/>
  <c r="K171" i="1" s="1"/>
  <c r="T170" i="2"/>
  <c r="E170" i="1" s="1"/>
  <c r="J170" i="1" s="1"/>
  <c r="K170" i="1" s="1"/>
  <c r="T169" i="2"/>
  <c r="E169" i="1" s="1"/>
  <c r="T168" i="2"/>
  <c r="E168" i="1" s="1"/>
  <c r="T167" i="2"/>
  <c r="E167" i="1" s="1"/>
  <c r="J167" i="1" s="1"/>
  <c r="K167" i="1" s="1"/>
  <c r="T166" i="2"/>
  <c r="E166" i="1" s="1"/>
  <c r="J166" i="1" s="1"/>
  <c r="K166" i="1" s="1"/>
  <c r="T165" i="2"/>
  <c r="E165" i="1" s="1"/>
  <c r="T164" i="2"/>
  <c r="E164" i="1" s="1"/>
  <c r="T163" i="2"/>
  <c r="E163" i="1" s="1"/>
  <c r="J163" i="1" s="1"/>
  <c r="K163" i="1" s="1"/>
  <c r="T162" i="2"/>
  <c r="E162" i="1" s="1"/>
  <c r="J162" i="1" s="1"/>
  <c r="K162" i="1" s="1"/>
  <c r="T161" i="2"/>
  <c r="E161" i="1" s="1"/>
  <c r="T160" i="2"/>
  <c r="E160" i="1" s="1"/>
  <c r="T159" i="2"/>
  <c r="E159" i="1" s="1"/>
  <c r="J159" i="1" s="1"/>
  <c r="K159" i="1" s="1"/>
  <c r="T158" i="2"/>
  <c r="E158" i="1" s="1"/>
  <c r="J158" i="1" s="1"/>
  <c r="K158" i="1" s="1"/>
  <c r="T157" i="2"/>
  <c r="E157" i="1" s="1"/>
  <c r="T156" i="2"/>
  <c r="E156" i="1" s="1"/>
  <c r="T155" i="2"/>
  <c r="E155" i="1" s="1"/>
  <c r="J155" i="1" s="1"/>
  <c r="K155" i="1" s="1"/>
  <c r="T154" i="2"/>
  <c r="E154" i="1" s="1"/>
  <c r="J154" i="1" s="1"/>
  <c r="K154" i="1" s="1"/>
  <c r="T153" i="2"/>
  <c r="E153" i="1" s="1"/>
  <c r="T152" i="2"/>
  <c r="E152" i="1" s="1"/>
  <c r="T151" i="2"/>
  <c r="E151" i="1" s="1"/>
  <c r="J151" i="1" s="1"/>
  <c r="K151" i="1" s="1"/>
  <c r="T149" i="2"/>
  <c r="E149" i="1" s="1"/>
  <c r="T148" i="2"/>
  <c r="E148" i="1" s="1"/>
  <c r="T147" i="2"/>
  <c r="E147" i="1" s="1"/>
  <c r="J147" i="1" s="1"/>
  <c r="K147" i="1" s="1"/>
  <c r="T146" i="2"/>
  <c r="E146" i="1" s="1"/>
  <c r="J146" i="1" s="1"/>
  <c r="K146" i="1" s="1"/>
  <c r="T145" i="2"/>
  <c r="E145" i="1" s="1"/>
  <c r="T144" i="2"/>
  <c r="E144" i="1" s="1"/>
  <c r="J144" i="1" s="1"/>
  <c r="K144" i="1" s="1"/>
  <c r="T143" i="2"/>
  <c r="E143" i="1" s="1"/>
  <c r="J143" i="1" s="1"/>
  <c r="K143" i="1" s="1"/>
  <c r="T142" i="2"/>
  <c r="E142" i="1" s="1"/>
  <c r="J142" i="1" s="1"/>
  <c r="K142" i="1" s="1"/>
  <c r="T140" i="2"/>
  <c r="E140" i="1" s="1"/>
  <c r="T139" i="2"/>
  <c r="E139" i="1" s="1"/>
  <c r="J139" i="1" s="1"/>
  <c r="K139" i="1" s="1"/>
  <c r="T138" i="2"/>
  <c r="E138" i="1" s="1"/>
  <c r="J138" i="1" s="1"/>
  <c r="K138" i="1" s="1"/>
  <c r="T137" i="2"/>
  <c r="E137" i="1" s="1"/>
  <c r="T136" i="2"/>
  <c r="E136" i="1" s="1"/>
  <c r="T135" i="2"/>
  <c r="E135" i="1" s="1"/>
  <c r="J135" i="1" s="1"/>
  <c r="K135" i="1" s="1"/>
  <c r="T134" i="2"/>
  <c r="E134" i="1" s="1"/>
  <c r="J134" i="1" s="1"/>
  <c r="K134" i="1" s="1"/>
  <c r="T133" i="2"/>
  <c r="E133" i="1" s="1"/>
  <c r="T132" i="2"/>
  <c r="E132" i="1" s="1"/>
  <c r="T131" i="2"/>
  <c r="E131" i="1" s="1"/>
  <c r="J131" i="1" s="1"/>
  <c r="K131" i="1" s="1"/>
  <c r="T130" i="2"/>
  <c r="E130" i="1" s="1"/>
  <c r="J130" i="1" s="1"/>
  <c r="K130" i="1" s="1"/>
  <c r="T129" i="2"/>
  <c r="E129" i="1" s="1"/>
  <c r="T128" i="2"/>
  <c r="E128" i="1" s="1"/>
  <c r="T127" i="2"/>
  <c r="E127" i="1" s="1"/>
  <c r="J127" i="1" s="1"/>
  <c r="K127" i="1" s="1"/>
  <c r="T126" i="2"/>
  <c r="E126" i="1" s="1"/>
  <c r="J126" i="1" s="1"/>
  <c r="K126" i="1" s="1"/>
  <c r="T125" i="2"/>
  <c r="E125" i="1" s="1"/>
  <c r="T124" i="2"/>
  <c r="E124" i="1" s="1"/>
  <c r="T123" i="2"/>
  <c r="E123" i="1" s="1"/>
  <c r="J123" i="1" s="1"/>
  <c r="K123" i="1" s="1"/>
  <c r="T122" i="2"/>
  <c r="E122" i="1" s="1"/>
  <c r="J122" i="1" s="1"/>
  <c r="K122" i="1" s="1"/>
  <c r="T121" i="2"/>
  <c r="E121" i="1" s="1"/>
  <c r="T120" i="2"/>
  <c r="E120" i="1" s="1"/>
  <c r="T119" i="2"/>
  <c r="E119" i="1" s="1"/>
  <c r="J119" i="1" s="1"/>
  <c r="K119" i="1" s="1"/>
  <c r="T118" i="2"/>
  <c r="E118" i="1" s="1"/>
  <c r="J118" i="1" s="1"/>
  <c r="K118" i="1" s="1"/>
  <c r="T117" i="2"/>
  <c r="E117" i="1" s="1"/>
  <c r="T116" i="2"/>
  <c r="E116" i="1" s="1"/>
  <c r="T115" i="2"/>
  <c r="E115" i="1" s="1"/>
  <c r="J115" i="1" s="1"/>
  <c r="K115" i="1" s="1"/>
  <c r="T114" i="2"/>
  <c r="E114" i="1" s="1"/>
  <c r="J114" i="1" s="1"/>
  <c r="K114" i="1" s="1"/>
  <c r="T113" i="2"/>
  <c r="E113" i="1" s="1"/>
  <c r="T112" i="2"/>
  <c r="E112" i="1" s="1"/>
  <c r="T111" i="2"/>
  <c r="E111" i="1" s="1"/>
  <c r="J111" i="1" s="1"/>
  <c r="K111" i="1" s="1"/>
  <c r="T110" i="2"/>
  <c r="E110" i="1" s="1"/>
  <c r="J110" i="1" s="1"/>
  <c r="K110" i="1" s="1"/>
  <c r="T109" i="2"/>
  <c r="E109" i="1" s="1"/>
  <c r="T108" i="2"/>
  <c r="E108" i="1" s="1"/>
  <c r="T107" i="2"/>
  <c r="E107" i="1" s="1"/>
  <c r="J107" i="1" s="1"/>
  <c r="K107" i="1" s="1"/>
  <c r="T106" i="2"/>
  <c r="E106" i="1" s="1"/>
  <c r="J106" i="1" s="1"/>
  <c r="K106" i="1" s="1"/>
  <c r="T105" i="2"/>
  <c r="E105" i="1" s="1"/>
  <c r="T104" i="2"/>
  <c r="E104" i="1" s="1"/>
  <c r="T103" i="2"/>
  <c r="E103" i="1" s="1"/>
  <c r="J103" i="1" s="1"/>
  <c r="K103" i="1" s="1"/>
  <c r="T102" i="2"/>
  <c r="E102" i="1" s="1"/>
  <c r="J102" i="1" s="1"/>
  <c r="K102" i="1" s="1"/>
  <c r="T101" i="2"/>
  <c r="E101" i="1" s="1"/>
  <c r="T100" i="2"/>
  <c r="E100" i="1" s="1"/>
  <c r="T99" i="2"/>
  <c r="E99" i="1" s="1"/>
  <c r="J99" i="1" s="1"/>
  <c r="K99" i="1" s="1"/>
  <c r="T98" i="2"/>
  <c r="E98" i="1" s="1"/>
  <c r="J98" i="1" s="1"/>
  <c r="K98" i="1" s="1"/>
  <c r="T97" i="2"/>
  <c r="E97" i="1" s="1"/>
  <c r="T96" i="2"/>
  <c r="E96" i="1" s="1"/>
  <c r="T95" i="2"/>
  <c r="E95" i="1" s="1"/>
  <c r="J95" i="1" s="1"/>
  <c r="K95" i="1" s="1"/>
  <c r="T94" i="2"/>
  <c r="E94" i="1" s="1"/>
  <c r="J94" i="1" s="1"/>
  <c r="K94" i="1" s="1"/>
  <c r="T93" i="2"/>
  <c r="E93" i="1" s="1"/>
  <c r="T92" i="2"/>
  <c r="E92" i="1" s="1"/>
  <c r="T91" i="2"/>
  <c r="E91" i="1" s="1"/>
  <c r="J91" i="1" s="1"/>
  <c r="K91" i="1" s="1"/>
  <c r="T90" i="2"/>
  <c r="E90" i="1" s="1"/>
  <c r="J90" i="1" s="1"/>
  <c r="K90" i="1" s="1"/>
  <c r="T89" i="2"/>
  <c r="E89" i="1" s="1"/>
  <c r="T88" i="2"/>
  <c r="E88" i="1" s="1"/>
  <c r="T87" i="2"/>
  <c r="E87" i="1" s="1"/>
  <c r="J87" i="1" s="1"/>
  <c r="K87" i="1" s="1"/>
  <c r="T86" i="2"/>
  <c r="E86" i="1" s="1"/>
  <c r="J86" i="1" s="1"/>
  <c r="K86" i="1" s="1"/>
  <c r="T85" i="2"/>
  <c r="E85" i="1" s="1"/>
  <c r="T84" i="2"/>
  <c r="E84" i="1" s="1"/>
  <c r="T83" i="2"/>
  <c r="E83" i="1" s="1"/>
  <c r="J83" i="1" s="1"/>
  <c r="K83" i="1" s="1"/>
  <c r="T82" i="2"/>
  <c r="E82" i="1" s="1"/>
  <c r="J82" i="1" s="1"/>
  <c r="K82" i="1" s="1"/>
  <c r="T81" i="2"/>
  <c r="E81" i="1" s="1"/>
  <c r="T80" i="2"/>
  <c r="E80" i="1" s="1"/>
  <c r="T79" i="2"/>
  <c r="E79" i="1" s="1"/>
  <c r="J79" i="1" s="1"/>
  <c r="K79" i="1" s="1"/>
  <c r="T78" i="2"/>
  <c r="E78" i="1" s="1"/>
  <c r="J78" i="1" s="1"/>
  <c r="K78" i="1" s="1"/>
  <c r="T77" i="2"/>
  <c r="E77" i="1" s="1"/>
  <c r="T76" i="2"/>
  <c r="E76" i="1" s="1"/>
  <c r="T75" i="2"/>
  <c r="E75" i="1" s="1"/>
  <c r="J75" i="1" s="1"/>
  <c r="K75" i="1" s="1"/>
  <c r="T74" i="2"/>
  <c r="E74" i="1" s="1"/>
  <c r="J74" i="1" s="1"/>
  <c r="K74" i="1" s="1"/>
  <c r="T73" i="2"/>
  <c r="E73" i="1" s="1"/>
  <c r="T72" i="2"/>
  <c r="E72" i="1" s="1"/>
  <c r="T71" i="2"/>
  <c r="E71" i="1" s="1"/>
  <c r="J71" i="1" s="1"/>
  <c r="K71" i="1" s="1"/>
  <c r="T70" i="2"/>
  <c r="E70" i="1" s="1"/>
  <c r="J70" i="1" s="1"/>
  <c r="K70" i="1" s="1"/>
  <c r="T68" i="2"/>
  <c r="E68" i="1" s="1"/>
  <c r="J68" i="1" s="1"/>
  <c r="K68" i="1" s="1"/>
  <c r="T67" i="2"/>
  <c r="E67" i="1" s="1"/>
  <c r="J67" i="1" s="1"/>
  <c r="K67" i="1" s="1"/>
  <c r="T66" i="2"/>
  <c r="E66" i="1" s="1"/>
  <c r="J66" i="1" s="1"/>
  <c r="K66" i="1" s="1"/>
  <c r="T65" i="2"/>
  <c r="E65" i="1" s="1"/>
  <c r="T64" i="2"/>
  <c r="E64" i="1" s="1"/>
  <c r="T63" i="2"/>
  <c r="E63" i="1" s="1"/>
  <c r="J63" i="1" s="1"/>
  <c r="K63" i="1" s="1"/>
  <c r="T62" i="2"/>
  <c r="E62" i="1" s="1"/>
  <c r="J62" i="1" s="1"/>
  <c r="K62" i="1" s="1"/>
  <c r="T61" i="2"/>
  <c r="E61" i="1" s="1"/>
  <c r="T60" i="2"/>
  <c r="E60" i="1" s="1"/>
  <c r="J60" i="1" s="1"/>
  <c r="K60" i="1" s="1"/>
  <c r="T59" i="2"/>
  <c r="E59" i="1" s="1"/>
  <c r="J59" i="1" s="1"/>
  <c r="K59" i="1" s="1"/>
  <c r="T58" i="2"/>
  <c r="E58" i="1" s="1"/>
  <c r="J58" i="1" s="1"/>
  <c r="K58" i="1" s="1"/>
  <c r="T57" i="2"/>
  <c r="E57" i="1" s="1"/>
  <c r="T56" i="2"/>
  <c r="E56" i="1" s="1"/>
  <c r="T55" i="2"/>
  <c r="E55" i="1" s="1"/>
  <c r="J55" i="1" s="1"/>
  <c r="K55" i="1" s="1"/>
  <c r="T54" i="2"/>
  <c r="E54" i="1" s="1"/>
  <c r="J54" i="1" s="1"/>
  <c r="K54" i="1" s="1"/>
  <c r="Q152" i="1" l="1"/>
  <c r="Q76" i="1"/>
  <c r="Q84" i="1"/>
  <c r="Q92" i="1"/>
  <c r="Q100" i="1"/>
  <c r="Q108" i="1"/>
  <c r="Q116" i="1"/>
  <c r="Q124" i="1"/>
  <c r="Q132" i="1"/>
  <c r="Q140" i="1"/>
  <c r="Q60" i="1"/>
  <c r="Q68" i="1"/>
  <c r="Q160" i="1"/>
  <c r="Q168" i="1"/>
  <c r="Q184" i="1"/>
  <c r="Q192" i="1"/>
  <c r="Q200" i="1"/>
  <c r="Q208" i="1"/>
  <c r="Q216" i="1"/>
  <c r="Q224" i="1"/>
  <c r="Q240" i="1"/>
  <c r="Q248" i="1"/>
  <c r="Q96" i="1"/>
  <c r="Q112" i="1"/>
  <c r="Q120" i="1"/>
  <c r="Q128" i="1"/>
  <c r="Q136" i="1"/>
  <c r="Q80" i="1"/>
  <c r="Q88" i="1"/>
  <c r="Q104" i="1"/>
  <c r="Q180" i="1"/>
  <c r="Q64" i="1"/>
  <c r="Q72" i="1"/>
  <c r="Q176" i="1"/>
  <c r="Q156" i="1"/>
  <c r="Q164" i="1"/>
  <c r="Q172" i="1"/>
  <c r="Q56" i="1"/>
  <c r="Q188" i="1"/>
  <c r="Q196" i="1"/>
  <c r="Q204" i="1"/>
  <c r="Q212" i="1"/>
  <c r="Q220" i="1"/>
  <c r="Q228" i="1"/>
  <c r="Q236" i="1"/>
  <c r="Q244" i="1"/>
  <c r="Q144" i="1"/>
  <c r="Q252" i="1"/>
  <c r="Q148" i="1"/>
  <c r="J145" i="1"/>
  <c r="K145" i="1" s="1"/>
  <c r="J73" i="1"/>
  <c r="K73" i="1" s="1"/>
  <c r="J97" i="1"/>
  <c r="K97" i="1" s="1"/>
  <c r="J113" i="1"/>
  <c r="K113" i="1" s="1"/>
  <c r="J129" i="1"/>
  <c r="K129" i="1" s="1"/>
  <c r="J85" i="1"/>
  <c r="K85" i="1" s="1"/>
  <c r="J101" i="1"/>
  <c r="K101" i="1" s="1"/>
  <c r="J117" i="1"/>
  <c r="K117" i="1" s="1"/>
  <c r="J133" i="1"/>
  <c r="K133" i="1" s="1"/>
  <c r="J61" i="1"/>
  <c r="K61" i="1" s="1"/>
  <c r="J69" i="1"/>
  <c r="K69" i="1" s="1"/>
  <c r="J173" i="1"/>
  <c r="K173" i="1" s="1"/>
  <c r="J89" i="1"/>
  <c r="K89" i="1" s="1"/>
  <c r="J105" i="1"/>
  <c r="K105" i="1" s="1"/>
  <c r="J137" i="1"/>
  <c r="K137" i="1" s="1"/>
  <c r="J77" i="1"/>
  <c r="K77" i="1" s="1"/>
  <c r="J93" i="1"/>
  <c r="K93" i="1" s="1"/>
  <c r="J109" i="1"/>
  <c r="K109" i="1" s="1"/>
  <c r="J125" i="1"/>
  <c r="K125" i="1" s="1"/>
  <c r="J177" i="1"/>
  <c r="K177" i="1" s="1"/>
  <c r="J153" i="1"/>
  <c r="K153" i="1" s="1"/>
  <c r="J161" i="1"/>
  <c r="K161" i="1" s="1"/>
  <c r="J169" i="1"/>
  <c r="K169" i="1" s="1"/>
  <c r="J185" i="1"/>
  <c r="K185" i="1" s="1"/>
  <c r="J193" i="1"/>
  <c r="K193" i="1" s="1"/>
  <c r="J201" i="1"/>
  <c r="K201" i="1" s="1"/>
  <c r="J209" i="1"/>
  <c r="K209" i="1" s="1"/>
  <c r="J217" i="1"/>
  <c r="K217" i="1" s="1"/>
  <c r="J225" i="1"/>
  <c r="K225" i="1" s="1"/>
  <c r="J233" i="1"/>
  <c r="K233" i="1" s="1"/>
  <c r="J241" i="1"/>
  <c r="K241" i="1" s="1"/>
  <c r="J141" i="1"/>
  <c r="K141" i="1" s="1"/>
  <c r="J81" i="1"/>
  <c r="K81" i="1" s="1"/>
  <c r="J157" i="1"/>
  <c r="K157" i="1" s="1"/>
  <c r="J165" i="1"/>
  <c r="K165" i="1" s="1"/>
  <c r="J181" i="1"/>
  <c r="K181" i="1" s="1"/>
  <c r="J189" i="1"/>
  <c r="K189" i="1" s="1"/>
  <c r="J197" i="1"/>
  <c r="K197" i="1" s="1"/>
  <c r="J205" i="1"/>
  <c r="K205" i="1" s="1"/>
  <c r="J213" i="1"/>
  <c r="K213" i="1" s="1"/>
  <c r="J221" i="1"/>
  <c r="K221" i="1" s="1"/>
  <c r="J229" i="1"/>
  <c r="K229" i="1" s="1"/>
  <c r="J237" i="1"/>
  <c r="K237" i="1" s="1"/>
  <c r="J245" i="1"/>
  <c r="K245" i="1" s="1"/>
  <c r="J57" i="1"/>
  <c r="K57" i="1" s="1"/>
  <c r="J65" i="1"/>
  <c r="K65" i="1" s="1"/>
  <c r="J149" i="1"/>
  <c r="K149" i="1" s="1"/>
  <c r="F168" i="1"/>
  <c r="J168" i="1"/>
  <c r="K168" i="1" s="1"/>
  <c r="F192" i="1"/>
  <c r="J192" i="1"/>
  <c r="K192" i="1" s="1"/>
  <c r="F96" i="1"/>
  <c r="J96" i="1"/>
  <c r="K96" i="1" s="1"/>
  <c r="F112" i="1"/>
  <c r="H112" i="1" s="1"/>
  <c r="I112" i="1" s="1"/>
  <c r="J112" i="1"/>
  <c r="K112" i="1" s="1"/>
  <c r="F128" i="1"/>
  <c r="H128" i="1" s="1"/>
  <c r="I128" i="1" s="1"/>
  <c r="J128" i="1"/>
  <c r="K128" i="1" s="1"/>
  <c r="F156" i="1"/>
  <c r="J156" i="1"/>
  <c r="K156" i="1" s="1"/>
  <c r="F164" i="1"/>
  <c r="J164" i="1"/>
  <c r="K164" i="1" s="1"/>
  <c r="F172" i="1"/>
  <c r="H172" i="1" s="1"/>
  <c r="I172" i="1" s="1"/>
  <c r="J172" i="1"/>
  <c r="K172" i="1" s="1"/>
  <c r="F180" i="1"/>
  <c r="J180" i="1"/>
  <c r="K180" i="1" s="1"/>
  <c r="F188" i="1"/>
  <c r="J188" i="1"/>
  <c r="K188" i="1" s="1"/>
  <c r="F236" i="1"/>
  <c r="J236" i="1"/>
  <c r="K236" i="1" s="1"/>
  <c r="F244" i="1"/>
  <c r="J244" i="1"/>
  <c r="K244" i="1" s="1"/>
  <c r="F232" i="1"/>
  <c r="H232" i="1" s="1"/>
  <c r="I232" i="1" s="1"/>
  <c r="J232" i="1"/>
  <c r="K232" i="1" s="1"/>
  <c r="F249" i="1"/>
  <c r="J249" i="1"/>
  <c r="K249" i="1" s="1"/>
  <c r="F88" i="1"/>
  <c r="J88" i="1"/>
  <c r="K88" i="1" s="1"/>
  <c r="F250" i="1"/>
  <c r="J250" i="1"/>
  <c r="K250" i="1" s="1"/>
  <c r="F121" i="1"/>
  <c r="J121" i="1"/>
  <c r="K121" i="1" s="1"/>
  <c r="F148" i="1"/>
  <c r="J148" i="1"/>
  <c r="K148" i="1" s="1"/>
  <c r="F160" i="1"/>
  <c r="J160" i="1"/>
  <c r="K160" i="1" s="1"/>
  <c r="F53" i="1"/>
  <c r="J53" i="1"/>
  <c r="K53" i="1" s="1"/>
  <c r="F72" i="1"/>
  <c r="H72" i="1" s="1"/>
  <c r="I72" i="1" s="1"/>
  <c r="J72" i="1"/>
  <c r="K72" i="1" s="1"/>
  <c r="F104" i="1"/>
  <c r="J104" i="1"/>
  <c r="K104" i="1" s="1"/>
  <c r="F136" i="1"/>
  <c r="H136" i="1" s="1"/>
  <c r="I136" i="1" s="1"/>
  <c r="J136" i="1"/>
  <c r="K136" i="1" s="1"/>
  <c r="F64" i="1"/>
  <c r="J64" i="1"/>
  <c r="K64" i="1" s="1"/>
  <c r="F76" i="1"/>
  <c r="J76" i="1"/>
  <c r="K76" i="1" s="1"/>
  <c r="F84" i="1"/>
  <c r="H84" i="1" s="1"/>
  <c r="I84" i="1" s="1"/>
  <c r="J84" i="1"/>
  <c r="K84" i="1" s="1"/>
  <c r="F92" i="1"/>
  <c r="J92" i="1"/>
  <c r="K92" i="1" s="1"/>
  <c r="F100" i="1"/>
  <c r="J100" i="1"/>
  <c r="K100" i="1" s="1"/>
  <c r="F108" i="1"/>
  <c r="H108" i="1" s="1"/>
  <c r="I108" i="1" s="1"/>
  <c r="J108" i="1"/>
  <c r="K108" i="1" s="1"/>
  <c r="F116" i="1"/>
  <c r="H116" i="1" s="1"/>
  <c r="I116" i="1" s="1"/>
  <c r="J116" i="1"/>
  <c r="K116" i="1" s="1"/>
  <c r="F124" i="1"/>
  <c r="J124" i="1"/>
  <c r="K124" i="1" s="1"/>
  <c r="F132" i="1"/>
  <c r="H132" i="1" s="1"/>
  <c r="I132" i="1" s="1"/>
  <c r="J132" i="1"/>
  <c r="K132" i="1" s="1"/>
  <c r="F140" i="1"/>
  <c r="J140" i="1"/>
  <c r="K140" i="1" s="1"/>
  <c r="F222" i="1"/>
  <c r="J222" i="1"/>
  <c r="K222" i="1" s="1"/>
  <c r="F230" i="1"/>
  <c r="J230" i="1"/>
  <c r="K230" i="1" s="1"/>
  <c r="F247" i="1"/>
  <c r="H247" i="1" s="1"/>
  <c r="I247" i="1" s="1"/>
  <c r="J247" i="1"/>
  <c r="K247" i="1" s="1"/>
  <c r="F152" i="1"/>
  <c r="J152" i="1"/>
  <c r="K152" i="1" s="1"/>
  <c r="F240" i="1"/>
  <c r="H240" i="1" s="1"/>
  <c r="I240" i="1" s="1"/>
  <c r="J240" i="1"/>
  <c r="K240" i="1" s="1"/>
  <c r="F80" i="1"/>
  <c r="J80" i="1"/>
  <c r="K80" i="1" s="1"/>
  <c r="F120" i="1"/>
  <c r="H120" i="1" s="1"/>
  <c r="I120" i="1" s="1"/>
  <c r="J120" i="1"/>
  <c r="K120" i="1" s="1"/>
  <c r="F234" i="1"/>
  <c r="J234" i="1"/>
  <c r="K234" i="1" s="1"/>
  <c r="F56" i="1"/>
  <c r="J56" i="1"/>
  <c r="K56" i="1" s="1"/>
  <c r="F223" i="1"/>
  <c r="H223" i="1" s="1"/>
  <c r="I223" i="1" s="1"/>
  <c r="J223" i="1"/>
  <c r="K223" i="1" s="1"/>
  <c r="F239" i="1"/>
  <c r="H239" i="1" s="1"/>
  <c r="I239" i="1" s="1"/>
  <c r="J239" i="1"/>
  <c r="K239" i="1" s="1"/>
  <c r="F246" i="1"/>
  <c r="J246" i="1"/>
  <c r="K246" i="1" s="1"/>
  <c r="E231" i="1"/>
  <c r="Q232" i="1" s="1"/>
  <c r="H9" i="1"/>
  <c r="I9" i="1" s="1"/>
  <c r="H41" i="1"/>
  <c r="I41" i="1" s="1"/>
  <c r="H45" i="1"/>
  <c r="I45" i="1" s="1"/>
  <c r="H17" i="1"/>
  <c r="I17" i="1" s="1"/>
  <c r="H21" i="1"/>
  <c r="I21" i="1" s="1"/>
  <c r="H25" i="1"/>
  <c r="I25" i="1" s="1"/>
  <c r="H29" i="1"/>
  <c r="I29" i="1" s="1"/>
  <c r="H33" i="1"/>
  <c r="I33" i="1" s="1"/>
  <c r="H49" i="1"/>
  <c r="I49" i="1" s="1"/>
  <c r="H37" i="1"/>
  <c r="I37" i="1" s="1"/>
  <c r="H50" i="1"/>
  <c r="I50" i="1" s="1"/>
  <c r="H13" i="1"/>
  <c r="I13" i="1" s="1"/>
  <c r="H32" i="1"/>
  <c r="I32" i="1" s="1"/>
  <c r="D228" i="1"/>
  <c r="O16" i="1"/>
  <c r="H52" i="1"/>
  <c r="I52" i="1" s="1"/>
  <c r="H18" i="1"/>
  <c r="I18" i="1" s="1"/>
  <c r="H36" i="1"/>
  <c r="I36" i="1" s="1"/>
  <c r="H10" i="1"/>
  <c r="I10" i="1" s="1"/>
  <c r="H44" i="1"/>
  <c r="I44" i="1" s="1"/>
  <c r="N24" i="1"/>
  <c r="N28" i="1"/>
  <c r="N36" i="1"/>
  <c r="N44" i="1"/>
  <c r="N248" i="1"/>
  <c r="N244" i="1"/>
  <c r="N240" i="1"/>
  <c r="N236" i="1"/>
  <c r="N232" i="1"/>
  <c r="N224" i="1"/>
  <c r="N220" i="1"/>
  <c r="H11" i="1"/>
  <c r="I11" i="1" s="1"/>
  <c r="H19" i="1"/>
  <c r="I19" i="1" s="1"/>
  <c r="H27" i="1"/>
  <c r="I27" i="1" s="1"/>
  <c r="H35" i="1"/>
  <c r="I35" i="1" s="1"/>
  <c r="H43" i="1"/>
  <c r="I43" i="1" s="1"/>
  <c r="H51" i="1"/>
  <c r="I51" i="1" s="1"/>
  <c r="H12" i="1"/>
  <c r="I12" i="1" s="1"/>
  <c r="H20" i="1"/>
  <c r="I20" i="1" s="1"/>
  <c r="H30" i="1"/>
  <c r="I30" i="1" s="1"/>
  <c r="H38" i="1"/>
  <c r="I38" i="1" s="1"/>
  <c r="H46" i="1"/>
  <c r="I46" i="1" s="1"/>
  <c r="N20" i="1"/>
  <c r="N32" i="1"/>
  <c r="N40" i="1"/>
  <c r="N48" i="1"/>
  <c r="N52" i="1"/>
  <c r="H15" i="1"/>
  <c r="I15" i="1" s="1"/>
  <c r="H23" i="1"/>
  <c r="I23" i="1" s="1"/>
  <c r="H31" i="1"/>
  <c r="I31" i="1" s="1"/>
  <c r="H39" i="1"/>
  <c r="I39" i="1" s="1"/>
  <c r="H47" i="1"/>
  <c r="I47" i="1" s="1"/>
  <c r="H22" i="1"/>
  <c r="I22" i="1" s="1"/>
  <c r="H16" i="1"/>
  <c r="I16" i="1" s="1"/>
  <c r="H26" i="1"/>
  <c r="I26" i="1" s="1"/>
  <c r="H34" i="1"/>
  <c r="I34" i="1" s="1"/>
  <c r="H42" i="1"/>
  <c r="I42" i="1" s="1"/>
  <c r="H24" i="1"/>
  <c r="I24" i="1" s="1"/>
  <c r="H48" i="1"/>
  <c r="I48" i="1" s="1"/>
  <c r="O24" i="1"/>
  <c r="O32" i="1"/>
  <c r="O40" i="1"/>
  <c r="O48" i="1"/>
  <c r="H28" i="1"/>
  <c r="I28" i="1" s="1"/>
  <c r="O20" i="1"/>
  <c r="O28" i="1"/>
  <c r="O36" i="1"/>
  <c r="O44" i="1"/>
  <c r="O52" i="1"/>
  <c r="H14" i="1"/>
  <c r="I14" i="1" s="1"/>
  <c r="H40" i="1"/>
  <c r="I40" i="1" s="1"/>
  <c r="H8" i="1"/>
  <c r="I8" i="1" s="1"/>
  <c r="N16" i="1"/>
  <c r="D67" i="1"/>
  <c r="D85" i="1"/>
  <c r="D101" i="1"/>
  <c r="D117" i="1"/>
  <c r="D133" i="1"/>
  <c r="F147" i="1"/>
  <c r="D163" i="1"/>
  <c r="D181" i="1"/>
  <c r="D189" i="1"/>
  <c r="D201" i="1"/>
  <c r="D213" i="1"/>
  <c r="D177" i="1"/>
  <c r="D252" i="1"/>
  <c r="D214" i="1"/>
  <c r="D210" i="1"/>
  <c r="D206" i="1"/>
  <c r="D202" i="1"/>
  <c r="D198" i="1"/>
  <c r="D194" i="1"/>
  <c r="D190" i="1"/>
  <c r="D186" i="1"/>
  <c r="D182" i="1"/>
  <c r="D178" i="1"/>
  <c r="D170" i="1"/>
  <c r="D162" i="1"/>
  <c r="D158" i="1"/>
  <c r="D154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D66" i="1"/>
  <c r="D62" i="1"/>
  <c r="D58" i="1"/>
  <c r="D54" i="1"/>
  <c r="D61" i="1"/>
  <c r="D69" i="1"/>
  <c r="D75" i="1"/>
  <c r="F91" i="1"/>
  <c r="F107" i="1"/>
  <c r="F123" i="1"/>
  <c r="D139" i="1"/>
  <c r="D149" i="1"/>
  <c r="D157" i="1"/>
  <c r="D165" i="1"/>
  <c r="D166" i="1"/>
  <c r="D167" i="1"/>
  <c r="D174" i="1"/>
  <c r="D173" i="1"/>
  <c r="D185" i="1"/>
  <c r="D193" i="1"/>
  <c r="D195" i="1"/>
  <c r="D197" i="1"/>
  <c r="D207" i="1"/>
  <c r="D209" i="1"/>
  <c r="D150" i="1"/>
  <c r="D251" i="1"/>
  <c r="D53" i="1"/>
  <c r="D215" i="1"/>
  <c r="D211" i="1"/>
  <c r="D205" i="1"/>
  <c r="D203" i="1"/>
  <c r="D199" i="1"/>
  <c r="D191" i="1"/>
  <c r="D187" i="1"/>
  <c r="D183" i="1"/>
  <c r="D179" i="1"/>
  <c r="D175" i="1"/>
  <c r="D171" i="1"/>
  <c r="D169" i="1"/>
  <c r="D161" i="1"/>
  <c r="D159" i="1"/>
  <c r="D155" i="1"/>
  <c r="D153" i="1"/>
  <c r="D151" i="1"/>
  <c r="D145" i="1"/>
  <c r="D143" i="1"/>
  <c r="D141" i="1"/>
  <c r="D137" i="1"/>
  <c r="D135" i="1"/>
  <c r="D131" i="1"/>
  <c r="D129" i="1"/>
  <c r="D127" i="1"/>
  <c r="D125" i="1"/>
  <c r="D121" i="1"/>
  <c r="D119" i="1"/>
  <c r="D115" i="1"/>
  <c r="D113" i="1"/>
  <c r="D111" i="1"/>
  <c r="D109" i="1"/>
  <c r="D105" i="1"/>
  <c r="D103" i="1"/>
  <c r="D99" i="1"/>
  <c r="D97" i="1"/>
  <c r="D95" i="1"/>
  <c r="D93" i="1"/>
  <c r="D89" i="1"/>
  <c r="D87" i="1"/>
  <c r="D83" i="1"/>
  <c r="D81" i="1"/>
  <c r="D79" i="1"/>
  <c r="D77" i="1"/>
  <c r="D73" i="1"/>
  <c r="D71" i="1"/>
  <c r="D65" i="1"/>
  <c r="D63" i="1"/>
  <c r="D59" i="1"/>
  <c r="D57" i="1"/>
  <c r="D55" i="1"/>
  <c r="F235" i="1"/>
  <c r="F243" i="1"/>
  <c r="F54" i="1"/>
  <c r="F55" i="1"/>
  <c r="F196" i="1"/>
  <c r="F204" i="1"/>
  <c r="F212" i="1"/>
  <c r="F217" i="1"/>
  <c r="F219" i="1"/>
  <c r="F221" i="1"/>
  <c r="F225" i="1"/>
  <c r="F227" i="1"/>
  <c r="F229" i="1"/>
  <c r="F233" i="1"/>
  <c r="F237" i="1"/>
  <c r="F241" i="1"/>
  <c r="F238" i="1"/>
  <c r="F242" i="1"/>
  <c r="F60" i="1"/>
  <c r="F68" i="1"/>
  <c r="F144" i="1"/>
  <c r="F176" i="1"/>
  <c r="F184" i="1"/>
  <c r="F200" i="1"/>
  <c r="F208" i="1"/>
  <c r="F216" i="1"/>
  <c r="F218" i="1"/>
  <c r="F220" i="1"/>
  <c r="F224" i="1"/>
  <c r="F226" i="1"/>
  <c r="F228" i="1"/>
  <c r="F245" i="1"/>
  <c r="F70" i="1"/>
  <c r="F122" i="1"/>
  <c r="F166" i="1"/>
  <c r="F71" i="1"/>
  <c r="F103" i="1"/>
  <c r="F170" i="1"/>
  <c r="F252" i="1"/>
  <c r="F87" i="1"/>
  <c r="F101" i="1"/>
  <c r="F130" i="1"/>
  <c r="F203" i="1"/>
  <c r="F86" i="1"/>
  <c r="F102" i="1"/>
  <c r="F129" i="1"/>
  <c r="F131" i="1"/>
  <c r="F202" i="1"/>
  <c r="F73" i="1"/>
  <c r="F106" i="1"/>
  <c r="F248" i="1"/>
  <c r="F58" i="1"/>
  <c r="F62" i="1"/>
  <c r="F66" i="1"/>
  <c r="F74" i="1"/>
  <c r="F77" i="1"/>
  <c r="F79" i="1"/>
  <c r="F81" i="1"/>
  <c r="F83" i="1"/>
  <c r="F89" i="1"/>
  <c r="F90" i="1"/>
  <c r="F93" i="1"/>
  <c r="F95" i="1"/>
  <c r="F97" i="1"/>
  <c r="F99" i="1"/>
  <c r="F105" i="1"/>
  <c r="F109" i="1"/>
  <c r="F111" i="1"/>
  <c r="F113" i="1"/>
  <c r="F115" i="1"/>
  <c r="F118" i="1"/>
  <c r="F119" i="1"/>
  <c r="F126" i="1"/>
  <c r="F134" i="1"/>
  <c r="F135" i="1"/>
  <c r="F137" i="1"/>
  <c r="F142" i="1"/>
  <c r="F146" i="1"/>
  <c r="F151" i="1"/>
  <c r="F153" i="1"/>
  <c r="F155" i="1"/>
  <c r="F159" i="1"/>
  <c r="F165" i="1"/>
  <c r="F167" i="1"/>
  <c r="F169" i="1"/>
  <c r="F171" i="1"/>
  <c r="F175" i="1"/>
  <c r="F179" i="1"/>
  <c r="F182" i="1"/>
  <c r="F187" i="1"/>
  <c r="F189" i="1"/>
  <c r="F191" i="1"/>
  <c r="F194" i="1"/>
  <c r="F199" i="1"/>
  <c r="F206" i="1"/>
  <c r="F207" i="1"/>
  <c r="F211" i="1"/>
  <c r="F214" i="1"/>
  <c r="F141" i="1"/>
  <c r="F61" i="1"/>
  <c r="F63" i="1"/>
  <c r="F69" i="1"/>
  <c r="F78" i="1"/>
  <c r="F82" i="1"/>
  <c r="F94" i="1"/>
  <c r="F98" i="1"/>
  <c r="F110" i="1"/>
  <c r="F114" i="1"/>
  <c r="F125" i="1"/>
  <c r="F127" i="1"/>
  <c r="F138" i="1"/>
  <c r="F143" i="1"/>
  <c r="F145" i="1"/>
  <c r="F149" i="1"/>
  <c r="F158" i="1"/>
  <c r="F162" i="1"/>
  <c r="F174" i="1"/>
  <c r="F178" i="1"/>
  <c r="F181" i="1"/>
  <c r="F183" i="1"/>
  <c r="F186" i="1"/>
  <c r="F190" i="1"/>
  <c r="F193" i="1"/>
  <c r="F195" i="1"/>
  <c r="F198" i="1"/>
  <c r="F205" i="1"/>
  <c r="F210" i="1"/>
  <c r="F213" i="1"/>
  <c r="F215" i="1"/>
  <c r="F150" i="1"/>
  <c r="F173" i="1"/>
  <c r="F57" i="1"/>
  <c r="F59" i="1"/>
  <c r="F154" i="1"/>
  <c r="H234" i="1"/>
  <c r="I234" i="1" s="1"/>
  <c r="F65" i="1"/>
  <c r="F161" i="1"/>
  <c r="F163" i="1"/>
  <c r="H148" i="1" l="1"/>
  <c r="I148" i="1" s="1"/>
  <c r="H104" i="1"/>
  <c r="I104" i="1" s="1"/>
  <c r="H246" i="1"/>
  <c r="I246" i="1" s="1"/>
  <c r="H76" i="1"/>
  <c r="I76" i="1" s="1"/>
  <c r="H140" i="1"/>
  <c r="I140" i="1" s="1"/>
  <c r="H152" i="1"/>
  <c r="I152" i="1" s="1"/>
  <c r="H168" i="1"/>
  <c r="I168" i="1" s="1"/>
  <c r="H180" i="1"/>
  <c r="I180" i="1" s="1"/>
  <c r="H121" i="1"/>
  <c r="I121" i="1" s="1"/>
  <c r="H249" i="1"/>
  <c r="I249" i="1" s="1"/>
  <c r="H92" i="1"/>
  <c r="I92" i="1" s="1"/>
  <c r="H80" i="1"/>
  <c r="I80" i="1" s="1"/>
  <c r="H236" i="1"/>
  <c r="I236" i="1" s="1"/>
  <c r="H192" i="1"/>
  <c r="I192" i="1" s="1"/>
  <c r="H164" i="1"/>
  <c r="I164" i="1" s="1"/>
  <c r="H160" i="1"/>
  <c r="I160" i="1" s="1"/>
  <c r="H88" i="1"/>
  <c r="I88" i="1" s="1"/>
  <c r="H124" i="1"/>
  <c r="I124" i="1" s="1"/>
  <c r="H96" i="1"/>
  <c r="I96" i="1" s="1"/>
  <c r="H64" i="1"/>
  <c r="I64" i="1" s="1"/>
  <c r="H100" i="1"/>
  <c r="I100" i="1" s="1"/>
  <c r="F231" i="1"/>
  <c r="H231" i="1" s="1"/>
  <c r="I231" i="1" s="1"/>
  <c r="J231" i="1"/>
  <c r="K231" i="1" s="1"/>
  <c r="H244" i="1"/>
  <c r="I244" i="1" s="1"/>
  <c r="H250" i="1"/>
  <c r="I250" i="1" s="1"/>
  <c r="N252" i="1"/>
  <c r="H221" i="1"/>
  <c r="I221" i="1" s="1"/>
  <c r="H233" i="1"/>
  <c r="I233" i="1" s="1"/>
  <c r="H241" i="1"/>
  <c r="I241" i="1" s="1"/>
  <c r="H245" i="1"/>
  <c r="I245" i="1" s="1"/>
  <c r="H217" i="1"/>
  <c r="I217" i="1" s="1"/>
  <c r="H237" i="1"/>
  <c r="I237" i="1" s="1"/>
  <c r="H229" i="1"/>
  <c r="I229" i="1" s="1"/>
  <c r="H225" i="1"/>
  <c r="I225" i="1" s="1"/>
  <c r="H77" i="1"/>
  <c r="I77" i="1" s="1"/>
  <c r="H242" i="1"/>
  <c r="I242" i="1" s="1"/>
  <c r="H228" i="1"/>
  <c r="I228" i="1" s="1"/>
  <c r="N228" i="1"/>
  <c r="H144" i="1"/>
  <c r="I144" i="1" s="1"/>
  <c r="H122" i="1"/>
  <c r="I122" i="1" s="1"/>
  <c r="H194" i="1"/>
  <c r="I194" i="1" s="1"/>
  <c r="H131" i="1"/>
  <c r="I131" i="1" s="1"/>
  <c r="H243" i="1"/>
  <c r="I243" i="1" s="1"/>
  <c r="H204" i="1"/>
  <c r="I204" i="1" s="1"/>
  <c r="H196" i="1"/>
  <c r="I196" i="1" s="1"/>
  <c r="H61" i="1"/>
  <c r="I61" i="1" s="1"/>
  <c r="H98" i="1"/>
  <c r="I98" i="1" s="1"/>
  <c r="F201" i="1"/>
  <c r="F177" i="1"/>
  <c r="F209" i="1"/>
  <c r="F197" i="1"/>
  <c r="F139" i="1"/>
  <c r="F133" i="1"/>
  <c r="F117" i="1"/>
  <c r="H227" i="1"/>
  <c r="I227" i="1" s="1"/>
  <c r="F67" i="1"/>
  <c r="H179" i="1"/>
  <c r="I179" i="1" s="1"/>
  <c r="F185" i="1"/>
  <c r="F75" i="1"/>
  <c r="D91" i="1"/>
  <c r="D107" i="1"/>
  <c r="D123" i="1"/>
  <c r="D147" i="1"/>
  <c r="H68" i="1"/>
  <c r="I68" i="1" s="1"/>
  <c r="F85" i="1"/>
  <c r="H126" i="1"/>
  <c r="I126" i="1" s="1"/>
  <c r="H176" i="1"/>
  <c r="I176" i="1" s="1"/>
  <c r="F157" i="1"/>
  <c r="O160" i="1" s="1"/>
  <c r="F251" i="1"/>
  <c r="H208" i="1"/>
  <c r="I208" i="1" s="1"/>
  <c r="H206" i="1"/>
  <c r="I206" i="1" s="1"/>
  <c r="H238" i="1"/>
  <c r="I238" i="1" s="1"/>
  <c r="H55" i="1"/>
  <c r="I55" i="1" s="1"/>
  <c r="N164" i="1"/>
  <c r="N208" i="1"/>
  <c r="N56" i="1"/>
  <c r="N212" i="1"/>
  <c r="N200" i="1"/>
  <c r="N196" i="1"/>
  <c r="N188" i="1"/>
  <c r="N168" i="1"/>
  <c r="N160" i="1"/>
  <c r="N180" i="1"/>
  <c r="N216" i="1"/>
  <c r="N204" i="1"/>
  <c r="N192" i="1"/>
  <c r="N184" i="1"/>
  <c r="N60" i="1"/>
  <c r="N64" i="1"/>
  <c r="N68" i="1"/>
  <c r="N72" i="1"/>
  <c r="N76" i="1"/>
  <c r="N80" i="1"/>
  <c r="N84" i="1"/>
  <c r="N88" i="1"/>
  <c r="N96" i="1"/>
  <c r="N100" i="1"/>
  <c r="N104" i="1"/>
  <c r="N112" i="1"/>
  <c r="N116" i="1"/>
  <c r="N120" i="1"/>
  <c r="N128" i="1"/>
  <c r="N132" i="1"/>
  <c r="N136" i="1"/>
  <c r="N140" i="1"/>
  <c r="N144" i="1"/>
  <c r="N152" i="1"/>
  <c r="N156" i="1"/>
  <c r="N172" i="1"/>
  <c r="N176" i="1"/>
  <c r="H248" i="1"/>
  <c r="I248" i="1" s="1"/>
  <c r="H214" i="1"/>
  <c r="I214" i="1" s="1"/>
  <c r="H162" i="1"/>
  <c r="I162" i="1" s="1"/>
  <c r="H235" i="1"/>
  <c r="I235" i="1" s="1"/>
  <c r="H219" i="1"/>
  <c r="I219" i="1" s="1"/>
  <c r="H60" i="1"/>
  <c r="I60" i="1" s="1"/>
  <c r="O164" i="1"/>
  <c r="O176" i="1"/>
  <c r="O216" i="1"/>
  <c r="O208" i="1"/>
  <c r="O196" i="1"/>
  <c r="O184" i="1"/>
  <c r="H158" i="1"/>
  <c r="I158" i="1" s="1"/>
  <c r="H69" i="1"/>
  <c r="I69" i="1" s="1"/>
  <c r="O72" i="1"/>
  <c r="O64" i="1"/>
  <c r="H141" i="1"/>
  <c r="I141" i="1" s="1"/>
  <c r="O144" i="1"/>
  <c r="H211" i="1"/>
  <c r="I211" i="1" s="1"/>
  <c r="O192" i="1"/>
  <c r="H159" i="1"/>
  <c r="I159" i="1" s="1"/>
  <c r="H151" i="1"/>
  <c r="I151" i="1" s="1"/>
  <c r="H142" i="1"/>
  <c r="I142" i="1" s="1"/>
  <c r="H137" i="1"/>
  <c r="I137" i="1" s="1"/>
  <c r="O108" i="1"/>
  <c r="H97" i="1"/>
  <c r="I97" i="1" s="1"/>
  <c r="O100" i="1"/>
  <c r="O96" i="1"/>
  <c r="H79" i="1"/>
  <c r="I79" i="1" s="1"/>
  <c r="O124" i="1"/>
  <c r="H101" i="1"/>
  <c r="I101" i="1" s="1"/>
  <c r="O104" i="1"/>
  <c r="O88" i="1"/>
  <c r="H71" i="1"/>
  <c r="I71" i="1" s="1"/>
  <c r="O248" i="1"/>
  <c r="H226" i="1"/>
  <c r="I226" i="1" s="1"/>
  <c r="H220" i="1"/>
  <c r="I220" i="1" s="1"/>
  <c r="O244" i="1"/>
  <c r="O236" i="1"/>
  <c r="O224" i="1"/>
  <c r="O220" i="1"/>
  <c r="O60" i="1"/>
  <c r="H210" i="1"/>
  <c r="I210" i="1" s="1"/>
  <c r="H183" i="1"/>
  <c r="I183" i="1" s="1"/>
  <c r="O152" i="1"/>
  <c r="O148" i="1"/>
  <c r="H125" i="1"/>
  <c r="I125" i="1" s="1"/>
  <c r="O128" i="1"/>
  <c r="H63" i="1"/>
  <c r="I63" i="1" s="1"/>
  <c r="H191" i="1"/>
  <c r="I191" i="1" s="1"/>
  <c r="H187" i="1"/>
  <c r="I187" i="1" s="1"/>
  <c r="O172" i="1"/>
  <c r="O168" i="1"/>
  <c r="H153" i="1"/>
  <c r="I153" i="1" s="1"/>
  <c r="O156" i="1"/>
  <c r="H119" i="1"/>
  <c r="I119" i="1" s="1"/>
  <c r="H113" i="1"/>
  <c r="I113" i="1" s="1"/>
  <c r="O116" i="1"/>
  <c r="H109" i="1"/>
  <c r="I109" i="1" s="1"/>
  <c r="O112" i="1"/>
  <c r="H99" i="1"/>
  <c r="I99" i="1" s="1"/>
  <c r="H95" i="1"/>
  <c r="I95" i="1" s="1"/>
  <c r="H89" i="1"/>
  <c r="I89" i="1" s="1"/>
  <c r="O92" i="1"/>
  <c r="O84" i="1"/>
  <c r="O80" i="1"/>
  <c r="O132" i="1"/>
  <c r="H86" i="1"/>
  <c r="I86" i="1" s="1"/>
  <c r="H103" i="1"/>
  <c r="I103" i="1" s="1"/>
  <c r="H218" i="1"/>
  <c r="I218" i="1" s="1"/>
  <c r="O240" i="1"/>
  <c r="O228" i="1"/>
  <c r="O56" i="1"/>
  <c r="H53" i="1"/>
  <c r="I53" i="1" s="1"/>
  <c r="H173" i="1"/>
  <c r="I173" i="1" s="1"/>
  <c r="H195" i="1"/>
  <c r="I195" i="1" s="1"/>
  <c r="H150" i="1"/>
  <c r="I150" i="1" s="1"/>
  <c r="H175" i="1"/>
  <c r="I175" i="1" s="1"/>
  <c r="H110" i="1"/>
  <c r="I110" i="1" s="1"/>
  <c r="H94" i="1"/>
  <c r="I94" i="1" s="1"/>
  <c r="H165" i="1"/>
  <c r="I165" i="1" s="1"/>
  <c r="H135" i="1"/>
  <c r="I135" i="1" s="1"/>
  <c r="H62" i="1"/>
  <c r="I62" i="1" s="1"/>
  <c r="H82" i="1"/>
  <c r="I82" i="1" s="1"/>
  <c r="H222" i="1"/>
  <c r="I222" i="1" s="1"/>
  <c r="H230" i="1"/>
  <c r="I230" i="1" s="1"/>
  <c r="H212" i="1"/>
  <c r="I212" i="1" s="1"/>
  <c r="H184" i="1"/>
  <c r="I184" i="1" s="1"/>
  <c r="H70" i="1"/>
  <c r="I70" i="1" s="1"/>
  <c r="H178" i="1"/>
  <c r="I178" i="1" s="1"/>
  <c r="H200" i="1"/>
  <c r="I200" i="1" s="1"/>
  <c r="H224" i="1"/>
  <c r="I224" i="1" s="1"/>
  <c r="H215" i="1"/>
  <c r="I215" i="1" s="1"/>
  <c r="H145" i="1"/>
  <c r="I145" i="1" s="1"/>
  <c r="H156" i="1"/>
  <c r="I156" i="1" s="1"/>
  <c r="H149" i="1"/>
  <c r="I149" i="1" s="1"/>
  <c r="H78" i="1"/>
  <c r="I78" i="1" s="1"/>
  <c r="H216" i="1"/>
  <c r="I216" i="1" s="1"/>
  <c r="H190" i="1"/>
  <c r="I190" i="1" s="1"/>
  <c r="H188" i="1"/>
  <c r="I188" i="1" s="1"/>
  <c r="H56" i="1"/>
  <c r="I56" i="1" s="1"/>
  <c r="H130" i="1"/>
  <c r="I130" i="1" s="1"/>
  <c r="H166" i="1"/>
  <c r="I166" i="1" s="1"/>
  <c r="H170" i="1"/>
  <c r="I170" i="1" s="1"/>
  <c r="H186" i="1"/>
  <c r="I186" i="1" s="1"/>
  <c r="H146" i="1"/>
  <c r="I146" i="1" s="1"/>
  <c r="H193" i="1"/>
  <c r="I193" i="1" s="1"/>
  <c r="H105" i="1"/>
  <c r="I105" i="1" s="1"/>
  <c r="H189" i="1"/>
  <c r="I189" i="1" s="1"/>
  <c r="H174" i="1"/>
  <c r="I174" i="1" s="1"/>
  <c r="H127" i="1"/>
  <c r="I127" i="1" s="1"/>
  <c r="H93" i="1"/>
  <c r="I93" i="1" s="1"/>
  <c r="H66" i="1"/>
  <c r="I66" i="1" s="1"/>
  <c r="H138" i="1"/>
  <c r="I138" i="1" s="1"/>
  <c r="H81" i="1"/>
  <c r="I81" i="1" s="1"/>
  <c r="H182" i="1"/>
  <c r="I182" i="1" s="1"/>
  <c r="H87" i="1"/>
  <c r="I87" i="1" s="1"/>
  <c r="H213" i="1"/>
  <c r="I213" i="1" s="1"/>
  <c r="H207" i="1"/>
  <c r="I207" i="1" s="1"/>
  <c r="H202" i="1"/>
  <c r="I202" i="1" s="1"/>
  <c r="H143" i="1"/>
  <c r="I143" i="1" s="1"/>
  <c r="H114" i="1"/>
  <c r="I114" i="1" s="1"/>
  <c r="H83" i="1"/>
  <c r="I83" i="1" s="1"/>
  <c r="H58" i="1"/>
  <c r="I58" i="1" s="1"/>
  <c r="H106" i="1"/>
  <c r="I106" i="1" s="1"/>
  <c r="H203" i="1"/>
  <c r="I203" i="1" s="1"/>
  <c r="H102" i="1"/>
  <c r="I102" i="1" s="1"/>
  <c r="H74" i="1"/>
  <c r="I74" i="1" s="1"/>
  <c r="H155" i="1"/>
  <c r="I155" i="1" s="1"/>
  <c r="H199" i="1"/>
  <c r="I199" i="1" s="1"/>
  <c r="H129" i="1"/>
  <c r="I129" i="1" s="1"/>
  <c r="H252" i="1"/>
  <c r="I252" i="1" s="1"/>
  <c r="H198" i="1"/>
  <c r="I198" i="1" s="1"/>
  <c r="H181" i="1"/>
  <c r="I181" i="1" s="1"/>
  <c r="H205" i="1"/>
  <c r="I205" i="1" s="1"/>
  <c r="H115" i="1"/>
  <c r="I115" i="1" s="1"/>
  <c r="H111" i="1"/>
  <c r="I111" i="1" s="1"/>
  <c r="H118" i="1"/>
  <c r="I118" i="1" s="1"/>
  <c r="H167" i="1"/>
  <c r="I167" i="1" s="1"/>
  <c r="H73" i="1"/>
  <c r="I73" i="1" s="1"/>
  <c r="H171" i="1"/>
  <c r="I171" i="1" s="1"/>
  <c r="H134" i="1"/>
  <c r="I134" i="1" s="1"/>
  <c r="H90" i="1"/>
  <c r="I90" i="1" s="1"/>
  <c r="H169" i="1"/>
  <c r="I169" i="1" s="1"/>
  <c r="H54" i="1"/>
  <c r="I54" i="1" s="1"/>
  <c r="H57" i="1"/>
  <c r="I57" i="1" s="1"/>
  <c r="H154" i="1"/>
  <c r="I154" i="1" s="1"/>
  <c r="H59" i="1"/>
  <c r="I59" i="1" s="1"/>
  <c r="H161" i="1"/>
  <c r="I161" i="1" s="1"/>
  <c r="H65" i="1"/>
  <c r="I65" i="1" s="1"/>
  <c r="H163" i="1"/>
  <c r="I163" i="1" s="1"/>
  <c r="O232" i="1" l="1"/>
  <c r="H91" i="1"/>
  <c r="I91" i="1" s="1"/>
  <c r="H177" i="1"/>
  <c r="I177" i="1" s="1"/>
  <c r="O180" i="1"/>
  <c r="O136" i="1"/>
  <c r="H201" i="1"/>
  <c r="I201" i="1" s="1"/>
  <c r="H133" i="1"/>
  <c r="I133" i="1" s="1"/>
  <c r="O140" i="1"/>
  <c r="H185" i="1"/>
  <c r="I185" i="1" s="1"/>
  <c r="O212" i="1"/>
  <c r="H85" i="1"/>
  <c r="I85" i="1" s="1"/>
  <c r="H209" i="1"/>
  <c r="I209" i="1" s="1"/>
  <c r="H123" i="1"/>
  <c r="I123" i="1" s="1"/>
  <c r="O120" i="1"/>
  <c r="H107" i="1"/>
  <c r="I107" i="1" s="1"/>
  <c r="N124" i="1"/>
  <c r="N108" i="1"/>
  <c r="N92" i="1"/>
  <c r="H117" i="1"/>
  <c r="I117" i="1" s="1"/>
  <c r="O252" i="1"/>
  <c r="H157" i="1"/>
  <c r="I157" i="1" s="1"/>
  <c r="O204" i="1"/>
  <c r="O76" i="1"/>
  <c r="H251" i="1"/>
  <c r="I251" i="1" s="1"/>
  <c r="O188" i="1"/>
  <c r="H67" i="1"/>
  <c r="I67" i="1" s="1"/>
  <c r="H139" i="1"/>
  <c r="I139" i="1" s="1"/>
  <c r="O68" i="1"/>
  <c r="H75" i="1"/>
  <c r="I75" i="1" s="1"/>
  <c r="O200" i="1"/>
  <c r="H197" i="1"/>
  <c r="I197" i="1" s="1"/>
  <c r="H147" i="1"/>
  <c r="I147" i="1" s="1"/>
  <c r="N148" i="1"/>
</calcChain>
</file>

<file path=xl/comments1.xml><?xml version="1.0" encoding="utf-8"?>
<comments xmlns="http://schemas.openxmlformats.org/spreadsheetml/2006/main">
  <authors>
    <author/>
  </authors>
  <commentList>
    <comment ref="C638" authorId="0">
      <text>
        <r>
          <rPr>
            <sz val="10"/>
            <rFont val="Arial"/>
            <family val="2"/>
          </rPr>
          <t xml:space="preserve">*  Data affected by changes in population controls.
</t>
        </r>
      </text>
    </comment>
    <comment ref="C674" authorId="0">
      <text>
        <r>
          <rPr>
            <sz val="10"/>
            <rFont val="Arial"/>
            <family val="2"/>
          </rPr>
          <t xml:space="preserve">*  Data affected by changes in population controls.
</t>
        </r>
      </text>
    </comment>
    <comment ref="C686" authorId="0">
      <text>
        <r>
          <rPr>
            <sz val="10"/>
            <rFont val="Arial"/>
            <family val="2"/>
          </rPr>
          <t xml:space="preserve">*  Data affected by changes in population controls.
</t>
        </r>
      </text>
    </comment>
    <comment ref="C698" authorId="0">
      <text>
        <r>
          <rPr>
            <sz val="10"/>
            <rFont val="Arial"/>
            <family val="2"/>
          </rPr>
          <t xml:space="preserve">*  Data affected by changes in population controls.
</t>
        </r>
      </text>
    </comment>
    <comment ref="C710" authorId="0">
      <text>
        <r>
          <rPr>
            <sz val="10"/>
            <rFont val="Arial"/>
            <family val="2"/>
          </rPr>
          <t xml:space="preserve">*  Data affected by changes in population controls.
</t>
        </r>
      </text>
    </comment>
    <comment ref="C722" authorId="0">
      <text>
        <r>
          <rPr>
            <sz val="10"/>
            <rFont val="Arial"/>
            <family val="2"/>
          </rPr>
          <t xml:space="preserve">*  Data affected by changes in population controls.
</t>
        </r>
      </text>
    </comment>
    <comment ref="C734" authorId="0">
      <text>
        <r>
          <rPr>
            <sz val="10"/>
            <rFont val="Arial"/>
            <family val="2"/>
          </rPr>
          <t xml:space="preserve">*  Data affected by changes in population controls.
</t>
        </r>
      </text>
    </comment>
    <comment ref="C746" authorId="0">
      <text>
        <r>
          <rPr>
            <sz val="10"/>
            <rFont val="Arial"/>
            <family val="2"/>
          </rPr>
          <t xml:space="preserve">*  Data affected by changes in population controls.
</t>
        </r>
      </text>
    </comment>
    <comment ref="C758" authorId="0">
      <text>
        <r>
          <rPr>
            <sz val="10"/>
            <rFont val="Arial"/>
            <family val="2"/>
          </rPr>
          <t xml:space="preserve">*  Data affected by changes in population controls.
</t>
        </r>
      </text>
    </comment>
    <comment ref="C770" authorId="0">
      <text>
        <r>
          <rPr>
            <sz val="10"/>
            <rFont val="Arial"/>
            <family val="2"/>
          </rPr>
          <t xml:space="preserve">*  Data affected by changes in population controls.
</t>
        </r>
      </text>
    </comment>
    <comment ref="C782" authorId="0">
      <text>
        <r>
          <rPr>
            <sz val="10"/>
            <rFont val="Arial"/>
            <family val="2"/>
          </rPr>
          <t xml:space="preserve">*  Data affected by changes in population controls.
</t>
        </r>
      </text>
    </comment>
    <comment ref="C794" author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C806" author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C818" author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C830" author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C842" author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</commentList>
</comments>
</file>

<file path=xl/sharedStrings.xml><?xml version="1.0" encoding="utf-8"?>
<sst xmlns="http://schemas.openxmlformats.org/spreadsheetml/2006/main" count="9401" uniqueCount="664">
  <si>
    <t>Not Seasonally Adjusted</t>
  </si>
  <si>
    <t>Year</t>
  </si>
  <si>
    <t xml:space="preserve"> 1959-I </t>
  </si>
  <si>
    <t xml:space="preserve"> 1959-II </t>
  </si>
  <si>
    <t xml:space="preserve"> 1959-III </t>
  </si>
  <si>
    <t xml:space="preserve"> 1959-IV </t>
  </si>
  <si>
    <t xml:space="preserve"> 1960-I </t>
  </si>
  <si>
    <t xml:space="preserve"> 1960-II </t>
  </si>
  <si>
    <t xml:space="preserve"> 1960-III </t>
  </si>
  <si>
    <t xml:space="preserve"> 1960-IV </t>
  </si>
  <si>
    <t xml:space="preserve"> 1961-I </t>
  </si>
  <si>
    <t xml:space="preserve"> 1961-II </t>
  </si>
  <si>
    <t xml:space="preserve"> 1961-III </t>
  </si>
  <si>
    <t xml:space="preserve"> 1961-IV </t>
  </si>
  <si>
    <t xml:space="preserve"> 1962-I </t>
  </si>
  <si>
    <t xml:space="preserve"> 1962-II </t>
  </si>
  <si>
    <t xml:space="preserve"> 1962-III </t>
  </si>
  <si>
    <t xml:space="preserve"> 1962-IV </t>
  </si>
  <si>
    <t xml:space="preserve"> 1963-I </t>
  </si>
  <si>
    <t xml:space="preserve"> 1963-II </t>
  </si>
  <si>
    <t xml:space="preserve"> 1963-III </t>
  </si>
  <si>
    <t xml:space="preserve"> 1963-IV </t>
  </si>
  <si>
    <t xml:space="preserve"> 1964-I </t>
  </si>
  <si>
    <t xml:space="preserve"> 1964-II </t>
  </si>
  <si>
    <t xml:space="preserve"> 1964-III </t>
  </si>
  <si>
    <t xml:space="preserve"> 1964-IV </t>
  </si>
  <si>
    <t xml:space="preserve"> 1965-I </t>
  </si>
  <si>
    <t xml:space="preserve"> 1965-II </t>
  </si>
  <si>
    <t xml:space="preserve"> 1965-III </t>
  </si>
  <si>
    <t xml:space="preserve"> 1965-IV </t>
  </si>
  <si>
    <t xml:space="preserve"> 1966-I </t>
  </si>
  <si>
    <t xml:space="preserve"> 1966-II </t>
  </si>
  <si>
    <t xml:space="preserve"> 1966-III </t>
  </si>
  <si>
    <t xml:space="preserve"> 1966-IV </t>
  </si>
  <si>
    <t xml:space="preserve"> 1967-I </t>
  </si>
  <si>
    <t xml:space="preserve"> 1967-II </t>
  </si>
  <si>
    <t xml:space="preserve"> 1967-III </t>
  </si>
  <si>
    <t xml:space="preserve"> 1967-IV </t>
  </si>
  <si>
    <t xml:space="preserve"> 1968-I </t>
  </si>
  <si>
    <t xml:space="preserve"> 1968-II </t>
  </si>
  <si>
    <t xml:space="preserve"> 1968-III </t>
  </si>
  <si>
    <t xml:space="preserve"> 1968-IV </t>
  </si>
  <si>
    <t xml:space="preserve"> 1969-I </t>
  </si>
  <si>
    <t xml:space="preserve"> 1969-II </t>
  </si>
  <si>
    <t xml:space="preserve"> 1969-III </t>
  </si>
  <si>
    <t xml:space="preserve"> 1969-IV </t>
  </si>
  <si>
    <t xml:space="preserve"> 1970-I </t>
  </si>
  <si>
    <t xml:space="preserve"> 1970-II </t>
  </si>
  <si>
    <t xml:space="preserve"> 1970-III </t>
  </si>
  <si>
    <t xml:space="preserve"> 1970-IV </t>
  </si>
  <si>
    <t xml:space="preserve"> 1971-I </t>
  </si>
  <si>
    <t xml:space="preserve"> 1971-II </t>
  </si>
  <si>
    <t xml:space="preserve"> 1971-III </t>
  </si>
  <si>
    <t xml:space="preserve"> 1971-IV </t>
  </si>
  <si>
    <t xml:space="preserve"> 1972-I </t>
  </si>
  <si>
    <t xml:space="preserve"> 1972-II </t>
  </si>
  <si>
    <t xml:space="preserve"> 1972-III </t>
  </si>
  <si>
    <t xml:space="preserve"> 1972-IV </t>
  </si>
  <si>
    <t xml:space="preserve"> 1973-I </t>
  </si>
  <si>
    <t xml:space="preserve"> 1973-II </t>
  </si>
  <si>
    <t xml:space="preserve"> 1973-III </t>
  </si>
  <si>
    <t xml:space="preserve"> 1973-IV </t>
  </si>
  <si>
    <t xml:space="preserve"> 1974-I </t>
  </si>
  <si>
    <t xml:space="preserve"> 1974-II </t>
  </si>
  <si>
    <t xml:space="preserve"> 1974-III </t>
  </si>
  <si>
    <t xml:space="preserve"> 1974-IV </t>
  </si>
  <si>
    <t xml:space="preserve"> 1975-I </t>
  </si>
  <si>
    <t xml:space="preserve"> 1975-II </t>
  </si>
  <si>
    <t xml:space="preserve"> 1975-III </t>
  </si>
  <si>
    <t xml:space="preserve"> 1975-IV </t>
  </si>
  <si>
    <t xml:space="preserve"> 1976-I </t>
  </si>
  <si>
    <t xml:space="preserve"> 1976-II </t>
  </si>
  <si>
    <t xml:space="preserve"> 1976-III </t>
  </si>
  <si>
    <t xml:space="preserve"> 1976-IV </t>
  </si>
  <si>
    <t xml:space="preserve"> 1977-I </t>
  </si>
  <si>
    <t xml:space="preserve"> 1977-II </t>
  </si>
  <si>
    <t xml:space="preserve"> 1977-III </t>
  </si>
  <si>
    <t xml:space="preserve"> 1977-IV </t>
  </si>
  <si>
    <t xml:space="preserve"> 1978-I </t>
  </si>
  <si>
    <t xml:space="preserve"> 1978-II </t>
  </si>
  <si>
    <t xml:space="preserve"> 1978-III </t>
  </si>
  <si>
    <t xml:space="preserve"> 1978-IV </t>
  </si>
  <si>
    <t xml:space="preserve"> 1979-I </t>
  </si>
  <si>
    <t xml:space="preserve"> 1979-II </t>
  </si>
  <si>
    <t xml:space="preserve"> 1979-III </t>
  </si>
  <si>
    <t xml:space="preserve"> 1979-IV </t>
  </si>
  <si>
    <t xml:space="preserve"> 1980-I </t>
  </si>
  <si>
    <t xml:space="preserve"> 1980-II </t>
  </si>
  <si>
    <t xml:space="preserve"> 1980-III </t>
  </si>
  <si>
    <t xml:space="preserve"> 1980-IV </t>
  </si>
  <si>
    <t xml:space="preserve"> 1981-I </t>
  </si>
  <si>
    <t xml:space="preserve"> 1981-II </t>
  </si>
  <si>
    <t xml:space="preserve"> 1981-III </t>
  </si>
  <si>
    <t xml:space="preserve"> 1981-IV </t>
  </si>
  <si>
    <t xml:space="preserve"> 1982-I </t>
  </si>
  <si>
    <t xml:space="preserve"> 1982-II </t>
  </si>
  <si>
    <t xml:space="preserve"> 1982-III </t>
  </si>
  <si>
    <t xml:space="preserve"> 1982-IV </t>
  </si>
  <si>
    <t xml:space="preserve"> 1983-I </t>
  </si>
  <si>
    <t xml:space="preserve"> 1983-II </t>
  </si>
  <si>
    <t xml:space="preserve"> 1983-III </t>
  </si>
  <si>
    <t xml:space="preserve"> 1983-IV </t>
  </si>
  <si>
    <t xml:space="preserve"> 1984-I </t>
  </si>
  <si>
    <t xml:space="preserve"> 1984-II </t>
  </si>
  <si>
    <t xml:space="preserve"> 1984-III </t>
  </si>
  <si>
    <t xml:space="preserve"> 1984-IV </t>
  </si>
  <si>
    <t xml:space="preserve"> 1985-I </t>
  </si>
  <si>
    <t xml:space="preserve"> 1985-II </t>
  </si>
  <si>
    <t xml:space="preserve"> 1985-III </t>
  </si>
  <si>
    <t xml:space="preserve"> 1985-IV </t>
  </si>
  <si>
    <t xml:space="preserve"> 1986-I </t>
  </si>
  <si>
    <t xml:space="preserve"> 1986-II </t>
  </si>
  <si>
    <t xml:space="preserve"> 1986-III </t>
  </si>
  <si>
    <t xml:space="preserve"> 1986-IV </t>
  </si>
  <si>
    <t xml:space="preserve"> 1987-I </t>
  </si>
  <si>
    <t xml:space="preserve"> 1987-II </t>
  </si>
  <si>
    <t xml:space="preserve"> 1987-III </t>
  </si>
  <si>
    <t xml:space="preserve"> 1987-IV </t>
  </si>
  <si>
    <t xml:space="preserve"> 1988-I </t>
  </si>
  <si>
    <t xml:space="preserve"> 1988-II </t>
  </si>
  <si>
    <t xml:space="preserve"> 1988-III </t>
  </si>
  <si>
    <t xml:space="preserve"> 1988-IV </t>
  </si>
  <si>
    <t xml:space="preserve"> 1989-I </t>
  </si>
  <si>
    <t xml:space="preserve"> 1989-II </t>
  </si>
  <si>
    <t xml:space="preserve"> 1989-III </t>
  </si>
  <si>
    <t xml:space="preserve"> 1989-IV </t>
  </si>
  <si>
    <t xml:space="preserve"> 1990-I </t>
  </si>
  <si>
    <t xml:space="preserve"> 1990-II </t>
  </si>
  <si>
    <t xml:space="preserve"> 1990-III </t>
  </si>
  <si>
    <t xml:space="preserve"> 1990-IV </t>
  </si>
  <si>
    <t xml:space="preserve"> 1991-I </t>
  </si>
  <si>
    <t xml:space="preserve"> 1991-II </t>
  </si>
  <si>
    <t xml:space="preserve"> 1991-III </t>
  </si>
  <si>
    <t xml:space="preserve"> 1991-IV </t>
  </si>
  <si>
    <t xml:space="preserve"> 1992-I </t>
  </si>
  <si>
    <t xml:space="preserve"> 1992-II </t>
  </si>
  <si>
    <t xml:space="preserve"> 1992-III </t>
  </si>
  <si>
    <t xml:space="preserve"> 1992-IV </t>
  </si>
  <si>
    <t xml:space="preserve"> 1993-I </t>
  </si>
  <si>
    <t xml:space="preserve"> 1993-II </t>
  </si>
  <si>
    <t xml:space="preserve"> 1993-III </t>
  </si>
  <si>
    <t xml:space="preserve"> 1993-IV </t>
  </si>
  <si>
    <t xml:space="preserve"> 1994-I </t>
  </si>
  <si>
    <t xml:space="preserve"> 1994-II </t>
  </si>
  <si>
    <t xml:space="preserve"> 1994-III </t>
  </si>
  <si>
    <t xml:space="preserve"> 1994-IV </t>
  </si>
  <si>
    <t xml:space="preserve"> 1995-I </t>
  </si>
  <si>
    <t xml:space="preserve"> 1995-II </t>
  </si>
  <si>
    <t xml:space="preserve"> 1995-III </t>
  </si>
  <si>
    <t xml:space="preserve"> 1995-IV </t>
  </si>
  <si>
    <t xml:space="preserve"> 1996-I </t>
  </si>
  <si>
    <t xml:space="preserve"> 1996-II </t>
  </si>
  <si>
    <t xml:space="preserve"> 1996-III </t>
  </si>
  <si>
    <t xml:space="preserve"> 1996-IV </t>
  </si>
  <si>
    <t xml:space="preserve"> 1997-I </t>
  </si>
  <si>
    <t xml:space="preserve"> 1997-II </t>
  </si>
  <si>
    <t xml:space="preserve"> 1997-III </t>
  </si>
  <si>
    <t xml:space="preserve"> 1997-IV </t>
  </si>
  <si>
    <t xml:space="preserve"> 1998-I </t>
  </si>
  <si>
    <t xml:space="preserve"> 1998-II </t>
  </si>
  <si>
    <t xml:space="preserve"> 1998-III </t>
  </si>
  <si>
    <t xml:space="preserve"> 1998-IV </t>
  </si>
  <si>
    <t xml:space="preserve"> 1999-I </t>
  </si>
  <si>
    <t xml:space="preserve"> 1999-II </t>
  </si>
  <si>
    <t xml:space="preserve"> 1999-III </t>
  </si>
  <si>
    <t xml:space="preserve"> 1999-IV </t>
  </si>
  <si>
    <t xml:space="preserve"> 2000-I </t>
  </si>
  <si>
    <t xml:space="preserve"> 2000-II </t>
  </si>
  <si>
    <t xml:space="preserve"> 2000-III </t>
  </si>
  <si>
    <t xml:space="preserve"> 2000-IV </t>
  </si>
  <si>
    <t xml:space="preserve"> 2001-I </t>
  </si>
  <si>
    <t xml:space="preserve"> 2001-II </t>
  </si>
  <si>
    <t xml:space="preserve"> 2001-III </t>
  </si>
  <si>
    <t xml:space="preserve"> 2001-IV </t>
  </si>
  <si>
    <t xml:space="preserve"> 2002-I </t>
  </si>
  <si>
    <t>2002-II</t>
  </si>
  <si>
    <t xml:space="preserve"> 2002-III</t>
  </si>
  <si>
    <t>2002-IV</t>
  </si>
  <si>
    <t xml:space="preserve"> 2003-I </t>
  </si>
  <si>
    <t>2003-II</t>
  </si>
  <si>
    <t>year</t>
  </si>
  <si>
    <t>Weekly Hours</t>
  </si>
  <si>
    <t>month</t>
  </si>
  <si>
    <t>1958-IV</t>
  </si>
  <si>
    <t>2003-III</t>
  </si>
  <si>
    <t>2003-IV</t>
  </si>
  <si>
    <t xml:space="preserve"> 2003-III</t>
  </si>
  <si>
    <t>2004-I</t>
  </si>
  <si>
    <t>2004-II</t>
  </si>
  <si>
    <t>2004-III</t>
  </si>
  <si>
    <t>2004-IV</t>
  </si>
  <si>
    <t>2005-I</t>
  </si>
  <si>
    <t>2005-II</t>
  </si>
  <si>
    <t>2005-III</t>
  </si>
  <si>
    <t>2005-IV</t>
  </si>
  <si>
    <t>2006-I</t>
  </si>
  <si>
    <t>2006-II</t>
  </si>
  <si>
    <t>2006-III</t>
  </si>
  <si>
    <t>2006-IV</t>
  </si>
  <si>
    <t>Average hours worked per week, total at work</t>
  </si>
  <si>
    <t>Persons at work, Total, 16 years and over (in 1000s)</t>
  </si>
  <si>
    <t>Green denotes original data</t>
  </si>
  <si>
    <t>Persons at work, on quarterly basis</t>
  </si>
  <si>
    <t>Hours worked per week on quarterly basis</t>
  </si>
  <si>
    <t xml:space="preserve">Data on Civilian Population 16 and over, and Civilian population 65 and over </t>
  </si>
  <si>
    <t>Series Id:           LNU00000000</t>
  </si>
  <si>
    <t>Series title:        (Unadj) Population Level</t>
  </si>
  <si>
    <t>Labor force status:  Civilian noninstitutional population</t>
  </si>
  <si>
    <t>Quarterly data</t>
  </si>
  <si>
    <t>Type of data:        Number in thousands</t>
  </si>
  <si>
    <t>Age:                 16 years and over</t>
  </si>
  <si>
    <t>Department of Defense, Total Active Military Personnel</t>
  </si>
  <si>
    <t>Civilian noninstitutional pop. Age 16-64 (in 1000s)</t>
  </si>
  <si>
    <t>From Data2</t>
  </si>
  <si>
    <t>Military Personnel Worldwide</t>
  </si>
  <si>
    <t>From Data3</t>
  </si>
  <si>
    <t>Noninstitutional Pop 16 to 64</t>
  </si>
  <si>
    <r>
      <t>2.</t>
    </r>
    <r>
      <rPr>
        <b/>
        <sz val="10"/>
        <rFont val="Arial"/>
        <family val="2"/>
      </rPr>
      <t xml:space="preserve"> Calculate data on a quarterly basis</t>
    </r>
  </si>
  <si>
    <r>
      <t>4.</t>
    </r>
    <r>
      <rPr>
        <b/>
        <sz val="10"/>
        <rFont val="Arial"/>
        <family val="2"/>
      </rPr>
      <t xml:space="preserve"> Total Hours Worked Per Quarter</t>
    </r>
  </si>
  <si>
    <t>Persons at work</t>
  </si>
  <si>
    <r>
      <t>1.</t>
    </r>
    <r>
      <rPr>
        <b/>
        <sz val="10"/>
        <rFont val="Arial"/>
        <family val="2"/>
      </rPr>
      <t xml:space="preserve"> Get data from BLS webpage</t>
    </r>
  </si>
  <si>
    <t xml:space="preserve">CPS Total Civilian Hours </t>
  </si>
  <si>
    <t>From Data1</t>
  </si>
  <si>
    <r>
      <t xml:space="preserve">Quarterly </t>
    </r>
    <r>
      <rPr>
        <b/>
        <sz val="10"/>
        <rFont val="Arial"/>
        <family val="2"/>
      </rPr>
      <t>Population = Civilians + Military</t>
    </r>
  </si>
  <si>
    <t>QUARTERLY DATA</t>
  </si>
  <si>
    <t>ANNUAL DATA</t>
  </si>
  <si>
    <t>Average Annual Hours per year</t>
  </si>
  <si>
    <t>Average Annual Hours per week</t>
  </si>
  <si>
    <t>use Data1, Data2 and Data3 to construct average hours worked</t>
  </si>
  <si>
    <t>See Data1, Columns C and D</t>
  </si>
  <si>
    <t>See Data2</t>
  </si>
  <si>
    <r>
      <t>1.</t>
    </r>
    <r>
      <rPr>
        <sz val="10"/>
        <rFont val="Arial"/>
        <family val="2"/>
      </rPr>
      <t xml:space="preserve"> Get BLS Data on persons at work and average hours</t>
    </r>
  </si>
  <si>
    <r>
      <t>2.</t>
    </r>
    <r>
      <rPr>
        <sz val="10"/>
        <rFont val="Arial"/>
        <family val="2"/>
      </rPr>
      <t xml:space="preserve"> Get BLS Data on Civilian Noninstitutional population 16 to 64</t>
    </r>
  </si>
  <si>
    <r>
      <t>3.</t>
    </r>
    <r>
      <rPr>
        <sz val="10"/>
        <rFont val="Arial"/>
        <family val="2"/>
      </rPr>
      <t xml:space="preserve"> Get DoD Data on Millitary Personnel</t>
    </r>
  </si>
  <si>
    <t>Total CPS Hours Worked</t>
  </si>
  <si>
    <r>
      <t xml:space="preserve">4. </t>
    </r>
    <r>
      <rPr>
        <sz val="10"/>
        <rFont val="Arial"/>
        <family val="2"/>
      </rPr>
      <t>Get BEA Data on GDP</t>
    </r>
  </si>
  <si>
    <t>See LaborProductivity, Column C</t>
  </si>
  <si>
    <t>2007-I</t>
  </si>
  <si>
    <t>Labor Force Statistics from the Current Population Survey</t>
  </si>
  <si>
    <t>2007-II</t>
  </si>
  <si>
    <t>2007-III</t>
  </si>
  <si>
    <t>2007-IV</t>
  </si>
  <si>
    <t>2008-I</t>
  </si>
  <si>
    <t>2008-II</t>
  </si>
  <si>
    <t>http://data.bls.gov/cgi-bin/srgate</t>
  </si>
  <si>
    <t>2008-III</t>
  </si>
  <si>
    <t>2008-IV</t>
  </si>
  <si>
    <t>2009-I</t>
  </si>
  <si>
    <t>2009-II</t>
  </si>
  <si>
    <t>2009-III</t>
  </si>
  <si>
    <t>2009-IV</t>
  </si>
  <si>
    <t>1947-III</t>
  </si>
  <si>
    <t>1947-IV</t>
  </si>
  <si>
    <t>1948-I</t>
  </si>
  <si>
    <t>1948-II</t>
  </si>
  <si>
    <t>1948-III</t>
  </si>
  <si>
    <t>1948-IV</t>
  </si>
  <si>
    <t>1949-I</t>
  </si>
  <si>
    <t>1949-II</t>
  </si>
  <si>
    <t>1949-III</t>
  </si>
  <si>
    <t>1950-IV</t>
  </si>
  <si>
    <t>1950-I</t>
  </si>
  <si>
    <t>1950-II</t>
  </si>
  <si>
    <t>1951-III</t>
  </si>
  <si>
    <t>1951-IV</t>
  </si>
  <si>
    <t>1951-I</t>
  </si>
  <si>
    <t>1952-II</t>
  </si>
  <si>
    <t>1952-III</t>
  </si>
  <si>
    <t>1952-IV</t>
  </si>
  <si>
    <t>1953-I</t>
  </si>
  <si>
    <t>1953-II</t>
  </si>
  <si>
    <t>1953-III</t>
  </si>
  <si>
    <t>1954-IV</t>
  </si>
  <si>
    <t>1954-I</t>
  </si>
  <si>
    <t>1954-II</t>
  </si>
  <si>
    <t>1955-III</t>
  </si>
  <si>
    <t>1955-IV</t>
  </si>
  <si>
    <t>1955-I</t>
  </si>
  <si>
    <t>1956-II</t>
  </si>
  <si>
    <t>1956-III</t>
  </si>
  <si>
    <t>1956-IV</t>
  </si>
  <si>
    <t>1957-I</t>
  </si>
  <si>
    <t>1957-II</t>
  </si>
  <si>
    <t>1957-III</t>
  </si>
  <si>
    <t>1958-I</t>
  </si>
  <si>
    <t>1958-II</t>
  </si>
  <si>
    <t>1949-IV</t>
  </si>
  <si>
    <t>1950-III</t>
  </si>
  <si>
    <t>1951-II</t>
  </si>
  <si>
    <t>1952-I</t>
  </si>
  <si>
    <t>1953-IV</t>
  </si>
  <si>
    <t>1954-III</t>
  </si>
  <si>
    <t>1955-II</t>
  </si>
  <si>
    <t>1956-I</t>
  </si>
  <si>
    <t>1957-IV</t>
  </si>
  <si>
    <t>1958-III</t>
  </si>
  <si>
    <t>1959-I</t>
  </si>
  <si>
    <t>1959-II</t>
  </si>
  <si>
    <t>1959-III</t>
  </si>
  <si>
    <t>1959-IV</t>
  </si>
  <si>
    <t>1960-I</t>
  </si>
  <si>
    <t>1960-II</t>
  </si>
  <si>
    <t>1960-III</t>
  </si>
  <si>
    <t>1960-IV</t>
  </si>
  <si>
    <t>1961-I</t>
  </si>
  <si>
    <t>1961-II</t>
  </si>
  <si>
    <t>1961-III</t>
  </si>
  <si>
    <t>1961-IV</t>
  </si>
  <si>
    <t>1962-I</t>
  </si>
  <si>
    <t>1962-II</t>
  </si>
  <si>
    <t>1962-III</t>
  </si>
  <si>
    <t>1962-IV</t>
  </si>
  <si>
    <t>1963-I</t>
  </si>
  <si>
    <t>1963-II</t>
  </si>
  <si>
    <t>1963-III</t>
  </si>
  <si>
    <t>1963-IV</t>
  </si>
  <si>
    <t>1964-I</t>
  </si>
  <si>
    <t>1964-II</t>
  </si>
  <si>
    <t>1964-III</t>
  </si>
  <si>
    <t>1964-IV</t>
  </si>
  <si>
    <t>1965-I</t>
  </si>
  <si>
    <t>1965-II</t>
  </si>
  <si>
    <t>1965-III</t>
  </si>
  <si>
    <t>1965-IV</t>
  </si>
  <si>
    <t>1966-I</t>
  </si>
  <si>
    <t>1966-II</t>
  </si>
  <si>
    <t>1966-III</t>
  </si>
  <si>
    <t>1966-IV</t>
  </si>
  <si>
    <t>1967-I</t>
  </si>
  <si>
    <t>1967-II</t>
  </si>
  <si>
    <t>1967-III</t>
  </si>
  <si>
    <t>1967-IV</t>
  </si>
  <si>
    <t>1968-I</t>
  </si>
  <si>
    <t>1968-II</t>
  </si>
  <si>
    <t>1968-III</t>
  </si>
  <si>
    <t>1968-IV</t>
  </si>
  <si>
    <t>1969-I</t>
  </si>
  <si>
    <t>1969-II</t>
  </si>
  <si>
    <t>1969-III</t>
  </si>
  <si>
    <t>1969-IV</t>
  </si>
  <si>
    <t>1970-I</t>
  </si>
  <si>
    <t>1970-II</t>
  </si>
  <si>
    <t>1970-III</t>
  </si>
  <si>
    <t>1970-IV</t>
  </si>
  <si>
    <t>1971-I</t>
  </si>
  <si>
    <t>1971-II</t>
  </si>
  <si>
    <t>1971-III</t>
  </si>
  <si>
    <t>1971-IV</t>
  </si>
  <si>
    <t>1972-I</t>
  </si>
  <si>
    <t>1972-II</t>
  </si>
  <si>
    <t>1972-III</t>
  </si>
  <si>
    <t>1972-IV</t>
  </si>
  <si>
    <t>1973-I</t>
  </si>
  <si>
    <t>1973-II</t>
  </si>
  <si>
    <t>1973-III</t>
  </si>
  <si>
    <t>1973-IV</t>
  </si>
  <si>
    <t>1974-I</t>
  </si>
  <si>
    <t>1974-II</t>
  </si>
  <si>
    <t>1974-III</t>
  </si>
  <si>
    <t>1974-IV</t>
  </si>
  <si>
    <t>1975-I</t>
  </si>
  <si>
    <t>1975-II</t>
  </si>
  <si>
    <t>1975-III</t>
  </si>
  <si>
    <t>1975-IV</t>
  </si>
  <si>
    <t>1976-I</t>
  </si>
  <si>
    <t>1976-II</t>
  </si>
  <si>
    <t>1976-III</t>
  </si>
  <si>
    <t>1976-IV</t>
  </si>
  <si>
    <t>1977-I</t>
  </si>
  <si>
    <t>1977-II</t>
  </si>
  <si>
    <t>1977-III</t>
  </si>
  <si>
    <t>1977-IV</t>
  </si>
  <si>
    <t>1978-I</t>
  </si>
  <si>
    <t>1978-II</t>
  </si>
  <si>
    <t>1978-III</t>
  </si>
  <si>
    <t>1978-IV</t>
  </si>
  <si>
    <t>1979-I</t>
  </si>
  <si>
    <t>1979-II</t>
  </si>
  <si>
    <t>1979-III</t>
  </si>
  <si>
    <t>1979-IV</t>
  </si>
  <si>
    <t>1980-I</t>
  </si>
  <si>
    <t>1980-II</t>
  </si>
  <si>
    <t>1980-III</t>
  </si>
  <si>
    <t>1980-IV</t>
  </si>
  <si>
    <t>1981-I</t>
  </si>
  <si>
    <t>1981-II</t>
  </si>
  <si>
    <t>1981-III</t>
  </si>
  <si>
    <t>1981-IV</t>
  </si>
  <si>
    <t>1982-I</t>
  </si>
  <si>
    <t>1982-II</t>
  </si>
  <si>
    <t>1982-III</t>
  </si>
  <si>
    <t>1982-IV</t>
  </si>
  <si>
    <t>1983-I</t>
  </si>
  <si>
    <t>1983-II</t>
  </si>
  <si>
    <t>1983-III</t>
  </si>
  <si>
    <t>1983-IV</t>
  </si>
  <si>
    <t>1984-I</t>
  </si>
  <si>
    <t>1984-II</t>
  </si>
  <si>
    <t>1984-III</t>
  </si>
  <si>
    <t>1984-IV</t>
  </si>
  <si>
    <t>1985-I</t>
  </si>
  <si>
    <t>1985-II</t>
  </si>
  <si>
    <t>1985-III</t>
  </si>
  <si>
    <t>1985-IV</t>
  </si>
  <si>
    <t>1986-I</t>
  </si>
  <si>
    <t>1986-II</t>
  </si>
  <si>
    <t>1986-III</t>
  </si>
  <si>
    <t>1986-IV</t>
  </si>
  <si>
    <t>1987-I</t>
  </si>
  <si>
    <t>1987-II</t>
  </si>
  <si>
    <t>1987-III</t>
  </si>
  <si>
    <t>1987-IV</t>
  </si>
  <si>
    <t>1988-I</t>
  </si>
  <si>
    <t>1988-II</t>
  </si>
  <si>
    <t>1988-III</t>
  </si>
  <si>
    <t>1988-IV</t>
  </si>
  <si>
    <t>1989-I</t>
  </si>
  <si>
    <t>1989-II</t>
  </si>
  <si>
    <t>1989-III</t>
  </si>
  <si>
    <t>1989-IV</t>
  </si>
  <si>
    <t>1990-I</t>
  </si>
  <si>
    <t>1990-II</t>
  </si>
  <si>
    <t>1990-III</t>
  </si>
  <si>
    <t>1990-IV</t>
  </si>
  <si>
    <t>1991-I</t>
  </si>
  <si>
    <t>1991-II</t>
  </si>
  <si>
    <t>1991-III</t>
  </si>
  <si>
    <t>1991-IV</t>
  </si>
  <si>
    <t>1992-I</t>
  </si>
  <si>
    <t>1992-II</t>
  </si>
  <si>
    <t>1992-III</t>
  </si>
  <si>
    <t>1992-IV</t>
  </si>
  <si>
    <t>1993-I</t>
  </si>
  <si>
    <t>1993-II</t>
  </si>
  <si>
    <t>1993-III</t>
  </si>
  <si>
    <t>1993-IV</t>
  </si>
  <si>
    <t>1994-I</t>
  </si>
  <si>
    <t>1994-II</t>
  </si>
  <si>
    <t>1994-III</t>
  </si>
  <si>
    <t>1994-IV</t>
  </si>
  <si>
    <t>1995-I</t>
  </si>
  <si>
    <t>1995-II</t>
  </si>
  <si>
    <t>1995-III</t>
  </si>
  <si>
    <t>1995-IV</t>
  </si>
  <si>
    <t>1996-I</t>
  </si>
  <si>
    <t>1996-II</t>
  </si>
  <si>
    <t>1996-III</t>
  </si>
  <si>
    <t>1996-IV</t>
  </si>
  <si>
    <t>1997-I</t>
  </si>
  <si>
    <t>1997-II</t>
  </si>
  <si>
    <t>1997-III</t>
  </si>
  <si>
    <t>1997-IV</t>
  </si>
  <si>
    <t>1998-I</t>
  </si>
  <si>
    <t>1998-II</t>
  </si>
  <si>
    <t>1998-III</t>
  </si>
  <si>
    <t>1998-IV</t>
  </si>
  <si>
    <t>1999-I</t>
  </si>
  <si>
    <t>1999-II</t>
  </si>
  <si>
    <t>1999-III</t>
  </si>
  <si>
    <t>1999-IV</t>
  </si>
  <si>
    <t>2000-I</t>
  </si>
  <si>
    <t>2000-II</t>
  </si>
  <si>
    <t>2000-III</t>
  </si>
  <si>
    <t>2000-IV</t>
  </si>
  <si>
    <t>2001-I</t>
  </si>
  <si>
    <t>2001-II</t>
  </si>
  <si>
    <t>2001-III</t>
  </si>
  <si>
    <t>2001-IV</t>
  </si>
  <si>
    <t>2002-I</t>
  </si>
  <si>
    <t>2002-III</t>
  </si>
  <si>
    <t>2003-I</t>
  </si>
  <si>
    <t>Green denotes original data after 1976</t>
  </si>
  <si>
    <t>Monthly</t>
  </si>
  <si>
    <t>Quarterly</t>
  </si>
  <si>
    <t>1947-I</t>
  </si>
  <si>
    <t>1947-II</t>
  </si>
  <si>
    <t>Military Personnel, Total Worldwide</t>
  </si>
  <si>
    <t>Total</t>
  </si>
  <si>
    <r>
      <t>1.</t>
    </r>
    <r>
      <rPr>
        <b/>
        <sz val="10"/>
        <rFont val="Arial"/>
        <family val="2"/>
      </rPr>
      <t xml:space="preserve"> Get data from BLS, </t>
    </r>
    <r>
      <rPr>
        <b/>
        <i/>
        <sz val="10"/>
        <rFont val="Arial"/>
        <family val="2"/>
      </rPr>
      <t>Employment and Earnings</t>
    </r>
    <r>
      <rPr>
        <b/>
        <sz val="10"/>
        <rFont val="Arial"/>
        <family val="2"/>
      </rPr>
      <t xml:space="preserve"> (Data are monthly starting in January 1959); Data is available online from June 1976 till present -- See Data 1b</t>
    </r>
  </si>
  <si>
    <r>
      <t>3.</t>
    </r>
    <r>
      <rPr>
        <b/>
        <sz val="10"/>
        <rFont val="Arial"/>
        <family val="2"/>
      </rPr>
      <t xml:space="preserve"> Deseasonalize data using SAS, Census Deseasonalizer X12, multiplicative</t>
    </r>
  </si>
  <si>
    <t>2010-I</t>
  </si>
  <si>
    <t>2010-II</t>
  </si>
  <si>
    <t>2010-III</t>
  </si>
  <si>
    <t>2010-IV</t>
  </si>
  <si>
    <t>2011-I</t>
  </si>
  <si>
    <t>2011-II</t>
  </si>
  <si>
    <t>2011-III</t>
  </si>
  <si>
    <t>2011-IV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</si>
  <si>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</si>
  <si>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</si>
  <si>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</si>
  <si>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</si>
  <si>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</si>
  <si>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</si>
  <si>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</si>
  <si>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</si>
  <si>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</si>
  <si>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</si>
  <si>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</si>
  <si>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</si>
  <si>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Period</t>
  </si>
  <si>
    <t>Value</t>
  </si>
  <si>
    <t>Series Id:</t>
  </si>
  <si>
    <t>LNU00000097</t>
  </si>
  <si>
    <t>Series title:</t>
  </si>
  <si>
    <t>(Unadj) Population Level - 65 yrs. &amp; over</t>
  </si>
  <si>
    <t>Labor force status:</t>
  </si>
  <si>
    <t>Civilian noninstitutional population</t>
  </si>
  <si>
    <t>Type of data:</t>
  </si>
  <si>
    <t>Number in thousands</t>
  </si>
  <si>
    <t>Age:</t>
  </si>
  <si>
    <t>65 years and over</t>
  </si>
  <si>
    <t>Years:</t>
  </si>
  <si>
    <t>1948 to 2012</t>
  </si>
  <si>
    <r>
      <t>2.</t>
    </r>
    <r>
      <rPr>
        <b/>
        <sz val="10"/>
        <rFont val="Arial"/>
        <family val="2"/>
      </rPr>
      <t xml:space="preserve"> Calculate population 16 to 64</t>
    </r>
  </si>
  <si>
    <t xml:space="preserve">Data extracted on: </t>
  </si>
  <si>
    <t>LNU02005053</t>
  </si>
  <si>
    <t>(Unadj) Number Employed, At Work</t>
  </si>
  <si>
    <t>Employed</t>
  </si>
  <si>
    <t>16 years and over</t>
  </si>
  <si>
    <t>Worker status/schedules:</t>
  </si>
  <si>
    <t>At work</t>
  </si>
  <si>
    <t>Series ID</t>
  </si>
  <si>
    <t>LNU02005054</t>
  </si>
  <si>
    <t>(Unadj) Average Hours, Total At Work, All Industries</t>
  </si>
  <si>
    <t>Number in hours</t>
  </si>
  <si>
    <t>2012-I</t>
  </si>
  <si>
    <t>2012-II</t>
  </si>
  <si>
    <t>2012-III</t>
  </si>
  <si>
    <t>2012-IV</t>
  </si>
  <si>
    <t>2013-I</t>
  </si>
  <si>
    <t>2013-II</t>
  </si>
  <si>
    <t>2013-III</t>
  </si>
  <si>
    <t>2013-IV</t>
  </si>
  <si>
    <t>2014-I</t>
  </si>
  <si>
    <t>2014-II</t>
  </si>
  <si>
    <t>2014-III</t>
  </si>
  <si>
    <t>2014-IV</t>
  </si>
  <si>
    <t>2015-I</t>
  </si>
  <si>
    <t>2015-II</t>
  </si>
  <si>
    <t>2015-III</t>
  </si>
  <si>
    <t>2015-IV</t>
  </si>
  <si>
    <t>2016-I</t>
  </si>
  <si>
    <t>2016-II</t>
  </si>
  <si>
    <t>2016-III</t>
  </si>
  <si>
    <t>2016-IV</t>
  </si>
  <si>
    <t>2017-I</t>
  </si>
  <si>
    <t>2017-II</t>
  </si>
  <si>
    <t>https://www.dmdc.osd.mil/appj/dwp/dwp_reports.jsp</t>
  </si>
  <si>
    <r>
      <t>Hours = Civilian Hours + Military hours</t>
    </r>
    <r>
      <rPr>
        <sz val="10"/>
        <rFont val="Arial"/>
        <family val="2"/>
      </rPr>
      <t xml:space="preserve"> (assumed to be 40 per week)</t>
    </r>
  </si>
  <si>
    <t>Civilian only</t>
  </si>
  <si>
    <t>Civilians plus military</t>
  </si>
  <si>
    <r>
      <t xml:space="preserve">Average Hours Worked at annual rate         </t>
    </r>
    <r>
      <rPr>
        <b/>
        <sz val="10"/>
        <color rgb="FFFF0000"/>
        <rFont val="Arial"/>
        <family val="2"/>
      </rPr>
      <t>(Civilians + Military)</t>
    </r>
  </si>
  <si>
    <t>QUARTERLY DATA AT ANNUAL RATE</t>
  </si>
  <si>
    <r>
      <t xml:space="preserve">Noninstitutional Pop 16 to 64      </t>
    </r>
    <r>
      <rPr>
        <b/>
        <sz val="10"/>
        <color rgb="FFFF0000"/>
        <rFont val="Arial"/>
        <family val="2"/>
      </rPr>
      <t>(Civilians + Military)</t>
    </r>
  </si>
  <si>
    <r>
      <t xml:space="preserve">Total Hours Worked   </t>
    </r>
    <r>
      <rPr>
        <b/>
        <sz val="10"/>
        <color rgb="FFFF0000"/>
        <rFont val="Arial"/>
        <family val="2"/>
      </rPr>
      <t xml:space="preserve"> (Civilians + Military)</t>
    </r>
  </si>
  <si>
    <r>
      <t xml:space="preserve">Average Hours Worked at annual rate </t>
    </r>
    <r>
      <rPr>
        <b/>
        <sz val="10"/>
        <color rgb="FF0000FF"/>
        <rFont val="Arial"/>
        <family val="2"/>
      </rPr>
      <t>(Civilians only)</t>
    </r>
  </si>
  <si>
    <r>
      <rPr>
        <b/>
        <sz val="10"/>
        <color rgb="FF0000FF"/>
        <rFont val="Arial"/>
        <family val="2"/>
      </rPr>
      <t>Civilian</t>
    </r>
    <r>
      <rPr>
        <b/>
        <sz val="10"/>
        <rFont val="Arial"/>
        <family val="2"/>
      </rPr>
      <t xml:space="preserve"> Noninstit. Pop 16 to 64</t>
    </r>
  </si>
  <si>
    <r>
      <t xml:space="preserve">Total Hours Worked by </t>
    </r>
    <r>
      <rPr>
        <b/>
        <sz val="10"/>
        <color rgb="FF0000FF"/>
        <rFont val="Arial"/>
        <family val="2"/>
      </rPr>
      <t>Civilians</t>
    </r>
  </si>
  <si>
    <t>Per week</t>
  </si>
  <si>
    <t>1976 to 2018</t>
  </si>
  <si>
    <t>2017-III</t>
  </si>
  <si>
    <t>2017-IV</t>
  </si>
  <si>
    <t>NOT deseasonalized (This is just data from columns G &amp; H)</t>
  </si>
  <si>
    <t>Armed Forces</t>
  </si>
  <si>
    <t>Interpolate</t>
  </si>
  <si>
    <t>Data for 1947 to 1958, from the P-57 Reports gives monthly armed forces. Average monthly data into quarterly. Linearly interpolate to get 1951-I and 1951-II.</t>
  </si>
  <si>
    <t>All quarters</t>
  </si>
  <si>
    <t>Data from 1958 to 1999 available as of September 30th of each year. Assign those data to Q4. Linearly interpolate to get other quarters</t>
  </si>
  <si>
    <t xml:space="preserve"> 2001-IV</t>
  </si>
  <si>
    <t>Data from 1998-I to 2001-IV available as end of quarter data</t>
  </si>
  <si>
    <t>Data from October 2001 onwards available monthly. Aggregate to quarterly</t>
  </si>
  <si>
    <t>All data 1947Q1 onwards</t>
  </si>
  <si>
    <t>Eliminate outliers for the hours series, not for employment</t>
  </si>
  <si>
    <t>See Data3, Columns L, M, N</t>
  </si>
  <si>
    <t>BLS-CPS: Average Hours Worked</t>
  </si>
  <si>
    <t>US Hours at Work</t>
  </si>
  <si>
    <t>by Simona E. Cociuba, Edward C. Prescott and Alexander Ueberfeldt</t>
  </si>
  <si>
    <t>IPUMS-CPS monthly: Average Hours Worked</t>
  </si>
  <si>
    <t xml:space="preserve">data is downloaded from </t>
  </si>
  <si>
    <t>https://cps.ipums.org/cps/</t>
  </si>
  <si>
    <t>the STATA code is available upon request from the corresponding author</t>
  </si>
  <si>
    <t>IPUMS-CPS ASEC: Average Hours Worked</t>
  </si>
  <si>
    <t>Results from STATA: ASEC.do</t>
  </si>
  <si>
    <t>Average Hours Worked at Annual Rate</t>
  </si>
  <si>
    <t>Eaw</t>
  </si>
  <si>
    <t>Eaw_male</t>
  </si>
  <si>
    <t>Eaw_female</t>
  </si>
  <si>
    <t>Eaw_age1</t>
  </si>
  <si>
    <t>Eaw_age2</t>
  </si>
  <si>
    <t>Eaw_age3</t>
  </si>
  <si>
    <t>Eaw_age4</t>
  </si>
  <si>
    <t>Eaw_age5</t>
  </si>
  <si>
    <t>Eaw_fatmidl</t>
  </si>
  <si>
    <t>haw</t>
  </si>
  <si>
    <t>haw_male</t>
  </si>
  <si>
    <t>haw_female</t>
  </si>
  <si>
    <t>haw_age1</t>
  </si>
  <si>
    <t>haw_age2</t>
  </si>
  <si>
    <t>haw_age3</t>
  </si>
  <si>
    <t>haw_age4</t>
  </si>
  <si>
    <t>haw_age5</t>
  </si>
  <si>
    <t>haw_fatmidl</t>
  </si>
  <si>
    <t>Pop_all</t>
  </si>
  <si>
    <t>Pop1664</t>
  </si>
  <si>
    <t>Pop1664_male</t>
  </si>
  <si>
    <t>Pop1664_female</t>
  </si>
  <si>
    <t>Pop_age1</t>
  </si>
  <si>
    <t>Pop_age2</t>
  </si>
  <si>
    <t>Pop_age3</t>
  </si>
  <si>
    <t>Pop_age4</t>
  </si>
  <si>
    <t>Pop_age5</t>
  </si>
  <si>
    <t>Pop_fatmidl</t>
  </si>
  <si>
    <t>All</t>
  </si>
  <si>
    <t>Male</t>
  </si>
  <si>
    <t>Female</t>
  </si>
  <si>
    <t>Age 16-24</t>
  </si>
  <si>
    <t>Age 25-34</t>
  </si>
  <si>
    <t>Age 35-44</t>
  </si>
  <si>
    <t>Age 45-54</t>
  </si>
  <si>
    <t>Age 55 and over</t>
  </si>
  <si>
    <t>Fat middle: 25-54</t>
  </si>
  <si>
    <t>March</t>
  </si>
  <si>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</si>
  <si>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</si>
  <si>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</si>
  <si>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</si>
  <si>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</si>
  <si>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</si>
  <si>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</si>
  <si>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</si>
  <si>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</si>
  <si>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February</t>
  </si>
  <si>
    <t>January</t>
  </si>
  <si>
    <t>hours at work data available only since January 1989</t>
  </si>
  <si>
    <t>Quarterly Population numbers, average of monthly numbers from CPSmonthly.do</t>
  </si>
  <si>
    <t>Results from STATA: CPSmonthly.do</t>
  </si>
  <si>
    <t>Monthly data from CPSmonthly.do averaged to quarterly and adjusted for outliers (only hours are adjusted for outliers!). NOT seasonally adjusted</t>
  </si>
  <si>
    <t>Quarterly data, adjusted for outliers. NOT seasonally adjusted</t>
  </si>
  <si>
    <t>Deseasonalize data using SAS, Census Deseasonalizer X12, multiplicative</t>
  </si>
  <si>
    <t>Calculate: Total Hours Worked per Quarter</t>
  </si>
  <si>
    <t>Quarterly Populationfrom other worksheet</t>
  </si>
  <si>
    <t>Fat middle: Age 25-54</t>
  </si>
  <si>
    <t>Pop_age 16 to 24</t>
  </si>
  <si>
    <t>Pop_age 25 to 34</t>
  </si>
  <si>
    <t>Pop_age 35 to 44</t>
  </si>
  <si>
    <t>Pop_age 45 to 54</t>
  </si>
  <si>
    <t>Pop_age 55 and over</t>
  </si>
  <si>
    <t>Legend:</t>
  </si>
  <si>
    <t>age 1 = 16-24</t>
  </si>
  <si>
    <t>age 2 = 25-34</t>
  </si>
  <si>
    <t>age 3 = 35-44</t>
  </si>
  <si>
    <t>age 4 = 45-54</t>
  </si>
  <si>
    <t>age 5 = 55+</t>
  </si>
  <si>
    <t>fatmidl = 25-54</t>
  </si>
  <si>
    <t>This spreadsheet calculates the data plotted in Figures 1, 2, 3 and 4 of the paper:</t>
  </si>
  <si>
    <t>1976-2017</t>
  </si>
  <si>
    <t>1989-2017</t>
  </si>
  <si>
    <t>download new data from IPUMS-CPS</t>
  </si>
  <si>
    <t>To Update…</t>
  </si>
  <si>
    <t>sheets "IPUMS-CPS monthly 1" and "IPUMS-CPS monthly 2" contain results from STATA code and calculations</t>
  </si>
  <si>
    <t>sheet "IPUMS-CPS ASEC" contains results from STATA code  and calculations</t>
  </si>
  <si>
    <r>
      <rPr>
        <i/>
        <sz val="12"/>
        <rFont val="Calibri"/>
        <family val="2"/>
        <scheme val="minor"/>
      </rPr>
      <t>Economics Letters</t>
    </r>
    <r>
      <rPr>
        <sz val="12"/>
        <rFont val="Calibri"/>
        <family val="2"/>
        <scheme val="minor"/>
      </rPr>
      <t>, 169, August 2018</t>
    </r>
  </si>
  <si>
    <t>Data file is as of March,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</si>
</sst>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"/>
    <numFmt numFmtId="165" formatCode="0.000000"/>
    <numFmt numFmtId="166" formatCode="#0"/>
    <numFmt numFmtId="167" formatCode="[$-409]mmmm\-yy;@"/>
    <numFmt numFmtId="168" formatCode="mm/dd/yy;@"/>
    <numFmt numFmtId="169" formatCode="#0.0"/>
    <numFmt numFmtId="170" formatCode="0.000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1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rgb="FF0000FF"/>
      <name val="Arial"/>
      <family val="2"/>
    </font>
    <font>
      <sz val="11"/>
      <color indexed="8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1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FFC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8"/>
      </bottom>
      <diagonal/>
    </border>
    <border>
      <left/>
      <right/>
      <top/>
      <bottom style="thick">
        <color auto="1"/>
      </bottom>
      <diagonal/>
    </border>
  </borders>
  <cellStyleXfs count="7">
    <xf numFmtId="0" fontId="0" fillId="0" borderId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19" fillId="0" borderId="0"/>
    <xf numFmtId="0" fontId="20" fillId="0" borderId="0"/>
    <xf numFmtId="0" fontId="2" fillId="0" borderId="0"/>
  </cellStyleXfs>
  <cellXfs count="187">
    <xf numFmtId="0" fontId="0" fillId="0" borderId="0" xfId="0"/>
    <xf numFmtId="0" fontId="5" fillId="0" borderId="0" xfId="0" applyFont="1"/>
    <xf numFmtId="0" fontId="0" fillId="2" borderId="0" xfId="0" applyFill="1"/>
    <xf numFmtId="0" fontId="0" fillId="0" borderId="0" xfId="0" applyFill="1"/>
    <xf numFmtId="1" fontId="0" fillId="0" borderId="0" xfId="0" applyNumberFormat="1"/>
    <xf numFmtId="2" fontId="0" fillId="0" borderId="0" xfId="0" applyNumberFormat="1"/>
    <xf numFmtId="3" fontId="0" fillId="0" borderId="0" xfId="0" applyNumberFormat="1"/>
    <xf numFmtId="0" fontId="0" fillId="0" borderId="0" xfId="0" applyNumberFormat="1"/>
    <xf numFmtId="3" fontId="0" fillId="0" borderId="0" xfId="0" applyNumberFormat="1" applyFill="1"/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/>
    </xf>
    <xf numFmtId="0" fontId="5" fillId="0" borderId="0" xfId="0" applyFont="1" applyFill="1" applyAlignment="1">
      <alignment vertical="center" wrapText="1"/>
    </xf>
    <xf numFmtId="0" fontId="0" fillId="3" borderId="0" xfId="0" applyFill="1"/>
    <xf numFmtId="0" fontId="4" fillId="0" borderId="0" xfId="0" applyFont="1"/>
    <xf numFmtId="0" fontId="4" fillId="0" borderId="0" xfId="0" applyFont="1" applyFill="1"/>
    <xf numFmtId="0" fontId="11" fillId="0" borderId="0" xfId="0" applyFont="1"/>
    <xf numFmtId="0" fontId="9" fillId="0" borderId="0" xfId="0" applyFont="1" applyFill="1" applyAlignment="1">
      <alignment vertical="center" wrapText="1"/>
    </xf>
    <xf numFmtId="0" fontId="11" fillId="0" borderId="0" xfId="0" applyFont="1" applyFill="1"/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4" fontId="0" fillId="0" borderId="0" xfId="0" applyNumberFormat="1" applyFill="1"/>
    <xf numFmtId="0" fontId="4" fillId="0" borderId="0" xfId="0" applyNumberFormat="1" applyFont="1" applyAlignment="1">
      <alignment vertical="center" wrapText="1"/>
    </xf>
    <xf numFmtId="0" fontId="0" fillId="0" borderId="0" xfId="0" applyNumberFormat="1" applyFill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12" fillId="0" borderId="0" xfId="0" applyFont="1"/>
    <xf numFmtId="0" fontId="5" fillId="0" borderId="0" xfId="0" applyFont="1" applyAlignment="1">
      <alignment vertical="center" wrapText="1"/>
    </xf>
    <xf numFmtId="3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 wrapText="1"/>
    </xf>
    <xf numFmtId="0" fontId="8" fillId="2" borderId="0" xfId="0" applyFont="1" applyFill="1"/>
    <xf numFmtId="0" fontId="0" fillId="0" borderId="0" xfId="0" applyFill="1" applyAlignment="1"/>
    <xf numFmtId="3" fontId="0" fillId="0" borderId="0" xfId="0" applyNumberFormat="1" applyFill="1" applyAlignment="1">
      <alignment horizontal="center"/>
    </xf>
    <xf numFmtId="0" fontId="5" fillId="2" borderId="0" xfId="0" applyFont="1" applyFill="1" applyAlignment="1">
      <alignment vertical="center" wrapText="1"/>
    </xf>
    <xf numFmtId="0" fontId="0" fillId="0" borderId="0" xfId="0" applyNumberFormat="1" applyFill="1"/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left"/>
    </xf>
    <xf numFmtId="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/>
    <xf numFmtId="0" fontId="7" fillId="0" borderId="0" xfId="2" applyAlignment="1" applyProtection="1"/>
    <xf numFmtId="0" fontId="0" fillId="4" borderId="0" xfId="0" applyFill="1"/>
    <xf numFmtId="0" fontId="11" fillId="5" borderId="0" xfId="0" applyFont="1" applyFill="1"/>
    <xf numFmtId="3" fontId="0" fillId="4" borderId="0" xfId="0" applyNumberFormat="1" applyFill="1"/>
    <xf numFmtId="0" fontId="0" fillId="0" borderId="0" xfId="0" applyFont="1" applyFill="1"/>
    <xf numFmtId="3" fontId="0" fillId="4" borderId="0" xfId="1" applyNumberFormat="1" applyFont="1" applyFill="1" applyAlignment="1">
      <alignment horizontal="right"/>
    </xf>
    <xf numFmtId="1" fontId="0" fillId="0" borderId="0" xfId="0" applyNumberFormat="1" applyFill="1"/>
    <xf numFmtId="165" fontId="0" fillId="0" borderId="0" xfId="0" applyNumberFormat="1" applyFill="1"/>
    <xf numFmtId="0" fontId="8" fillId="0" borderId="0" xfId="0" applyFont="1" applyFill="1" applyAlignment="1">
      <alignment vertical="center" wrapText="1"/>
    </xf>
    <xf numFmtId="17" fontId="0" fillId="0" borderId="0" xfId="0" applyNumberFormat="1"/>
    <xf numFmtId="0" fontId="0" fillId="6" borderId="0" xfId="0" applyFill="1"/>
    <xf numFmtId="0" fontId="0" fillId="6" borderId="0" xfId="0" applyFill="1" applyAlignment="1">
      <alignment horizontal="center"/>
    </xf>
    <xf numFmtId="3" fontId="0" fillId="6" borderId="0" xfId="0" applyNumberFormat="1" applyFill="1" applyAlignment="1">
      <alignment horizontal="center"/>
    </xf>
    <xf numFmtId="4" fontId="0" fillId="6" borderId="0" xfId="0" applyNumberFormat="1" applyFill="1" applyAlignment="1">
      <alignment horizontal="center"/>
    </xf>
    <xf numFmtId="3" fontId="11" fillId="6" borderId="0" xfId="0" applyNumberFormat="1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5" fillId="0" borderId="0" xfId="0" applyFont="1" applyAlignment="1">
      <alignment vertical="center"/>
    </xf>
    <xf numFmtId="0" fontId="7" fillId="0" borderId="0" xfId="2" applyFill="1" applyAlignment="1" applyProtection="1"/>
    <xf numFmtId="0" fontId="16" fillId="0" borderId="0" xfId="0" applyFont="1" applyAlignment="1">
      <alignment horizontal="left"/>
    </xf>
    <xf numFmtId="0" fontId="16" fillId="0" borderId="1" xfId="0" applyFont="1" applyBorder="1" applyAlignment="1">
      <alignment horizontal="left" wrapText="1"/>
    </xf>
    <xf numFmtId="0" fontId="8" fillId="0" borderId="0" xfId="0" applyFont="1" applyFill="1"/>
    <xf numFmtId="166" fontId="17" fillId="6" borderId="0" xfId="0" applyNumberFormat="1" applyFont="1" applyFill="1" applyAlignment="1">
      <alignment horizontal="right"/>
    </xf>
    <xf numFmtId="0" fontId="16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17" fillId="0" borderId="0" xfId="0" applyFont="1" applyAlignment="1">
      <alignment horizontal="left"/>
    </xf>
    <xf numFmtId="0" fontId="18" fillId="0" borderId="0" xfId="0" applyFont="1"/>
    <xf numFmtId="3" fontId="4" fillId="0" borderId="0" xfId="0" applyNumberFormat="1" applyFont="1" applyFill="1"/>
    <xf numFmtId="167" fontId="0" fillId="0" borderId="0" xfId="0" applyNumberFormat="1"/>
    <xf numFmtId="168" fontId="0" fillId="0" borderId="0" xfId="0" applyNumberFormat="1"/>
    <xf numFmtId="0" fontId="5" fillId="6" borderId="0" xfId="0" applyFont="1" applyFill="1" applyAlignment="1"/>
    <xf numFmtId="0" fontId="4" fillId="6" borderId="0" xfId="0" applyFont="1" applyFill="1"/>
    <xf numFmtId="0" fontId="7" fillId="6" borderId="0" xfId="2" applyFill="1" applyAlignment="1" applyProtection="1"/>
    <xf numFmtId="166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5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 wrapText="1"/>
    </xf>
    <xf numFmtId="14" fontId="20" fillId="0" borderId="0" xfId="5" applyNumberFormat="1" applyFont="1"/>
    <xf numFmtId="0" fontId="16" fillId="0" borderId="0" xfId="0" applyFont="1" applyFill="1" applyAlignment="1">
      <alignment horizontal="left"/>
    </xf>
    <xf numFmtId="0" fontId="17" fillId="0" borderId="0" xfId="0" applyFont="1" applyFill="1" applyAlignment="1">
      <alignment horizontal="left"/>
    </xf>
    <xf numFmtId="1" fontId="4" fillId="0" borderId="0" xfId="0" applyNumberFormat="1" applyFont="1" applyFill="1" applyAlignment="1">
      <alignment vertical="center" wrapText="1"/>
    </xf>
    <xf numFmtId="3" fontId="5" fillId="0" borderId="0" xfId="0" applyNumberFormat="1" applyFont="1" applyFill="1" applyAlignment="1">
      <alignment vertical="center" wrapText="1"/>
    </xf>
    <xf numFmtId="0" fontId="5" fillId="0" borderId="0" xfId="0" applyNumberFormat="1" applyFont="1" applyAlignment="1">
      <alignment horizontal="center" vertical="center" wrapText="1"/>
    </xf>
    <xf numFmtId="164" fontId="5" fillId="0" borderId="0" xfId="0" applyNumberFormat="1" applyFont="1" applyFill="1" applyAlignment="1">
      <alignment vertical="center" wrapText="1"/>
    </xf>
    <xf numFmtId="0" fontId="5" fillId="0" borderId="0" xfId="0" applyNumberFormat="1" applyFont="1" applyFill="1" applyAlignment="1">
      <alignment horizontal="center" vertical="center" wrapText="1"/>
    </xf>
    <xf numFmtId="0" fontId="0" fillId="0" borderId="0" xfId="0"/>
    <xf numFmtId="0" fontId="4" fillId="0" borderId="0" xfId="0" applyNumberFormat="1" applyFont="1" applyFill="1" applyAlignment="1">
      <alignment vertical="center" wrapText="1"/>
    </xf>
    <xf numFmtId="0" fontId="8" fillId="0" borderId="0" xfId="0" applyNumberFormat="1" applyFont="1" applyFill="1" applyAlignment="1">
      <alignment horizontal="center" vertical="center" wrapText="1"/>
    </xf>
    <xf numFmtId="0" fontId="9" fillId="0" borderId="0" xfId="0" applyNumberFormat="1" applyFont="1" applyFill="1" applyAlignment="1">
      <alignment horizontal="center" vertical="center" wrapText="1"/>
    </xf>
    <xf numFmtId="0" fontId="22" fillId="0" borderId="0" xfId="0" applyFont="1" applyFill="1" applyAlignment="1">
      <alignment horizontal="left" vertical="top" wrapText="1"/>
    </xf>
    <xf numFmtId="0" fontId="22" fillId="0" borderId="2" xfId="0" applyFont="1" applyFill="1" applyBorder="1" applyAlignment="1">
      <alignment horizontal="left" wrapText="1"/>
    </xf>
    <xf numFmtId="0" fontId="22" fillId="0" borderId="0" xfId="0" applyFont="1" applyFill="1" applyAlignment="1">
      <alignment horizontal="left"/>
    </xf>
    <xf numFmtId="170" fontId="0" fillId="0" borderId="0" xfId="0" applyNumberFormat="1"/>
    <xf numFmtId="166" fontId="23" fillId="6" borderId="0" xfId="0" applyNumberFormat="1" applyFont="1" applyFill="1" applyAlignment="1">
      <alignment horizontal="right"/>
    </xf>
    <xf numFmtId="3" fontId="23" fillId="6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left" vertical="top" wrapText="1"/>
    </xf>
    <xf numFmtId="0" fontId="16" fillId="0" borderId="2" xfId="0" applyFont="1" applyFill="1" applyBorder="1" applyAlignment="1">
      <alignment horizontal="left" wrapText="1"/>
    </xf>
    <xf numFmtId="169" fontId="17" fillId="6" borderId="0" xfId="0" applyNumberFormat="1" applyFont="1" applyFill="1" applyAlignment="1">
      <alignment horizontal="right"/>
    </xf>
    <xf numFmtId="169" fontId="17" fillId="6" borderId="0" xfId="0" applyNumberFormat="1" applyFont="1" applyFill="1" applyAlignment="1">
      <alignment horizontal="center"/>
    </xf>
    <xf numFmtId="0" fontId="0" fillId="0" borderId="0" xfId="0"/>
    <xf numFmtId="0" fontId="0" fillId="6" borderId="0" xfId="0" applyFill="1"/>
    <xf numFmtId="0" fontId="4" fillId="0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/>
    <xf numFmtId="0" fontId="16" fillId="0" borderId="0" xfId="4" applyFont="1" applyFill="1" applyAlignment="1">
      <alignment horizontal="left"/>
    </xf>
    <xf numFmtId="166" fontId="17" fillId="6" borderId="0" xfId="4" applyNumberFormat="1" applyFont="1" applyFill="1" applyAlignment="1">
      <alignment horizontal="right"/>
    </xf>
    <xf numFmtId="0" fontId="0" fillId="0" borderId="0" xfId="0" applyFont="1"/>
    <xf numFmtId="14" fontId="4" fillId="0" borderId="0" xfId="5" applyNumberFormat="1" applyFont="1"/>
    <xf numFmtId="3" fontId="3" fillId="4" borderId="0" xfId="0" applyNumberFormat="1" applyFont="1" applyFill="1"/>
    <xf numFmtId="3" fontId="0" fillId="4" borderId="0" xfId="0" applyNumberFormat="1" applyFont="1" applyFill="1"/>
    <xf numFmtId="0" fontId="0" fillId="0" borderId="0" xfId="0"/>
    <xf numFmtId="0" fontId="15" fillId="0" borderId="0" xfId="0" applyFont="1" applyAlignment="1">
      <alignment horizontal="center" vertical="center" wrapText="1"/>
    </xf>
    <xf numFmtId="164" fontId="0" fillId="0" borderId="0" xfId="0" applyNumberFormat="1"/>
    <xf numFmtId="0" fontId="15" fillId="0" borderId="0" xfId="0" applyFont="1" applyAlignment="1">
      <alignment vertical="center" wrapText="1"/>
    </xf>
    <xf numFmtId="0" fontId="0" fillId="0" borderId="0" xfId="0"/>
    <xf numFmtId="4" fontId="0" fillId="0" borderId="0" xfId="0" applyNumberFormat="1" applyFill="1" applyAlignment="1">
      <alignment vertical="center" wrapText="1"/>
    </xf>
    <xf numFmtId="0" fontId="0" fillId="0" borderId="0" xfId="0"/>
    <xf numFmtId="1" fontId="0" fillId="6" borderId="0" xfId="0" applyNumberFormat="1" applyFill="1" applyAlignment="1">
      <alignment horizontal="center"/>
    </xf>
    <xf numFmtId="0" fontId="0" fillId="0" borderId="0" xfId="0"/>
    <xf numFmtId="0" fontId="0" fillId="0" borderId="0" xfId="0"/>
    <xf numFmtId="0" fontId="2" fillId="0" borderId="0" xfId="6"/>
    <xf numFmtId="0" fontId="25" fillId="7" borderId="0" xfId="6" applyFont="1" applyFill="1" applyAlignment="1">
      <alignment horizontal="center"/>
    </xf>
    <xf numFmtId="3" fontId="2" fillId="0" borderId="0" xfId="6" applyNumberFormat="1"/>
    <xf numFmtId="0" fontId="2" fillId="0" borderId="0" xfId="6" applyAlignment="1">
      <alignment horizontal="right"/>
    </xf>
    <xf numFmtId="1" fontId="2" fillId="0" borderId="0" xfId="6" applyNumberFormat="1"/>
    <xf numFmtId="2" fontId="2" fillId="0" borderId="0" xfId="6" applyNumberFormat="1"/>
    <xf numFmtId="170" fontId="2" fillId="0" borderId="0" xfId="6" applyNumberFormat="1"/>
    <xf numFmtId="4" fontId="2" fillId="0" borderId="0" xfId="6" applyNumberFormat="1"/>
    <xf numFmtId="0" fontId="4" fillId="0" borderId="0" xfId="6" applyFont="1"/>
    <xf numFmtId="0" fontId="2" fillId="0" borderId="0" xfId="6" applyFill="1"/>
    <xf numFmtId="0" fontId="24" fillId="0" borderId="0" xfId="6" applyFont="1" applyFill="1" applyAlignment="1">
      <alignment horizontal="center"/>
    </xf>
    <xf numFmtId="0" fontId="26" fillId="0" borderId="0" xfId="6" applyFont="1" applyFill="1" applyAlignment="1">
      <alignment horizontal="center"/>
    </xf>
    <xf numFmtId="0" fontId="25" fillId="0" borderId="0" xfId="6" applyFont="1" applyFill="1"/>
    <xf numFmtId="0" fontId="26" fillId="7" borderId="0" xfId="6" applyFont="1" applyFill="1" applyAlignment="1">
      <alignment horizontal="center"/>
    </xf>
    <xf numFmtId="0" fontId="25" fillId="0" borderId="0" xfId="6" applyFont="1"/>
    <xf numFmtId="0" fontId="24" fillId="5" borderId="0" xfId="6" applyFont="1" applyFill="1" applyAlignment="1">
      <alignment horizontal="center"/>
    </xf>
    <xf numFmtId="0" fontId="24" fillId="8" borderId="0" xfId="6" applyFont="1" applyFill="1" applyAlignment="1">
      <alignment horizontal="center"/>
    </xf>
    <xf numFmtId="0" fontId="2" fillId="7" borderId="0" xfId="6" applyFill="1" applyAlignment="1">
      <alignment horizontal="center"/>
    </xf>
    <xf numFmtId="0" fontId="2" fillId="0" borderId="0" xfId="6" applyAlignment="1">
      <alignment horizontal="center"/>
    </xf>
    <xf numFmtId="2" fontId="2" fillId="0" borderId="0" xfId="6" applyNumberFormat="1" applyFill="1"/>
    <xf numFmtId="4" fontId="2" fillId="0" borderId="0" xfId="6" applyNumberFormat="1" applyFill="1"/>
    <xf numFmtId="164" fontId="2" fillId="0" borderId="0" xfId="6" applyNumberFormat="1"/>
    <xf numFmtId="1" fontId="2" fillId="0" borderId="0" xfId="6" applyNumberFormat="1" applyFill="1"/>
    <xf numFmtId="0" fontId="27" fillId="0" borderId="0" xfId="6" applyFont="1"/>
    <xf numFmtId="3" fontId="2" fillId="0" borderId="0" xfId="6" applyNumberFormat="1" applyFill="1"/>
    <xf numFmtId="170" fontId="2" fillId="0" borderId="0" xfId="6" applyNumberFormat="1" applyFill="1"/>
    <xf numFmtId="0" fontId="1" fillId="0" borderId="0" xfId="6" applyFont="1"/>
    <xf numFmtId="0" fontId="26" fillId="9" borderId="0" xfId="0" applyFont="1" applyFill="1"/>
    <xf numFmtId="0" fontId="28" fillId="9" borderId="0" xfId="0" applyFont="1" applyFill="1"/>
    <xf numFmtId="17" fontId="4" fillId="0" borderId="0" xfId="0" applyNumberFormat="1" applyFont="1"/>
    <xf numFmtId="0" fontId="21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5" fillId="0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8" fillId="2" borderId="0" xfId="0" applyNumberFormat="1" applyFont="1" applyFill="1" applyAlignment="1">
      <alignment horizontal="center" vertical="center" wrapText="1"/>
    </xf>
    <xf numFmtId="0" fontId="5" fillId="2" borderId="0" xfId="0" applyNumberFormat="1" applyFont="1" applyFill="1" applyAlignment="1">
      <alignment horizontal="center" vertical="center" wrapText="1"/>
    </xf>
    <xf numFmtId="0" fontId="7" fillId="0" borderId="0" xfId="2" applyNumberFormat="1" applyFill="1" applyAlignment="1" applyProtection="1">
      <alignment horizontal="center" vertical="center" wrapText="1"/>
    </xf>
    <xf numFmtId="0" fontId="8" fillId="0" borderId="0" xfId="0" applyNumberFormat="1" applyFont="1" applyFill="1" applyAlignment="1">
      <alignment horizontal="center" vertical="center" wrapText="1"/>
    </xf>
    <xf numFmtId="0" fontId="9" fillId="2" borderId="0" xfId="0" applyNumberFormat="1" applyFont="1" applyFill="1" applyAlignment="1">
      <alignment horizontal="center" vertical="center" wrapText="1"/>
    </xf>
    <xf numFmtId="0" fontId="5" fillId="0" borderId="0" xfId="0" applyNumberFormat="1" applyFont="1" applyFill="1" applyAlignment="1">
      <alignment horizontal="center" vertical="center" wrapText="1"/>
    </xf>
    <xf numFmtId="0" fontId="17" fillId="0" borderId="0" xfId="0" applyFont="1" applyFill="1" applyAlignment="1">
      <alignment horizontal="left" vertical="top" wrapText="1"/>
    </xf>
    <xf numFmtId="0" fontId="0" fillId="0" borderId="0" xfId="0"/>
    <xf numFmtId="0" fontId="17" fillId="0" borderId="0" xfId="0" applyFont="1" applyFill="1" applyAlignment="1">
      <alignment horizontal="left"/>
    </xf>
    <xf numFmtId="0" fontId="23" fillId="0" borderId="0" xfId="0" applyFont="1" applyFill="1" applyAlignment="1">
      <alignment horizontal="left" vertical="top" wrapText="1"/>
    </xf>
    <xf numFmtId="0" fontId="23" fillId="0" borderId="0" xfId="0" applyFont="1" applyFill="1" applyAlignment="1">
      <alignment horizontal="left"/>
    </xf>
    <xf numFmtId="0" fontId="17" fillId="6" borderId="0" xfId="0" applyFont="1" applyFill="1" applyAlignment="1">
      <alignment horizontal="left" vertical="top" wrapText="1"/>
    </xf>
    <xf numFmtId="0" fontId="0" fillId="6" borderId="0" xfId="0" applyFill="1"/>
    <xf numFmtId="0" fontId="22" fillId="0" borderId="0" xfId="0" applyFont="1" applyFill="1" applyAlignment="1">
      <alignment horizontal="left" vertical="top" wrapText="1"/>
    </xf>
    <xf numFmtId="0" fontId="16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left"/>
    </xf>
    <xf numFmtId="0" fontId="8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26" fillId="7" borderId="0" xfId="6" applyFont="1" applyFill="1" applyAlignment="1">
      <alignment horizontal="center"/>
    </xf>
    <xf numFmtId="0" fontId="24" fillId="8" borderId="0" xfId="6" applyFont="1" applyFill="1" applyAlignment="1">
      <alignment horizontal="center"/>
    </xf>
    <xf numFmtId="0" fontId="26" fillId="8" borderId="0" xfId="6" applyFont="1" applyFill="1" applyAlignment="1">
      <alignment horizontal="center"/>
    </xf>
    <xf numFmtId="0" fontId="2" fillId="8" borderId="0" xfId="6" applyFill="1" applyAlignment="1">
      <alignment horizontal="center"/>
    </xf>
    <xf numFmtId="0" fontId="24" fillId="5" borderId="0" xfId="6" applyFont="1" applyFill="1" applyAlignment="1">
      <alignment horizontal="center"/>
    </xf>
    <xf numFmtId="0" fontId="24" fillId="7" borderId="0" xfId="6" applyFont="1" applyFill="1" applyAlignment="1">
      <alignment horizontal="center"/>
    </xf>
    <xf numFmtId="0" fontId="24" fillId="4" borderId="0" xfId="6" applyFont="1" applyFill="1" applyAlignment="1">
      <alignment horizontal="center"/>
    </xf>
    <xf numFmtId="0" fontId="2" fillId="7" borderId="0" xfId="6" applyFill="1" applyAlignment="1">
      <alignment horizontal="center"/>
    </xf>
    <xf numFmtId="0" fontId="25" fillId="7" borderId="0" xfId="6" applyFont="1" applyFill="1" applyAlignment="1">
      <alignment horizontal="center"/>
    </xf>
  </cellXfs>
  <cellStyles count="7">
    <cellStyle name="Comma" xfId="1" builtinId="3"/>
    <cellStyle name="Hyperlink" xfId="2" builtinId="8"/>
    <cellStyle name="Normal" xfId="0" builtinId="0"/>
    <cellStyle name="Normal 2" xfId="3"/>
    <cellStyle name="Normal 3" xfId="4"/>
    <cellStyle name="Normal 4" xfId="5"/>
    <cellStyle name="Normal 5" xfId="6"/>
  </cellStyles>
  <dxfs count="0"/>
  <tableStyles count="0" defaultTableStyle="TableStyleMedium9" defaultPivotStyle="PivotStyleLight16"/>
  <colors>
    <mruColors>
      <color rgb="FF99FFCC"/>
      <color rgb="FFCCFFCC"/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ps.ipums.org/cps/" TargetMode="External"/><Relationship Id="rId1" Type="http://schemas.openxmlformats.org/officeDocument/2006/relationships/hyperlink" Target="https://cps.ipums.org/cp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data.bls.gov/cgi-bin/srgate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data.bls.gov/cgi-bin/srgat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mdc.osd.mil/appj/dwp/dwp_reports.jsp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1"/>
  <sheetViews>
    <sheetView tabSelected="1" workbookViewId="0">
      <selection activeCell="H12" sqref="H12"/>
    </sheetView>
  </sheetViews>
  <sheetFormatPr defaultRowHeight="12.75" x14ac:dyDescent="0.2"/>
  <cols>
    <col min="3" max="7" width="10.7109375" customWidth="1"/>
    <col min="8" max="8" width="28.85546875" bestFit="1" customWidth="1"/>
  </cols>
  <sheetData>
    <row r="1" spans="2:8" s="121" customFormat="1" x14ac:dyDescent="0.2"/>
    <row r="2" spans="2:8" s="121" customFormat="1" x14ac:dyDescent="0.2">
      <c r="B2" s="13" t="s">
        <v>655</v>
      </c>
    </row>
    <row r="3" spans="2:8" s="121" customFormat="1" x14ac:dyDescent="0.2"/>
    <row r="4" spans="2:8" s="121" customFormat="1" ht="15.75" x14ac:dyDescent="0.25">
      <c r="B4" s="150" t="s">
        <v>576</v>
      </c>
      <c r="C4" s="151"/>
      <c r="D4" s="151"/>
      <c r="E4" s="151"/>
      <c r="F4" s="151"/>
      <c r="G4" s="151"/>
    </row>
    <row r="5" spans="2:8" s="121" customFormat="1" ht="15.75" x14ac:dyDescent="0.25">
      <c r="B5" s="151" t="s">
        <v>577</v>
      </c>
      <c r="C5" s="151"/>
      <c r="D5" s="151"/>
      <c r="E5" s="151"/>
      <c r="F5" s="151"/>
      <c r="G5" s="151"/>
    </row>
    <row r="6" spans="2:8" s="121" customFormat="1" ht="15.75" x14ac:dyDescent="0.25">
      <c r="B6" s="151" t="s">
        <v>662</v>
      </c>
      <c r="C6" s="151"/>
      <c r="D6" s="151"/>
      <c r="E6" s="151"/>
      <c r="F6" s="151"/>
      <c r="G6" s="151"/>
    </row>
    <row r="7" spans="2:8" s="121" customFormat="1" x14ac:dyDescent="0.2"/>
    <row r="8" spans="2:8" s="121" customFormat="1" x14ac:dyDescent="0.2">
      <c r="B8" s="152" t="s">
        <v>663</v>
      </c>
    </row>
    <row r="9" spans="2:8" s="121" customFormat="1" x14ac:dyDescent="0.2"/>
    <row r="10" spans="2:8" s="121" customFormat="1" ht="18" x14ac:dyDescent="0.25">
      <c r="B10" s="35" t="s">
        <v>575</v>
      </c>
      <c r="C10"/>
      <c r="D10"/>
      <c r="E10"/>
      <c r="F10"/>
      <c r="G10"/>
      <c r="H10"/>
    </row>
    <row r="11" spans="2:8" s="121" customFormat="1" x14ac:dyDescent="0.2">
      <c r="B11"/>
      <c r="C11"/>
      <c r="D11"/>
      <c r="E11"/>
      <c r="F11"/>
      <c r="G11"/>
      <c r="H11"/>
    </row>
    <row r="12" spans="2:8" s="121" customFormat="1" x14ac:dyDescent="0.2">
      <c r="B12"/>
      <c r="C12" t="s">
        <v>228</v>
      </c>
      <c r="D12"/>
      <c r="E12"/>
      <c r="F12"/>
      <c r="G12"/>
      <c r="H12"/>
    </row>
    <row r="13" spans="2:8" s="121" customFormat="1" x14ac:dyDescent="0.2">
      <c r="B13"/>
      <c r="C13"/>
      <c r="D13"/>
      <c r="E13"/>
      <c r="F13"/>
      <c r="G13"/>
      <c r="H13"/>
    </row>
    <row r="14" spans="2:8" s="121" customFormat="1" ht="18" x14ac:dyDescent="0.25">
      <c r="C14" s="36" t="s">
        <v>659</v>
      </c>
      <c r="D14"/>
      <c r="E14"/>
      <c r="F14"/>
      <c r="G14"/>
      <c r="H14"/>
    </row>
    <row r="15" spans="2:8" s="121" customFormat="1" x14ac:dyDescent="0.2">
      <c r="B15"/>
      <c r="C15"/>
      <c r="D15"/>
      <c r="E15"/>
      <c r="F15"/>
      <c r="G15"/>
      <c r="H15"/>
    </row>
    <row r="16" spans="2:8" s="121" customFormat="1" x14ac:dyDescent="0.2">
      <c r="B16"/>
      <c r="C16" s="26" t="s">
        <v>231</v>
      </c>
      <c r="D16"/>
      <c r="E16"/>
      <c r="F16"/>
      <c r="G16"/>
      <c r="H16" t="s">
        <v>229</v>
      </c>
    </row>
    <row r="17" spans="2:9" s="121" customFormat="1" x14ac:dyDescent="0.2">
      <c r="B17"/>
      <c r="C17" s="26" t="s">
        <v>232</v>
      </c>
      <c r="D17"/>
      <c r="E17"/>
      <c r="F17"/>
      <c r="G17"/>
      <c r="H17" t="s">
        <v>230</v>
      </c>
    </row>
    <row r="18" spans="2:9" s="121" customFormat="1" x14ac:dyDescent="0.2">
      <c r="B18"/>
      <c r="C18" s="26" t="s">
        <v>233</v>
      </c>
      <c r="D18"/>
      <c r="E18"/>
      <c r="F18"/>
      <c r="G18"/>
      <c r="H18" s="13" t="s">
        <v>574</v>
      </c>
    </row>
    <row r="19" spans="2:9" x14ac:dyDescent="0.2">
      <c r="C19" s="26" t="s">
        <v>235</v>
      </c>
      <c r="H19" t="s">
        <v>236</v>
      </c>
    </row>
    <row r="23" spans="2:9" ht="18" x14ac:dyDescent="0.25">
      <c r="B23" s="35" t="s">
        <v>578</v>
      </c>
    </row>
    <row r="25" spans="2:9" x14ac:dyDescent="0.2">
      <c r="C25" t="s">
        <v>579</v>
      </c>
      <c r="E25" s="41" t="s">
        <v>580</v>
      </c>
      <c r="I25" s="13"/>
    </row>
    <row r="26" spans="2:9" x14ac:dyDescent="0.2">
      <c r="I26" s="13"/>
    </row>
    <row r="27" spans="2:9" x14ac:dyDescent="0.2">
      <c r="C27" s="13" t="s">
        <v>660</v>
      </c>
      <c r="I27" s="13"/>
    </row>
    <row r="28" spans="2:9" x14ac:dyDescent="0.2">
      <c r="C28" t="s">
        <v>581</v>
      </c>
    </row>
    <row r="30" spans="2:9" ht="18" x14ac:dyDescent="0.25">
      <c r="C30" s="36" t="s">
        <v>659</v>
      </c>
    </row>
    <row r="31" spans="2:9" s="122" customFormat="1" x14ac:dyDescent="0.2">
      <c r="C31" s="13" t="s">
        <v>658</v>
      </c>
    </row>
    <row r="33" spans="2:5" ht="18" x14ac:dyDescent="0.25">
      <c r="B33" s="35" t="s">
        <v>582</v>
      </c>
      <c r="C33" s="121"/>
    </row>
    <row r="34" spans="2:5" x14ac:dyDescent="0.2">
      <c r="B34" s="121"/>
      <c r="C34" s="121"/>
    </row>
    <row r="35" spans="2:5" x14ac:dyDescent="0.2">
      <c r="B35" s="121"/>
      <c r="C35" s="121" t="s">
        <v>579</v>
      </c>
      <c r="E35" s="41" t="s">
        <v>580</v>
      </c>
    </row>
    <row r="36" spans="2:5" x14ac:dyDescent="0.2">
      <c r="B36" s="121"/>
      <c r="C36" s="121"/>
    </row>
    <row r="37" spans="2:5" x14ac:dyDescent="0.2">
      <c r="B37" s="121"/>
      <c r="C37" s="13" t="s">
        <v>661</v>
      </c>
    </row>
    <row r="38" spans="2:5" x14ac:dyDescent="0.2">
      <c r="B38" s="121"/>
      <c r="C38" s="121" t="s">
        <v>581</v>
      </c>
    </row>
    <row r="40" spans="2:5" ht="18" x14ac:dyDescent="0.25">
      <c r="C40" s="36" t="s">
        <v>659</v>
      </c>
    </row>
    <row r="41" spans="2:5" x14ac:dyDescent="0.2">
      <c r="C41" s="13" t="s">
        <v>658</v>
      </c>
    </row>
  </sheetData>
  <phoneticPr fontId="6" type="noConversion"/>
  <hyperlinks>
    <hyperlink ref="E25" r:id="rId1"/>
    <hyperlink ref="E35" r:id="rId2"/>
  </hyperlinks>
  <pageMargins left="0.75" right="0.75" top="1" bottom="1" header="0.5" footer="0.5"/>
  <pageSetup orientation="landscape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2:AE65582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H7" sqref="H7:H288"/>
    </sheetView>
  </sheetViews>
  <sheetFormatPr defaultRowHeight="12.75" x14ac:dyDescent="0.2"/>
  <cols>
    <col min="2" max="2" width="23.28515625" customWidth="1"/>
    <col min="3" max="3" width="16.28515625" customWidth="1"/>
    <col min="4" max="4" width="18.7109375" customWidth="1"/>
    <col min="5" max="5" width="14.28515625" customWidth="1"/>
    <col min="6" max="6" width="21.42578125" customWidth="1"/>
    <col min="8" max="8" width="11.28515625" style="3" customWidth="1"/>
    <col min="9" max="9" width="11.42578125" style="3" customWidth="1"/>
    <col min="10" max="11" width="10.7109375" style="3" customWidth="1"/>
    <col min="12" max="12" width="15.140625" style="3" customWidth="1"/>
    <col min="13" max="13" width="7.28515625" style="6" customWidth="1"/>
    <col min="14" max="14" width="19.140625" customWidth="1"/>
    <col min="15" max="15" width="19.5703125" customWidth="1"/>
    <col min="16" max="16" width="17.28515625" style="76" customWidth="1"/>
    <col min="17" max="17" width="14.5703125" style="76" customWidth="1"/>
    <col min="18" max="19" width="7.28515625" style="6" customWidth="1"/>
    <col min="20" max="20" width="9.140625" style="3"/>
    <col min="21" max="21" width="18.5703125" customWidth="1"/>
    <col min="22" max="22" width="19.5703125" customWidth="1"/>
    <col min="23" max="24" width="15.7109375" customWidth="1"/>
    <col min="27" max="30" width="15.7109375" customWidth="1"/>
  </cols>
  <sheetData>
    <row r="2" spans="1:31" x14ac:dyDescent="0.2">
      <c r="O2" s="6"/>
      <c r="P2" s="6"/>
      <c r="Q2" s="6"/>
      <c r="T2" s="8"/>
    </row>
    <row r="3" spans="1:31" x14ac:dyDescent="0.2">
      <c r="B3" s="155" t="s">
        <v>224</v>
      </c>
      <c r="C3" s="155"/>
      <c r="D3" s="155"/>
      <c r="E3" s="155"/>
      <c r="F3" s="155"/>
      <c r="H3" s="157" t="s">
        <v>553</v>
      </c>
      <c r="I3" s="157"/>
      <c r="J3" s="157"/>
      <c r="K3" s="157"/>
      <c r="N3" s="155" t="s">
        <v>225</v>
      </c>
      <c r="O3" s="155"/>
      <c r="P3" s="155"/>
      <c r="Q3" s="155"/>
      <c r="T3" s="10"/>
      <c r="U3" s="155" t="s">
        <v>225</v>
      </c>
      <c r="V3" s="155"/>
      <c r="W3" s="155"/>
      <c r="X3" s="155"/>
      <c r="Y3" s="155"/>
      <c r="Z3" s="155"/>
      <c r="AA3" s="155"/>
      <c r="AB3" s="155"/>
      <c r="AC3" s="155"/>
      <c r="AD3" s="155"/>
    </row>
    <row r="5" spans="1:31" ht="64.150000000000006" customHeight="1" x14ac:dyDescent="0.2">
      <c r="B5" s="21" t="s">
        <v>213</v>
      </c>
      <c r="C5" s="21" t="s">
        <v>215</v>
      </c>
      <c r="D5" s="20" t="s">
        <v>223</v>
      </c>
      <c r="E5" s="20" t="s">
        <v>222</v>
      </c>
      <c r="F5" s="33" t="s">
        <v>549</v>
      </c>
      <c r="H5" s="156" t="s">
        <v>552</v>
      </c>
      <c r="I5" s="156"/>
      <c r="J5" s="156" t="s">
        <v>556</v>
      </c>
      <c r="K5" s="156"/>
      <c r="N5" s="3"/>
      <c r="W5" s="153" t="s">
        <v>551</v>
      </c>
      <c r="X5" s="153"/>
      <c r="AC5" s="154" t="s">
        <v>550</v>
      </c>
      <c r="AD5" s="154"/>
    </row>
    <row r="6" spans="1:31" s="78" customFormat="1" ht="51" x14ac:dyDescent="0.2">
      <c r="B6" s="79" t="s">
        <v>212</v>
      </c>
      <c r="C6" s="85" t="s">
        <v>214</v>
      </c>
      <c r="D6" s="79" t="s">
        <v>216</v>
      </c>
      <c r="E6" s="85" t="s">
        <v>221</v>
      </c>
      <c r="F6" s="79" t="s">
        <v>234</v>
      </c>
      <c r="H6" s="77" t="s">
        <v>477</v>
      </c>
      <c r="I6" s="77" t="s">
        <v>559</v>
      </c>
      <c r="J6" s="77" t="s">
        <v>477</v>
      </c>
      <c r="K6" s="77" t="s">
        <v>559</v>
      </c>
      <c r="L6" s="77"/>
      <c r="M6" s="28"/>
      <c r="N6" s="79" t="s">
        <v>554</v>
      </c>
      <c r="O6" s="79" t="s">
        <v>555</v>
      </c>
      <c r="P6" s="79" t="s">
        <v>557</v>
      </c>
      <c r="Q6" s="79" t="s">
        <v>558</v>
      </c>
      <c r="R6" s="28"/>
      <c r="S6" s="28"/>
      <c r="T6" s="77" t="s">
        <v>1</v>
      </c>
      <c r="U6" s="79" t="s">
        <v>554</v>
      </c>
      <c r="V6" s="79" t="s">
        <v>555</v>
      </c>
      <c r="W6" s="79" t="s">
        <v>226</v>
      </c>
      <c r="X6" s="79" t="s">
        <v>227</v>
      </c>
      <c r="Z6" s="28"/>
      <c r="AA6" s="79" t="s">
        <v>557</v>
      </c>
      <c r="AB6" s="79" t="s">
        <v>558</v>
      </c>
      <c r="AC6" s="79" t="s">
        <v>226</v>
      </c>
      <c r="AD6" s="79" t="s">
        <v>227</v>
      </c>
    </row>
    <row r="7" spans="1:31" ht="12.75" customHeight="1" x14ac:dyDescent="0.2">
      <c r="A7" t="s">
        <v>251</v>
      </c>
      <c r="B7" s="32">
        <v>91602.333333333328</v>
      </c>
      <c r="C7" s="32">
        <f>Data3!Q12</f>
        <v>1356333.3333333333</v>
      </c>
      <c r="D7" s="28">
        <f>B7*1000+C7</f>
        <v>92958666.666666657</v>
      </c>
      <c r="E7" s="6">
        <f>Data1!T7</f>
        <v>31959727834.646622</v>
      </c>
      <c r="F7" s="28">
        <f>E7+40*C7*13</f>
        <v>32665021167.979954</v>
      </c>
      <c r="G7" s="76" t="s">
        <v>251</v>
      </c>
      <c r="H7" s="120">
        <f>F7/D7*4</f>
        <v>1405.5718456079387</v>
      </c>
      <c r="I7" s="86">
        <f>H7/52</f>
        <v>27.030227800152666</v>
      </c>
      <c r="J7" s="83">
        <f>E7/(B7*1000)*4</f>
        <v>1395.5857529675718</v>
      </c>
      <c r="K7" s="86">
        <f>J7/52</f>
        <v>26.838187557068689</v>
      </c>
      <c r="L7" s="11"/>
      <c r="N7" s="27"/>
      <c r="Z7" s="6"/>
      <c r="AA7" s="76"/>
      <c r="AB7" s="76"/>
    </row>
    <row r="8" spans="1:31" ht="12.75" customHeight="1" x14ac:dyDescent="0.2">
      <c r="A8" t="s">
        <v>252</v>
      </c>
      <c r="B8" s="32">
        <v>91843</v>
      </c>
      <c r="C8" s="32">
        <f>Data3!Q13</f>
        <v>1300333.3333333333</v>
      </c>
      <c r="D8" s="28">
        <f t="shared" ref="D8:D72" si="0">B8*1000+C8</f>
        <v>93143333.333333328</v>
      </c>
      <c r="E8" s="6">
        <f>Data1!T8</f>
        <v>31537235378.076908</v>
      </c>
      <c r="F8" s="28">
        <f t="shared" ref="F8:F52" si="1">E8+40*C8*13</f>
        <v>32213408711.41024</v>
      </c>
      <c r="G8" s="76" t="s">
        <v>252</v>
      </c>
      <c r="H8" s="120">
        <f t="shared" ref="H8:H52" si="2">F8/D8*4</f>
        <v>1383.3908475715668</v>
      </c>
      <c r="I8" s="86">
        <f t="shared" ref="I8:I71" si="3">H8/52</f>
        <v>26.603670145607055</v>
      </c>
      <c r="J8" s="83">
        <f t="shared" ref="J8:J71" si="4">E8/(B8*1000)*4</f>
        <v>1373.5281024390279</v>
      </c>
      <c r="K8" s="86">
        <f t="shared" ref="K8:K71" si="5">J8/52</f>
        <v>26.414001969981307</v>
      </c>
      <c r="L8" s="11"/>
      <c r="N8" s="27"/>
      <c r="O8" s="6"/>
      <c r="P8" s="6"/>
      <c r="Q8" s="6"/>
      <c r="Z8" s="6"/>
      <c r="AA8" s="6"/>
      <c r="AB8" s="6"/>
    </row>
    <row r="9" spans="1:31" ht="12.75" customHeight="1" x14ac:dyDescent="0.2">
      <c r="A9" t="s">
        <v>253</v>
      </c>
      <c r="B9" s="32">
        <f>Data2!P14</f>
        <v>92083.333333333328</v>
      </c>
      <c r="C9" s="32">
        <f>Data3!Q14</f>
        <v>1234333.3333333333</v>
      </c>
      <c r="D9" s="28">
        <f t="shared" si="0"/>
        <v>93317666.666666657</v>
      </c>
      <c r="E9" s="6">
        <f>Data1!T9</f>
        <v>31456342698.64249</v>
      </c>
      <c r="F9" s="28">
        <f t="shared" si="1"/>
        <v>32098196031.975822</v>
      </c>
      <c r="G9" s="76" t="s">
        <v>253</v>
      </c>
      <c r="H9" s="120">
        <f t="shared" si="2"/>
        <v>1375.8679220573092</v>
      </c>
      <c r="I9" s="86">
        <f t="shared" si="3"/>
        <v>26.458998501102101</v>
      </c>
      <c r="J9" s="83">
        <f t="shared" si="4"/>
        <v>1366.4293660948774</v>
      </c>
      <c r="K9" s="86">
        <f t="shared" si="5"/>
        <v>26.277487809516874</v>
      </c>
      <c r="L9" s="11"/>
      <c r="N9" s="6"/>
      <c r="T9" s="4">
        <v>1948</v>
      </c>
      <c r="U9" s="6">
        <v>93653166.666666657</v>
      </c>
      <c r="V9" s="6">
        <v>129286464950.48697</v>
      </c>
      <c r="W9" s="6">
        <f>V9/U9</f>
        <v>1380.4815101516801</v>
      </c>
      <c r="X9" s="5">
        <f>W9/52</f>
        <v>26.547721349070773</v>
      </c>
      <c r="Y9" s="5"/>
      <c r="Z9" s="7">
        <v>1948</v>
      </c>
      <c r="AA9" s="6">
        <v>92346500</v>
      </c>
      <c r="AB9" s="6">
        <v>126568598283.82031</v>
      </c>
      <c r="AC9" s="6">
        <f>AB9/AA9</f>
        <v>1370.5835985534948</v>
      </c>
      <c r="AD9" s="5">
        <f>AC9/52</f>
        <v>26.357376895259513</v>
      </c>
    </row>
    <row r="10" spans="1:31" ht="12.75" customHeight="1" x14ac:dyDescent="0.2">
      <c r="A10" t="s">
        <v>254</v>
      </c>
      <c r="B10" s="32">
        <f>Data2!P15</f>
        <v>92248</v>
      </c>
      <c r="C10" s="32">
        <f>Data3!Q15</f>
        <v>1245000</v>
      </c>
      <c r="D10" s="28">
        <f t="shared" si="0"/>
        <v>93493000</v>
      </c>
      <c r="E10" s="6">
        <f>Data1!T10</f>
        <v>31782794659.254696</v>
      </c>
      <c r="F10" s="28">
        <f t="shared" si="1"/>
        <v>32430194659.254696</v>
      </c>
      <c r="G10" s="76" t="s">
        <v>254</v>
      </c>
      <c r="H10" s="120">
        <f t="shared" si="2"/>
        <v>1387.4918832107087</v>
      </c>
      <c r="I10" s="86">
        <f t="shared" si="3"/>
        <v>26.682536215590552</v>
      </c>
      <c r="J10" s="83">
        <f t="shared" si="4"/>
        <v>1378.1456360790346</v>
      </c>
      <c r="K10" s="86">
        <f t="shared" si="5"/>
        <v>26.502800693827588</v>
      </c>
      <c r="L10" s="11"/>
      <c r="N10" s="6"/>
      <c r="T10" s="4">
        <v>1949</v>
      </c>
      <c r="U10" s="6">
        <v>94425083.333333328</v>
      </c>
      <c r="V10" s="6">
        <v>126732226674.23004</v>
      </c>
      <c r="W10" s="6">
        <f t="shared" ref="W10:W68" si="6">V10/U10</f>
        <v>1342.1457752581284</v>
      </c>
      <c r="X10" s="5">
        <f t="shared" ref="X10:X68" si="7">W10/52</f>
        <v>25.81049567804093</v>
      </c>
      <c r="Y10" s="5"/>
      <c r="Z10" s="7">
        <v>1949</v>
      </c>
      <c r="AA10" s="6">
        <v>92958666.666666672</v>
      </c>
      <c r="AB10" s="6">
        <v>123682080007.56339</v>
      </c>
      <c r="AC10" s="6">
        <f t="shared" ref="AC10:AC73" si="8">AB10/AA10</f>
        <v>1330.5061748687235</v>
      </c>
      <c r="AD10" s="5">
        <f t="shared" ref="AD10:AD73" si="9">AC10/52</f>
        <v>25.586657209013914</v>
      </c>
      <c r="AE10" s="106"/>
    </row>
    <row r="11" spans="1:31" ht="12.75" customHeight="1" x14ac:dyDescent="0.2">
      <c r="A11" t="s">
        <v>255</v>
      </c>
      <c r="B11" s="32">
        <f>Data2!P16</f>
        <v>92490</v>
      </c>
      <c r="C11" s="32">
        <f>Data3!Q16</f>
        <v>1328000</v>
      </c>
      <c r="D11" s="28">
        <f t="shared" si="0"/>
        <v>93818000</v>
      </c>
      <c r="E11" s="6">
        <f>Data1!T11</f>
        <v>31513918701.042805</v>
      </c>
      <c r="F11" s="28">
        <f t="shared" si="1"/>
        <v>32204478701.042805</v>
      </c>
      <c r="G11" s="76" t="s">
        <v>255</v>
      </c>
      <c r="H11" s="120">
        <f t="shared" si="2"/>
        <v>1373.0618303968452</v>
      </c>
      <c r="I11" s="86">
        <f t="shared" si="3"/>
        <v>26.405035199939331</v>
      </c>
      <c r="J11" s="83">
        <f t="shared" si="4"/>
        <v>1362.9113937092791</v>
      </c>
      <c r="K11" s="86">
        <f t="shared" si="5"/>
        <v>26.209834494409215</v>
      </c>
      <c r="L11" s="11"/>
      <c r="N11" s="6"/>
      <c r="T11" s="4">
        <v>1950</v>
      </c>
      <c r="U11" s="6">
        <v>95131583.333333328</v>
      </c>
      <c r="V11" s="6">
        <v>128157201006.29671</v>
      </c>
      <c r="W11" s="6">
        <f t="shared" si="6"/>
        <v>1347.1572375416511</v>
      </c>
      <c r="X11" s="5">
        <f t="shared" si="7"/>
        <v>25.906869952724058</v>
      </c>
      <c r="Y11" s="5"/>
      <c r="Z11" s="7">
        <v>1950</v>
      </c>
      <c r="AA11" s="6">
        <v>93631833.333333328</v>
      </c>
      <c r="AB11" s="6">
        <v>125037721006.29671</v>
      </c>
      <c r="AC11" s="6">
        <f t="shared" si="8"/>
        <v>1335.4189120825722</v>
      </c>
      <c r="AD11" s="5">
        <f t="shared" si="9"/>
        <v>25.681132924664851</v>
      </c>
      <c r="AE11" s="106"/>
    </row>
    <row r="12" spans="1:31" ht="12.75" customHeight="1" x14ac:dyDescent="0.2">
      <c r="A12" t="s">
        <v>256</v>
      </c>
      <c r="B12" s="32">
        <f>Data2!P17</f>
        <v>92564.666666666672</v>
      </c>
      <c r="C12" s="32">
        <f>Data3!Q17</f>
        <v>1419333.3333333333</v>
      </c>
      <c r="D12" s="28">
        <f t="shared" si="0"/>
        <v>93984000</v>
      </c>
      <c r="E12" s="6">
        <f>Data1!T12</f>
        <v>31815542224.880322</v>
      </c>
      <c r="F12" s="28">
        <f t="shared" si="1"/>
        <v>32553595558.213654</v>
      </c>
      <c r="G12" s="76" t="s">
        <v>256</v>
      </c>
      <c r="H12" s="120">
        <f t="shared" si="2"/>
        <v>1385.4952144285689</v>
      </c>
      <c r="I12" s="86">
        <f t="shared" si="3"/>
        <v>26.644138739010941</v>
      </c>
      <c r="J12" s="83">
        <f t="shared" si="4"/>
        <v>1374.8460776918616</v>
      </c>
      <c r="K12" s="86">
        <f t="shared" si="5"/>
        <v>26.439347647920417</v>
      </c>
      <c r="L12" s="84"/>
      <c r="M12" s="7">
        <v>1948</v>
      </c>
      <c r="N12" s="6">
        <f>AVERAGE(D9:D12)</f>
        <v>93653166.666666657</v>
      </c>
      <c r="O12" s="6">
        <f>AVERAGE(F9:F12)*4</f>
        <v>129286464950.48697</v>
      </c>
      <c r="P12" s="6">
        <f>AVERAGE(B9:B12)*1000</f>
        <v>92346500</v>
      </c>
      <c r="Q12" s="6">
        <f>AVERAGE(E9:E12)*4</f>
        <v>126568598283.82031</v>
      </c>
      <c r="R12" s="7">
        <v>1948</v>
      </c>
      <c r="S12" s="7"/>
      <c r="T12" s="4">
        <v>1951</v>
      </c>
      <c r="U12" s="6">
        <v>95772500</v>
      </c>
      <c r="V12" s="6">
        <v>135114863922.56946</v>
      </c>
      <c r="W12" s="6">
        <f t="shared" si="6"/>
        <v>1410.7897770505047</v>
      </c>
      <c r="X12" s="5">
        <f t="shared" si="7"/>
        <v>27.130572635586628</v>
      </c>
      <c r="Y12" s="5"/>
      <c r="Z12" s="7">
        <v>1951</v>
      </c>
      <c r="AA12" s="6">
        <v>92897500</v>
      </c>
      <c r="AB12" s="6">
        <v>129134863922.56946</v>
      </c>
      <c r="AC12" s="6">
        <f t="shared" si="8"/>
        <v>1390.0790002160388</v>
      </c>
      <c r="AD12" s="5">
        <f t="shared" si="9"/>
        <v>26.732288465693053</v>
      </c>
      <c r="AE12" s="106"/>
    </row>
    <row r="13" spans="1:31" ht="12.75" customHeight="1" x14ac:dyDescent="0.2">
      <c r="A13" t="s">
        <v>257</v>
      </c>
      <c r="B13" s="32">
        <f>Data2!P18</f>
        <v>92656.666666666672</v>
      </c>
      <c r="C13" s="32">
        <f>Data3!Q18</f>
        <v>1489000</v>
      </c>
      <c r="D13" s="28">
        <f t="shared" si="0"/>
        <v>94145666.666666672</v>
      </c>
      <c r="E13" s="6">
        <f>Data1!T13</f>
        <v>31389649594.931442</v>
      </c>
      <c r="F13" s="28">
        <f t="shared" si="1"/>
        <v>32163929594.931442</v>
      </c>
      <c r="G13" s="76" t="s">
        <v>257</v>
      </c>
      <c r="H13" s="120">
        <f t="shared" si="2"/>
        <v>1366.5601714335489</v>
      </c>
      <c r="I13" s="86">
        <f t="shared" si="3"/>
        <v>26.280003296799016</v>
      </c>
      <c r="J13" s="83">
        <f t="shared" si="4"/>
        <v>1355.0951366664651</v>
      </c>
      <c r="K13" s="86">
        <f t="shared" si="5"/>
        <v>26.059521858970484</v>
      </c>
      <c r="L13" s="11"/>
      <c r="M13" s="7"/>
      <c r="N13" s="6"/>
      <c r="R13" s="7"/>
      <c r="S13" s="7"/>
      <c r="T13" s="4">
        <v>1952</v>
      </c>
      <c r="U13" s="6">
        <v>96545666.666666672</v>
      </c>
      <c r="V13" s="6">
        <v>136072576557.85779</v>
      </c>
      <c r="W13" s="6">
        <f t="shared" si="6"/>
        <v>1409.4115381445511</v>
      </c>
      <c r="X13" s="5">
        <f t="shared" si="7"/>
        <v>27.104068041241366</v>
      </c>
      <c r="Y13" s="5"/>
      <c r="Z13" s="7">
        <v>1952</v>
      </c>
      <c r="AA13" s="6">
        <v>93102083.333333343</v>
      </c>
      <c r="AB13" s="6">
        <v>128909923224.52444</v>
      </c>
      <c r="AC13" s="6">
        <f t="shared" si="8"/>
        <v>1384.6083633057738</v>
      </c>
      <c r="AD13" s="5">
        <f t="shared" si="9"/>
        <v>26.627083909726419</v>
      </c>
      <c r="AE13" s="106"/>
    </row>
    <row r="14" spans="1:31" ht="12.75" customHeight="1" x14ac:dyDescent="0.2">
      <c r="A14" t="s">
        <v>258</v>
      </c>
      <c r="B14" s="32">
        <f>Data2!P19</f>
        <v>92835</v>
      </c>
      <c r="C14" s="32">
        <f>Data3!Q19</f>
        <v>1476333.3333333333</v>
      </c>
      <c r="D14" s="28">
        <f t="shared" si="0"/>
        <v>94311333.333333328</v>
      </c>
      <c r="E14" s="6">
        <f>Data1!T14</f>
        <v>31306795447.342327</v>
      </c>
      <c r="F14" s="28">
        <f t="shared" si="1"/>
        <v>32074488780.675659</v>
      </c>
      <c r="G14" s="76" t="s">
        <v>258</v>
      </c>
      <c r="H14" s="120">
        <f t="shared" si="2"/>
        <v>1360.3662527943193</v>
      </c>
      <c r="I14" s="86">
        <f t="shared" si="3"/>
        <v>26.160889476813832</v>
      </c>
      <c r="J14" s="83">
        <f t="shared" si="4"/>
        <v>1348.9220853058578</v>
      </c>
      <c r="K14" s="86">
        <f t="shared" si="5"/>
        <v>25.940809332804957</v>
      </c>
      <c r="L14" s="11"/>
      <c r="M14" s="7"/>
      <c r="N14" s="6"/>
      <c r="R14" s="7"/>
      <c r="S14" s="7"/>
      <c r="T14" s="4">
        <v>1953</v>
      </c>
      <c r="U14" s="6">
        <v>97526583.333333343</v>
      </c>
      <c r="V14" s="6">
        <v>137344180603.14124</v>
      </c>
      <c r="W14" s="6">
        <f t="shared" si="6"/>
        <v>1408.2742972110123</v>
      </c>
      <c r="X14" s="5">
        <f t="shared" si="7"/>
        <v>27.082198023288697</v>
      </c>
      <c r="Y14" s="5"/>
      <c r="Z14" s="7">
        <v>1953</v>
      </c>
      <c r="AA14" s="6">
        <v>93979500</v>
      </c>
      <c r="AB14" s="6">
        <v>129966247269.80789</v>
      </c>
      <c r="AC14" s="6">
        <f t="shared" si="8"/>
        <v>1382.921246333593</v>
      </c>
      <c r="AD14" s="5">
        <f t="shared" si="9"/>
        <v>26.594639352569097</v>
      </c>
      <c r="AE14" s="106"/>
    </row>
    <row r="15" spans="1:31" ht="12.75" customHeight="1" x14ac:dyDescent="0.2">
      <c r="A15" t="s">
        <v>259</v>
      </c>
      <c r="B15" s="32">
        <f>Data2!P20</f>
        <v>93073</v>
      </c>
      <c r="C15" s="32">
        <f>Data3!Q20</f>
        <v>1463333.3333333333</v>
      </c>
      <c r="D15" s="28">
        <f t="shared" si="0"/>
        <v>94536333.333333328</v>
      </c>
      <c r="E15" s="6">
        <f>Data1!T15</f>
        <v>30255910425.735611</v>
      </c>
      <c r="F15" s="28">
        <f t="shared" si="1"/>
        <v>31016843759.068943</v>
      </c>
      <c r="G15" s="76" t="s">
        <v>259</v>
      </c>
      <c r="H15" s="120">
        <f t="shared" si="2"/>
        <v>1312.3776929111111</v>
      </c>
      <c r="I15" s="86">
        <f t="shared" si="3"/>
        <v>25.238032555982905</v>
      </c>
      <c r="J15" s="83">
        <f t="shared" si="4"/>
        <v>1300.3088081714616</v>
      </c>
      <c r="K15" s="86">
        <f t="shared" si="5"/>
        <v>25.005938618681952</v>
      </c>
      <c r="L15" s="11"/>
      <c r="M15" s="7"/>
      <c r="N15" s="6"/>
      <c r="R15" s="7"/>
      <c r="S15" s="7"/>
      <c r="T15" s="4">
        <v>1954</v>
      </c>
      <c r="U15" s="6">
        <v>98295250.000000015</v>
      </c>
      <c r="V15" s="6">
        <v>131418252677.25594</v>
      </c>
      <c r="W15" s="6">
        <f t="shared" si="6"/>
        <v>1336.9746012880166</v>
      </c>
      <c r="X15" s="5">
        <f t="shared" si="7"/>
        <v>25.711050024769552</v>
      </c>
      <c r="Y15" s="5"/>
      <c r="Z15" s="7">
        <v>1954</v>
      </c>
      <c r="AA15" s="6">
        <v>94945083.333333328</v>
      </c>
      <c r="AB15" s="6">
        <v>124449906010.58926</v>
      </c>
      <c r="AC15" s="6">
        <f t="shared" si="8"/>
        <v>1310.7567200048722</v>
      </c>
      <c r="AD15" s="5">
        <f t="shared" si="9"/>
        <v>25.206860000093698</v>
      </c>
      <c r="AE15" s="106"/>
    </row>
    <row r="16" spans="1:31" ht="12.75" customHeight="1" x14ac:dyDescent="0.2">
      <c r="A16" t="s">
        <v>286</v>
      </c>
      <c r="B16" s="32">
        <f>Data2!P21</f>
        <v>93270</v>
      </c>
      <c r="C16" s="32">
        <f>Data3!Q21</f>
        <v>1437000</v>
      </c>
      <c r="D16" s="28">
        <f t="shared" si="0"/>
        <v>94707000</v>
      </c>
      <c r="E16" s="6">
        <f>Data1!T16</f>
        <v>30729724539.554008</v>
      </c>
      <c r="F16" s="28">
        <f t="shared" si="1"/>
        <v>31476964539.554008</v>
      </c>
      <c r="G16" s="76" t="s">
        <v>286</v>
      </c>
      <c r="H16" s="120">
        <f t="shared" si="2"/>
        <v>1329.4461672127302</v>
      </c>
      <c r="I16" s="86">
        <f t="shared" si="3"/>
        <v>25.566272446398656</v>
      </c>
      <c r="J16" s="83">
        <f t="shared" si="4"/>
        <v>1317.8824719439908</v>
      </c>
      <c r="K16" s="86">
        <f t="shared" si="5"/>
        <v>25.343893691230594</v>
      </c>
      <c r="L16" s="84"/>
      <c r="M16" s="7">
        <v>1949</v>
      </c>
      <c r="N16" s="6">
        <f t="shared" ref="N16" si="10">AVERAGE(D13:D16)</f>
        <v>94425083.333333328</v>
      </c>
      <c r="O16" s="6">
        <f t="shared" ref="O16" si="11">AVERAGE(F13:F16)*4</f>
        <v>126732226674.23004</v>
      </c>
      <c r="P16" s="6">
        <f t="shared" ref="P16" si="12">AVERAGE(B13:B16)*1000</f>
        <v>92958666.666666672</v>
      </c>
      <c r="Q16" s="6">
        <f t="shared" ref="Q16" si="13">AVERAGE(E13:E16)*4</f>
        <v>123682080007.56339</v>
      </c>
      <c r="R16" s="7">
        <v>1949</v>
      </c>
      <c r="S16" s="7"/>
      <c r="T16" s="4">
        <v>1955</v>
      </c>
      <c r="U16" s="6">
        <v>99002750</v>
      </c>
      <c r="V16" s="6">
        <v>136718251611.23369</v>
      </c>
      <c r="W16" s="6">
        <f t="shared" si="6"/>
        <v>1380.9540806819375</v>
      </c>
      <c r="X16" s="5">
        <f t="shared" si="7"/>
        <v>26.556809243883414</v>
      </c>
      <c r="Y16" s="5"/>
      <c r="Z16" s="7">
        <v>1955</v>
      </c>
      <c r="AA16" s="6">
        <v>95954333.333333328</v>
      </c>
      <c r="AB16" s="6">
        <v>130377544944.56703</v>
      </c>
      <c r="AC16" s="6">
        <f t="shared" si="8"/>
        <v>1358.7457743221642</v>
      </c>
      <c r="AD16" s="5">
        <f t="shared" si="9"/>
        <v>26.129726429272388</v>
      </c>
      <c r="AE16" s="106"/>
    </row>
    <row r="17" spans="1:31" ht="12.75" customHeight="1" x14ac:dyDescent="0.2">
      <c r="A17" t="s">
        <v>261</v>
      </c>
      <c r="B17" s="32">
        <f>Data2!P22</f>
        <v>93493.333333333328</v>
      </c>
      <c r="C17" s="32">
        <f>Data3!Q22</f>
        <v>1373333.3333333333</v>
      </c>
      <c r="D17" s="28">
        <f t="shared" si="0"/>
        <v>94866666.666666657</v>
      </c>
      <c r="E17" s="6">
        <f>Data1!T17</f>
        <v>30892521129.05574</v>
      </c>
      <c r="F17" s="28">
        <f t="shared" si="1"/>
        <v>31606654462.389072</v>
      </c>
      <c r="G17" s="76" t="s">
        <v>261</v>
      </c>
      <c r="H17" s="120">
        <f t="shared" si="2"/>
        <v>1332.6769274373469</v>
      </c>
      <c r="I17" s="86">
        <f t="shared" si="3"/>
        <v>25.628402450718209</v>
      </c>
      <c r="J17" s="83">
        <f t="shared" si="4"/>
        <v>1321.6994208095725</v>
      </c>
      <c r="K17" s="86">
        <f t="shared" si="5"/>
        <v>25.417296554030241</v>
      </c>
      <c r="L17" s="11"/>
      <c r="N17" s="6"/>
      <c r="T17" s="4">
        <v>1956</v>
      </c>
      <c r="U17" s="6">
        <v>99734416.666666672</v>
      </c>
      <c r="V17" s="6">
        <v>139290704795.20929</v>
      </c>
      <c r="W17" s="6">
        <f t="shared" si="6"/>
        <v>1396.6162278839813</v>
      </c>
      <c r="X17" s="5">
        <f t="shared" si="7"/>
        <v>26.858004382384255</v>
      </c>
      <c r="Y17" s="5"/>
      <c r="Z17" s="7">
        <v>1956</v>
      </c>
      <c r="AA17" s="6">
        <v>96877500</v>
      </c>
      <c r="AB17" s="6">
        <v>133348318128.54263</v>
      </c>
      <c r="AC17" s="6">
        <f t="shared" si="8"/>
        <v>1376.4632461463459</v>
      </c>
      <c r="AD17" s="5">
        <f t="shared" si="9"/>
        <v>26.470447041275882</v>
      </c>
      <c r="AE17" s="106"/>
    </row>
    <row r="18" spans="1:31" ht="12.75" customHeight="1" x14ac:dyDescent="0.2">
      <c r="A18" t="s">
        <v>262</v>
      </c>
      <c r="B18" s="32">
        <f>Data2!P23</f>
        <v>93702</v>
      </c>
      <c r="C18" s="32">
        <f>Data3!Q23</f>
        <v>1320333.3333333333</v>
      </c>
      <c r="D18" s="28">
        <f t="shared" si="0"/>
        <v>95022333.333333328</v>
      </c>
      <c r="E18" s="6">
        <f>Data1!T18</f>
        <v>31444510073.349167</v>
      </c>
      <c r="F18" s="28">
        <f t="shared" si="1"/>
        <v>32131083406.682499</v>
      </c>
      <c r="G18" s="76" t="s">
        <v>262</v>
      </c>
      <c r="H18" s="120">
        <f t="shared" si="2"/>
        <v>1352.5697498489478</v>
      </c>
      <c r="I18" s="86">
        <f t="shared" si="3"/>
        <v>26.010956727864382</v>
      </c>
      <c r="J18" s="83">
        <f t="shared" si="4"/>
        <v>1342.3196974813416</v>
      </c>
      <c r="K18" s="86">
        <f t="shared" si="5"/>
        <v>25.813840336179645</v>
      </c>
      <c r="L18" s="11"/>
      <c r="N18" s="6"/>
      <c r="T18" s="4">
        <v>1957</v>
      </c>
      <c r="U18" s="6">
        <v>100689083.33333333</v>
      </c>
      <c r="V18" s="6">
        <v>138102473721.34119</v>
      </c>
      <c r="W18" s="6">
        <f t="shared" si="6"/>
        <v>1371.5734531433764</v>
      </c>
      <c r="X18" s="5">
        <f t="shared" si="7"/>
        <v>26.376412560449545</v>
      </c>
      <c r="Y18" s="5"/>
      <c r="Z18" s="7">
        <v>1957</v>
      </c>
      <c r="AA18" s="6">
        <v>97889583.333333328</v>
      </c>
      <c r="AB18" s="6">
        <v>132279513721.34119</v>
      </c>
      <c r="AC18" s="6">
        <f t="shared" si="8"/>
        <v>1351.3134821598267</v>
      </c>
      <c r="AD18" s="5">
        <f t="shared" si="9"/>
        <v>25.98679773384282</v>
      </c>
      <c r="AE18" s="106"/>
    </row>
    <row r="19" spans="1:31" ht="12.75" customHeight="1" x14ac:dyDescent="0.2">
      <c r="A19" t="s">
        <v>287</v>
      </c>
      <c r="B19" s="32">
        <f>Data2!P24</f>
        <v>93851</v>
      </c>
      <c r="C19" s="32">
        <f>Data3!Q24</f>
        <v>1368333.3333333333</v>
      </c>
      <c r="D19" s="28">
        <f t="shared" si="0"/>
        <v>95219333.333333328</v>
      </c>
      <c r="E19" s="6">
        <f>Data1!T19</f>
        <v>30606172923.106247</v>
      </c>
      <c r="F19" s="28">
        <f t="shared" si="1"/>
        <v>31317706256.439579</v>
      </c>
      <c r="G19" s="76" t="s">
        <v>287</v>
      </c>
      <c r="H19" s="120">
        <f t="shared" si="2"/>
        <v>1315.6028365292586</v>
      </c>
      <c r="I19" s="86">
        <f t="shared" si="3"/>
        <v>25.30005454863959</v>
      </c>
      <c r="J19" s="83">
        <f t="shared" si="4"/>
        <v>1304.4580419220358</v>
      </c>
      <c r="K19" s="86">
        <f t="shared" si="5"/>
        <v>25.085731575423765</v>
      </c>
      <c r="L19" s="11"/>
      <c r="N19" s="6"/>
      <c r="T19" s="4">
        <v>1958</v>
      </c>
      <c r="U19" s="6">
        <v>101696420.41666666</v>
      </c>
      <c r="V19" s="6">
        <v>133973663750.30484</v>
      </c>
      <c r="W19" s="6">
        <f t="shared" si="6"/>
        <v>1317.3881951930373</v>
      </c>
      <c r="X19" s="5">
        <f t="shared" si="7"/>
        <v>25.334388369096871</v>
      </c>
      <c r="Y19" s="5"/>
      <c r="Z19" s="7">
        <v>1958</v>
      </c>
      <c r="AA19" s="6">
        <v>99066583.333333328</v>
      </c>
      <c r="AB19" s="6">
        <v>128503602616.9715</v>
      </c>
      <c r="AC19" s="6">
        <f t="shared" si="8"/>
        <v>1297.1437824255052</v>
      </c>
      <c r="AD19" s="5">
        <f t="shared" si="9"/>
        <v>24.945072738952021</v>
      </c>
      <c r="AE19" s="106"/>
    </row>
    <row r="20" spans="1:31" ht="12.75" customHeight="1" x14ac:dyDescent="0.2">
      <c r="A20" t="s">
        <v>260</v>
      </c>
      <c r="B20" s="32">
        <f>Data2!P25</f>
        <v>93481</v>
      </c>
      <c r="C20" s="32">
        <f>Data3!Q25</f>
        <v>1937000</v>
      </c>
      <c r="D20" s="28">
        <f t="shared" si="0"/>
        <v>95418000</v>
      </c>
      <c r="E20" s="6">
        <f>Data1!T20</f>
        <v>32094516880.785549</v>
      </c>
      <c r="F20" s="28">
        <f t="shared" si="1"/>
        <v>33101756880.785549</v>
      </c>
      <c r="G20" s="76" t="s">
        <v>260</v>
      </c>
      <c r="H20" s="120">
        <f t="shared" si="2"/>
        <v>1387.6525133951895</v>
      </c>
      <c r="I20" s="86">
        <f t="shared" si="3"/>
        <v>26.685625257599799</v>
      </c>
      <c r="J20" s="83">
        <f t="shared" si="4"/>
        <v>1373.3065277772189</v>
      </c>
      <c r="K20" s="86">
        <f t="shared" si="5"/>
        <v>26.409740918792671</v>
      </c>
      <c r="L20" s="84"/>
      <c r="M20" s="7">
        <v>1950</v>
      </c>
      <c r="N20" s="6">
        <f t="shared" ref="N20" si="14">AVERAGE(D17:D20)</f>
        <v>95131583.333333328</v>
      </c>
      <c r="O20" s="6">
        <f t="shared" ref="O20" si="15">AVERAGE(F17:F20)*4</f>
        <v>128157201006.29671</v>
      </c>
      <c r="P20" s="6">
        <f t="shared" ref="P20" si="16">AVERAGE(B17:B20)*1000</f>
        <v>93631833.333333328</v>
      </c>
      <c r="Q20" s="6">
        <f t="shared" ref="Q20" si="17">AVERAGE(E17:E20)*4</f>
        <v>125037721006.29671</v>
      </c>
      <c r="R20" s="7">
        <v>1950</v>
      </c>
      <c r="S20" s="7"/>
      <c r="T20" s="4">
        <v>1959</v>
      </c>
      <c r="U20" s="6">
        <v>102876702.91666667</v>
      </c>
      <c r="V20" s="6">
        <v>137570485288.67221</v>
      </c>
      <c r="W20" s="6">
        <f t="shared" si="6"/>
        <v>1337.2365306079898</v>
      </c>
      <c r="X20" s="5">
        <f t="shared" si="7"/>
        <v>25.716087127076726</v>
      </c>
      <c r="Y20" s="5"/>
      <c r="Z20" s="7">
        <v>1959</v>
      </c>
      <c r="AA20" s="6">
        <v>100344666.66666667</v>
      </c>
      <c r="AB20" s="6">
        <v>132303849888.67221</v>
      </c>
      <c r="AC20" s="6">
        <f t="shared" si="8"/>
        <v>1318.4940892590757</v>
      </c>
      <c r="AD20" s="5">
        <f t="shared" si="9"/>
        <v>25.355655562674535</v>
      </c>
      <c r="AE20" s="106"/>
    </row>
    <row r="21" spans="1:31" ht="12.75" customHeight="1" x14ac:dyDescent="0.2">
      <c r="A21" t="s">
        <v>265</v>
      </c>
      <c r="B21" s="32">
        <f>Data2!P26</f>
        <v>93105.666666666672</v>
      </c>
      <c r="C21" s="32">
        <f>Data3!Q26</f>
        <v>2343333.333333333</v>
      </c>
      <c r="D21" s="28">
        <f t="shared" si="0"/>
        <v>95449000</v>
      </c>
      <c r="E21" s="6">
        <f>Data1!T21</f>
        <v>32107559207.069004</v>
      </c>
      <c r="F21" s="28">
        <f t="shared" si="1"/>
        <v>33326092540.402336</v>
      </c>
      <c r="G21" s="76" t="s">
        <v>265</v>
      </c>
      <c r="H21" s="120">
        <f t="shared" si="2"/>
        <v>1396.6031091117702</v>
      </c>
      <c r="I21" s="86">
        <f t="shared" si="3"/>
        <v>26.857752098303273</v>
      </c>
      <c r="J21" s="83">
        <f t="shared" si="4"/>
        <v>1379.4030097875461</v>
      </c>
      <c r="K21" s="86">
        <f t="shared" si="5"/>
        <v>26.52698095745281</v>
      </c>
      <c r="L21" s="11"/>
      <c r="M21" s="7"/>
      <c r="N21" s="6"/>
      <c r="R21" s="7"/>
      <c r="S21" s="7"/>
      <c r="T21" s="4">
        <v>1960</v>
      </c>
      <c r="U21" s="6">
        <v>104400441.5</v>
      </c>
      <c r="V21" s="6">
        <v>138887783546.22202</v>
      </c>
      <c r="W21" s="6">
        <f t="shared" si="6"/>
        <v>1330.3371283752858</v>
      </c>
      <c r="X21" s="5">
        <f t="shared" si="7"/>
        <v>25.583406314909343</v>
      </c>
      <c r="Y21" s="5"/>
      <c r="Z21" s="7">
        <v>1960</v>
      </c>
      <c r="AA21" s="6">
        <v>101908250</v>
      </c>
      <c r="AB21" s="6">
        <v>133704025226.22205</v>
      </c>
      <c r="AC21" s="6">
        <f t="shared" si="8"/>
        <v>1312.003937131901</v>
      </c>
      <c r="AD21" s="5">
        <f t="shared" si="9"/>
        <v>25.23084494484425</v>
      </c>
      <c r="AE21" s="106"/>
    </row>
    <row r="22" spans="1:31" ht="12.75" customHeight="1" x14ac:dyDescent="0.2">
      <c r="A22" t="s">
        <v>288</v>
      </c>
      <c r="B22" s="32">
        <f>Data2!P27</f>
        <v>92842.333333333328</v>
      </c>
      <c r="C22" s="32">
        <f>Data3!Q27</f>
        <v>2749666.6666666665</v>
      </c>
      <c r="D22" s="28">
        <f t="shared" si="0"/>
        <v>95592000</v>
      </c>
      <c r="E22" s="6">
        <f>Data1!T22</f>
        <v>32281629296.486141</v>
      </c>
      <c r="F22" s="28">
        <f t="shared" si="1"/>
        <v>33711455963.152809</v>
      </c>
      <c r="G22" s="76" t="s">
        <v>288</v>
      </c>
      <c r="H22" s="120">
        <f t="shared" si="2"/>
        <v>1410.6392151289986</v>
      </c>
      <c r="I22" s="86">
        <f t="shared" si="3"/>
        <v>27.127677214019204</v>
      </c>
      <c r="J22" s="83">
        <f t="shared" si="4"/>
        <v>1390.8150791766461</v>
      </c>
      <c r="K22" s="86">
        <f t="shared" si="5"/>
        <v>26.746443830320118</v>
      </c>
      <c r="L22" s="11"/>
      <c r="M22" s="7"/>
      <c r="N22" s="6"/>
      <c r="R22" s="7"/>
      <c r="S22" s="7"/>
      <c r="T22" s="4">
        <v>1961</v>
      </c>
      <c r="U22" s="6">
        <v>105614333.875</v>
      </c>
      <c r="V22" s="6">
        <v>139244118409.04636</v>
      </c>
      <c r="W22" s="6">
        <f t="shared" si="6"/>
        <v>1318.4206470861136</v>
      </c>
      <c r="X22" s="5">
        <f t="shared" si="7"/>
        <v>25.354243213194493</v>
      </c>
      <c r="Y22" s="5"/>
      <c r="Z22" s="7">
        <v>1961</v>
      </c>
      <c r="AA22" s="6">
        <v>103084250</v>
      </c>
      <c r="AB22" s="6">
        <v>133981543949.04636</v>
      </c>
      <c r="AC22" s="6">
        <f t="shared" si="8"/>
        <v>1299.7285613374142</v>
      </c>
      <c r="AD22" s="5">
        <f t="shared" si="9"/>
        <v>24.994780025719503</v>
      </c>
      <c r="AE22" s="106"/>
    </row>
    <row r="23" spans="1:31" ht="12.75" customHeight="1" x14ac:dyDescent="0.2">
      <c r="A23" t="s">
        <v>263</v>
      </c>
      <c r="B23" s="32">
        <f>Data2!P28</f>
        <v>92776</v>
      </c>
      <c r="C23" s="32">
        <f>Data3!Q28</f>
        <v>3156000</v>
      </c>
      <c r="D23" s="28">
        <f t="shared" si="0"/>
        <v>95932000</v>
      </c>
      <c r="E23" s="6">
        <f>Data1!T23</f>
        <v>32506196403.024651</v>
      </c>
      <c r="F23" s="28">
        <f t="shared" si="1"/>
        <v>34147316403.024651</v>
      </c>
      <c r="G23" s="76" t="s">
        <v>263</v>
      </c>
      <c r="H23" s="120">
        <f t="shared" si="2"/>
        <v>1423.8133846067904</v>
      </c>
      <c r="I23" s="86">
        <f t="shared" si="3"/>
        <v>27.381026627053661</v>
      </c>
      <c r="J23" s="83">
        <f t="shared" si="4"/>
        <v>1401.4916100295184</v>
      </c>
      <c r="K23" s="86">
        <f t="shared" si="5"/>
        <v>26.951761731336891</v>
      </c>
      <c r="L23" s="11"/>
      <c r="M23" s="7"/>
      <c r="N23" s="6"/>
      <c r="R23" s="7"/>
      <c r="S23" s="7"/>
      <c r="T23" s="4">
        <v>1962</v>
      </c>
      <c r="U23" s="6">
        <v>106235898.25</v>
      </c>
      <c r="V23" s="6">
        <v>141510242698.83057</v>
      </c>
      <c r="W23" s="6">
        <f t="shared" si="6"/>
        <v>1332.037898957856</v>
      </c>
      <c r="X23" s="5">
        <f t="shared" si="7"/>
        <v>25.61611344149723</v>
      </c>
      <c r="Y23" s="5"/>
      <c r="Z23" s="7">
        <v>1962</v>
      </c>
      <c r="AA23" s="6">
        <v>103598750</v>
      </c>
      <c r="AB23" s="6">
        <v>136024974338.83057</v>
      </c>
      <c r="AC23" s="6">
        <f t="shared" si="8"/>
        <v>1312.9982199479296</v>
      </c>
      <c r="AD23" s="5">
        <f t="shared" si="9"/>
        <v>25.249965768229416</v>
      </c>
      <c r="AE23" s="106"/>
    </row>
    <row r="24" spans="1:31" ht="12.75" customHeight="1" x14ac:dyDescent="0.2">
      <c r="A24" t="s">
        <v>264</v>
      </c>
      <c r="B24" s="32">
        <f>Data2!P29</f>
        <v>92866</v>
      </c>
      <c r="C24" s="32">
        <f>Data3!Q29</f>
        <v>3251000</v>
      </c>
      <c r="D24" s="28">
        <f t="shared" si="0"/>
        <v>96117000</v>
      </c>
      <c r="E24" s="6">
        <f>Data1!T24</f>
        <v>32239479015.989662</v>
      </c>
      <c r="F24" s="28">
        <f t="shared" si="1"/>
        <v>33929999015.989662</v>
      </c>
      <c r="G24" s="76" t="s">
        <v>264</v>
      </c>
      <c r="H24" s="120">
        <f t="shared" si="2"/>
        <v>1412.0290485965922</v>
      </c>
      <c r="I24" s="86">
        <f t="shared" si="3"/>
        <v>27.154404780703697</v>
      </c>
      <c r="J24" s="83">
        <f t="shared" si="4"/>
        <v>1388.6451022328802</v>
      </c>
      <c r="K24" s="86">
        <f t="shared" si="5"/>
        <v>26.704713504478466</v>
      </c>
      <c r="L24" s="84"/>
      <c r="M24" s="7">
        <v>1951</v>
      </c>
      <c r="N24" s="6">
        <f t="shared" ref="N24" si="18">AVERAGE(D21:D24)</f>
        <v>95772500</v>
      </c>
      <c r="O24" s="6">
        <f t="shared" ref="O24" si="19">AVERAGE(F21:F24)*4</f>
        <v>135114863922.56946</v>
      </c>
      <c r="P24" s="6">
        <f t="shared" ref="P24" si="20">AVERAGE(B21:B24)*1000</f>
        <v>92897500</v>
      </c>
      <c r="Q24" s="6">
        <f t="shared" ref="Q24" si="21">AVERAGE(E21:E24)*4</f>
        <v>129134863922.56946</v>
      </c>
      <c r="R24" s="7">
        <v>1951</v>
      </c>
      <c r="S24" s="7"/>
      <c r="T24" s="4">
        <v>1963</v>
      </c>
      <c r="U24" s="6">
        <v>108162825.41666667</v>
      </c>
      <c r="V24" s="6">
        <v>143016370481.62253</v>
      </c>
      <c r="W24" s="6">
        <f t="shared" si="6"/>
        <v>1322.2321988233243</v>
      </c>
      <c r="X24" s="5">
        <f t="shared" si="7"/>
        <v>25.427542285063929</v>
      </c>
      <c r="Y24" s="5"/>
      <c r="Z24" s="7">
        <v>1963</v>
      </c>
      <c r="AA24" s="6">
        <v>105470416.66666667</v>
      </c>
      <c r="AB24" s="6">
        <v>137416160281.62253</v>
      </c>
      <c r="AC24" s="6">
        <f t="shared" si="8"/>
        <v>1302.8881901160833</v>
      </c>
      <c r="AD24" s="5">
        <f t="shared" si="9"/>
        <v>25.055542117616987</v>
      </c>
      <c r="AE24" s="106"/>
    </row>
    <row r="25" spans="1:31" ht="12.75" customHeight="1" x14ac:dyDescent="0.2">
      <c r="A25" t="s">
        <v>289</v>
      </c>
      <c r="B25" s="32">
        <f>Data2!P30</f>
        <v>92889.333333333328</v>
      </c>
      <c r="C25" s="32">
        <f>Data3!Q30</f>
        <v>3396333.3333333335</v>
      </c>
      <c r="D25" s="28">
        <f t="shared" si="0"/>
        <v>96285666.666666657</v>
      </c>
      <c r="E25" s="6">
        <f>Data1!T25</f>
        <v>32306215716.074005</v>
      </c>
      <c r="F25" s="28">
        <f t="shared" si="1"/>
        <v>34072309049.407337</v>
      </c>
      <c r="G25" s="76" t="s">
        <v>289</v>
      </c>
      <c r="H25" s="120">
        <f t="shared" si="2"/>
        <v>1415.4675448159057</v>
      </c>
      <c r="I25" s="86">
        <f t="shared" si="3"/>
        <v>27.220529707998189</v>
      </c>
      <c r="J25" s="83">
        <f t="shared" si="4"/>
        <v>1391.1700970075074</v>
      </c>
      <c r="K25" s="86">
        <f t="shared" si="5"/>
        <v>26.753271096298217</v>
      </c>
      <c r="L25" s="11"/>
      <c r="N25" s="6"/>
      <c r="T25" s="4">
        <v>1964</v>
      </c>
      <c r="U25" s="6">
        <v>110025803.125</v>
      </c>
      <c r="V25" s="6">
        <v>145928642122.03427</v>
      </c>
      <c r="W25" s="6">
        <f t="shared" si="6"/>
        <v>1326.312900949654</v>
      </c>
      <c r="X25" s="5">
        <f t="shared" si="7"/>
        <v>25.506017325954886</v>
      </c>
      <c r="Y25" s="5"/>
      <c r="Z25" s="7">
        <v>1964</v>
      </c>
      <c r="AA25" s="6">
        <v>107333750</v>
      </c>
      <c r="AB25" s="6">
        <v>140329171622.03427</v>
      </c>
      <c r="AC25" s="6">
        <f t="shared" si="8"/>
        <v>1307.4095670936147</v>
      </c>
      <c r="AD25" s="5">
        <f t="shared" si="9"/>
        <v>25.142491674877206</v>
      </c>
      <c r="AE25" s="106"/>
    </row>
    <row r="26" spans="1:31" ht="12.75" customHeight="1" x14ac:dyDescent="0.2">
      <c r="A26" t="s">
        <v>266</v>
      </c>
      <c r="B26" s="32">
        <f>Data2!P31</f>
        <v>92944.666666666672</v>
      </c>
      <c r="C26" s="32">
        <f>Data3!Q31</f>
        <v>3510000</v>
      </c>
      <c r="D26" s="28">
        <f t="shared" si="0"/>
        <v>96454666.666666672</v>
      </c>
      <c r="E26" s="6">
        <f>Data1!T26</f>
        <v>31992573296.768677</v>
      </c>
      <c r="F26" s="28">
        <f t="shared" si="1"/>
        <v>33817773296.768677</v>
      </c>
      <c r="G26" s="76" t="s">
        <v>266</v>
      </c>
      <c r="H26" s="120">
        <f t="shared" si="2"/>
        <v>1402.4318144662918</v>
      </c>
      <c r="I26" s="86">
        <f t="shared" si="3"/>
        <v>26.969842585890227</v>
      </c>
      <c r="J26" s="83">
        <f t="shared" si="4"/>
        <v>1376.8438553448436</v>
      </c>
      <c r="K26" s="86">
        <f t="shared" si="5"/>
        <v>26.477766448939299</v>
      </c>
      <c r="L26" s="11"/>
      <c r="N26" s="6"/>
      <c r="T26" s="4">
        <v>1965</v>
      </c>
      <c r="U26" s="6">
        <v>111791094.54166667</v>
      </c>
      <c r="V26" s="6">
        <v>150280797481.8584</v>
      </c>
      <c r="W26" s="6">
        <f t="shared" si="6"/>
        <v>1344.3002602129982</v>
      </c>
      <c r="X26" s="5">
        <f t="shared" si="7"/>
        <v>25.851928081019196</v>
      </c>
      <c r="Y26" s="5"/>
      <c r="Z26" s="7">
        <v>1965</v>
      </c>
      <c r="AA26" s="6">
        <v>109079916.66666667</v>
      </c>
      <c r="AB26" s="6">
        <v>144641547501.8584</v>
      </c>
      <c r="AC26" s="6">
        <f t="shared" si="8"/>
        <v>1326.0144664747336</v>
      </c>
      <c r="AD26" s="5">
        <f t="shared" si="9"/>
        <v>25.500278201437183</v>
      </c>
      <c r="AE26" s="106"/>
    </row>
    <row r="27" spans="1:31" ht="12.75" customHeight="1" x14ac:dyDescent="0.2">
      <c r="A27" t="s">
        <v>267</v>
      </c>
      <c r="B27" s="32">
        <f>Data2!P32</f>
        <v>93168.666666666672</v>
      </c>
      <c r="C27" s="32">
        <f>Data3!Q32</f>
        <v>3465000</v>
      </c>
      <c r="D27" s="28">
        <f t="shared" si="0"/>
        <v>96633666.666666672</v>
      </c>
      <c r="E27" s="6">
        <f>Data1!T27</f>
        <v>31842945081.156326</v>
      </c>
      <c r="F27" s="28">
        <f t="shared" si="1"/>
        <v>33644745081.156326</v>
      </c>
      <c r="G27" s="76" t="s">
        <v>267</v>
      </c>
      <c r="H27" s="120">
        <f t="shared" si="2"/>
        <v>1392.6717775167242</v>
      </c>
      <c r="I27" s="86">
        <f t="shared" si="3"/>
        <v>26.782149567629311</v>
      </c>
      <c r="J27" s="83">
        <f t="shared" si="4"/>
        <v>1367.1096183047086</v>
      </c>
      <c r="K27" s="86">
        <f t="shared" si="5"/>
        <v>26.290569582782858</v>
      </c>
      <c r="L27" s="11"/>
      <c r="N27" s="6"/>
      <c r="T27" s="4">
        <v>1966</v>
      </c>
      <c r="U27" s="6">
        <v>113381013.95833333</v>
      </c>
      <c r="V27" s="6">
        <v>154391441060.08145</v>
      </c>
      <c r="W27" s="6">
        <f t="shared" si="6"/>
        <v>1361.7045365004333</v>
      </c>
      <c r="X27" s="5">
        <f t="shared" si="7"/>
        <v>26.186625701931408</v>
      </c>
      <c r="Y27" s="5"/>
      <c r="Z27" s="7">
        <v>1966</v>
      </c>
      <c r="AA27" s="6">
        <v>110341333.33333333</v>
      </c>
      <c r="AB27" s="6">
        <v>148068905360.08145</v>
      </c>
      <c r="AC27" s="6">
        <f t="shared" si="8"/>
        <v>1341.9169488624523</v>
      </c>
      <c r="AD27" s="5">
        <f t="shared" si="9"/>
        <v>25.806095170431774</v>
      </c>
      <c r="AE27" s="106"/>
    </row>
    <row r="28" spans="1:31" ht="12.75" customHeight="1" x14ac:dyDescent="0.2">
      <c r="A28" t="s">
        <v>268</v>
      </c>
      <c r="B28" s="32">
        <f>Data2!P33</f>
        <v>93405.666666666672</v>
      </c>
      <c r="C28" s="32">
        <f>Data3!Q33</f>
        <v>3403000</v>
      </c>
      <c r="D28" s="28">
        <f t="shared" si="0"/>
        <v>96808666.666666672</v>
      </c>
      <c r="E28" s="6">
        <f>Data1!T28</f>
        <v>32768189130.525444</v>
      </c>
      <c r="F28" s="28">
        <f t="shared" si="1"/>
        <v>34537749130.525444</v>
      </c>
      <c r="G28" s="76" t="s">
        <v>268</v>
      </c>
      <c r="H28" s="120">
        <f t="shared" si="2"/>
        <v>1427.051949778275</v>
      </c>
      <c r="I28" s="86">
        <f t="shared" si="3"/>
        <v>27.443306726505288</v>
      </c>
      <c r="J28" s="83">
        <f t="shared" si="4"/>
        <v>1403.2634335757834</v>
      </c>
      <c r="K28" s="86">
        <f t="shared" si="5"/>
        <v>26.985835261072758</v>
      </c>
      <c r="L28" s="84"/>
      <c r="M28" s="7">
        <v>1952</v>
      </c>
      <c r="N28" s="6">
        <f t="shared" ref="N28" si="22">AVERAGE(D25:D28)</f>
        <v>96545666.666666672</v>
      </c>
      <c r="O28" s="6">
        <f t="shared" ref="O28" si="23">AVERAGE(F25:F28)*4</f>
        <v>136072576557.85779</v>
      </c>
      <c r="P28" s="6">
        <f t="shared" ref="P28" si="24">AVERAGE(B25:B28)*1000</f>
        <v>93102083.333333343</v>
      </c>
      <c r="Q28" s="6">
        <f t="shared" ref="Q28" si="25">AVERAGE(E25:E28)*4</f>
        <v>128909923224.52444</v>
      </c>
      <c r="R28" s="7">
        <v>1952</v>
      </c>
      <c r="S28" s="7"/>
      <c r="T28" s="4">
        <v>1967</v>
      </c>
      <c r="U28" s="6">
        <v>115186993.58333333</v>
      </c>
      <c r="V28" s="6">
        <v>155051666652.90143</v>
      </c>
      <c r="W28" s="6">
        <f t="shared" si="6"/>
        <v>1346.0865834711412</v>
      </c>
      <c r="X28" s="5">
        <f t="shared" si="7"/>
        <v>25.886280451368101</v>
      </c>
      <c r="Y28" s="5"/>
      <c r="Z28" s="7">
        <v>1967</v>
      </c>
      <c r="AA28" s="6">
        <v>111843583.33333333</v>
      </c>
      <c r="AB28" s="6">
        <v>148097373332.90143</v>
      </c>
      <c r="AC28" s="6">
        <f t="shared" si="8"/>
        <v>1324.1472502854187</v>
      </c>
      <c r="AD28" s="5">
        <f t="shared" si="9"/>
        <v>25.464370197796516</v>
      </c>
      <c r="AE28" s="106"/>
    </row>
    <row r="29" spans="1:31" ht="12.75" customHeight="1" x14ac:dyDescent="0.2">
      <c r="A29" t="s">
        <v>269</v>
      </c>
      <c r="B29" s="32">
        <f>Data2!P34</f>
        <v>93726.666666666672</v>
      </c>
      <c r="C29" s="32">
        <f>Data3!Q34</f>
        <v>3543666.6666666665</v>
      </c>
      <c r="D29" s="28">
        <f t="shared" si="0"/>
        <v>97270333.333333343</v>
      </c>
      <c r="E29" s="6">
        <f>Data1!T29</f>
        <v>32708935320.062428</v>
      </c>
      <c r="F29" s="28">
        <f t="shared" si="1"/>
        <v>34551641986.729095</v>
      </c>
      <c r="G29" s="76" t="s">
        <v>269</v>
      </c>
      <c r="H29" s="120">
        <f t="shared" si="2"/>
        <v>1420.8501524642631</v>
      </c>
      <c r="I29" s="86">
        <f t="shared" si="3"/>
        <v>27.324041393543521</v>
      </c>
      <c r="J29" s="83">
        <f t="shared" si="4"/>
        <v>1395.928671458671</v>
      </c>
      <c r="K29" s="86">
        <f t="shared" si="5"/>
        <v>26.844782143435982</v>
      </c>
      <c r="L29" s="11"/>
      <c r="M29" s="7"/>
      <c r="N29" s="6"/>
      <c r="R29" s="7"/>
      <c r="S29" s="7"/>
      <c r="T29" s="4">
        <v>1968</v>
      </c>
      <c r="U29" s="6">
        <v>117148633.29166667</v>
      </c>
      <c r="V29" s="6">
        <v>157273169737.37094</v>
      </c>
      <c r="W29" s="6">
        <f t="shared" si="6"/>
        <v>1342.5096419674451</v>
      </c>
      <c r="X29" s="5">
        <f t="shared" si="7"/>
        <v>25.817493114758559</v>
      </c>
      <c r="Y29" s="5"/>
      <c r="Z29" s="7">
        <v>1968</v>
      </c>
      <c r="AA29" s="6">
        <v>113688166.66666667</v>
      </c>
      <c r="AB29" s="6">
        <v>150075399157.37094</v>
      </c>
      <c r="AC29" s="6">
        <f t="shared" si="8"/>
        <v>1320.0617404394559</v>
      </c>
      <c r="AD29" s="5">
        <f t="shared" si="9"/>
        <v>25.385802700758767</v>
      </c>
      <c r="AE29" s="106"/>
    </row>
    <row r="30" spans="1:31" ht="12.75" customHeight="1" x14ac:dyDescent="0.2">
      <c r="A30" t="s">
        <v>270</v>
      </c>
      <c r="B30" s="32">
        <f>Data2!P35</f>
        <v>93888</v>
      </c>
      <c r="C30" s="32">
        <f>Data3!Q35</f>
        <v>3539000</v>
      </c>
      <c r="D30" s="28">
        <f t="shared" si="0"/>
        <v>97427000</v>
      </c>
      <c r="E30" s="6">
        <f>Data1!T30</f>
        <v>32559875476.779278</v>
      </c>
      <c r="F30" s="28">
        <f t="shared" si="1"/>
        <v>34400155476.779282</v>
      </c>
      <c r="G30" s="76" t="s">
        <v>270</v>
      </c>
      <c r="H30" s="120">
        <f t="shared" si="2"/>
        <v>1412.345878525636</v>
      </c>
      <c r="I30" s="86">
        <f t="shared" si="3"/>
        <v>27.160497663954537</v>
      </c>
      <c r="J30" s="83">
        <f t="shared" si="4"/>
        <v>1387.1794255614893</v>
      </c>
      <c r="K30" s="86">
        <f t="shared" si="5"/>
        <v>26.676527414644024</v>
      </c>
      <c r="L30" s="11"/>
      <c r="M30" s="7"/>
      <c r="N30" s="6"/>
      <c r="R30" s="7"/>
      <c r="S30" s="7"/>
      <c r="T30" s="4">
        <v>1969</v>
      </c>
      <c r="U30" s="6">
        <v>119140639.875</v>
      </c>
      <c r="V30" s="6">
        <v>159748508269.06842</v>
      </c>
      <c r="W30" s="6">
        <f t="shared" si="6"/>
        <v>1340.8397708512678</v>
      </c>
      <c r="X30" s="5">
        <f t="shared" si="7"/>
        <v>25.785380208678227</v>
      </c>
      <c r="Y30" s="5"/>
      <c r="Z30" s="7">
        <v>1969</v>
      </c>
      <c r="AA30" s="6">
        <v>115676250</v>
      </c>
      <c r="AB30" s="6">
        <v>152542577329.06842</v>
      </c>
      <c r="AC30" s="6">
        <f t="shared" si="8"/>
        <v>1318.7026492393072</v>
      </c>
      <c r="AD30" s="5">
        <f t="shared" si="9"/>
        <v>25.35966633152514</v>
      </c>
      <c r="AE30" s="106"/>
    </row>
    <row r="31" spans="1:31" ht="12.75" customHeight="1" x14ac:dyDescent="0.2">
      <c r="A31" t="s">
        <v>271</v>
      </c>
      <c r="B31" s="32">
        <f>Data2!P36</f>
        <v>94024.333333333328</v>
      </c>
      <c r="C31" s="32">
        <f>Data3!Q36</f>
        <v>3585000</v>
      </c>
      <c r="D31" s="28">
        <f t="shared" si="0"/>
        <v>97609333.333333328</v>
      </c>
      <c r="E31" s="6">
        <f>Data1!T31</f>
        <v>32484257560.108959</v>
      </c>
      <c r="F31" s="28">
        <f t="shared" si="1"/>
        <v>34348457560.108959</v>
      </c>
      <c r="G31" s="76" t="s">
        <v>271</v>
      </c>
      <c r="H31" s="120">
        <f t="shared" si="2"/>
        <v>1407.5890649845901</v>
      </c>
      <c r="I31" s="86">
        <f t="shared" si="3"/>
        <v>27.069020480472886</v>
      </c>
      <c r="J31" s="83">
        <f t="shared" si="4"/>
        <v>1381.9510932322751</v>
      </c>
      <c r="K31" s="86">
        <f t="shared" si="5"/>
        <v>26.575982562159137</v>
      </c>
      <c r="L31" s="11"/>
      <c r="M31" s="7"/>
      <c r="N31" s="6"/>
      <c r="R31" s="7"/>
      <c r="S31" s="7"/>
      <c r="T31" s="4">
        <v>1970</v>
      </c>
      <c r="U31" s="6">
        <v>121235894.125</v>
      </c>
      <c r="V31" s="6">
        <v>158594539574.25641</v>
      </c>
      <c r="W31" s="6">
        <f t="shared" si="6"/>
        <v>1308.1483888817438</v>
      </c>
      <c r="X31" s="5">
        <f t="shared" si="7"/>
        <v>25.156699786187382</v>
      </c>
      <c r="Y31" s="5"/>
      <c r="Z31" s="7">
        <v>1970</v>
      </c>
      <c r="AA31" s="6">
        <v>118077500</v>
      </c>
      <c r="AB31" s="6">
        <v>152025079794.25641</v>
      </c>
      <c r="AC31" s="6">
        <f t="shared" si="8"/>
        <v>1287.5025283754856</v>
      </c>
      <c r="AD31" s="5">
        <f t="shared" si="9"/>
        <v>24.759664007220877</v>
      </c>
      <c r="AE31" s="106"/>
    </row>
    <row r="32" spans="1:31" ht="12.75" customHeight="1" x14ac:dyDescent="0.2">
      <c r="A32" t="s">
        <v>290</v>
      </c>
      <c r="B32" s="32">
        <f>Data2!P37</f>
        <v>94279</v>
      </c>
      <c r="C32" s="32">
        <f>Data3!Q37</f>
        <v>3520666.6666666665</v>
      </c>
      <c r="D32" s="28">
        <f t="shared" si="0"/>
        <v>97799666.666666672</v>
      </c>
      <c r="E32" s="6">
        <f>Data1!T32</f>
        <v>32213178912.857227</v>
      </c>
      <c r="F32" s="28">
        <f t="shared" si="1"/>
        <v>34043925579.523895</v>
      </c>
      <c r="G32" s="76" t="s">
        <v>290</v>
      </c>
      <c r="H32" s="120">
        <f t="shared" si="2"/>
        <v>1392.3943399748694</v>
      </c>
      <c r="I32" s="86">
        <f t="shared" si="3"/>
        <v>26.77681423028595</v>
      </c>
      <c r="J32" s="83">
        <f t="shared" si="4"/>
        <v>1366.7170382739412</v>
      </c>
      <c r="K32" s="86">
        <f t="shared" si="5"/>
        <v>26.28301996680656</v>
      </c>
      <c r="L32" s="84"/>
      <c r="M32" s="7">
        <v>1953</v>
      </c>
      <c r="N32" s="6">
        <f t="shared" ref="N32" si="26">AVERAGE(D29:D32)</f>
        <v>97526583.333333343</v>
      </c>
      <c r="O32" s="6">
        <f t="shared" ref="O32" si="27">AVERAGE(F29:F32)*4</f>
        <v>137344180603.14124</v>
      </c>
      <c r="P32" s="6">
        <f t="shared" ref="P32" si="28">AVERAGE(B29:B32)*1000</f>
        <v>93979500</v>
      </c>
      <c r="Q32" s="6">
        <f t="shared" ref="Q32" si="29">AVERAGE(E29:E32)*4</f>
        <v>129966247269.80789</v>
      </c>
      <c r="R32" s="7">
        <v>1953</v>
      </c>
      <c r="S32" s="7"/>
      <c r="T32" s="4">
        <v>1971</v>
      </c>
      <c r="U32" s="6">
        <v>123570441.125</v>
      </c>
      <c r="V32" s="6">
        <v>157855563404.45105</v>
      </c>
      <c r="W32" s="6">
        <f t="shared" si="6"/>
        <v>1277.4540737033485</v>
      </c>
      <c r="X32" s="5">
        <f t="shared" si="7"/>
        <v>24.566424494295163</v>
      </c>
      <c r="Y32" s="5"/>
      <c r="Z32" s="7">
        <v>1971</v>
      </c>
      <c r="AA32" s="6">
        <v>120809750</v>
      </c>
      <c r="AB32" s="6">
        <v>152113325864.45105</v>
      </c>
      <c r="AC32" s="6">
        <f t="shared" si="8"/>
        <v>1259.1146481509236</v>
      </c>
      <c r="AD32" s="5">
        <f t="shared" si="9"/>
        <v>24.213743233671607</v>
      </c>
      <c r="AE32" s="106"/>
    </row>
    <row r="33" spans="1:31" ht="12.75" customHeight="1" x14ac:dyDescent="0.2">
      <c r="A33" t="s">
        <v>273</v>
      </c>
      <c r="B33" s="32">
        <f>Data2!P38</f>
        <v>94563.333333333328</v>
      </c>
      <c r="C33" s="32">
        <f>Data3!Q38</f>
        <v>3419666.6666666665</v>
      </c>
      <c r="D33" s="28">
        <f t="shared" si="0"/>
        <v>97983000</v>
      </c>
      <c r="E33" s="6">
        <f>Data1!T33</f>
        <v>31946919121.968246</v>
      </c>
      <c r="F33" s="28">
        <f t="shared" si="1"/>
        <v>33725145788.634914</v>
      </c>
      <c r="G33" s="76" t="s">
        <v>273</v>
      </c>
      <c r="H33" s="120">
        <f t="shared" si="2"/>
        <v>1376.7753911856103</v>
      </c>
      <c r="I33" s="86">
        <f t="shared" si="3"/>
        <v>26.476449830492506</v>
      </c>
      <c r="J33" s="83">
        <f t="shared" si="4"/>
        <v>1351.3448816088653</v>
      </c>
      <c r="K33" s="86">
        <f t="shared" si="5"/>
        <v>25.987401569401257</v>
      </c>
      <c r="L33" s="11"/>
      <c r="N33" s="6"/>
      <c r="T33" s="4">
        <v>1972</v>
      </c>
      <c r="U33" s="6">
        <v>126559899.16666666</v>
      </c>
      <c r="V33" s="6">
        <v>162747381614.10706</v>
      </c>
      <c r="W33" s="6">
        <f t="shared" si="6"/>
        <v>1285.9316630758779</v>
      </c>
      <c r="X33" s="5">
        <f t="shared" si="7"/>
        <v>24.729455059151498</v>
      </c>
      <c r="Y33" s="5"/>
      <c r="Z33" s="7">
        <v>1972</v>
      </c>
      <c r="AA33" s="6">
        <v>124102166.66666666</v>
      </c>
      <c r="AB33" s="6">
        <v>157635298014.10706</v>
      </c>
      <c r="AC33" s="6">
        <f t="shared" si="8"/>
        <v>1270.20584932662</v>
      </c>
      <c r="AD33" s="5">
        <f t="shared" si="9"/>
        <v>24.427035563973462</v>
      </c>
      <c r="AE33" s="106"/>
    </row>
    <row r="34" spans="1:31" ht="12.75" customHeight="1" x14ac:dyDescent="0.2">
      <c r="A34" t="s">
        <v>274</v>
      </c>
      <c r="B34" s="32">
        <f>Data2!P39</f>
        <v>94838.666666666672</v>
      </c>
      <c r="C34" s="32">
        <f>Data3!Q39</f>
        <v>3359666.6666666665</v>
      </c>
      <c r="D34" s="28">
        <f t="shared" si="0"/>
        <v>98198333.333333343</v>
      </c>
      <c r="E34" s="6">
        <f>Data1!T34</f>
        <v>31547029611.221985</v>
      </c>
      <c r="F34" s="28">
        <f t="shared" si="1"/>
        <v>33294056277.888653</v>
      </c>
      <c r="G34" s="76" t="s">
        <v>274</v>
      </c>
      <c r="H34" s="120">
        <f t="shared" si="2"/>
        <v>1356.1963893978641</v>
      </c>
      <c r="I34" s="86">
        <f t="shared" si="3"/>
        <v>26.080699796112771</v>
      </c>
      <c r="J34" s="83">
        <f t="shared" si="4"/>
        <v>1330.5555938318541</v>
      </c>
      <c r="K34" s="86">
        <f t="shared" si="5"/>
        <v>25.587607573689503</v>
      </c>
      <c r="L34" s="11"/>
      <c r="N34" s="6"/>
      <c r="T34" s="4">
        <v>1973</v>
      </c>
      <c r="U34" s="6">
        <v>128986638.70833333</v>
      </c>
      <c r="V34" s="6">
        <v>167389878288.60818</v>
      </c>
      <c r="W34" s="6">
        <f t="shared" si="6"/>
        <v>1297.7303693223055</v>
      </c>
      <c r="X34" s="5">
        <f t="shared" si="7"/>
        <v>24.956353256198181</v>
      </c>
      <c r="Y34" s="5"/>
      <c r="Z34" s="7">
        <v>1973</v>
      </c>
      <c r="AA34" s="6">
        <v>126708083.33333333</v>
      </c>
      <c r="AB34" s="6">
        <v>162650483108.60818</v>
      </c>
      <c r="AC34" s="6">
        <f t="shared" si="8"/>
        <v>1283.6630373511414</v>
      </c>
      <c r="AD34" s="5">
        <f t="shared" si="9"/>
        <v>24.685827641368103</v>
      </c>
      <c r="AE34" s="106"/>
    </row>
    <row r="35" spans="1:31" ht="12.75" customHeight="1" x14ac:dyDescent="0.2">
      <c r="A35" t="s">
        <v>291</v>
      </c>
      <c r="B35" s="32">
        <f>Data2!P40</f>
        <v>95076.333333333328</v>
      </c>
      <c r="C35" s="32">
        <f>Data3!Q40</f>
        <v>3328666.6666666665</v>
      </c>
      <c r="D35" s="28">
        <f t="shared" si="0"/>
        <v>98405000</v>
      </c>
      <c r="E35" s="6">
        <f>Data1!T35</f>
        <v>29395648748.123886</v>
      </c>
      <c r="F35" s="28">
        <f t="shared" si="1"/>
        <v>31126555414.790554</v>
      </c>
      <c r="G35" s="76" t="s">
        <v>291</v>
      </c>
      <c r="H35" s="120">
        <f t="shared" si="2"/>
        <v>1265.242839887833</v>
      </c>
      <c r="I35" s="86">
        <f t="shared" si="3"/>
        <v>24.331593074766019</v>
      </c>
      <c r="J35" s="83">
        <f t="shared" si="4"/>
        <v>1236.7178126259485</v>
      </c>
      <c r="K35" s="86">
        <f t="shared" si="5"/>
        <v>23.783034858191318</v>
      </c>
      <c r="L35" s="11"/>
      <c r="N35" s="6"/>
      <c r="T35" s="4">
        <v>1974</v>
      </c>
      <c r="U35" s="6">
        <v>131360854.875</v>
      </c>
      <c r="V35" s="6">
        <v>168689397063.15454</v>
      </c>
      <c r="W35" s="6">
        <f t="shared" si="6"/>
        <v>1284.1679298119332</v>
      </c>
      <c r="X35" s="5">
        <f t="shared" si="7"/>
        <v>24.695537111767944</v>
      </c>
      <c r="Y35" s="5"/>
      <c r="Z35" s="7">
        <v>1974</v>
      </c>
      <c r="AA35" s="6">
        <v>129175750</v>
      </c>
      <c r="AB35" s="6">
        <v>164144378923.15454</v>
      </c>
      <c r="AC35" s="6">
        <f t="shared" si="8"/>
        <v>1270.7058323497602</v>
      </c>
      <c r="AD35" s="5">
        <f t="shared" si="9"/>
        <v>24.436650622110772</v>
      </c>
      <c r="AE35" s="106"/>
    </row>
    <row r="36" spans="1:31" ht="12.75" customHeight="1" x14ac:dyDescent="0.2">
      <c r="A36" t="s">
        <v>272</v>
      </c>
      <c r="B36" s="32">
        <f>Data2!P41</f>
        <v>95302</v>
      </c>
      <c r="C36" s="32">
        <f>Data3!Q41</f>
        <v>3292666.6666666665</v>
      </c>
      <c r="D36" s="28">
        <f t="shared" si="0"/>
        <v>98594666.666666672</v>
      </c>
      <c r="E36" s="6">
        <f>Data1!T36</f>
        <v>31560308529.275154</v>
      </c>
      <c r="F36" s="28">
        <f t="shared" si="1"/>
        <v>33272495195.941822</v>
      </c>
      <c r="G36" s="76" t="s">
        <v>272</v>
      </c>
      <c r="H36" s="120">
        <f t="shared" si="2"/>
        <v>1349.8699806321567</v>
      </c>
      <c r="I36" s="86">
        <f t="shared" si="3"/>
        <v>25.959038089079936</v>
      </c>
      <c r="J36" s="83">
        <f t="shared" si="4"/>
        <v>1324.6441220236786</v>
      </c>
      <c r="K36" s="86">
        <f t="shared" si="5"/>
        <v>25.473925423532283</v>
      </c>
      <c r="L36" s="84"/>
      <c r="M36" s="7">
        <v>1954</v>
      </c>
      <c r="N36" s="6">
        <f t="shared" ref="N36" si="30">AVERAGE(D33:D36)</f>
        <v>98295250.000000015</v>
      </c>
      <c r="O36" s="6">
        <f t="shared" ref="O36" si="31">AVERAGE(F33:F36)*4</f>
        <v>131418252677.25594</v>
      </c>
      <c r="P36" s="6">
        <f t="shared" ref="P36" si="32">AVERAGE(B33:B36)*1000</f>
        <v>94945083.333333328</v>
      </c>
      <c r="Q36" s="6">
        <f t="shared" ref="Q36" si="33">AVERAGE(E33:E36)*4</f>
        <v>124449906010.58926</v>
      </c>
      <c r="R36" s="7">
        <v>1954</v>
      </c>
      <c r="S36" s="7"/>
      <c r="T36" s="4">
        <v>1975</v>
      </c>
      <c r="U36" s="6">
        <v>133751463.83333331</v>
      </c>
      <c r="V36" s="6">
        <v>164625515481.80893</v>
      </c>
      <c r="W36" s="6">
        <f t="shared" si="6"/>
        <v>1230.8315046700911</v>
      </c>
      <c r="X36" s="5">
        <f t="shared" si="7"/>
        <v>23.669836628270982</v>
      </c>
      <c r="Y36" s="5"/>
      <c r="Z36" s="7">
        <v>1975</v>
      </c>
      <c r="AA36" s="6">
        <v>131627083.33333331</v>
      </c>
      <c r="AB36" s="6">
        <v>160206804041.80893</v>
      </c>
      <c r="AC36" s="6">
        <f t="shared" si="8"/>
        <v>1217.1264452931782</v>
      </c>
      <c r="AD36" s="5">
        <f t="shared" si="9"/>
        <v>23.40627779409958</v>
      </c>
      <c r="AE36" s="106"/>
    </row>
    <row r="37" spans="1:31" ht="12.75" customHeight="1" x14ac:dyDescent="0.2">
      <c r="A37" t="s">
        <v>277</v>
      </c>
      <c r="B37" s="32">
        <f>Data2!P42</f>
        <v>95552.333333333328</v>
      </c>
      <c r="C37" s="32">
        <f>Data3!Q42</f>
        <v>3206000</v>
      </c>
      <c r="D37" s="28">
        <f t="shared" si="0"/>
        <v>98758333.333333328</v>
      </c>
      <c r="E37" s="6">
        <f>Data1!T37</f>
        <v>32062664485.807011</v>
      </c>
      <c r="F37" s="28">
        <f t="shared" si="1"/>
        <v>33729784485.807011</v>
      </c>
      <c r="G37" s="76" t="s">
        <v>277</v>
      </c>
      <c r="H37" s="120">
        <f t="shared" si="2"/>
        <v>1366.1544640272859</v>
      </c>
      <c r="I37" s="86">
        <f t="shared" si="3"/>
        <v>26.272201231293959</v>
      </c>
      <c r="J37" s="83">
        <f t="shared" si="4"/>
        <v>1342.203308587211</v>
      </c>
      <c r="K37" s="86">
        <f t="shared" si="5"/>
        <v>25.811602088215597</v>
      </c>
      <c r="L37" s="11"/>
      <c r="M37" s="7"/>
      <c r="N37" s="6"/>
      <c r="R37" s="7"/>
      <c r="S37" s="7"/>
      <c r="T37" s="4">
        <v>1976</v>
      </c>
      <c r="U37" s="6">
        <v>136157869.58333334</v>
      </c>
      <c r="V37" s="6">
        <v>171104745920.54742</v>
      </c>
      <c r="W37" s="6">
        <f t="shared" si="6"/>
        <v>1256.66438850841</v>
      </c>
      <c r="X37" s="5">
        <f t="shared" si="7"/>
        <v>24.16662285593096</v>
      </c>
      <c r="Y37" s="5"/>
      <c r="Z37" s="7">
        <v>1976</v>
      </c>
      <c r="AA37" s="6">
        <v>134066333.33333334</v>
      </c>
      <c r="AB37" s="6">
        <v>166754350520.54742</v>
      </c>
      <c r="AC37" s="6">
        <f t="shared" si="8"/>
        <v>1243.8197299387673</v>
      </c>
      <c r="AD37" s="5">
        <f t="shared" si="9"/>
        <v>23.91961019113014</v>
      </c>
      <c r="AE37" s="106"/>
    </row>
    <row r="38" spans="1:31" ht="12.75" customHeight="1" x14ac:dyDescent="0.2">
      <c r="A38" t="s">
        <v>292</v>
      </c>
      <c r="B38" s="32">
        <f>Data2!P43</f>
        <v>95863</v>
      </c>
      <c r="C38" s="32">
        <f>Data3!Q43</f>
        <v>3065666.6666666665</v>
      </c>
      <c r="D38" s="28">
        <f t="shared" si="0"/>
        <v>98928666.666666672</v>
      </c>
      <c r="E38" s="6">
        <f>Data1!T38</f>
        <v>32254726886.335491</v>
      </c>
      <c r="F38" s="28">
        <f t="shared" si="1"/>
        <v>33848873553.002159</v>
      </c>
      <c r="G38" s="76" t="s">
        <v>292</v>
      </c>
      <c r="H38" s="120">
        <f t="shared" si="2"/>
        <v>1368.617396494531</v>
      </c>
      <c r="I38" s="86">
        <f t="shared" si="3"/>
        <v>26.319565317202521</v>
      </c>
      <c r="J38" s="83">
        <f t="shared" si="4"/>
        <v>1345.8676188450388</v>
      </c>
      <c r="K38" s="86">
        <f t="shared" si="5"/>
        <v>25.882069593173824</v>
      </c>
      <c r="L38" s="11"/>
      <c r="M38" s="7"/>
      <c r="N38" s="6"/>
      <c r="R38" s="7"/>
      <c r="S38" s="7"/>
      <c r="T38" s="4">
        <v>1977</v>
      </c>
      <c r="U38" s="6">
        <v>138514098.91666666</v>
      </c>
      <c r="V38" s="6">
        <v>178923768106.02872</v>
      </c>
      <c r="W38" s="6">
        <f t="shared" si="6"/>
        <v>1291.7368665385713</v>
      </c>
      <c r="X38" s="5">
        <f t="shared" si="7"/>
        <v>24.84109358728022</v>
      </c>
      <c r="Y38" s="5"/>
      <c r="Z38" s="7">
        <v>1977</v>
      </c>
      <c r="AA38" s="6">
        <v>136436166.66666666</v>
      </c>
      <c r="AB38" s="6">
        <v>174601669026.02872</v>
      </c>
      <c r="AC38" s="6">
        <f t="shared" si="8"/>
        <v>1279.7315645242797</v>
      </c>
      <c r="AD38" s="5">
        <f t="shared" si="9"/>
        <v>24.610222394697686</v>
      </c>
      <c r="AE38" s="106"/>
    </row>
    <row r="39" spans="1:31" ht="12.75" customHeight="1" x14ac:dyDescent="0.2">
      <c r="A39" t="s">
        <v>275</v>
      </c>
      <c r="B39" s="32">
        <f>Data2!P44</f>
        <v>96105</v>
      </c>
      <c r="C39" s="32">
        <f>Data3!Q44</f>
        <v>2968000</v>
      </c>
      <c r="D39" s="28">
        <f t="shared" si="0"/>
        <v>99073000</v>
      </c>
      <c r="E39" s="6">
        <f>Data1!T39</f>
        <v>32865545169.821571</v>
      </c>
      <c r="F39" s="28">
        <f t="shared" si="1"/>
        <v>34408905169.821571</v>
      </c>
      <c r="G39" s="76" t="s">
        <v>275</v>
      </c>
      <c r="H39" s="120">
        <f t="shared" si="2"/>
        <v>1389.2344097714442</v>
      </c>
      <c r="I39" s="86">
        <f t="shared" si="3"/>
        <v>26.716046341758542</v>
      </c>
      <c r="J39" s="83">
        <f t="shared" si="4"/>
        <v>1367.9015730636938</v>
      </c>
      <c r="K39" s="86">
        <f t="shared" si="5"/>
        <v>26.305799481994111</v>
      </c>
      <c r="L39" s="11"/>
      <c r="M39" s="7"/>
      <c r="N39" s="6"/>
      <c r="R39" s="7"/>
      <c r="S39" s="7"/>
      <c r="T39" s="4">
        <v>1978</v>
      </c>
      <c r="U39" s="6">
        <v>140811372.79166666</v>
      </c>
      <c r="V39" s="6">
        <v>187759434107.86197</v>
      </c>
      <c r="W39" s="6">
        <f t="shared" si="6"/>
        <v>1333.4110049878993</v>
      </c>
      <c r="X39" s="5">
        <f t="shared" si="7"/>
        <v>25.642519326690373</v>
      </c>
      <c r="Y39" s="5"/>
      <c r="Z39" s="7">
        <v>1978</v>
      </c>
      <c r="AA39" s="6">
        <v>138744416.66666666</v>
      </c>
      <c r="AB39" s="6">
        <v>183460165367.86197</v>
      </c>
      <c r="AC39" s="6">
        <f t="shared" si="8"/>
        <v>1322.2886352870319</v>
      </c>
      <c r="AD39" s="5">
        <f t="shared" si="9"/>
        <v>25.428627601673689</v>
      </c>
      <c r="AE39" s="106"/>
    </row>
    <row r="40" spans="1:31" ht="12.75" customHeight="1" x14ac:dyDescent="0.2">
      <c r="A40" t="s">
        <v>276</v>
      </c>
      <c r="B40" s="32">
        <f>Data2!P45</f>
        <v>96297</v>
      </c>
      <c r="C40" s="32">
        <f>Data3!Q45</f>
        <v>2954000</v>
      </c>
      <c r="D40" s="28">
        <f t="shared" si="0"/>
        <v>99251000</v>
      </c>
      <c r="E40" s="6">
        <f>Data1!T40</f>
        <v>33194608402.602955</v>
      </c>
      <c r="F40" s="28">
        <f t="shared" si="1"/>
        <v>34730688402.602951</v>
      </c>
      <c r="G40" s="76" t="s">
        <v>276</v>
      </c>
      <c r="H40" s="120">
        <f t="shared" si="2"/>
        <v>1399.7113742976071</v>
      </c>
      <c r="I40" s="86">
        <f t="shared" si="3"/>
        <v>26.917526428800137</v>
      </c>
      <c r="J40" s="83">
        <f t="shared" si="4"/>
        <v>1378.8428882562471</v>
      </c>
      <c r="K40" s="86">
        <f t="shared" si="5"/>
        <v>26.516209389543214</v>
      </c>
      <c r="L40" s="84"/>
      <c r="M40" s="7">
        <v>1955</v>
      </c>
      <c r="N40" s="6">
        <f t="shared" ref="N40" si="34">AVERAGE(D37:D40)</f>
        <v>99002750</v>
      </c>
      <c r="O40" s="6">
        <f t="shared" ref="O40" si="35">AVERAGE(F37:F40)*4</f>
        <v>136718251611.23369</v>
      </c>
      <c r="P40" s="6">
        <f t="shared" ref="P40" si="36">AVERAGE(B37:B40)*1000</f>
        <v>95954333.333333328</v>
      </c>
      <c r="Q40" s="6">
        <f t="shared" ref="Q40" si="37">AVERAGE(E37:E40)*4</f>
        <v>130377544944.56703</v>
      </c>
      <c r="R40" s="7">
        <v>1955</v>
      </c>
      <c r="S40" s="7"/>
      <c r="T40" s="4">
        <v>1979</v>
      </c>
      <c r="U40" s="6">
        <v>143138001.91666666</v>
      </c>
      <c r="V40" s="6">
        <v>193325408007.59103</v>
      </c>
      <c r="W40" s="6">
        <f t="shared" si="6"/>
        <v>1350.6225140696245</v>
      </c>
      <c r="X40" s="5">
        <f t="shared" si="7"/>
        <v>25.973509885954318</v>
      </c>
      <c r="Y40" s="5"/>
      <c r="Z40" s="7">
        <v>1979</v>
      </c>
      <c r="AA40" s="6">
        <v>141097416.66666666</v>
      </c>
      <c r="AB40" s="6">
        <v>189080990687.59103</v>
      </c>
      <c r="AC40" s="6">
        <f t="shared" si="8"/>
        <v>1340.0740789909883</v>
      </c>
      <c r="AD40" s="5">
        <f t="shared" si="9"/>
        <v>25.770655365211312</v>
      </c>
      <c r="AE40" s="106"/>
    </row>
    <row r="41" spans="1:31" ht="12.75" customHeight="1" x14ac:dyDescent="0.2">
      <c r="A41" t="s">
        <v>293</v>
      </c>
      <c r="B41" s="32">
        <f>Data2!P46</f>
        <v>96504.666666666672</v>
      </c>
      <c r="C41" s="32">
        <f>Data3!Q46</f>
        <v>2905000</v>
      </c>
      <c r="D41" s="28">
        <f t="shared" si="0"/>
        <v>99409666.666666672</v>
      </c>
      <c r="E41" s="6">
        <f>Data1!T41</f>
        <v>33159097081.40276</v>
      </c>
      <c r="F41" s="28">
        <f t="shared" si="1"/>
        <v>34669697081.402756</v>
      </c>
      <c r="G41" s="76" t="s">
        <v>293</v>
      </c>
      <c r="H41" s="120">
        <f t="shared" si="2"/>
        <v>1395.0231700365593</v>
      </c>
      <c r="I41" s="86">
        <f t="shared" si="3"/>
        <v>26.827368654549218</v>
      </c>
      <c r="J41" s="83">
        <f t="shared" si="4"/>
        <v>1374.4038802159243</v>
      </c>
      <c r="K41" s="86">
        <f t="shared" si="5"/>
        <v>26.430843850306239</v>
      </c>
      <c r="L41" s="11"/>
      <c r="N41" s="6"/>
      <c r="T41" s="4">
        <v>1980</v>
      </c>
      <c r="U41" s="6">
        <v>145437326.5</v>
      </c>
      <c r="V41" s="6">
        <v>191454597266.84116</v>
      </c>
      <c r="W41" s="6">
        <f t="shared" si="6"/>
        <v>1316.4061927860118</v>
      </c>
      <c r="X41" s="5">
        <f t="shared" si="7"/>
        <v>25.315503707423304</v>
      </c>
      <c r="Y41" s="5"/>
      <c r="Z41" s="7">
        <v>1980</v>
      </c>
      <c r="AA41" s="6">
        <v>143395250</v>
      </c>
      <c r="AB41" s="6">
        <v>187207078146.84116</v>
      </c>
      <c r="AC41" s="6">
        <f t="shared" si="8"/>
        <v>1305.5319346131839</v>
      </c>
      <c r="AD41" s="5">
        <f t="shared" si="9"/>
        <v>25.106383357945845</v>
      </c>
      <c r="AE41" s="106"/>
    </row>
    <row r="42" spans="1:31" ht="12.75" customHeight="1" x14ac:dyDescent="0.2">
      <c r="A42" t="s">
        <v>278</v>
      </c>
      <c r="B42" s="32">
        <f>Data2!P47</f>
        <v>96719.333333333328</v>
      </c>
      <c r="C42" s="32">
        <f>Data3!Q47</f>
        <v>2862666.6666666665</v>
      </c>
      <c r="D42" s="28">
        <f t="shared" si="0"/>
        <v>99582000</v>
      </c>
      <c r="E42" s="6">
        <f>Data1!T42</f>
        <v>33377761733.656853</v>
      </c>
      <c r="F42" s="28">
        <f t="shared" si="1"/>
        <v>34866348400.323517</v>
      </c>
      <c r="G42" s="76" t="s">
        <v>278</v>
      </c>
      <c r="H42" s="120">
        <f t="shared" si="2"/>
        <v>1400.5080597024971</v>
      </c>
      <c r="I42" s="86">
        <f t="shared" si="3"/>
        <v>26.932847301971098</v>
      </c>
      <c r="J42" s="83">
        <f t="shared" si="4"/>
        <v>1380.3966831997816</v>
      </c>
      <c r="K42" s="86">
        <f t="shared" si="5"/>
        <v>26.546090061534262</v>
      </c>
      <c r="L42" s="11"/>
      <c r="N42" s="6"/>
      <c r="T42" s="4">
        <v>1981</v>
      </c>
      <c r="U42" s="6">
        <v>147350787.04166669</v>
      </c>
      <c r="V42" s="6">
        <v>193199348338.64502</v>
      </c>
      <c r="W42" s="6">
        <f t="shared" si="6"/>
        <v>1311.152469677774</v>
      </c>
      <c r="X42" s="5">
        <f t="shared" si="7"/>
        <v>25.214470570726423</v>
      </c>
      <c r="Y42" s="5"/>
      <c r="Z42" s="7">
        <v>1981</v>
      </c>
      <c r="AA42" s="6">
        <v>145279916.66666669</v>
      </c>
      <c r="AB42" s="6">
        <v>188891937958.64502</v>
      </c>
      <c r="AC42" s="6">
        <f t="shared" si="8"/>
        <v>1300.1930500279861</v>
      </c>
      <c r="AD42" s="5">
        <f t="shared" si="9"/>
        <v>25.003712500538196</v>
      </c>
      <c r="AE42" s="106"/>
    </row>
    <row r="43" spans="1:31" ht="12.75" customHeight="1" x14ac:dyDescent="0.2">
      <c r="A43" t="s">
        <v>279</v>
      </c>
      <c r="B43" s="32">
        <f>Data2!P48</f>
        <v>97038.666666666672</v>
      </c>
      <c r="C43" s="32">
        <f>Data3!Q48</f>
        <v>2834333.3333333335</v>
      </c>
      <c r="D43" s="28">
        <f t="shared" si="0"/>
        <v>99873000</v>
      </c>
      <c r="E43" s="6">
        <f>Data1!T43</f>
        <v>33419337267.917282</v>
      </c>
      <c r="F43" s="28">
        <f t="shared" si="1"/>
        <v>34893190601.250618</v>
      </c>
      <c r="G43" s="76" t="s">
        <v>279</v>
      </c>
      <c r="H43" s="120">
        <f t="shared" si="2"/>
        <v>1397.5024521642733</v>
      </c>
      <c r="I43" s="86">
        <f t="shared" si="3"/>
        <v>26.875047157005255</v>
      </c>
      <c r="J43" s="83">
        <f t="shared" si="4"/>
        <v>1377.5678671560731</v>
      </c>
      <c r="K43" s="86">
        <f t="shared" si="5"/>
        <v>26.491689753001406</v>
      </c>
      <c r="L43" s="11"/>
      <c r="N43" s="6"/>
      <c r="T43" s="4">
        <v>1982</v>
      </c>
      <c r="U43" s="6">
        <v>148982718.875</v>
      </c>
      <c r="V43" s="6">
        <v>189619282024.63455</v>
      </c>
      <c r="W43" s="6">
        <f t="shared" si="6"/>
        <v>1272.760246668136</v>
      </c>
      <c r="X43" s="5">
        <f t="shared" si="7"/>
        <v>24.476158589771845</v>
      </c>
      <c r="Y43" s="5"/>
      <c r="Z43" s="7">
        <v>1982</v>
      </c>
      <c r="AA43" s="6">
        <v>146883750</v>
      </c>
      <c r="AB43" s="6">
        <v>185253426764.63455</v>
      </c>
      <c r="AC43" s="6">
        <f t="shared" si="8"/>
        <v>1261.2247901121434</v>
      </c>
      <c r="AD43" s="5">
        <f t="shared" si="9"/>
        <v>24.254322886771988</v>
      </c>
      <c r="AE43" s="106"/>
    </row>
    <row r="44" spans="1:31" ht="12.75" customHeight="1" x14ac:dyDescent="0.2">
      <c r="A44" t="s">
        <v>280</v>
      </c>
      <c r="B44" s="32">
        <f>Data2!P49</f>
        <v>97247.333333333328</v>
      </c>
      <c r="C44" s="32">
        <f>Data3!Q49</f>
        <v>2825666.6666666665</v>
      </c>
      <c r="D44" s="28">
        <f t="shared" si="0"/>
        <v>100073000</v>
      </c>
      <c r="E44" s="6">
        <f>Data1!T44</f>
        <v>33392122045.565739</v>
      </c>
      <c r="F44" s="28">
        <f t="shared" si="1"/>
        <v>34861468712.232407</v>
      </c>
      <c r="G44" s="76" t="s">
        <v>280</v>
      </c>
      <c r="H44" s="120">
        <f t="shared" si="2"/>
        <v>1393.4415361678937</v>
      </c>
      <c r="I44" s="86">
        <f t="shared" si="3"/>
        <v>26.796952618613339</v>
      </c>
      <c r="J44" s="83">
        <f t="shared" si="4"/>
        <v>1373.4925535123118</v>
      </c>
      <c r="K44" s="86">
        <f t="shared" si="5"/>
        <v>26.413318336775227</v>
      </c>
      <c r="L44" s="84"/>
      <c r="M44" s="7">
        <v>1956</v>
      </c>
      <c r="N44" s="6">
        <f t="shared" ref="N44" si="38">AVERAGE(D41:D44)</f>
        <v>99734416.666666672</v>
      </c>
      <c r="O44" s="6">
        <f t="shared" ref="O44" si="39">AVERAGE(F41:F44)*4</f>
        <v>139290704795.20929</v>
      </c>
      <c r="P44" s="6">
        <f t="shared" ref="P44" si="40">AVERAGE(B41:B44)*1000</f>
        <v>96877500</v>
      </c>
      <c r="Q44" s="6">
        <f t="shared" ref="Q44" si="41">AVERAGE(E41:E44)*4</f>
        <v>133348318128.54263</v>
      </c>
      <c r="R44" s="7">
        <v>1956</v>
      </c>
      <c r="S44" s="7"/>
      <c r="T44" s="4">
        <v>1983</v>
      </c>
      <c r="U44" s="6">
        <v>150440905.95833334</v>
      </c>
      <c r="V44" s="6">
        <v>194142654315.22079</v>
      </c>
      <c r="W44" s="6">
        <f t="shared" si="6"/>
        <v>1290.4911272535892</v>
      </c>
      <c r="X44" s="5">
        <f t="shared" si="7"/>
        <v>24.817137062569024</v>
      </c>
      <c r="Y44" s="5"/>
      <c r="Z44" s="7">
        <v>1983</v>
      </c>
      <c r="AA44" s="6">
        <v>148323083.33333334</v>
      </c>
      <c r="AB44" s="6">
        <v>189737583255.22079</v>
      </c>
      <c r="AC44" s="6">
        <f t="shared" si="8"/>
        <v>1279.2181701671798</v>
      </c>
      <c r="AD44" s="5">
        <f t="shared" si="9"/>
        <v>24.60034942629192</v>
      </c>
      <c r="AE44" s="106"/>
    </row>
    <row r="45" spans="1:31" ht="12.75" customHeight="1" x14ac:dyDescent="0.2">
      <c r="A45" t="s">
        <v>281</v>
      </c>
      <c r="B45" s="32">
        <f>Data2!P50</f>
        <v>97455.333333333328</v>
      </c>
      <c r="C45" s="32">
        <f>Data3!Q50</f>
        <v>2816666.6666666665</v>
      </c>
      <c r="D45" s="28">
        <f t="shared" si="0"/>
        <v>100272000</v>
      </c>
      <c r="E45" s="6">
        <f>Data1!T45</f>
        <v>33491181990.011723</v>
      </c>
      <c r="F45" s="28">
        <f t="shared" si="1"/>
        <v>34955848656.678391</v>
      </c>
      <c r="G45" s="76" t="s">
        <v>281</v>
      </c>
      <c r="H45" s="120">
        <f t="shared" si="2"/>
        <v>1394.441066566076</v>
      </c>
      <c r="I45" s="86">
        <f t="shared" si="3"/>
        <v>26.816174357039923</v>
      </c>
      <c r="J45" s="83">
        <f t="shared" si="4"/>
        <v>1374.6269534766036</v>
      </c>
      <c r="K45" s="86">
        <f t="shared" si="5"/>
        <v>26.435133720703917</v>
      </c>
      <c r="L45" s="11"/>
      <c r="M45" s="7"/>
      <c r="N45" s="6"/>
      <c r="R45" s="7"/>
      <c r="S45" s="7"/>
      <c r="T45" s="4">
        <v>1984</v>
      </c>
      <c r="U45" s="6">
        <v>152082353.99999997</v>
      </c>
      <c r="V45" s="6">
        <v>205053344808.67096</v>
      </c>
      <c r="W45" s="6">
        <f t="shared" si="6"/>
        <v>1348.3046482083714</v>
      </c>
      <c r="X45" s="5">
        <f t="shared" si="7"/>
        <v>25.928935542468682</v>
      </c>
      <c r="Y45" s="5"/>
      <c r="Z45" s="7">
        <v>1984</v>
      </c>
      <c r="AA45" s="6">
        <v>149949749.99999997</v>
      </c>
      <c r="AB45" s="6">
        <v>200617528488.67096</v>
      </c>
      <c r="AC45" s="6">
        <f t="shared" si="8"/>
        <v>1337.8983858837444</v>
      </c>
      <c r="AD45" s="5">
        <f t="shared" si="9"/>
        <v>25.728815113148929</v>
      </c>
      <c r="AE45" s="106"/>
    </row>
    <row r="46" spans="1:31" ht="12.75" customHeight="1" x14ac:dyDescent="0.2">
      <c r="A46" t="s">
        <v>282</v>
      </c>
      <c r="B46" s="32">
        <f>Data2!P51</f>
        <v>97696.666666666672</v>
      </c>
      <c r="C46" s="32">
        <f>Data3!Q51</f>
        <v>2820000</v>
      </c>
      <c r="D46" s="28">
        <f t="shared" si="0"/>
        <v>100516666.66666667</v>
      </c>
      <c r="E46" s="6">
        <f>Data1!T46</f>
        <v>33158016929.898434</v>
      </c>
      <c r="F46" s="28">
        <f t="shared" si="1"/>
        <v>34624416929.898437</v>
      </c>
      <c r="G46" s="76" t="s">
        <v>282</v>
      </c>
      <c r="H46" s="120">
        <f t="shared" si="2"/>
        <v>1377.8577455107984</v>
      </c>
      <c r="I46" s="86">
        <f t="shared" si="3"/>
        <v>26.497264336746124</v>
      </c>
      <c r="J46" s="83">
        <f t="shared" si="4"/>
        <v>1357.5905119887448</v>
      </c>
      <c r="K46" s="86">
        <f t="shared" si="5"/>
        <v>26.1075098459374</v>
      </c>
      <c r="L46" s="11"/>
      <c r="M46" s="7"/>
      <c r="N46" s="6"/>
      <c r="R46" s="7"/>
      <c r="S46" s="7"/>
      <c r="T46" s="4">
        <v>1985</v>
      </c>
      <c r="U46" s="6">
        <v>153354287.20833331</v>
      </c>
      <c r="V46" s="6">
        <v>210264644374.80438</v>
      </c>
      <c r="W46" s="6">
        <f t="shared" si="6"/>
        <v>1371.1037898090046</v>
      </c>
      <c r="X46" s="5">
        <f t="shared" si="7"/>
        <v>26.367380573250088</v>
      </c>
      <c r="Y46" s="5"/>
      <c r="Z46" s="7">
        <v>1985</v>
      </c>
      <c r="AA46" s="6">
        <v>151208083.33333331</v>
      </c>
      <c r="AB46" s="6">
        <v>205800540314.80438</v>
      </c>
      <c r="AC46" s="6">
        <f t="shared" si="8"/>
        <v>1361.0419216882988</v>
      </c>
      <c r="AD46" s="5">
        <f t="shared" si="9"/>
        <v>26.17388310939036</v>
      </c>
      <c r="AE46" s="106"/>
    </row>
    <row r="47" spans="1:31" ht="12.75" customHeight="1" x14ac:dyDescent="0.2">
      <c r="A47" t="s">
        <v>283</v>
      </c>
      <c r="B47" s="32">
        <f>Data2!P52</f>
        <v>98033.333333333328</v>
      </c>
      <c r="C47" s="32">
        <f>Data3!Q52</f>
        <v>2827000</v>
      </c>
      <c r="D47" s="28">
        <f t="shared" si="0"/>
        <v>100860333.33333333</v>
      </c>
      <c r="E47" s="6">
        <f>Data1!T47</f>
        <v>33081583932.067612</v>
      </c>
      <c r="F47" s="28">
        <f t="shared" si="1"/>
        <v>34551623932.067612</v>
      </c>
      <c r="G47" s="76" t="s">
        <v>283</v>
      </c>
      <c r="H47" s="120">
        <f t="shared" si="2"/>
        <v>1370.2760159587394</v>
      </c>
      <c r="I47" s="86">
        <f t="shared" si="3"/>
        <v>26.351461845360372</v>
      </c>
      <c r="J47" s="83">
        <f t="shared" si="4"/>
        <v>1349.809613005139</v>
      </c>
      <c r="K47" s="86">
        <f t="shared" si="5"/>
        <v>25.957877173175749</v>
      </c>
      <c r="L47" s="11"/>
      <c r="M47" s="7"/>
      <c r="N47" s="6"/>
      <c r="R47" s="7"/>
      <c r="S47" s="7"/>
      <c r="T47" s="4">
        <v>1986</v>
      </c>
      <c r="U47" s="6">
        <v>155252582</v>
      </c>
      <c r="V47" s="6">
        <v>215702516981.69647</v>
      </c>
      <c r="W47" s="6">
        <f t="shared" si="6"/>
        <v>1389.3650862547101</v>
      </c>
      <c r="X47" s="5">
        <f t="shared" si="7"/>
        <v>26.718559351052118</v>
      </c>
      <c r="Y47" s="5"/>
      <c r="Z47" s="7">
        <v>1986</v>
      </c>
      <c r="AA47" s="6">
        <v>153090250</v>
      </c>
      <c r="AB47" s="6">
        <v>211204866421.69647</v>
      </c>
      <c r="AC47" s="6">
        <f t="shared" si="8"/>
        <v>1379.6101738791103</v>
      </c>
      <c r="AD47" s="5">
        <f t="shared" si="9"/>
        <v>26.530964882290583</v>
      </c>
      <c r="AE47" s="106"/>
    </row>
    <row r="48" spans="1:31" ht="12.75" customHeight="1" x14ac:dyDescent="0.2">
      <c r="A48" t="s">
        <v>294</v>
      </c>
      <c r="B48" s="32">
        <f>Data2!P53</f>
        <v>98373</v>
      </c>
      <c r="C48" s="32">
        <f>Data3!Q53</f>
        <v>2734333.3333333335</v>
      </c>
      <c r="D48" s="28">
        <f t="shared" si="0"/>
        <v>101107333.33333333</v>
      </c>
      <c r="E48" s="6">
        <f>Data1!T48</f>
        <v>32548730869.363411</v>
      </c>
      <c r="F48" s="28">
        <f t="shared" si="1"/>
        <v>33970584202.696743</v>
      </c>
      <c r="G48" s="76" t="s">
        <v>294</v>
      </c>
      <c r="H48" s="120">
        <f t="shared" si="2"/>
        <v>1343.9414563808789</v>
      </c>
      <c r="I48" s="86">
        <f t="shared" si="3"/>
        <v>25.845028007324593</v>
      </c>
      <c r="J48" s="83">
        <f t="shared" si="4"/>
        <v>1323.4822916598421</v>
      </c>
      <c r="K48" s="86">
        <f t="shared" si="5"/>
        <v>25.451582531920039</v>
      </c>
      <c r="L48" s="84"/>
      <c r="M48" s="7">
        <v>1957</v>
      </c>
      <c r="N48" s="6">
        <f t="shared" ref="N48" si="42">AVERAGE(D45:D48)</f>
        <v>100689083.33333333</v>
      </c>
      <c r="O48" s="6">
        <f t="shared" ref="O48" si="43">AVERAGE(F45:F48)*4</f>
        <v>138102473721.34119</v>
      </c>
      <c r="P48" s="6">
        <f t="shared" ref="P48" si="44">AVERAGE(B45:B48)*1000</f>
        <v>97889583.333333328</v>
      </c>
      <c r="Q48" s="6">
        <f t="shared" ref="Q48" si="45">AVERAGE(E45:E48)*4</f>
        <v>132279513721.34119</v>
      </c>
      <c r="R48" s="7">
        <v>1957</v>
      </c>
      <c r="S48" s="7"/>
      <c r="T48" s="4">
        <v>1987</v>
      </c>
      <c r="U48" s="6">
        <v>156816635.95833331</v>
      </c>
      <c r="V48" s="6">
        <v>221799801544.53253</v>
      </c>
      <c r="W48" s="6">
        <f t="shared" si="6"/>
        <v>1414.3894886475275</v>
      </c>
      <c r="X48" s="5">
        <f t="shared" si="7"/>
        <v>27.199797858606299</v>
      </c>
      <c r="Y48" s="5"/>
      <c r="Z48" s="7">
        <v>1987</v>
      </c>
      <c r="AA48" s="6">
        <v>154644333.33333331</v>
      </c>
      <c r="AB48" s="6">
        <v>217281412084.53253</v>
      </c>
      <c r="AC48" s="6">
        <f t="shared" si="8"/>
        <v>1405.0395989369104</v>
      </c>
      <c r="AD48" s="5">
        <f t="shared" si="9"/>
        <v>27.019992287248275</v>
      </c>
      <c r="AE48" s="106"/>
    </row>
    <row r="49" spans="1:31" ht="12.75" customHeight="1" x14ac:dyDescent="0.2">
      <c r="A49" t="s">
        <v>284</v>
      </c>
      <c r="B49" s="32">
        <f>Data2!P54</f>
        <v>98688</v>
      </c>
      <c r="C49" s="32">
        <f>Data3!Q54</f>
        <v>2646333.3333333335</v>
      </c>
      <c r="D49" s="28">
        <f t="shared" si="0"/>
        <v>101334333.33333333</v>
      </c>
      <c r="E49" s="6">
        <f>Data1!T49</f>
        <v>32009764251.970516</v>
      </c>
      <c r="F49" s="28">
        <f t="shared" si="1"/>
        <v>33385857585.303848</v>
      </c>
      <c r="G49" s="76" t="s">
        <v>284</v>
      </c>
      <c r="H49" s="120">
        <f t="shared" si="2"/>
        <v>1317.8497943232344</v>
      </c>
      <c r="I49" s="86">
        <f t="shared" si="3"/>
        <v>25.343265275446814</v>
      </c>
      <c r="J49" s="83">
        <f t="shared" si="4"/>
        <v>1297.4126237017881</v>
      </c>
      <c r="K49" s="86">
        <f t="shared" si="5"/>
        <v>24.950242763495925</v>
      </c>
      <c r="L49" s="11"/>
      <c r="N49" s="6"/>
      <c r="T49" s="4">
        <v>1988</v>
      </c>
      <c r="U49" s="6">
        <v>158152464.5</v>
      </c>
      <c r="V49" s="6">
        <v>228149666805.86066</v>
      </c>
      <c r="W49" s="6">
        <f t="shared" si="6"/>
        <v>1442.5931807459167</v>
      </c>
      <c r="X49" s="5">
        <f t="shared" si="7"/>
        <v>27.74217655280609</v>
      </c>
      <c r="Y49" s="5"/>
      <c r="Z49" s="7">
        <v>1988</v>
      </c>
      <c r="AA49" s="6">
        <v>156000750</v>
      </c>
      <c r="AB49" s="6">
        <v>223674100645.86066</v>
      </c>
      <c r="AC49" s="6">
        <f t="shared" si="8"/>
        <v>1433.8014441972916</v>
      </c>
      <c r="AD49" s="5">
        <f t="shared" si="9"/>
        <v>27.573104696101762</v>
      </c>
      <c r="AE49" s="106"/>
    </row>
    <row r="50" spans="1:31" ht="12.75" customHeight="1" x14ac:dyDescent="0.2">
      <c r="A50" t="s">
        <v>285</v>
      </c>
      <c r="B50" s="32">
        <f>Data2!P55</f>
        <v>98926</v>
      </c>
      <c r="C50" s="32">
        <f>Data3!Q55</f>
        <v>2641000</v>
      </c>
      <c r="D50" s="28">
        <f t="shared" si="0"/>
        <v>101567000</v>
      </c>
      <c r="E50" s="6">
        <f>Data1!T50</f>
        <v>31898628168.29113</v>
      </c>
      <c r="F50" s="28">
        <f t="shared" si="1"/>
        <v>33271948168.29113</v>
      </c>
      <c r="G50" s="76" t="s">
        <v>285</v>
      </c>
      <c r="H50" s="120">
        <f t="shared" si="2"/>
        <v>1310.3448233497545</v>
      </c>
      <c r="I50" s="86">
        <f t="shared" si="3"/>
        <v>25.198938910572203</v>
      </c>
      <c r="J50" s="83">
        <f t="shared" si="4"/>
        <v>1289.7975524449034</v>
      </c>
      <c r="K50" s="86">
        <f t="shared" si="5"/>
        <v>24.803799085478911</v>
      </c>
      <c r="L50" s="11"/>
      <c r="N50" s="6"/>
      <c r="T50" s="4">
        <v>1989</v>
      </c>
      <c r="U50" s="6">
        <v>159354556.33333331</v>
      </c>
      <c r="V50" s="6">
        <v>233083603055.6705</v>
      </c>
      <c r="W50" s="6">
        <f t="shared" si="6"/>
        <v>1462.6729754002947</v>
      </c>
      <c r="X50" s="5">
        <f t="shared" si="7"/>
        <v>28.128326450005666</v>
      </c>
      <c r="Y50" s="5"/>
      <c r="Z50" s="7">
        <v>1989</v>
      </c>
      <c r="AA50" s="6">
        <v>157221333.33333331</v>
      </c>
      <c r="AB50" s="6">
        <v>228646499215.6705</v>
      </c>
      <c r="AC50" s="6">
        <f t="shared" si="8"/>
        <v>1454.2969097641787</v>
      </c>
      <c r="AD50" s="5">
        <f t="shared" si="9"/>
        <v>27.967248264695744</v>
      </c>
      <c r="AE50" s="106"/>
    </row>
    <row r="51" spans="1:31" ht="12.75" customHeight="1" x14ac:dyDescent="0.2">
      <c r="A51" t="s">
        <v>295</v>
      </c>
      <c r="B51" s="32">
        <f>Data2!P56</f>
        <v>99160</v>
      </c>
      <c r="C51" s="32">
        <f>Data3!Q56</f>
        <v>2634000</v>
      </c>
      <c r="D51" s="28">
        <f t="shared" si="0"/>
        <v>101794000</v>
      </c>
      <c r="E51" s="6">
        <f>Data1!T51</f>
        <v>31921614102.800072</v>
      </c>
      <c r="F51" s="28">
        <f t="shared" si="1"/>
        <v>33291294102.800072</v>
      </c>
      <c r="G51" s="76" t="s">
        <v>295</v>
      </c>
      <c r="H51" s="120">
        <f t="shared" si="2"/>
        <v>1308.1829617777107</v>
      </c>
      <c r="I51" s="86">
        <f t="shared" si="3"/>
        <v>25.15736464957136</v>
      </c>
      <c r="J51" s="83">
        <f t="shared" si="4"/>
        <v>1287.6810852279173</v>
      </c>
      <c r="K51" s="86">
        <f t="shared" si="5"/>
        <v>24.763097792844562</v>
      </c>
      <c r="L51" s="11"/>
      <c r="N51" s="6"/>
      <c r="T51" s="4">
        <v>1990</v>
      </c>
      <c r="U51" s="6">
        <v>161994925.875</v>
      </c>
      <c r="V51" s="6">
        <v>235018531081.54474</v>
      </c>
      <c r="W51" s="6">
        <f t="shared" si="6"/>
        <v>1450.7771142343797</v>
      </c>
      <c r="X51" s="5">
        <f t="shared" si="7"/>
        <v>27.899559889122688</v>
      </c>
      <c r="Y51" s="5"/>
      <c r="Z51" s="7">
        <v>1990</v>
      </c>
      <c r="AA51" s="6">
        <v>159917250</v>
      </c>
      <c r="AB51" s="6">
        <v>230696965261.54474</v>
      </c>
      <c r="AC51" s="6">
        <f t="shared" si="8"/>
        <v>1442.6021286730777</v>
      </c>
      <c r="AD51" s="5">
        <f t="shared" si="9"/>
        <v>27.742348628328418</v>
      </c>
      <c r="AE51" s="106"/>
    </row>
    <row r="52" spans="1:31" ht="12.75" customHeight="1" x14ac:dyDescent="0.2">
      <c r="A52" t="s">
        <v>183</v>
      </c>
      <c r="B52" s="32">
        <f>Data2!P57</f>
        <v>99492.333333333328</v>
      </c>
      <c r="C52" s="32">
        <f>Data3!Q57</f>
        <v>2598015</v>
      </c>
      <c r="D52" s="28">
        <f t="shared" si="0"/>
        <v>102090348.33333333</v>
      </c>
      <c r="E52" s="6">
        <f>Data1!T52</f>
        <v>32673596093.909798</v>
      </c>
      <c r="F52" s="28">
        <f t="shared" si="1"/>
        <v>34024563893.909798</v>
      </c>
      <c r="G52" s="76" t="s">
        <v>183</v>
      </c>
      <c r="H52" s="120">
        <f t="shared" si="2"/>
        <v>1333.1157920165701</v>
      </c>
      <c r="I52" s="86">
        <f t="shared" si="3"/>
        <v>25.63684215416481</v>
      </c>
      <c r="J52" s="83">
        <f t="shared" si="4"/>
        <v>1313.6126171427534</v>
      </c>
      <c r="K52" s="86">
        <f t="shared" si="5"/>
        <v>25.261781098899103</v>
      </c>
      <c r="L52" s="84"/>
      <c r="M52" s="7">
        <v>1958</v>
      </c>
      <c r="N52" s="6">
        <f t="shared" ref="N52" si="46">AVERAGE(D49:D52)</f>
        <v>101696420.41666666</v>
      </c>
      <c r="O52" s="6">
        <f t="shared" ref="O52" si="47">AVERAGE(F49:F52)*4</f>
        <v>133973663750.30484</v>
      </c>
      <c r="P52" s="6">
        <f t="shared" ref="P52" si="48">AVERAGE(B49:B52)*1000</f>
        <v>99066583.333333328</v>
      </c>
      <c r="Q52" s="6">
        <f t="shared" ref="Q52" si="49">AVERAGE(E49:E52)*4</f>
        <v>128503602616.9715</v>
      </c>
      <c r="R52" s="7">
        <v>1958</v>
      </c>
      <c r="S52" s="7"/>
      <c r="T52" s="4">
        <v>1991</v>
      </c>
      <c r="U52" s="6">
        <v>163233382.54166666</v>
      </c>
      <c r="V52" s="6">
        <v>232166716358.13367</v>
      </c>
      <c r="W52" s="6">
        <f t="shared" si="6"/>
        <v>1422.2992426127739</v>
      </c>
      <c r="X52" s="5">
        <f t="shared" si="7"/>
        <v>27.351908511784114</v>
      </c>
      <c r="Y52" s="5"/>
      <c r="Z52" s="7">
        <v>1991</v>
      </c>
      <c r="AA52" s="6">
        <v>161224666.66666666</v>
      </c>
      <c r="AB52" s="6">
        <v>227988587338.13367</v>
      </c>
      <c r="AC52" s="6">
        <f t="shared" si="8"/>
        <v>1414.1048764548043</v>
      </c>
      <c r="AD52" s="5">
        <f t="shared" si="9"/>
        <v>27.194324547207774</v>
      </c>
      <c r="AE52" s="106"/>
    </row>
    <row r="53" spans="1:31" x14ac:dyDescent="0.2">
      <c r="A53" t="s">
        <v>2</v>
      </c>
      <c r="B53" s="32">
        <f>Data2!P58</f>
        <v>99848.333333333328</v>
      </c>
      <c r="C53" s="32">
        <f>Data3!Q58</f>
        <v>2571623.5</v>
      </c>
      <c r="D53" s="28">
        <f t="shared" si="0"/>
        <v>102419956.83333333</v>
      </c>
      <c r="E53" s="6">
        <f>Data1!T53</f>
        <v>32870235216.396988</v>
      </c>
      <c r="F53" s="28">
        <f>E53+40*C53*13</f>
        <v>34207479436.396988</v>
      </c>
      <c r="G53" s="76" t="s">
        <v>2</v>
      </c>
      <c r="H53" s="120">
        <f>F53/D53*4</f>
        <v>1335.9692971580675</v>
      </c>
      <c r="I53" s="86">
        <f t="shared" si="3"/>
        <v>25.691717253039762</v>
      </c>
      <c r="J53" s="83">
        <f t="shared" si="4"/>
        <v>1316.8065652798873</v>
      </c>
      <c r="K53" s="86">
        <f t="shared" si="5"/>
        <v>25.323203178459373</v>
      </c>
      <c r="L53" s="11"/>
      <c r="M53" s="7"/>
      <c r="N53" s="6"/>
      <c r="R53" s="7"/>
      <c r="S53" s="7"/>
      <c r="T53" s="4">
        <v>1992</v>
      </c>
      <c r="U53" s="6">
        <v>164500916.08333331</v>
      </c>
      <c r="V53" s="6">
        <v>233020323307.4483</v>
      </c>
      <c r="W53" s="6">
        <f t="shared" si="6"/>
        <v>1416.5290312997663</v>
      </c>
      <c r="X53" s="5">
        <f t="shared" si="7"/>
        <v>27.24094290961089</v>
      </c>
      <c r="Y53" s="5"/>
      <c r="Z53" s="7">
        <v>1992</v>
      </c>
      <c r="AA53" s="6">
        <v>162626583.33333331</v>
      </c>
      <c r="AB53" s="6">
        <v>229121711187.4483</v>
      </c>
      <c r="AC53" s="6">
        <f t="shared" si="8"/>
        <v>1408.8822779841651</v>
      </c>
      <c r="AD53" s="5">
        <f t="shared" si="9"/>
        <v>27.093889961233945</v>
      </c>
      <c r="AE53" s="106"/>
    </row>
    <row r="54" spans="1:31" x14ac:dyDescent="0.2">
      <c r="A54" t="s">
        <v>3</v>
      </c>
      <c r="B54" s="32">
        <f>Data2!P59</f>
        <v>100202.33333333333</v>
      </c>
      <c r="C54" s="32">
        <f>Data3!Q59</f>
        <v>2545232</v>
      </c>
      <c r="D54" s="28">
        <f t="shared" si="0"/>
        <v>102747565.33333333</v>
      </c>
      <c r="E54" s="6">
        <f>Data1!T54</f>
        <v>33263470380.439041</v>
      </c>
      <c r="F54" s="28">
        <f t="shared" ref="F54:F117" si="50">E54+40*C54*13</f>
        <v>34586991020.439041</v>
      </c>
      <c r="G54" s="76" t="s">
        <v>3</v>
      </c>
      <c r="H54" s="120">
        <f t="shared" ref="H54:H84" si="51">F54/D54*4</f>
        <v>1346.4841101872159</v>
      </c>
      <c r="I54" s="86">
        <f t="shared" si="3"/>
        <v>25.893925195908</v>
      </c>
      <c r="J54" s="83">
        <f t="shared" si="4"/>
        <v>1327.8521277457562</v>
      </c>
      <c r="K54" s="86">
        <f t="shared" si="5"/>
        <v>25.535617841264543</v>
      </c>
      <c r="L54" s="11"/>
      <c r="M54" s="7"/>
      <c r="N54" s="6"/>
      <c r="R54" s="7"/>
      <c r="S54" s="7"/>
      <c r="T54" s="4">
        <v>1993</v>
      </c>
      <c r="U54" s="6">
        <v>165947047.41666669</v>
      </c>
      <c r="V54" s="6">
        <v>237654353148.26086</v>
      </c>
      <c r="W54" s="6">
        <f t="shared" si="6"/>
        <v>1432.109560536793</v>
      </c>
      <c r="X54" s="5">
        <f t="shared" si="7"/>
        <v>27.540568471861402</v>
      </c>
      <c r="Y54" s="5"/>
      <c r="Z54" s="7">
        <v>1993</v>
      </c>
      <c r="AA54" s="6">
        <v>164203666.66666669</v>
      </c>
      <c r="AB54" s="6">
        <v>234028121188.26086</v>
      </c>
      <c r="AC54" s="6">
        <f t="shared" si="8"/>
        <v>1425.2307877103485</v>
      </c>
      <c r="AD54" s="5">
        <f t="shared" si="9"/>
        <v>27.408284379045163</v>
      </c>
      <c r="AE54" s="106"/>
    </row>
    <row r="55" spans="1:31" x14ac:dyDescent="0.2">
      <c r="A55" t="s">
        <v>4</v>
      </c>
      <c r="B55" s="32">
        <f>Data2!P60</f>
        <v>100527.33333333333</v>
      </c>
      <c r="C55" s="32">
        <f>Data3!Q60</f>
        <v>2518840.5</v>
      </c>
      <c r="D55" s="28">
        <f t="shared" si="0"/>
        <v>103046173.83333333</v>
      </c>
      <c r="E55" s="6">
        <f>Data1!T55</f>
        <v>33117150822.47226</v>
      </c>
      <c r="F55" s="28">
        <f t="shared" si="50"/>
        <v>34426947882.47226</v>
      </c>
      <c r="G55" s="76" t="s">
        <v>4</v>
      </c>
      <c r="H55" s="120">
        <f t="shared" si="51"/>
        <v>1336.369769076699</v>
      </c>
      <c r="I55" s="86">
        <f t="shared" si="3"/>
        <v>25.699418636090364</v>
      </c>
      <c r="J55" s="83">
        <f t="shared" si="4"/>
        <v>1317.7371655790701</v>
      </c>
      <c r="K55" s="86">
        <f t="shared" si="5"/>
        <v>25.341099338059038</v>
      </c>
      <c r="L55" s="11"/>
      <c r="M55" s="7"/>
      <c r="N55" s="6"/>
      <c r="R55" s="7"/>
      <c r="S55" s="7"/>
      <c r="T55" s="4">
        <v>1994</v>
      </c>
      <c r="U55" s="6">
        <v>167447719.87500003</v>
      </c>
      <c r="V55" s="6">
        <v>242722179574.40146</v>
      </c>
      <c r="W55" s="6">
        <f t="shared" si="6"/>
        <v>1449.5400699131283</v>
      </c>
      <c r="X55" s="5">
        <f t="shared" si="7"/>
        <v>27.875770575252467</v>
      </c>
      <c r="Y55" s="5"/>
      <c r="Z55" s="7">
        <v>1994</v>
      </c>
      <c r="AA55" s="6">
        <v>165801750.00000003</v>
      </c>
      <c r="AB55" s="6">
        <v>239298562234.40146</v>
      </c>
      <c r="AC55" s="6">
        <f t="shared" si="8"/>
        <v>1443.2812816173619</v>
      </c>
      <c r="AD55" s="5">
        <f t="shared" si="9"/>
        <v>27.755409261872344</v>
      </c>
      <c r="AE55" s="106"/>
    </row>
    <row r="56" spans="1:31" x14ac:dyDescent="0.2">
      <c r="A56" t="s">
        <v>5</v>
      </c>
      <c r="B56" s="32">
        <f>Data2!P61</f>
        <v>100800.66666666667</v>
      </c>
      <c r="C56" s="32">
        <f>Data3!Q61</f>
        <v>2492449</v>
      </c>
      <c r="D56" s="28">
        <f t="shared" si="0"/>
        <v>103293115.66666667</v>
      </c>
      <c r="E56" s="6">
        <f>Data1!T56</f>
        <v>33052993469.36393</v>
      </c>
      <c r="F56" s="28">
        <f t="shared" si="50"/>
        <v>34349066949.36393</v>
      </c>
      <c r="G56" s="76" t="s">
        <v>5</v>
      </c>
      <c r="H56" s="120">
        <f t="shared" si="51"/>
        <v>1330.159003440675</v>
      </c>
      <c r="I56" s="86">
        <f t="shared" si="3"/>
        <v>25.579980835397595</v>
      </c>
      <c r="J56" s="83">
        <f t="shared" si="4"/>
        <v>1311.6180502522045</v>
      </c>
      <c r="K56" s="86">
        <f t="shared" si="5"/>
        <v>25.223424043311624</v>
      </c>
      <c r="L56" s="84"/>
      <c r="M56" s="7">
        <v>1959</v>
      </c>
      <c r="N56" s="6">
        <f t="shared" ref="N56" si="52">AVERAGE(D53:D56)</f>
        <v>102876702.91666667</v>
      </c>
      <c r="O56" s="6">
        <f t="shared" ref="O56" si="53">AVERAGE(F53:F56)*4</f>
        <v>137570485288.67221</v>
      </c>
      <c r="P56" s="6">
        <f t="shared" ref="P56" si="54">AVERAGE(B53:B56)*1000</f>
        <v>100344666.66666667</v>
      </c>
      <c r="Q56" s="6">
        <f t="shared" ref="Q56" si="55">AVERAGE(E53:E56)*4</f>
        <v>132303849888.67221</v>
      </c>
      <c r="R56" s="7">
        <v>1959</v>
      </c>
      <c r="S56" s="7"/>
      <c r="T56" s="4">
        <v>1995</v>
      </c>
      <c r="U56" s="6">
        <v>168689323.75</v>
      </c>
      <c r="V56" s="6">
        <v>246774010098.38397</v>
      </c>
      <c r="W56" s="6">
        <f t="shared" si="6"/>
        <v>1462.8905055313792</v>
      </c>
      <c r="X56" s="5">
        <f t="shared" si="7"/>
        <v>28.132509721757291</v>
      </c>
      <c r="Y56" s="5"/>
      <c r="Z56" s="7">
        <v>1995</v>
      </c>
      <c r="AA56" s="6">
        <v>167136500</v>
      </c>
      <c r="AB56" s="6">
        <v>243544136698.38397</v>
      </c>
      <c r="AC56" s="6">
        <f t="shared" si="8"/>
        <v>1457.1570943413556</v>
      </c>
      <c r="AD56" s="5">
        <f t="shared" si="9"/>
        <v>28.022251814256837</v>
      </c>
      <c r="AE56" s="106"/>
    </row>
    <row r="57" spans="1:31" x14ac:dyDescent="0.2">
      <c r="A57" t="s">
        <v>6</v>
      </c>
      <c r="B57" s="32">
        <f>Data2!P62</f>
        <v>101480.66666666667</v>
      </c>
      <c r="C57" s="32">
        <f>Data3!Q62</f>
        <v>2492346</v>
      </c>
      <c r="D57" s="28">
        <f t="shared" si="0"/>
        <v>103973012.66666667</v>
      </c>
      <c r="E57" s="6">
        <f>Data1!T57</f>
        <v>33032739660.850304</v>
      </c>
      <c r="F57" s="28">
        <f t="shared" si="50"/>
        <v>34328759580.850304</v>
      </c>
      <c r="G57" s="76" t="s">
        <v>6</v>
      </c>
      <c r="H57" s="120">
        <f t="shared" si="51"/>
        <v>1320.6796148499395</v>
      </c>
      <c r="I57" s="86">
        <f t="shared" si="3"/>
        <v>25.397684900960375</v>
      </c>
      <c r="J57" s="83">
        <f t="shared" si="4"/>
        <v>1302.0308496534763</v>
      </c>
      <c r="K57" s="86">
        <f t="shared" si="5"/>
        <v>25.039054801028389</v>
      </c>
      <c r="L57" s="11"/>
      <c r="N57" s="6"/>
      <c r="T57" s="4">
        <v>1996</v>
      </c>
      <c r="U57" s="6">
        <v>170328410.25</v>
      </c>
      <c r="V57" s="6">
        <v>250144102517.74658</v>
      </c>
      <c r="W57" s="6">
        <f t="shared" si="6"/>
        <v>1468.5988212453628</v>
      </c>
      <c r="X57" s="5">
        <f t="shared" si="7"/>
        <v>28.242285023949286</v>
      </c>
      <c r="Y57" s="5"/>
      <c r="Z57" s="7">
        <v>1996</v>
      </c>
      <c r="AA57" s="6">
        <v>168839250</v>
      </c>
      <c r="AB57" s="6">
        <v>247046649197.74658</v>
      </c>
      <c r="AC57" s="6">
        <f t="shared" si="8"/>
        <v>1463.2062698557745</v>
      </c>
      <c r="AD57" s="5">
        <f t="shared" si="9"/>
        <v>28.138582112611047</v>
      </c>
      <c r="AE57" s="106"/>
    </row>
    <row r="58" spans="1:31" x14ac:dyDescent="0.2">
      <c r="A58" t="s">
        <v>7</v>
      </c>
      <c r="B58" s="32">
        <f>Data2!P63</f>
        <v>101758.33333333333</v>
      </c>
      <c r="C58" s="32">
        <f>Data3!Q63</f>
        <v>2492243</v>
      </c>
      <c r="D58" s="28">
        <f t="shared" si="0"/>
        <v>104250576.33333333</v>
      </c>
      <c r="E58" s="6">
        <f>Data1!T58</f>
        <v>33476713610.061665</v>
      </c>
      <c r="F58" s="28">
        <f t="shared" si="50"/>
        <v>34772679970.061661</v>
      </c>
      <c r="G58" s="76" t="s">
        <v>7</v>
      </c>
      <c r="H58" s="120">
        <f t="shared" si="51"/>
        <v>1334.1961720721292</v>
      </c>
      <c r="I58" s="86">
        <f t="shared" si="3"/>
        <v>25.657618693694793</v>
      </c>
      <c r="J58" s="83">
        <f t="shared" si="4"/>
        <v>1315.9301066931127</v>
      </c>
      <c r="K58" s="86">
        <f t="shared" si="5"/>
        <v>25.306348205636784</v>
      </c>
      <c r="L58" s="11"/>
      <c r="N58" s="6"/>
      <c r="T58" s="4">
        <v>1997</v>
      </c>
      <c r="U58" s="6">
        <v>172595080.33333334</v>
      </c>
      <c r="V58" s="6">
        <v>257591499368.75989</v>
      </c>
      <c r="W58" s="6">
        <f t="shared" si="6"/>
        <v>1492.4614239946627</v>
      </c>
      <c r="X58" s="5">
        <f t="shared" si="7"/>
        <v>28.701181230666592</v>
      </c>
      <c r="Y58" s="5"/>
      <c r="Z58" s="7">
        <v>1997</v>
      </c>
      <c r="AA58" s="6">
        <v>171144083.33333334</v>
      </c>
      <c r="AB58" s="6">
        <v>254573425608.75989</v>
      </c>
      <c r="AC58" s="6">
        <f t="shared" si="8"/>
        <v>1487.4801433417547</v>
      </c>
      <c r="AD58" s="5">
        <f t="shared" si="9"/>
        <v>28.605387371956819</v>
      </c>
      <c r="AE58" s="106"/>
    </row>
    <row r="59" spans="1:31" x14ac:dyDescent="0.2">
      <c r="A59" t="s">
        <v>8</v>
      </c>
      <c r="B59" s="32">
        <f>Data2!P64</f>
        <v>102043.66666666667</v>
      </c>
      <c r="C59" s="32">
        <f>Data3!Q64</f>
        <v>2492140</v>
      </c>
      <c r="D59" s="28">
        <f t="shared" si="0"/>
        <v>104535806.66666667</v>
      </c>
      <c r="E59" s="6">
        <f>Data1!T59</f>
        <v>33770075059.940815</v>
      </c>
      <c r="F59" s="28">
        <f t="shared" si="50"/>
        <v>35065987859.940811</v>
      </c>
      <c r="G59" s="76" t="s">
        <v>8</v>
      </c>
      <c r="H59" s="120">
        <f t="shared" si="51"/>
        <v>1341.7790124968653</v>
      </c>
      <c r="I59" s="86">
        <f t="shared" si="3"/>
        <v>25.803442548016641</v>
      </c>
      <c r="J59" s="83">
        <f t="shared" si="4"/>
        <v>1323.7499656006407</v>
      </c>
      <c r="K59" s="86">
        <f t="shared" si="5"/>
        <v>25.45673010770463</v>
      </c>
      <c r="L59" s="11"/>
      <c r="N59" s="6"/>
      <c r="T59" s="4">
        <v>1998</v>
      </c>
      <c r="U59" s="6">
        <v>174382130.16666669</v>
      </c>
      <c r="V59" s="6">
        <v>261946815487.52863</v>
      </c>
      <c r="W59" s="6">
        <f t="shared" si="6"/>
        <v>1502.1425374100631</v>
      </c>
      <c r="X59" s="5">
        <f t="shared" si="7"/>
        <v>28.887356488655062</v>
      </c>
      <c r="Y59" s="5"/>
      <c r="Z59" s="7">
        <v>1998</v>
      </c>
      <c r="AA59" s="6">
        <v>172982666.66666669</v>
      </c>
      <c r="AB59" s="6">
        <v>259035931407.52863</v>
      </c>
      <c r="AC59" s="6">
        <f t="shared" si="8"/>
        <v>1497.4675578720523</v>
      </c>
      <c r="AD59" s="5">
        <f t="shared" si="9"/>
        <v>28.797453036001006</v>
      </c>
      <c r="AE59" s="106"/>
    </row>
    <row r="60" spans="1:31" x14ac:dyDescent="0.2">
      <c r="A60" t="s">
        <v>9</v>
      </c>
      <c r="B60" s="32">
        <f>Data2!P65</f>
        <v>102350.33333333333</v>
      </c>
      <c r="C60" s="32">
        <f>Data3!Q65</f>
        <v>2492037</v>
      </c>
      <c r="D60" s="28">
        <f t="shared" si="0"/>
        <v>104842370.33333333</v>
      </c>
      <c r="E60" s="6">
        <f>Data1!T60</f>
        <v>33424496895.369255</v>
      </c>
      <c r="F60" s="28">
        <f t="shared" si="50"/>
        <v>34720356135.369255</v>
      </c>
      <c r="G60" s="76" t="s">
        <v>9</v>
      </c>
      <c r="H60" s="120">
        <f t="shared" si="51"/>
        <v>1324.6688728986262</v>
      </c>
      <c r="I60" s="86">
        <f t="shared" si="3"/>
        <v>25.474401401896657</v>
      </c>
      <c r="J60" s="83">
        <f t="shared" si="4"/>
        <v>1306.2779888175942</v>
      </c>
      <c r="K60" s="86">
        <f t="shared" si="5"/>
        <v>25.120730554184505</v>
      </c>
      <c r="L60" s="84"/>
      <c r="M60" s="7">
        <v>1960</v>
      </c>
      <c r="N60" s="6">
        <f t="shared" ref="N60" si="56">AVERAGE(D57:D60)</f>
        <v>104400441.5</v>
      </c>
      <c r="O60" s="6">
        <f t="shared" ref="O60" si="57">AVERAGE(F57:F60)*4</f>
        <v>138887783546.22202</v>
      </c>
      <c r="P60" s="6">
        <f t="shared" ref="P60" si="58">AVERAGE(B57:B60)*1000</f>
        <v>101908250</v>
      </c>
      <c r="Q60" s="6">
        <f t="shared" ref="Q60" si="59">AVERAGE(E57:E60)*4</f>
        <v>133704025226.22205</v>
      </c>
      <c r="R60" s="7">
        <v>1960</v>
      </c>
      <c r="S60" s="7"/>
      <c r="T60" s="4">
        <v>1999</v>
      </c>
      <c r="U60" s="6">
        <v>176642688.83333331</v>
      </c>
      <c r="V60" s="6">
        <v>266465353008.96118</v>
      </c>
      <c r="W60" s="6">
        <f t="shared" si="6"/>
        <v>1508.4991899120023</v>
      </c>
      <c r="X60" s="5">
        <f t="shared" si="7"/>
        <v>29.009599806000043</v>
      </c>
      <c r="Y60" s="5"/>
      <c r="Z60" s="7">
        <v>1999</v>
      </c>
      <c r="AA60" s="6">
        <v>175269083.33333331</v>
      </c>
      <c r="AB60" s="6">
        <v>263608253568.96118</v>
      </c>
      <c r="AC60" s="6">
        <f t="shared" si="8"/>
        <v>1504.0202673258759</v>
      </c>
      <c r="AD60" s="5">
        <f t="shared" si="9"/>
        <v>28.923466679343768</v>
      </c>
      <c r="AE60" s="106"/>
    </row>
    <row r="61" spans="1:31" x14ac:dyDescent="0.2">
      <c r="A61" t="s">
        <v>10</v>
      </c>
      <c r="B61" s="32">
        <f>Data2!P66</f>
        <v>102706</v>
      </c>
      <c r="C61" s="32">
        <f>Data3!Q66</f>
        <v>2507255.75</v>
      </c>
      <c r="D61" s="28">
        <f t="shared" si="0"/>
        <v>105213255.75</v>
      </c>
      <c r="E61" s="6">
        <f>Data1!T61</f>
        <v>33636765792.334957</v>
      </c>
      <c r="F61" s="28">
        <f t="shared" si="50"/>
        <v>34940538782.334961</v>
      </c>
      <c r="G61" s="76" t="s">
        <v>10</v>
      </c>
      <c r="H61" s="120">
        <f t="shared" si="51"/>
        <v>1328.3702146945475</v>
      </c>
      <c r="I61" s="86">
        <f t="shared" si="3"/>
        <v>25.545581051818221</v>
      </c>
      <c r="J61" s="83">
        <f t="shared" si="4"/>
        <v>1310.0214512232958</v>
      </c>
      <c r="K61" s="86">
        <f t="shared" si="5"/>
        <v>25.192720215832612</v>
      </c>
      <c r="L61" s="11"/>
      <c r="M61" s="7"/>
      <c r="N61" s="6"/>
      <c r="R61" s="7"/>
      <c r="S61" s="7"/>
      <c r="T61" s="4">
        <v>2000</v>
      </c>
      <c r="U61" s="6">
        <v>180484286</v>
      </c>
      <c r="V61" s="6">
        <v>273927097615.06445</v>
      </c>
      <c r="W61" s="6">
        <f t="shared" si="6"/>
        <v>1517.7337799650018</v>
      </c>
      <c r="X61" s="5">
        <f t="shared" si="7"/>
        <v>29.187188076250035</v>
      </c>
      <c r="Y61" s="5"/>
      <c r="Z61" s="7">
        <v>2000</v>
      </c>
      <c r="AA61" s="6">
        <v>179110250</v>
      </c>
      <c r="AB61" s="6">
        <v>271069102735.06445</v>
      </c>
      <c r="AC61" s="6">
        <f t="shared" si="8"/>
        <v>1513.4203806597582</v>
      </c>
      <c r="AD61" s="5">
        <f t="shared" si="9"/>
        <v>29.104238089610735</v>
      </c>
      <c r="AE61" s="106"/>
    </row>
    <row r="62" spans="1:31" x14ac:dyDescent="0.2">
      <c r="A62" t="s">
        <v>11</v>
      </c>
      <c r="B62" s="32">
        <f>Data2!P67</f>
        <v>103002.33333333333</v>
      </c>
      <c r="C62" s="32">
        <f>Data3!Q67</f>
        <v>2522474.5</v>
      </c>
      <c r="D62" s="28">
        <f t="shared" si="0"/>
        <v>105524807.83333333</v>
      </c>
      <c r="E62" s="6">
        <f>Data1!T62</f>
        <v>33202125139.280773</v>
      </c>
      <c r="F62" s="28">
        <f t="shared" si="50"/>
        <v>34513811879.280777</v>
      </c>
      <c r="G62" s="76" t="s">
        <v>11</v>
      </c>
      <c r="H62" s="120">
        <f t="shared" si="51"/>
        <v>1308.2729109080076</v>
      </c>
      <c r="I62" s="86">
        <f t="shared" si="3"/>
        <v>25.159094440538606</v>
      </c>
      <c r="J62" s="83">
        <f t="shared" si="4"/>
        <v>1289.3737089171743</v>
      </c>
      <c r="K62" s="86">
        <f t="shared" si="5"/>
        <v>24.795648248407197</v>
      </c>
      <c r="L62" s="11"/>
      <c r="M62" s="7"/>
      <c r="N62" s="6"/>
      <c r="R62" s="7"/>
      <c r="S62" s="7"/>
      <c r="T62" s="4">
        <v>2001</v>
      </c>
      <c r="U62" s="6">
        <v>182800966.58333334</v>
      </c>
      <c r="V62" s="6">
        <v>270796149557.37344</v>
      </c>
      <c r="W62" s="6">
        <f t="shared" si="6"/>
        <v>1481.371540964614</v>
      </c>
      <c r="X62" s="5">
        <f t="shared" si="7"/>
        <v>28.487914249319502</v>
      </c>
      <c r="Y62" s="5"/>
      <c r="Z62" s="7">
        <v>2001</v>
      </c>
      <c r="AA62" s="6">
        <v>181420666.66666669</v>
      </c>
      <c r="AB62" s="6">
        <v>267925125730.70676</v>
      </c>
      <c r="AC62" s="6">
        <f t="shared" si="8"/>
        <v>1476.8170057658263</v>
      </c>
      <c r="AD62" s="5">
        <f t="shared" si="9"/>
        <v>28.400327033958199</v>
      </c>
      <c r="AE62" s="106"/>
    </row>
    <row r="63" spans="1:31" x14ac:dyDescent="0.2">
      <c r="A63" t="s">
        <v>12</v>
      </c>
      <c r="B63" s="32">
        <f>Data2!P68</f>
        <v>103270.66666666667</v>
      </c>
      <c r="C63" s="32">
        <f>Data3!Q68</f>
        <v>2537693.25</v>
      </c>
      <c r="D63" s="28">
        <f t="shared" si="0"/>
        <v>105808359.91666667</v>
      </c>
      <c r="E63" s="6">
        <f>Data1!T63</f>
        <v>33240372873.187199</v>
      </c>
      <c r="F63" s="28">
        <f t="shared" si="50"/>
        <v>34559973363.187195</v>
      </c>
      <c r="G63" s="76" t="s">
        <v>12</v>
      </c>
      <c r="H63" s="120">
        <f t="shared" si="51"/>
        <v>1306.5120143779261</v>
      </c>
      <c r="I63" s="86">
        <f t="shared" si="3"/>
        <v>25.125231045729347</v>
      </c>
      <c r="J63" s="83">
        <f t="shared" si="4"/>
        <v>1287.5049206559022</v>
      </c>
      <c r="K63" s="86">
        <f t="shared" si="5"/>
        <v>24.759710012613503</v>
      </c>
      <c r="L63" s="11"/>
      <c r="M63" s="7"/>
      <c r="N63" s="6"/>
      <c r="R63" s="7"/>
      <c r="S63" s="7"/>
      <c r="T63" s="4">
        <v>2002</v>
      </c>
      <c r="U63" s="6">
        <v>185168351.83333334</v>
      </c>
      <c r="V63" s="6">
        <v>269820101905.17676</v>
      </c>
      <c r="W63" s="6">
        <f t="shared" si="6"/>
        <v>1457.1610063691494</v>
      </c>
      <c r="X63" s="5">
        <f t="shared" si="7"/>
        <v>28.022327045560566</v>
      </c>
      <c r="Y63" s="5"/>
      <c r="Z63" s="7">
        <v>2002</v>
      </c>
      <c r="AA63" s="6">
        <v>183761750</v>
      </c>
      <c r="AB63" s="6">
        <v>266894370091.84344</v>
      </c>
      <c r="AC63" s="6">
        <f t="shared" si="8"/>
        <v>1452.3934937049928</v>
      </c>
      <c r="AD63" s="5">
        <f t="shared" si="9"/>
        <v>27.930644109711402</v>
      </c>
      <c r="AE63" s="106"/>
    </row>
    <row r="64" spans="1:31" x14ac:dyDescent="0.2">
      <c r="A64" t="s">
        <v>13</v>
      </c>
      <c r="B64" s="32">
        <f>Data2!P69</f>
        <v>103358</v>
      </c>
      <c r="C64" s="32">
        <f>Data3!Q69</f>
        <v>2552912</v>
      </c>
      <c r="D64" s="28">
        <f t="shared" si="0"/>
        <v>105910912</v>
      </c>
      <c r="E64" s="6">
        <f>Data1!T64</f>
        <v>33902280144.243427</v>
      </c>
      <c r="F64" s="28">
        <f t="shared" si="50"/>
        <v>35229794384.243423</v>
      </c>
      <c r="G64" s="76" t="s">
        <v>13</v>
      </c>
      <c r="H64" s="120">
        <f t="shared" si="51"/>
        <v>1330.5444630386498</v>
      </c>
      <c r="I64" s="86">
        <f t="shared" si="3"/>
        <v>25.587393519974036</v>
      </c>
      <c r="J64" s="83">
        <f t="shared" si="4"/>
        <v>1312.033133158282</v>
      </c>
      <c r="K64" s="86">
        <f t="shared" si="5"/>
        <v>25.231406406890038</v>
      </c>
      <c r="L64" s="84"/>
      <c r="M64" s="7">
        <v>1961</v>
      </c>
      <c r="N64" s="6">
        <f t="shared" ref="N64" si="60">AVERAGE(D61:D64)</f>
        <v>105614333.875</v>
      </c>
      <c r="O64" s="6">
        <f t="shared" ref="O64" si="61">AVERAGE(F61:F64)*4</f>
        <v>139244118409.04636</v>
      </c>
      <c r="P64" s="6">
        <f t="shared" ref="P64" si="62">AVERAGE(B61:B64)*1000</f>
        <v>103084250</v>
      </c>
      <c r="Q64" s="6">
        <f t="shared" ref="Q64" si="63">AVERAGE(E61:E64)*4</f>
        <v>133981543949.04636</v>
      </c>
      <c r="R64" s="7">
        <v>1961</v>
      </c>
      <c r="S64" s="7"/>
      <c r="T64" s="4">
        <v>2003</v>
      </c>
      <c r="U64" s="6">
        <v>188340274.83333334</v>
      </c>
      <c r="V64" s="6">
        <v>271306992244.3566</v>
      </c>
      <c r="W64" s="6">
        <f t="shared" si="6"/>
        <v>1440.5150065987873</v>
      </c>
      <c r="X64" s="5">
        <f t="shared" si="7"/>
        <v>27.702211665361293</v>
      </c>
      <c r="Y64" s="5"/>
      <c r="Z64" s="7">
        <v>2003</v>
      </c>
      <c r="AA64" s="6">
        <v>186914416.66666669</v>
      </c>
      <c r="AB64" s="6">
        <v>268341207257.68991</v>
      </c>
      <c r="AC64" s="6">
        <f t="shared" si="8"/>
        <v>1435.6367584862942</v>
      </c>
      <c r="AD64" s="5">
        <f t="shared" si="9"/>
        <v>27.608399201659502</v>
      </c>
      <c r="AE64" s="106"/>
    </row>
    <row r="65" spans="1:31" x14ac:dyDescent="0.2">
      <c r="A65" t="s">
        <v>14</v>
      </c>
      <c r="B65" s="32">
        <f>Data2!P70</f>
        <v>103473</v>
      </c>
      <c r="C65" s="32">
        <f>Data3!Q70</f>
        <v>2586606.5</v>
      </c>
      <c r="D65" s="28">
        <f t="shared" si="0"/>
        <v>106059606.5</v>
      </c>
      <c r="E65" s="6">
        <f>Data1!T65</f>
        <v>33827876596.811459</v>
      </c>
      <c r="F65" s="28">
        <f t="shared" si="50"/>
        <v>35172911976.811462</v>
      </c>
      <c r="G65" s="76" t="s">
        <v>14</v>
      </c>
      <c r="H65" s="120">
        <f t="shared" si="51"/>
        <v>1326.5337535194972</v>
      </c>
      <c r="I65" s="86">
        <f t="shared" si="3"/>
        <v>25.51026449075956</v>
      </c>
      <c r="J65" s="83">
        <f t="shared" si="4"/>
        <v>1307.6986884235098</v>
      </c>
      <c r="K65" s="86">
        <f t="shared" si="5"/>
        <v>25.148051700452111</v>
      </c>
      <c r="L65" s="11"/>
      <c r="N65" s="6"/>
      <c r="T65" s="4">
        <v>2004</v>
      </c>
      <c r="U65" s="6">
        <v>190173403.58333334</v>
      </c>
      <c r="V65" s="6">
        <v>274586915734.37646</v>
      </c>
      <c r="W65" s="6">
        <f t="shared" si="6"/>
        <v>1443.8765387824244</v>
      </c>
      <c r="X65" s="5">
        <f t="shared" si="7"/>
        <v>27.766856515046623</v>
      </c>
      <c r="Y65" s="5"/>
      <c r="Z65" s="7">
        <v>2004</v>
      </c>
      <c r="AA65" s="6">
        <v>188748083.33333334</v>
      </c>
      <c r="AB65" s="6">
        <v>271622249614.37646</v>
      </c>
      <c r="AC65" s="6">
        <f t="shared" si="8"/>
        <v>1439.0728892048428</v>
      </c>
      <c r="AD65" s="5">
        <f t="shared" si="9"/>
        <v>27.674478638554667</v>
      </c>
      <c r="AE65" s="106"/>
    </row>
    <row r="66" spans="1:31" x14ac:dyDescent="0.2">
      <c r="A66" t="s">
        <v>15</v>
      </c>
      <c r="B66" s="32">
        <f>Data2!P71</f>
        <v>103124.66666666667</v>
      </c>
      <c r="C66" s="32">
        <f>Data3!Q71</f>
        <v>2620301</v>
      </c>
      <c r="D66" s="28">
        <f t="shared" si="0"/>
        <v>105744967.66666667</v>
      </c>
      <c r="E66" s="6">
        <f>Data1!T66</f>
        <v>34122587663.059158</v>
      </c>
      <c r="F66" s="28">
        <f t="shared" si="50"/>
        <v>35485144183.059158</v>
      </c>
      <c r="G66" s="76" t="s">
        <v>15</v>
      </c>
      <c r="H66" s="120">
        <f t="shared" si="51"/>
        <v>1342.2915516856285</v>
      </c>
      <c r="I66" s="86">
        <f t="shared" si="3"/>
        <v>25.81329907087747</v>
      </c>
      <c r="J66" s="83">
        <f t="shared" si="4"/>
        <v>1323.5470723354576</v>
      </c>
      <c r="K66" s="86">
        <f t="shared" si="5"/>
        <v>25.452828314143417</v>
      </c>
      <c r="L66" s="11"/>
      <c r="N66" s="6"/>
      <c r="T66" s="4">
        <v>2005</v>
      </c>
      <c r="U66" s="6">
        <v>192405523.58333334</v>
      </c>
      <c r="V66" s="6">
        <v>280262651762.91827</v>
      </c>
      <c r="W66" s="6">
        <f t="shared" si="6"/>
        <v>1456.6247711778028</v>
      </c>
      <c r="X66" s="5">
        <f t="shared" si="7"/>
        <v>28.012014830342363</v>
      </c>
      <c r="Z66" s="7">
        <v>2005</v>
      </c>
      <c r="AA66" s="6">
        <v>191014166.66666666</v>
      </c>
      <c r="AB66" s="6">
        <v>277368629376.25165</v>
      </c>
      <c r="AC66" s="6">
        <f t="shared" si="8"/>
        <v>1452.0840742680605</v>
      </c>
      <c r="AD66" s="5">
        <f t="shared" si="9"/>
        <v>27.92469373592424</v>
      </c>
      <c r="AE66" s="106"/>
    </row>
    <row r="67" spans="1:31" x14ac:dyDescent="0.2">
      <c r="A67" t="s">
        <v>16</v>
      </c>
      <c r="B67" s="32">
        <f>Data2!P72</f>
        <v>103603.33333333333</v>
      </c>
      <c r="C67" s="32">
        <f>Data3!Q72</f>
        <v>2653995.5</v>
      </c>
      <c r="D67" s="28">
        <f t="shared" si="0"/>
        <v>106257328.83333333</v>
      </c>
      <c r="E67" s="6">
        <f>Data1!T67</f>
        <v>34065523918.72625</v>
      </c>
      <c r="F67" s="28">
        <f t="shared" si="50"/>
        <v>35445601578.72625</v>
      </c>
      <c r="G67" s="76" t="s">
        <v>16</v>
      </c>
      <c r="H67" s="120">
        <f t="shared" si="51"/>
        <v>1334.3306092071393</v>
      </c>
      <c r="I67" s="86">
        <f t="shared" si="3"/>
        <v>25.660204023214217</v>
      </c>
      <c r="J67" s="83">
        <f t="shared" si="4"/>
        <v>1315.2288762418036</v>
      </c>
      <c r="K67" s="86">
        <f t="shared" si="5"/>
        <v>25.292863004650069</v>
      </c>
      <c r="L67" s="11"/>
      <c r="N67" s="6"/>
      <c r="T67" s="4">
        <v>2006</v>
      </c>
      <c r="U67" s="6">
        <v>194581048.41666669</v>
      </c>
      <c r="V67" s="6">
        <v>285686175103.68726</v>
      </c>
      <c r="W67" s="6">
        <f t="shared" si="6"/>
        <v>1468.2117165487377</v>
      </c>
      <c r="X67" s="5">
        <f t="shared" si="7"/>
        <v>28.234840702860343</v>
      </c>
      <c r="Z67" s="7">
        <v>2006</v>
      </c>
      <c r="AA67" s="6">
        <v>193201416.66666666</v>
      </c>
      <c r="AB67" s="6">
        <v>282816541063.68726</v>
      </c>
      <c r="AC67" s="6">
        <f t="shared" si="8"/>
        <v>1463.842998375291</v>
      </c>
      <c r="AD67" s="5">
        <f t="shared" si="9"/>
        <v>28.150826891832519</v>
      </c>
      <c r="AE67" s="106"/>
    </row>
    <row r="68" spans="1:31" x14ac:dyDescent="0.2">
      <c r="A68" t="s">
        <v>17</v>
      </c>
      <c r="B68" s="32">
        <f>Data2!P73</f>
        <v>104194</v>
      </c>
      <c r="C68" s="32">
        <f>Data3!Q73</f>
        <v>2687690</v>
      </c>
      <c r="D68" s="28">
        <f t="shared" si="0"/>
        <v>106881690</v>
      </c>
      <c r="E68" s="6">
        <f>Data1!T68</f>
        <v>34008986160.233707</v>
      </c>
      <c r="F68" s="28">
        <f t="shared" si="50"/>
        <v>35406584960.233704</v>
      </c>
      <c r="G68" s="76" t="s">
        <v>17</v>
      </c>
      <c r="H68" s="120">
        <f t="shared" si="51"/>
        <v>1325.0757902586945</v>
      </c>
      <c r="I68" s="86">
        <f t="shared" si="3"/>
        <v>25.482226735744124</v>
      </c>
      <c r="J68" s="83">
        <f t="shared" si="4"/>
        <v>1305.6024784626259</v>
      </c>
      <c r="K68" s="86">
        <f t="shared" si="5"/>
        <v>25.107739970435112</v>
      </c>
      <c r="L68" s="84"/>
      <c r="M68" s="7">
        <v>1962</v>
      </c>
      <c r="N68" s="6">
        <f t="shared" ref="N68" si="64">AVERAGE(D65:D68)</f>
        <v>106235898.25</v>
      </c>
      <c r="O68" s="6">
        <f t="shared" ref="O68" si="65">AVERAGE(F65:F68)*4</f>
        <v>141510242698.83057</v>
      </c>
      <c r="P68" s="6">
        <f t="shared" ref="P68" si="66">AVERAGE(B65:B68)*1000</f>
        <v>103598750</v>
      </c>
      <c r="Q68" s="6">
        <f t="shared" ref="Q68" si="67">AVERAGE(E65:E68)*4</f>
        <v>136024974338.83057</v>
      </c>
      <c r="R68" s="7">
        <v>1962</v>
      </c>
      <c r="S68" s="7"/>
      <c r="T68" s="4">
        <v>2007</v>
      </c>
      <c r="U68" s="6">
        <v>197012575.75</v>
      </c>
      <c r="V68" s="6">
        <v>288586905493.88812</v>
      </c>
      <c r="W68" s="6">
        <f t="shared" si="6"/>
        <v>1464.8146413764559</v>
      </c>
      <c r="X68" s="5">
        <f t="shared" si="7"/>
        <v>28.169512334162615</v>
      </c>
      <c r="Z68" s="7">
        <v>2007</v>
      </c>
      <c r="AA68" s="6">
        <v>195639000</v>
      </c>
      <c r="AB68" s="6">
        <v>285729867933.88812</v>
      </c>
      <c r="AC68" s="6">
        <f t="shared" si="8"/>
        <v>1460.4954427996879</v>
      </c>
      <c r="AD68" s="5">
        <f t="shared" si="9"/>
        <v>28.086450823070923</v>
      </c>
      <c r="AE68" s="106"/>
    </row>
    <row r="69" spans="1:31" x14ac:dyDescent="0.2">
      <c r="A69" t="s">
        <v>18</v>
      </c>
      <c r="B69" s="32">
        <f>Data2!P74</f>
        <v>104732.33333333333</v>
      </c>
      <c r="C69" s="32">
        <f>Data3!Q74</f>
        <v>2689577.5</v>
      </c>
      <c r="D69" s="28">
        <f t="shared" si="0"/>
        <v>107421910.83333333</v>
      </c>
      <c r="E69" s="6">
        <f>Data1!T69</f>
        <v>34135571864.835934</v>
      </c>
      <c r="F69" s="28">
        <f t="shared" si="50"/>
        <v>35534152164.835937</v>
      </c>
      <c r="G69" s="76" t="s">
        <v>18</v>
      </c>
      <c r="H69" s="120">
        <f t="shared" si="51"/>
        <v>1323.1621701448857</v>
      </c>
      <c r="I69" s="86">
        <f t="shared" si="3"/>
        <v>25.44542634894011</v>
      </c>
      <c r="J69" s="83">
        <f t="shared" si="4"/>
        <v>1303.7262048270072</v>
      </c>
      <c r="K69" s="86">
        <f t="shared" si="5"/>
        <v>25.071657785134754</v>
      </c>
      <c r="L69" s="11"/>
      <c r="M69" s="7"/>
      <c r="N69" s="6"/>
      <c r="R69" s="7"/>
      <c r="S69" s="7"/>
      <c r="T69" s="4">
        <v>2008</v>
      </c>
      <c r="U69" s="6">
        <v>198015213.5</v>
      </c>
      <c r="V69" s="6">
        <v>285702151807.11414</v>
      </c>
      <c r="W69" s="6">
        <f>V69/U69</f>
        <v>1442.8292996139619</v>
      </c>
      <c r="X69" s="5">
        <f>W69/52</f>
        <v>27.746717300268497</v>
      </c>
      <c r="Z69" s="7">
        <v>2008</v>
      </c>
      <c r="AA69" s="6">
        <v>196626583.33333331</v>
      </c>
      <c r="AB69" s="6">
        <v>282813801060.44751</v>
      </c>
      <c r="AC69" s="6">
        <f t="shared" si="8"/>
        <v>1438.3294276186673</v>
      </c>
      <c r="AD69" s="5">
        <f t="shared" si="9"/>
        <v>27.660181300358985</v>
      </c>
      <c r="AE69" s="106"/>
    </row>
    <row r="70" spans="1:31" x14ac:dyDescent="0.2">
      <c r="A70" t="s">
        <v>19</v>
      </c>
      <c r="B70" s="32">
        <f>Data2!P75</f>
        <v>105223.66666666667</v>
      </c>
      <c r="C70" s="32">
        <f>Data3!Q75</f>
        <v>2691465</v>
      </c>
      <c r="D70" s="28">
        <f t="shared" si="0"/>
        <v>107915131.66666667</v>
      </c>
      <c r="E70" s="6">
        <f>Data1!T70</f>
        <v>34226986288.06044</v>
      </c>
      <c r="F70" s="28">
        <f t="shared" si="50"/>
        <v>35626548088.06044</v>
      </c>
      <c r="G70" s="76" t="s">
        <v>19</v>
      </c>
      <c r="H70" s="120">
        <f t="shared" si="51"/>
        <v>1320.5394846055656</v>
      </c>
      <c r="I70" s="86">
        <f t="shared" si="3"/>
        <v>25.394990088568569</v>
      </c>
      <c r="J70" s="83">
        <f t="shared" si="4"/>
        <v>1301.1136134035919</v>
      </c>
      <c r="K70" s="86">
        <f t="shared" si="5"/>
        <v>25.021415642376766</v>
      </c>
      <c r="L70" s="11"/>
      <c r="M70" s="7"/>
      <c r="N70" s="6"/>
      <c r="R70" s="7"/>
      <c r="S70" s="7"/>
      <c r="T70" s="4">
        <v>2009</v>
      </c>
      <c r="U70" s="6">
        <v>199220531</v>
      </c>
      <c r="V70" s="6">
        <v>269098745963.50696</v>
      </c>
      <c r="W70" s="6">
        <f t="shared" ref="W70:W72" si="68">V70/U70</f>
        <v>1350.7581001453457</v>
      </c>
      <c r="X70" s="5">
        <f t="shared" ref="X70:X72" si="69">W70/52</f>
        <v>25.976117310487417</v>
      </c>
      <c r="Z70" s="7">
        <v>2009</v>
      </c>
      <c r="AA70" s="6">
        <v>197803250</v>
      </c>
      <c r="AB70" s="6">
        <v>266150801483.50696</v>
      </c>
      <c r="AC70" s="6">
        <f t="shared" si="8"/>
        <v>1345.533005567436</v>
      </c>
      <c r="AD70" s="5">
        <f t="shared" si="9"/>
        <v>25.875634722450691</v>
      </c>
      <c r="AE70" s="106"/>
    </row>
    <row r="71" spans="1:31" x14ac:dyDescent="0.2">
      <c r="A71" t="s">
        <v>20</v>
      </c>
      <c r="B71" s="32">
        <f>Data2!P76</f>
        <v>105727.66666666667</v>
      </c>
      <c r="C71" s="32">
        <f>Data3!Q76</f>
        <v>2693352.5</v>
      </c>
      <c r="D71" s="28">
        <f t="shared" si="0"/>
        <v>108421019.16666667</v>
      </c>
      <c r="E71" s="6">
        <f>Data1!T71</f>
        <v>34348565305.630543</v>
      </c>
      <c r="F71" s="28">
        <f t="shared" si="50"/>
        <v>35749108605.630539</v>
      </c>
      <c r="G71" s="76" t="s">
        <v>20</v>
      </c>
      <c r="H71" s="120">
        <f t="shared" si="51"/>
        <v>1318.899559528264</v>
      </c>
      <c r="I71" s="86">
        <f t="shared" si="3"/>
        <v>25.363453067851232</v>
      </c>
      <c r="J71" s="83">
        <f t="shared" si="4"/>
        <v>1299.5109563487529</v>
      </c>
      <c r="K71" s="86">
        <f t="shared" si="5"/>
        <v>24.990595314399094</v>
      </c>
      <c r="L71" s="11"/>
      <c r="M71" s="7"/>
      <c r="N71" s="6"/>
      <c r="R71" s="7"/>
      <c r="S71" s="7"/>
      <c r="T71" s="4">
        <v>2010</v>
      </c>
      <c r="U71" s="6">
        <v>200554512.99999997</v>
      </c>
      <c r="V71" s="6">
        <v>269030028180.57022</v>
      </c>
      <c r="W71" s="6">
        <f t="shared" si="68"/>
        <v>1341.4309364385645</v>
      </c>
      <c r="X71" s="5">
        <f t="shared" si="69"/>
        <v>25.7967487776647</v>
      </c>
      <c r="Y71" s="5"/>
      <c r="Z71" s="7">
        <v>2010</v>
      </c>
      <c r="AA71" s="6">
        <v>199123250</v>
      </c>
      <c r="AB71" s="6">
        <v>266053001140.57022</v>
      </c>
      <c r="AC71" s="6">
        <f t="shared" si="8"/>
        <v>1336.1222315353441</v>
      </c>
      <c r="AD71" s="5">
        <f t="shared" si="9"/>
        <v>25.694658298756618</v>
      </c>
      <c r="AE71" s="106"/>
    </row>
    <row r="72" spans="1:31" x14ac:dyDescent="0.2">
      <c r="A72" t="s">
        <v>21</v>
      </c>
      <c r="B72" s="32">
        <f>Data2!P77</f>
        <v>106198</v>
      </c>
      <c r="C72" s="32">
        <f>Data3!Q77</f>
        <v>2695240</v>
      </c>
      <c r="D72" s="28">
        <f t="shared" si="0"/>
        <v>108893240</v>
      </c>
      <c r="E72" s="6">
        <f>Data1!T72</f>
        <v>34705036823.095619</v>
      </c>
      <c r="F72" s="28">
        <f t="shared" si="50"/>
        <v>36106561623.095619</v>
      </c>
      <c r="G72" s="76" t="s">
        <v>21</v>
      </c>
      <c r="H72" s="120">
        <f t="shared" si="51"/>
        <v>1326.3104899108748</v>
      </c>
      <c r="I72" s="86">
        <f t="shared" ref="I72:I135" si="70">H72/52</f>
        <v>25.505970959824516</v>
      </c>
      <c r="J72" s="83">
        <f t="shared" ref="J72:J135" si="71">E72/(B72*1000)*4</f>
        <v>1307.1823131545084</v>
      </c>
      <c r="K72" s="86">
        <f t="shared" ref="K72:K135" si="72">J72/52</f>
        <v>25.138121406817469</v>
      </c>
      <c r="L72" s="84"/>
      <c r="M72" s="7">
        <v>1963</v>
      </c>
      <c r="N72" s="6">
        <f t="shared" ref="N72" si="73">AVERAGE(D69:D72)</f>
        <v>108162825.41666667</v>
      </c>
      <c r="O72" s="6">
        <f t="shared" ref="O72" si="74">AVERAGE(F69:F72)*4</f>
        <v>143016370481.62253</v>
      </c>
      <c r="P72" s="6">
        <f t="shared" ref="P72" si="75">AVERAGE(B69:B72)*1000</f>
        <v>105470416.66666667</v>
      </c>
      <c r="Q72" s="6">
        <f t="shared" ref="Q72" si="76">AVERAGE(E69:E72)*4</f>
        <v>137416160281.62253</v>
      </c>
      <c r="R72" s="7">
        <v>1963</v>
      </c>
      <c r="S72" s="7"/>
      <c r="T72" s="4">
        <v>2011</v>
      </c>
      <c r="U72" s="6">
        <v>201318213.75000012</v>
      </c>
      <c r="V72" s="6">
        <v>271573363186.84985</v>
      </c>
      <c r="W72" s="6">
        <f t="shared" si="68"/>
        <v>1348.9756248487959</v>
      </c>
      <c r="X72" s="5">
        <f t="shared" si="69"/>
        <v>25.941838939399922</v>
      </c>
      <c r="Z72" s="7">
        <v>2011</v>
      </c>
      <c r="AA72" s="6">
        <v>199888916.66666675</v>
      </c>
      <c r="AB72" s="6">
        <v>268600425253.51651</v>
      </c>
      <c r="AC72" s="6">
        <f t="shared" si="8"/>
        <v>1343.7484665617183</v>
      </c>
      <c r="AD72" s="5">
        <f t="shared" si="9"/>
        <v>25.841316664648428</v>
      </c>
      <c r="AE72" s="106"/>
    </row>
    <row r="73" spans="1:31" x14ac:dyDescent="0.2">
      <c r="A73" t="s">
        <v>22</v>
      </c>
      <c r="B73" s="32">
        <f>Data2!P78</f>
        <v>106661.66666666667</v>
      </c>
      <c r="C73" s="32">
        <f>Data3!Q78</f>
        <v>2693965.25</v>
      </c>
      <c r="D73" s="28">
        <f t="shared" ref="D73:D136" si="77">B73*1000+C73</f>
        <v>109355631.91666667</v>
      </c>
      <c r="E73" s="6">
        <f>Data1!T73</f>
        <v>34692744135.335464</v>
      </c>
      <c r="F73" s="28">
        <f t="shared" si="50"/>
        <v>36093606065.335464</v>
      </c>
      <c r="G73" s="76" t="s">
        <v>22</v>
      </c>
      <c r="H73" s="120">
        <f t="shared" si="51"/>
        <v>1320.2285216673695</v>
      </c>
      <c r="I73" s="86">
        <f t="shared" si="70"/>
        <v>25.389010032064796</v>
      </c>
      <c r="J73" s="83">
        <f t="shared" si="71"/>
        <v>1301.0388912731082</v>
      </c>
      <c r="K73" s="86">
        <f t="shared" si="72"/>
        <v>25.019978678329004</v>
      </c>
      <c r="L73" s="11"/>
      <c r="N73" s="6"/>
      <c r="T73" s="4">
        <v>2012</v>
      </c>
      <c r="U73" s="6">
        <v>202817062.41666666</v>
      </c>
      <c r="V73" s="6">
        <v>277466777778.92334</v>
      </c>
      <c r="W73" s="6">
        <f t="shared" ref="W73:W77" si="78">V73/U73</f>
        <v>1368.0642766085259</v>
      </c>
      <c r="X73" s="5">
        <f t="shared" ref="X73:X77" si="79">W73/52</f>
        <v>26.308928396317807</v>
      </c>
      <c r="Z73" s="7">
        <v>2012</v>
      </c>
      <c r="AA73" s="6">
        <v>201415250</v>
      </c>
      <c r="AB73" s="6">
        <v>274551007952.25665</v>
      </c>
      <c r="AC73" s="6">
        <f t="shared" si="8"/>
        <v>1363.1093373131214</v>
      </c>
      <c r="AD73" s="5">
        <f t="shared" si="9"/>
        <v>26.213641102175412</v>
      </c>
      <c r="AE73" s="106"/>
    </row>
    <row r="74" spans="1:31" x14ac:dyDescent="0.2">
      <c r="A74" t="s">
        <v>23</v>
      </c>
      <c r="B74" s="32">
        <f>Data2!P79</f>
        <v>107098.66666666667</v>
      </c>
      <c r="C74" s="32">
        <f>Data3!Q79</f>
        <v>2692690.5</v>
      </c>
      <c r="D74" s="28">
        <f t="shared" si="77"/>
        <v>109791357.16666667</v>
      </c>
      <c r="E74" s="6">
        <f>Data1!T74</f>
        <v>35257569363.315147</v>
      </c>
      <c r="F74" s="28">
        <f t="shared" si="50"/>
        <v>36657768423.315147</v>
      </c>
      <c r="G74" s="76" t="s">
        <v>23</v>
      </c>
      <c r="H74" s="120">
        <f t="shared" si="51"/>
        <v>1335.5429559967101</v>
      </c>
      <c r="I74" s="86">
        <f t="shared" si="70"/>
        <v>25.683518384552119</v>
      </c>
      <c r="J74" s="83">
        <f t="shared" si="71"/>
        <v>1316.8257070109237</v>
      </c>
      <c r="K74" s="86">
        <f t="shared" si="72"/>
        <v>25.323571288671609</v>
      </c>
      <c r="L74" s="11"/>
      <c r="N74" s="6"/>
      <c r="T74" s="4">
        <v>2013</v>
      </c>
      <c r="U74" s="6">
        <v>203651829.33333334</v>
      </c>
      <c r="V74" s="6">
        <v>281713493993.51477</v>
      </c>
      <c r="W74" s="6">
        <f t="shared" si="78"/>
        <v>1383.309420375555</v>
      </c>
      <c r="X74" s="5">
        <f t="shared" si="79"/>
        <v>26.602104237991441</v>
      </c>
      <c r="Z74" s="7">
        <v>2013</v>
      </c>
      <c r="AA74" s="6">
        <v>202267583.33333334</v>
      </c>
      <c r="AB74" s="6">
        <v>278834262313.51477</v>
      </c>
      <c r="AC74" s="6">
        <f t="shared" ref="AC74:AC77" si="80">AB74/AA74</f>
        <v>1378.5415226620912</v>
      </c>
      <c r="AD74" s="5">
        <f t="shared" ref="AD74:AD77" si="81">AC74/52</f>
        <v>26.51041389734791</v>
      </c>
      <c r="AE74" s="106"/>
    </row>
    <row r="75" spans="1:31" x14ac:dyDescent="0.2">
      <c r="A75" t="s">
        <v>24</v>
      </c>
      <c r="B75" s="32">
        <f>Data2!P80</f>
        <v>107555.66666666667</v>
      </c>
      <c r="C75" s="32">
        <f>Data3!Q80</f>
        <v>2691415.75</v>
      </c>
      <c r="D75" s="28">
        <f t="shared" si="77"/>
        <v>110247082.41666667</v>
      </c>
      <c r="E75" s="6">
        <f>Data1!T75</f>
        <v>35208436457.362213</v>
      </c>
      <c r="F75" s="28">
        <f t="shared" si="50"/>
        <v>36607972647.362213</v>
      </c>
      <c r="G75" s="76" t="s">
        <v>24</v>
      </c>
      <c r="H75" s="120">
        <f t="shared" si="51"/>
        <v>1328.2155625309492</v>
      </c>
      <c r="I75" s="86">
        <f t="shared" si="70"/>
        <v>25.542606971749024</v>
      </c>
      <c r="J75" s="83">
        <f t="shared" si="71"/>
        <v>1309.4033089480688</v>
      </c>
      <c r="K75" s="86">
        <f t="shared" si="72"/>
        <v>25.180832864385938</v>
      </c>
      <c r="L75" s="11"/>
      <c r="N75" s="6"/>
      <c r="T75" s="4">
        <v>2014</v>
      </c>
      <c r="U75" s="6">
        <v>204338058</v>
      </c>
      <c r="V75" s="6">
        <v>286396244571.50867</v>
      </c>
      <c r="W75" s="6">
        <f t="shared" si="78"/>
        <v>1401.5805346036354</v>
      </c>
      <c r="X75" s="5">
        <f t="shared" si="79"/>
        <v>26.953471819300681</v>
      </c>
      <c r="Z75" s="7">
        <v>2014</v>
      </c>
      <c r="AA75" s="6">
        <v>202987250</v>
      </c>
      <c r="AB75" s="6">
        <v>283586563931.50867</v>
      </c>
      <c r="AC75" s="6">
        <f t="shared" si="80"/>
        <v>1397.0658941953677</v>
      </c>
      <c r="AD75" s="5">
        <f t="shared" si="81"/>
        <v>26.86665181144938</v>
      </c>
      <c r="AE75" s="106"/>
    </row>
    <row r="76" spans="1:31" x14ac:dyDescent="0.2">
      <c r="A76" t="s">
        <v>25</v>
      </c>
      <c r="B76" s="32">
        <f>Data2!P81</f>
        <v>108019</v>
      </c>
      <c r="C76" s="32">
        <f>Data3!Q81</f>
        <v>2690141</v>
      </c>
      <c r="D76" s="28">
        <f t="shared" si="77"/>
        <v>110709141</v>
      </c>
      <c r="E76" s="6">
        <f>Data1!T76</f>
        <v>35170421666.021461</v>
      </c>
      <c r="F76" s="28">
        <f t="shared" si="50"/>
        <v>36569294986.021461</v>
      </c>
      <c r="G76" s="76" t="s">
        <v>25</v>
      </c>
      <c r="H76" s="120">
        <f t="shared" si="51"/>
        <v>1321.2746357058795</v>
      </c>
      <c r="I76" s="86">
        <f t="shared" si="70"/>
        <v>25.409127609728451</v>
      </c>
      <c r="J76" s="83">
        <f t="shared" si="71"/>
        <v>1302.3790876057531</v>
      </c>
      <c r="K76" s="86">
        <f t="shared" si="72"/>
        <v>25.045751684726021</v>
      </c>
      <c r="L76" s="84"/>
      <c r="M76" s="7">
        <v>1964</v>
      </c>
      <c r="N76" s="6">
        <f t="shared" ref="N76" si="82">AVERAGE(D73:D76)</f>
        <v>110025803.125</v>
      </c>
      <c r="O76" s="6">
        <f t="shared" ref="O76" si="83">AVERAGE(F73:F76)*4</f>
        <v>145928642122.03427</v>
      </c>
      <c r="P76" s="6">
        <f t="shared" ref="P76" si="84">AVERAGE(B73:B76)*1000</f>
        <v>107333750</v>
      </c>
      <c r="Q76" s="6">
        <f t="shared" ref="Q76" si="85">AVERAGE(E73:E76)*4</f>
        <v>140329171622.03427</v>
      </c>
      <c r="R76" s="7">
        <v>1964</v>
      </c>
      <c r="S76" s="7"/>
      <c r="T76" s="4">
        <v>2015</v>
      </c>
      <c r="U76" s="6">
        <v>205605357.33333334</v>
      </c>
      <c r="V76" s="6">
        <v>292463429618.72943</v>
      </c>
      <c r="W76" s="6">
        <f t="shared" si="78"/>
        <v>1422.4504332568497</v>
      </c>
      <c r="X76" s="5">
        <f t="shared" si="79"/>
        <v>27.354816024170187</v>
      </c>
      <c r="Z76" s="7">
        <v>2015</v>
      </c>
      <c r="AA76" s="6">
        <v>204291750</v>
      </c>
      <c r="AB76" s="6">
        <v>289731126365.39612</v>
      </c>
      <c r="AC76" s="6">
        <f t="shared" si="80"/>
        <v>1418.2223529114422</v>
      </c>
      <c r="AD76" s="5">
        <f t="shared" si="81"/>
        <v>27.273506786758503</v>
      </c>
      <c r="AE76" s="106"/>
    </row>
    <row r="77" spans="1:31" x14ac:dyDescent="0.2">
      <c r="A77" t="s">
        <v>26</v>
      </c>
      <c r="B77" s="32">
        <f>Data2!P82</f>
        <v>108482.33333333333</v>
      </c>
      <c r="C77" s="32">
        <f>Data3!Q82</f>
        <v>2698555.75</v>
      </c>
      <c r="D77" s="28">
        <f t="shared" si="77"/>
        <v>111180889.08333333</v>
      </c>
      <c r="E77" s="6">
        <f>Data1!T77</f>
        <v>35858632883.010361</v>
      </c>
      <c r="F77" s="28">
        <f t="shared" si="50"/>
        <v>37261881873.010361</v>
      </c>
      <c r="G77" s="76" t="s">
        <v>26</v>
      </c>
      <c r="H77" s="120">
        <f t="shared" si="51"/>
        <v>1340.5858571640488</v>
      </c>
      <c r="I77" s="86">
        <f t="shared" si="70"/>
        <v>25.780497253154785</v>
      </c>
      <c r="J77" s="83">
        <f t="shared" si="71"/>
        <v>1322.1925370217712</v>
      </c>
      <c r="K77" s="86">
        <f t="shared" si="72"/>
        <v>25.426779558110983</v>
      </c>
      <c r="L77" s="11"/>
      <c r="M77" s="7"/>
      <c r="N77" s="6"/>
      <c r="R77" s="7"/>
      <c r="S77" s="7"/>
      <c r="T77" s="4">
        <v>2016</v>
      </c>
      <c r="U77" s="6">
        <v>206804036.58333331</v>
      </c>
      <c r="V77" s="6">
        <v>297189838818.08716</v>
      </c>
      <c r="W77" s="6">
        <f t="shared" si="78"/>
        <v>1437.0601450921495</v>
      </c>
      <c r="X77" s="5">
        <f t="shared" si="79"/>
        <v>27.635772021002875</v>
      </c>
      <c r="Z77" s="7">
        <v>2016</v>
      </c>
      <c r="AA77" s="6">
        <v>205502749.99999997</v>
      </c>
      <c r="AB77" s="6">
        <v>294483162724.75378</v>
      </c>
      <c r="AC77" s="6">
        <f t="shared" si="80"/>
        <v>1432.9889148673378</v>
      </c>
      <c r="AD77" s="5">
        <f t="shared" si="81"/>
        <v>27.557479132064188</v>
      </c>
      <c r="AE77" s="106"/>
    </row>
    <row r="78" spans="1:31" x14ac:dyDescent="0.2">
      <c r="A78" t="s">
        <v>27</v>
      </c>
      <c r="B78" s="32">
        <f>Data2!P83</f>
        <v>108939.66666666667</v>
      </c>
      <c r="C78" s="32">
        <f>Data3!Q83</f>
        <v>2706970.5</v>
      </c>
      <c r="D78" s="28">
        <f t="shared" si="77"/>
        <v>111646637.16666667</v>
      </c>
      <c r="E78" s="6">
        <f>Data1!T78</f>
        <v>35901626585.962181</v>
      </c>
      <c r="F78" s="28">
        <f t="shared" si="50"/>
        <v>37309251245.962181</v>
      </c>
      <c r="G78" s="76" t="s">
        <v>27</v>
      </c>
      <c r="H78" s="120">
        <f t="shared" si="51"/>
        <v>1336.6905512887679</v>
      </c>
      <c r="I78" s="86">
        <f t="shared" si="70"/>
        <v>25.705587524783997</v>
      </c>
      <c r="J78" s="83">
        <f t="shared" si="71"/>
        <v>1318.2205411299408</v>
      </c>
      <c r="K78" s="86">
        <f t="shared" si="72"/>
        <v>25.350395021729632</v>
      </c>
      <c r="L78" s="11"/>
      <c r="M78" s="7"/>
      <c r="N78" s="6"/>
      <c r="R78" s="7"/>
      <c r="S78" s="7"/>
      <c r="T78" s="47">
        <v>2017</v>
      </c>
      <c r="U78" s="6">
        <v>206835941.00000003</v>
      </c>
      <c r="V78" s="6">
        <v>300180610249.3689</v>
      </c>
      <c r="W78" s="6">
        <f t="shared" ref="W78" si="86">V78/U78</f>
        <v>1451.2981099806482</v>
      </c>
      <c r="X78" s="5">
        <f t="shared" ref="X78" si="87">W78/52</f>
        <v>27.909579038089387</v>
      </c>
      <c r="Z78" s="7">
        <v>2017</v>
      </c>
      <c r="AA78" s="6">
        <v>205537500</v>
      </c>
      <c r="AB78" s="6">
        <v>297479852969.3689</v>
      </c>
      <c r="AC78" s="6">
        <f t="shared" ref="AC78" si="88">AB78/AA78</f>
        <v>1447.3264147387649</v>
      </c>
      <c r="AD78" s="5">
        <f t="shared" ref="AD78" si="89">AC78/52</f>
        <v>27.833200283437787</v>
      </c>
      <c r="AE78" s="106"/>
    </row>
    <row r="79" spans="1:31" x14ac:dyDescent="0.2">
      <c r="A79" t="s">
        <v>28</v>
      </c>
      <c r="B79" s="32">
        <f>Data2!P84</f>
        <v>109282</v>
      </c>
      <c r="C79" s="32">
        <f>Data3!Q84</f>
        <v>2715385.25</v>
      </c>
      <c r="D79" s="28">
        <f t="shared" si="77"/>
        <v>111997385.25</v>
      </c>
      <c r="E79" s="6">
        <f>Data1!T79</f>
        <v>36293811421.245567</v>
      </c>
      <c r="F79" s="28">
        <f t="shared" si="50"/>
        <v>37705811751.245567</v>
      </c>
      <c r="G79" s="76" t="s">
        <v>28</v>
      </c>
      <c r="H79" s="120">
        <f t="shared" si="51"/>
        <v>1346.6675732501735</v>
      </c>
      <c r="I79" s="86">
        <f t="shared" si="70"/>
        <v>25.897453331734106</v>
      </c>
      <c r="J79" s="83">
        <f t="shared" si="71"/>
        <v>1328.4460907101102</v>
      </c>
      <c r="K79" s="86">
        <f t="shared" si="72"/>
        <v>25.547040205963658</v>
      </c>
      <c r="L79" s="11"/>
      <c r="M79" s="7"/>
      <c r="N79" s="6"/>
      <c r="R79" s="7"/>
      <c r="S79" s="7"/>
      <c r="T79" s="34"/>
      <c r="U79" s="6"/>
      <c r="V79" s="6"/>
      <c r="W79" s="6"/>
      <c r="X79" s="4"/>
    </row>
    <row r="80" spans="1:31" x14ac:dyDescent="0.2">
      <c r="A80" t="s">
        <v>29</v>
      </c>
      <c r="B80" s="32">
        <f>Data2!P85</f>
        <v>109615.66666666667</v>
      </c>
      <c r="C80" s="32">
        <f>Data3!Q85</f>
        <v>2723800</v>
      </c>
      <c r="D80" s="28">
        <f t="shared" si="77"/>
        <v>112339466.66666667</v>
      </c>
      <c r="E80" s="6">
        <f>Data1!T80</f>
        <v>36587476611.640289</v>
      </c>
      <c r="F80" s="28">
        <f t="shared" si="50"/>
        <v>38003852611.640289</v>
      </c>
      <c r="G80" s="76" t="s">
        <v>29</v>
      </c>
      <c r="H80" s="120">
        <f t="shared" si="51"/>
        <v>1353.1790292152698</v>
      </c>
      <c r="I80" s="86">
        <f t="shared" si="70"/>
        <v>26.022673638755187</v>
      </c>
      <c r="J80" s="83">
        <f t="shared" si="71"/>
        <v>1335.1185181548972</v>
      </c>
      <c r="K80" s="86">
        <f t="shared" si="72"/>
        <v>25.675356118363407</v>
      </c>
      <c r="L80" s="84"/>
      <c r="M80" s="7">
        <v>1965</v>
      </c>
      <c r="N80" s="6">
        <f t="shared" ref="N80" si="90">AVERAGE(D77:D80)</f>
        <v>111791094.54166667</v>
      </c>
      <c r="O80" s="6">
        <f t="shared" ref="O80" si="91">AVERAGE(F77:F80)*4</f>
        <v>150280797481.8584</v>
      </c>
      <c r="P80" s="6">
        <f t="shared" ref="P80" si="92">AVERAGE(B77:B80)*1000</f>
        <v>109079916.66666667</v>
      </c>
      <c r="Q80" s="6">
        <f t="shared" ref="Q80" si="93">AVERAGE(E77:E80)*4</f>
        <v>144641547501.8584</v>
      </c>
      <c r="R80" s="7">
        <v>1965</v>
      </c>
      <c r="S80" s="7"/>
      <c r="T80" s="34"/>
      <c r="U80" s="6"/>
      <c r="V80" s="6"/>
      <c r="W80" s="6"/>
      <c r="X80" s="4"/>
    </row>
    <row r="81" spans="1:28" x14ac:dyDescent="0.2">
      <c r="A81" t="s">
        <v>30</v>
      </c>
      <c r="B81" s="32">
        <f>Data2!P86</f>
        <v>109895.33333333333</v>
      </c>
      <c r="C81" s="32">
        <f>Data3!Q86</f>
        <v>2850152.25</v>
      </c>
      <c r="D81" s="28">
        <f t="shared" si="77"/>
        <v>112745485.58333333</v>
      </c>
      <c r="E81" s="6">
        <f>Data1!T81</f>
        <v>36862499821.391441</v>
      </c>
      <c r="F81" s="28">
        <f t="shared" si="50"/>
        <v>38344578991.391441</v>
      </c>
      <c r="G81" s="76" t="s">
        <v>30</v>
      </c>
      <c r="H81" s="120">
        <f t="shared" si="51"/>
        <v>1360.394300241845</v>
      </c>
      <c r="I81" s="86">
        <f t="shared" si="70"/>
        <v>26.161428850804711</v>
      </c>
      <c r="J81" s="83">
        <f t="shared" si="71"/>
        <v>1341.7312165414889</v>
      </c>
      <c r="K81" s="86">
        <f t="shared" si="72"/>
        <v>25.802523395028633</v>
      </c>
      <c r="L81" s="11"/>
      <c r="N81" s="6"/>
      <c r="T81" s="34"/>
      <c r="U81" s="6"/>
      <c r="V81" s="6"/>
      <c r="W81" s="6"/>
      <c r="X81" s="4"/>
      <c r="Z81" s="7"/>
      <c r="AA81" s="76"/>
      <c r="AB81" s="76"/>
    </row>
    <row r="82" spans="1:28" x14ac:dyDescent="0.2">
      <c r="A82" t="s">
        <v>31</v>
      </c>
      <c r="B82" s="32">
        <f>Data2!P87</f>
        <v>110193</v>
      </c>
      <c r="C82" s="32">
        <f>Data3!Q87</f>
        <v>2976504.5</v>
      </c>
      <c r="D82" s="28">
        <f t="shared" si="77"/>
        <v>113169504.5</v>
      </c>
      <c r="E82" s="6">
        <f>Data1!T82</f>
        <v>36956807055.226746</v>
      </c>
      <c r="F82" s="28">
        <f t="shared" si="50"/>
        <v>38504589395.226746</v>
      </c>
      <c r="G82" s="76" t="s">
        <v>31</v>
      </c>
      <c r="H82" s="120">
        <f t="shared" si="51"/>
        <v>1360.9528314309</v>
      </c>
      <c r="I82" s="86">
        <f t="shared" si="70"/>
        <v>26.172169835209615</v>
      </c>
      <c r="J82" s="83">
        <f t="shared" si="71"/>
        <v>1341.5301173478078</v>
      </c>
      <c r="K82" s="86">
        <f t="shared" si="72"/>
        <v>25.798656102842457</v>
      </c>
      <c r="L82" s="11"/>
      <c r="N82" s="6"/>
      <c r="T82" s="34"/>
      <c r="U82" s="6"/>
      <c r="V82" s="6"/>
      <c r="W82" s="6"/>
      <c r="X82" s="4"/>
      <c r="Z82" s="7"/>
      <c r="AA82" s="76"/>
      <c r="AB82" s="76"/>
    </row>
    <row r="83" spans="1:28" x14ac:dyDescent="0.2">
      <c r="A83" t="s">
        <v>32</v>
      </c>
      <c r="B83" s="32">
        <f>Data2!P88</f>
        <v>110492.33333333333</v>
      </c>
      <c r="C83" s="32">
        <f>Data3!Q88</f>
        <v>3102856.75</v>
      </c>
      <c r="D83" s="28">
        <f t="shared" si="77"/>
        <v>113595190.08333333</v>
      </c>
      <c r="E83" s="6">
        <f>Data1!T83</f>
        <v>37260995602.439056</v>
      </c>
      <c r="F83" s="28">
        <f t="shared" si="50"/>
        <v>38874481112.439056</v>
      </c>
      <c r="G83" s="76" t="s">
        <v>32</v>
      </c>
      <c r="H83" s="120">
        <f t="shared" si="51"/>
        <v>1368.8777168794127</v>
      </c>
      <c r="I83" s="86">
        <f t="shared" si="70"/>
        <v>26.324571478450245</v>
      </c>
      <c r="J83" s="83">
        <f t="shared" si="71"/>
        <v>1348.9079098376922</v>
      </c>
      <c r="K83" s="86">
        <f t="shared" si="72"/>
        <v>25.940536727647928</v>
      </c>
      <c r="L83" s="11"/>
      <c r="N83" s="6"/>
      <c r="T83" s="34"/>
      <c r="U83" s="6"/>
      <c r="V83" s="6"/>
      <c r="W83" s="6"/>
      <c r="X83" s="4"/>
      <c r="Z83" s="7"/>
      <c r="AA83" s="76"/>
      <c r="AB83" s="76"/>
    </row>
    <row r="84" spans="1:28" x14ac:dyDescent="0.2">
      <c r="A84" t="s">
        <v>33</v>
      </c>
      <c r="B84" s="32">
        <f>Data2!P89</f>
        <v>110784.66666666667</v>
      </c>
      <c r="C84" s="32">
        <f>Data3!Q89</f>
        <v>3229209</v>
      </c>
      <c r="D84" s="28">
        <f t="shared" si="77"/>
        <v>114013875.66666667</v>
      </c>
      <c r="E84" s="6">
        <f>Data1!T84</f>
        <v>36988602881.024193</v>
      </c>
      <c r="F84" s="28">
        <f t="shared" si="50"/>
        <v>38667791561.024193</v>
      </c>
      <c r="G84" s="76" t="s">
        <v>33</v>
      </c>
      <c r="H84" s="120">
        <f t="shared" si="51"/>
        <v>1356.5994958043229</v>
      </c>
      <c r="I84" s="86">
        <f t="shared" si="70"/>
        <v>26.088451842390825</v>
      </c>
      <c r="J84" s="83">
        <f t="shared" si="71"/>
        <v>1335.5134422100841</v>
      </c>
      <c r="K84" s="86">
        <f t="shared" si="72"/>
        <v>25.682950811732386</v>
      </c>
      <c r="L84" s="84"/>
      <c r="M84" s="7">
        <v>1966</v>
      </c>
      <c r="N84" s="6">
        <f t="shared" ref="N84" si="94">AVERAGE(D81:D84)</f>
        <v>113381013.95833333</v>
      </c>
      <c r="O84" s="6">
        <f t="shared" ref="O84" si="95">AVERAGE(F81:F84)*4</f>
        <v>154391441060.08145</v>
      </c>
      <c r="P84" s="6">
        <f t="shared" ref="P84" si="96">AVERAGE(B81:B84)*1000</f>
        <v>110341333.33333333</v>
      </c>
      <c r="Q84" s="6">
        <f t="shared" ref="Q84" si="97">AVERAGE(E81:E84)*4</f>
        <v>148068905360.08145</v>
      </c>
      <c r="R84" s="7">
        <v>1966</v>
      </c>
      <c r="S84" s="7"/>
      <c r="T84" s="34"/>
      <c r="U84" s="6"/>
      <c r="V84" s="6"/>
      <c r="W84" s="6"/>
      <c r="X84" s="4"/>
      <c r="Z84" s="6"/>
      <c r="AA84" s="76"/>
      <c r="AB84" s="76"/>
    </row>
    <row r="85" spans="1:28" x14ac:dyDescent="0.2">
      <c r="A85" t="s">
        <v>34</v>
      </c>
      <c r="B85" s="32">
        <f>Data2!P90</f>
        <v>111136</v>
      </c>
      <c r="C85" s="32">
        <f>Data3!Q90</f>
        <v>3274889.5</v>
      </c>
      <c r="D85" s="28">
        <f t="shared" si="77"/>
        <v>114410889.5</v>
      </c>
      <c r="E85" s="6">
        <f>Data1!T85</f>
        <v>37039846435.450783</v>
      </c>
      <c r="F85" s="28">
        <f t="shared" si="50"/>
        <v>38742788975.450783</v>
      </c>
      <c r="G85" s="76" t="s">
        <v>34</v>
      </c>
      <c r="H85" s="120">
        <f t="shared" ref="H85:H116" si="98">F85/D85*4</f>
        <v>1354.5140377726295</v>
      </c>
      <c r="I85" s="86">
        <f t="shared" si="70"/>
        <v>26.048346880242875</v>
      </c>
      <c r="J85" s="83">
        <f t="shared" si="71"/>
        <v>1333.1358492459972</v>
      </c>
      <c r="K85" s="86">
        <f t="shared" si="72"/>
        <v>25.637227870115332</v>
      </c>
      <c r="L85" s="11"/>
      <c r="M85" s="7"/>
      <c r="N85" s="6"/>
      <c r="R85" s="7"/>
      <c r="S85" s="7"/>
      <c r="T85" s="34"/>
      <c r="U85" s="6"/>
      <c r="V85" s="6"/>
      <c r="W85" s="6"/>
      <c r="X85" s="4"/>
      <c r="Z85" s="6"/>
      <c r="AA85" s="76"/>
      <c r="AB85" s="76"/>
    </row>
    <row r="86" spans="1:28" x14ac:dyDescent="0.2">
      <c r="A86" t="s">
        <v>35</v>
      </c>
      <c r="B86" s="32">
        <f>Data2!P91</f>
        <v>111548.33333333333</v>
      </c>
      <c r="C86" s="32">
        <f>Data3!Q91</f>
        <v>3320570</v>
      </c>
      <c r="D86" s="28">
        <f t="shared" si="77"/>
        <v>114868903.33333333</v>
      </c>
      <c r="E86" s="6">
        <f>Data1!T86</f>
        <v>36646976544.582169</v>
      </c>
      <c r="F86" s="28">
        <f t="shared" si="50"/>
        <v>38373672944.582169</v>
      </c>
      <c r="G86" s="76" t="s">
        <v>35</v>
      </c>
      <c r="H86" s="120">
        <f t="shared" si="98"/>
        <v>1336.2597476264639</v>
      </c>
      <c r="I86" s="86">
        <f t="shared" si="70"/>
        <v>25.697302838970458</v>
      </c>
      <c r="J86" s="83">
        <f t="shared" si="71"/>
        <v>1314.1200930388502</v>
      </c>
      <c r="K86" s="86">
        <f t="shared" si="72"/>
        <v>25.271540250747119</v>
      </c>
      <c r="L86" s="11"/>
      <c r="M86" s="7"/>
      <c r="N86" s="6"/>
      <c r="R86" s="7"/>
      <c r="S86" s="7"/>
      <c r="T86" s="34"/>
      <c r="U86" s="6"/>
      <c r="V86" s="6"/>
      <c r="W86" s="6"/>
      <c r="X86" s="4"/>
      <c r="Z86" s="6"/>
      <c r="AA86" s="76"/>
      <c r="AB86" s="76"/>
    </row>
    <row r="87" spans="1:28" x14ac:dyDescent="0.2">
      <c r="A87" t="s">
        <v>36</v>
      </c>
      <c r="B87" s="32">
        <f>Data2!P92</f>
        <v>112099.33333333333</v>
      </c>
      <c r="C87" s="32">
        <f>Data3!Q92</f>
        <v>3366250.5</v>
      </c>
      <c r="D87" s="28">
        <f t="shared" si="77"/>
        <v>115465583.83333333</v>
      </c>
      <c r="E87" s="6">
        <f>Data1!T87</f>
        <v>37003537725.111664</v>
      </c>
      <c r="F87" s="28">
        <f t="shared" si="50"/>
        <v>38753987985.111664</v>
      </c>
      <c r="G87" s="76" t="s">
        <v>36</v>
      </c>
      <c r="H87" s="120">
        <f t="shared" si="98"/>
        <v>1342.5294948856931</v>
      </c>
      <c r="I87" s="86">
        <f t="shared" si="70"/>
        <v>25.817874901647944</v>
      </c>
      <c r="J87" s="83">
        <f t="shared" si="71"/>
        <v>1320.3838640174488</v>
      </c>
      <c r="K87" s="86">
        <f t="shared" si="72"/>
        <v>25.391997384950937</v>
      </c>
      <c r="L87" s="11"/>
      <c r="M87" s="7"/>
      <c r="N87" s="6"/>
      <c r="R87" s="7"/>
      <c r="S87" s="7"/>
      <c r="T87" s="34"/>
      <c r="U87" s="6"/>
      <c r="V87" s="6"/>
      <c r="W87" s="6"/>
      <c r="X87" s="4"/>
      <c r="Z87" s="7"/>
      <c r="AA87" s="76"/>
      <c r="AB87" s="76"/>
    </row>
    <row r="88" spans="1:28" x14ac:dyDescent="0.2">
      <c r="A88" t="s">
        <v>37</v>
      </c>
      <c r="B88" s="32">
        <f>Data2!P93</f>
        <v>112590.66666666667</v>
      </c>
      <c r="C88" s="32">
        <f>Data3!Q93</f>
        <v>3411931</v>
      </c>
      <c r="D88" s="28">
        <f t="shared" si="77"/>
        <v>116002597.66666667</v>
      </c>
      <c r="E88" s="6">
        <f>Data1!T88</f>
        <v>37407012627.756805</v>
      </c>
      <c r="F88" s="28">
        <f t="shared" si="50"/>
        <v>39181216747.756805</v>
      </c>
      <c r="G88" s="76" t="s">
        <v>37</v>
      </c>
      <c r="H88" s="120">
        <f t="shared" si="98"/>
        <v>1351.0461846843805</v>
      </c>
      <c r="I88" s="86">
        <f t="shared" si="70"/>
        <v>25.981657397776548</v>
      </c>
      <c r="J88" s="83">
        <f t="shared" si="71"/>
        <v>1328.9560754979148</v>
      </c>
      <c r="K88" s="86">
        <f t="shared" si="72"/>
        <v>25.556847605729129</v>
      </c>
      <c r="L88" s="84"/>
      <c r="M88" s="7">
        <v>1967</v>
      </c>
      <c r="N88" s="6">
        <f t="shared" ref="N88" si="99">AVERAGE(D85:D88)</f>
        <v>115186993.58333333</v>
      </c>
      <c r="O88" s="6">
        <f t="shared" ref="O88" si="100">AVERAGE(F85:F88)*4</f>
        <v>155051666652.90143</v>
      </c>
      <c r="P88" s="6">
        <f t="shared" ref="P88" si="101">AVERAGE(B85:B88)*1000</f>
        <v>111843583.33333333</v>
      </c>
      <c r="Q88" s="6">
        <f t="shared" ref="Q88" si="102">AVERAGE(E85:E88)*4</f>
        <v>148097373332.90143</v>
      </c>
      <c r="R88" s="7">
        <v>1967</v>
      </c>
      <c r="S88" s="7"/>
      <c r="T88" s="34"/>
      <c r="U88" s="6"/>
      <c r="V88" s="6"/>
      <c r="W88" s="6"/>
      <c r="X88" s="4"/>
      <c r="Z88" s="7"/>
      <c r="AA88" s="76"/>
      <c r="AB88" s="76"/>
    </row>
    <row r="89" spans="1:28" x14ac:dyDescent="0.2">
      <c r="A89" t="s">
        <v>38</v>
      </c>
      <c r="B89" s="32">
        <f>Data2!P94</f>
        <v>113038.33333333333</v>
      </c>
      <c r="C89" s="32">
        <f>Data3!Q94</f>
        <v>3431345.25</v>
      </c>
      <c r="D89" s="28">
        <f t="shared" si="77"/>
        <v>116469678.58333333</v>
      </c>
      <c r="E89" s="6">
        <f>Data1!T89</f>
        <v>37225720581.618973</v>
      </c>
      <c r="F89" s="28">
        <f t="shared" si="50"/>
        <v>39010020111.618973</v>
      </c>
      <c r="G89" s="76" t="s">
        <v>38</v>
      </c>
      <c r="H89" s="120">
        <f t="shared" si="98"/>
        <v>1339.7485280671585</v>
      </c>
      <c r="I89" s="86">
        <f t="shared" si="70"/>
        <v>25.76439477052228</v>
      </c>
      <c r="J89" s="83">
        <f t="shared" si="71"/>
        <v>1317.2777582219237</v>
      </c>
      <c r="K89" s="86">
        <f t="shared" si="72"/>
        <v>25.332264581190842</v>
      </c>
      <c r="L89" s="11"/>
      <c r="N89" s="6"/>
      <c r="T89" s="34"/>
      <c r="U89" s="6"/>
      <c r="V89" s="6"/>
      <c r="W89" s="6"/>
      <c r="X89" s="4"/>
      <c r="Z89" s="7"/>
      <c r="AA89" s="76"/>
      <c r="AB89" s="76"/>
    </row>
    <row r="90" spans="1:28" x14ac:dyDescent="0.2">
      <c r="A90" t="s">
        <v>39</v>
      </c>
      <c r="B90" s="32">
        <f>Data2!P95</f>
        <v>113432</v>
      </c>
      <c r="C90" s="32">
        <f>Data3!Q95</f>
        <v>3450759.5</v>
      </c>
      <c r="D90" s="28">
        <f t="shared" si="77"/>
        <v>116882759.5</v>
      </c>
      <c r="E90" s="6">
        <f>Data1!T90</f>
        <v>37546862062.799538</v>
      </c>
      <c r="F90" s="28">
        <f t="shared" si="50"/>
        <v>39341257002.799538</v>
      </c>
      <c r="G90" s="76" t="s">
        <v>39</v>
      </c>
      <c r="H90" s="120">
        <f t="shared" si="98"/>
        <v>1346.3493562641131</v>
      </c>
      <c r="I90" s="86">
        <f t="shared" si="70"/>
        <v>25.891333774309867</v>
      </c>
      <c r="J90" s="83">
        <f t="shared" si="71"/>
        <v>1324.0306813879517</v>
      </c>
      <c r="K90" s="86">
        <f t="shared" si="72"/>
        <v>25.46212848822984</v>
      </c>
      <c r="L90" s="11"/>
      <c r="N90" s="6"/>
      <c r="T90" s="34"/>
      <c r="U90" s="6"/>
      <c r="V90" s="6"/>
      <c r="W90" s="6"/>
      <c r="X90" s="4"/>
      <c r="Z90" s="6"/>
      <c r="AA90" s="76"/>
      <c r="AB90" s="76"/>
    </row>
    <row r="91" spans="1:28" x14ac:dyDescent="0.2">
      <c r="A91" t="s">
        <v>40</v>
      </c>
      <c r="B91" s="32">
        <f>Data2!P96</f>
        <v>113869.66666666667</v>
      </c>
      <c r="C91" s="32">
        <f>Data3!Q96</f>
        <v>3470173.75</v>
      </c>
      <c r="D91" s="28">
        <f t="shared" si="77"/>
        <v>117339840.41666667</v>
      </c>
      <c r="E91" s="6">
        <f>Data1!T91</f>
        <v>37598917207.047615</v>
      </c>
      <c r="F91" s="28">
        <f t="shared" si="50"/>
        <v>39403407557.047615</v>
      </c>
      <c r="G91" s="76" t="s">
        <v>40</v>
      </c>
      <c r="H91" s="120">
        <f t="shared" si="98"/>
        <v>1343.2234922811724</v>
      </c>
      <c r="I91" s="86">
        <f t="shared" si="70"/>
        <v>25.831221005407162</v>
      </c>
      <c r="J91" s="83">
        <f t="shared" si="71"/>
        <v>1320.7702563005405</v>
      </c>
      <c r="K91" s="86">
        <f t="shared" si="72"/>
        <v>25.399428005779626</v>
      </c>
      <c r="L91" s="11"/>
      <c r="N91" s="6"/>
      <c r="T91" s="34"/>
      <c r="U91" s="6"/>
      <c r="V91" s="6"/>
      <c r="W91" s="6"/>
      <c r="X91" s="4"/>
      <c r="Z91" s="6"/>
      <c r="AA91" s="76"/>
      <c r="AB91" s="76"/>
    </row>
    <row r="92" spans="1:28" x14ac:dyDescent="0.2">
      <c r="A92" t="s">
        <v>41</v>
      </c>
      <c r="B92" s="32">
        <f>Data2!P97</f>
        <v>114412.66666666667</v>
      </c>
      <c r="C92" s="32">
        <f>Data3!Q97</f>
        <v>3489588</v>
      </c>
      <c r="D92" s="28">
        <f t="shared" si="77"/>
        <v>117902254.66666667</v>
      </c>
      <c r="E92" s="6">
        <f>Data1!T92</f>
        <v>37703899305.904816</v>
      </c>
      <c r="F92" s="28">
        <f t="shared" si="50"/>
        <v>39518485065.904816</v>
      </c>
      <c r="G92" s="76" t="s">
        <v>41</v>
      </c>
      <c r="H92" s="120">
        <f t="shared" si="98"/>
        <v>1340.7202492482099</v>
      </c>
      <c r="I92" s="86">
        <f t="shared" si="70"/>
        <v>25.783081716311731</v>
      </c>
      <c r="J92" s="83">
        <f t="shared" si="71"/>
        <v>1318.17220608108</v>
      </c>
      <c r="K92" s="86">
        <f t="shared" si="72"/>
        <v>25.34946550155923</v>
      </c>
      <c r="L92" s="84"/>
      <c r="M92" s="7">
        <v>1968</v>
      </c>
      <c r="N92" s="6">
        <f t="shared" ref="N92" si="103">AVERAGE(D89:D92)</f>
        <v>117148633.29166667</v>
      </c>
      <c r="O92" s="6">
        <f t="shared" ref="O92" si="104">AVERAGE(F89:F92)*4</f>
        <v>157273169737.37094</v>
      </c>
      <c r="P92" s="6">
        <f t="shared" ref="P92" si="105">AVERAGE(B89:B92)*1000</f>
        <v>113688166.66666667</v>
      </c>
      <c r="Q92" s="6">
        <f t="shared" ref="Q92" si="106">AVERAGE(E89:E92)*4</f>
        <v>150075399157.37094</v>
      </c>
      <c r="R92" s="7">
        <v>1968</v>
      </c>
      <c r="S92" s="7"/>
      <c r="T92" s="34"/>
      <c r="U92" s="6"/>
      <c r="V92" s="6"/>
      <c r="W92" s="6"/>
      <c r="X92" s="4"/>
      <c r="Z92" s="6"/>
      <c r="AA92" s="76"/>
      <c r="AB92" s="76"/>
    </row>
    <row r="93" spans="1:28" x14ac:dyDescent="0.2">
      <c r="A93" t="s">
        <v>42</v>
      </c>
      <c r="B93" s="32">
        <f>Data2!P98</f>
        <v>114949.66666666667</v>
      </c>
      <c r="C93" s="32">
        <f>Data3!Q98</f>
        <v>3479508.75</v>
      </c>
      <c r="D93" s="28">
        <f t="shared" si="77"/>
        <v>118429175.41666667</v>
      </c>
      <c r="E93" s="6">
        <f>Data1!T93</f>
        <v>37994218367.286697</v>
      </c>
      <c r="F93" s="28">
        <f t="shared" si="50"/>
        <v>39803562917.286697</v>
      </c>
      <c r="G93" s="76" t="s">
        <v>42</v>
      </c>
      <c r="H93" s="120">
        <f t="shared" si="98"/>
        <v>1344.3836884702348</v>
      </c>
      <c r="I93" s="86">
        <f t="shared" si="70"/>
        <v>25.853532470581438</v>
      </c>
      <c r="J93" s="83">
        <f t="shared" si="71"/>
        <v>1322.1166957347718</v>
      </c>
      <c r="K93" s="86">
        <f t="shared" si="72"/>
        <v>25.425321071822534</v>
      </c>
      <c r="L93" s="11"/>
      <c r="M93" s="7"/>
      <c r="N93" s="6"/>
      <c r="R93" s="7"/>
      <c r="S93" s="7"/>
      <c r="T93" s="34"/>
      <c r="U93" s="6"/>
      <c r="V93" s="6"/>
      <c r="W93" s="6"/>
      <c r="X93" s="4"/>
      <c r="Z93" s="7"/>
      <c r="AA93" s="76"/>
      <c r="AB93" s="76"/>
    </row>
    <row r="94" spans="1:28" x14ac:dyDescent="0.2">
      <c r="A94" t="s">
        <v>43</v>
      </c>
      <c r="B94" s="32">
        <f>Data2!P99</f>
        <v>115410.33333333333</v>
      </c>
      <c r="C94" s="32">
        <f>Data3!Q99</f>
        <v>3469429.5</v>
      </c>
      <c r="D94" s="28">
        <f t="shared" si="77"/>
        <v>118879762.83333333</v>
      </c>
      <c r="E94" s="6">
        <f>Data1!T94</f>
        <v>38056787986.526062</v>
      </c>
      <c r="F94" s="28">
        <f t="shared" si="50"/>
        <v>39860891326.526062</v>
      </c>
      <c r="G94" s="76" t="s">
        <v>43</v>
      </c>
      <c r="H94" s="120">
        <f t="shared" si="98"/>
        <v>1341.2170541561429</v>
      </c>
      <c r="I94" s="86">
        <f t="shared" si="70"/>
        <v>25.792635656848901</v>
      </c>
      <c r="J94" s="83">
        <f t="shared" si="71"/>
        <v>1319.0079913072855</v>
      </c>
      <c r="K94" s="86">
        <f t="shared" si="72"/>
        <v>25.365538294370875</v>
      </c>
      <c r="L94" s="11"/>
      <c r="M94" s="7"/>
      <c r="N94" s="6"/>
      <c r="R94" s="7"/>
      <c r="S94" s="7"/>
      <c r="T94" s="34"/>
      <c r="U94" s="6"/>
      <c r="V94" s="6"/>
      <c r="W94" s="6"/>
      <c r="X94" s="4"/>
      <c r="Z94" s="7"/>
      <c r="AA94" s="76"/>
      <c r="AB94" s="76"/>
    </row>
    <row r="95" spans="1:28" x14ac:dyDescent="0.2">
      <c r="A95" t="s">
        <v>44</v>
      </c>
      <c r="B95" s="32">
        <f>Data2!P100</f>
        <v>115896.33333333333</v>
      </c>
      <c r="C95" s="32">
        <f>Data3!Q100</f>
        <v>3459350.25</v>
      </c>
      <c r="D95" s="28">
        <f t="shared" si="77"/>
        <v>119355683.58333333</v>
      </c>
      <c r="E95" s="6">
        <f>Data1!T95</f>
        <v>38192880868.750549</v>
      </c>
      <c r="F95" s="28">
        <f t="shared" si="50"/>
        <v>39991742998.750549</v>
      </c>
      <c r="G95" s="76" t="s">
        <v>44</v>
      </c>
      <c r="H95" s="120">
        <f t="shared" si="98"/>
        <v>1340.2543321978826</v>
      </c>
      <c r="I95" s="86">
        <f t="shared" si="70"/>
        <v>25.774121773036203</v>
      </c>
      <c r="J95" s="83">
        <f t="shared" si="71"/>
        <v>1318.1739152662483</v>
      </c>
      <c r="K95" s="86">
        <f t="shared" si="72"/>
        <v>25.349498370504776</v>
      </c>
      <c r="L95" s="11"/>
      <c r="M95" s="7"/>
      <c r="N95" s="6"/>
      <c r="R95" s="7"/>
      <c r="S95" s="7"/>
      <c r="T95" s="34"/>
      <c r="U95" s="6"/>
      <c r="V95" s="6"/>
      <c r="W95" s="6"/>
      <c r="X95" s="4"/>
      <c r="Z95" s="7"/>
      <c r="AA95" s="76"/>
      <c r="AB95" s="76"/>
    </row>
    <row r="96" spans="1:28" x14ac:dyDescent="0.2">
      <c r="A96" t="s">
        <v>45</v>
      </c>
      <c r="B96" s="32">
        <f>Data2!P101</f>
        <v>116448.66666666667</v>
      </c>
      <c r="C96" s="32">
        <f>Data3!Q101</f>
        <v>3449271</v>
      </c>
      <c r="D96" s="28">
        <f t="shared" si="77"/>
        <v>119897937.66666667</v>
      </c>
      <c r="E96" s="6">
        <f>Data1!T96</f>
        <v>38298690106.505112</v>
      </c>
      <c r="F96" s="28">
        <f t="shared" si="50"/>
        <v>40092311026.505112</v>
      </c>
      <c r="G96" s="76" t="s">
        <v>45</v>
      </c>
      <c r="H96" s="120">
        <f t="shared" si="98"/>
        <v>1337.5479781134331</v>
      </c>
      <c r="I96" s="86">
        <f t="shared" si="70"/>
        <v>25.722076502181405</v>
      </c>
      <c r="J96" s="83">
        <f t="shared" si="71"/>
        <v>1315.5561571566909</v>
      </c>
      <c r="K96" s="86">
        <f t="shared" si="72"/>
        <v>25.299156868397901</v>
      </c>
      <c r="L96" s="84"/>
      <c r="M96" s="7">
        <v>1969</v>
      </c>
      <c r="N96" s="6">
        <f t="shared" ref="N96" si="107">AVERAGE(D93:D96)</f>
        <v>119140639.875</v>
      </c>
      <c r="O96" s="6">
        <f t="shared" ref="O96" si="108">AVERAGE(F93:F96)*4</f>
        <v>159748508269.06842</v>
      </c>
      <c r="P96" s="6">
        <f t="shared" ref="P96" si="109">AVERAGE(B93:B96)*1000</f>
        <v>115676250</v>
      </c>
      <c r="Q96" s="6">
        <f t="shared" ref="Q96" si="110">AVERAGE(E93:E96)*4</f>
        <v>152542577329.06842</v>
      </c>
      <c r="R96" s="7">
        <v>1969</v>
      </c>
      <c r="S96" s="7"/>
      <c r="T96" s="34"/>
      <c r="U96" s="6"/>
      <c r="V96" s="6"/>
      <c r="W96" s="6"/>
      <c r="X96" s="4"/>
      <c r="Z96" s="6"/>
      <c r="AA96" s="76"/>
      <c r="AB96" s="76"/>
    </row>
    <row r="97" spans="1:28" x14ac:dyDescent="0.2">
      <c r="A97" t="s">
        <v>46</v>
      </c>
      <c r="B97" s="32">
        <f>Data2!P102</f>
        <v>117082.33333333333</v>
      </c>
      <c r="C97" s="32">
        <f>Data3!Q102</f>
        <v>3332920.25</v>
      </c>
      <c r="D97" s="28">
        <f t="shared" si="77"/>
        <v>120415253.58333333</v>
      </c>
      <c r="E97" s="6">
        <f>Data1!T97</f>
        <v>38286187038.335548</v>
      </c>
      <c r="F97" s="28">
        <f t="shared" si="50"/>
        <v>40019305568.335548</v>
      </c>
      <c r="G97" s="76" t="s">
        <v>46</v>
      </c>
      <c r="H97" s="120">
        <f t="shared" si="98"/>
        <v>1329.3766155843439</v>
      </c>
      <c r="I97" s="86">
        <f t="shared" si="70"/>
        <v>25.564934915083537</v>
      </c>
      <c r="J97" s="83">
        <f t="shared" si="71"/>
        <v>1308.0090206038103</v>
      </c>
      <c r="K97" s="86">
        <f t="shared" si="72"/>
        <v>25.154019626996352</v>
      </c>
      <c r="L97" s="11"/>
      <c r="N97" s="6"/>
      <c r="T97" s="34"/>
      <c r="U97" s="6"/>
      <c r="V97" s="6"/>
      <c r="W97" s="6"/>
      <c r="X97" s="4"/>
      <c r="Z97" s="6"/>
      <c r="AA97" s="76"/>
      <c r="AB97" s="76"/>
    </row>
    <row r="98" spans="1:28" x14ac:dyDescent="0.2">
      <c r="A98" t="s">
        <v>47</v>
      </c>
      <c r="B98" s="32">
        <f>Data2!P103</f>
        <v>117730</v>
      </c>
      <c r="C98" s="32">
        <f>Data3!Q103</f>
        <v>3216569.5</v>
      </c>
      <c r="D98" s="28">
        <f t="shared" si="77"/>
        <v>120946569.5</v>
      </c>
      <c r="E98" s="6">
        <f>Data1!T98</f>
        <v>38111507747.271744</v>
      </c>
      <c r="F98" s="28">
        <f t="shared" si="50"/>
        <v>39784123887.271744</v>
      </c>
      <c r="G98" s="76" t="s">
        <v>47</v>
      </c>
      <c r="H98" s="120">
        <f t="shared" si="98"/>
        <v>1315.7586544783064</v>
      </c>
      <c r="I98" s="86">
        <f t="shared" si="70"/>
        <v>25.303051047659739</v>
      </c>
      <c r="J98" s="83">
        <f t="shared" si="71"/>
        <v>1294.8783741534612</v>
      </c>
      <c r="K98" s="86">
        <f t="shared" si="72"/>
        <v>24.901507195258869</v>
      </c>
      <c r="L98" s="11"/>
      <c r="N98" s="6"/>
      <c r="T98" s="34"/>
      <c r="U98" s="6"/>
      <c r="V98" s="6"/>
      <c r="W98" s="6"/>
      <c r="X98" s="4"/>
      <c r="Z98" s="6"/>
      <c r="AA98" s="76"/>
      <c r="AB98" s="76"/>
    </row>
    <row r="99" spans="1:28" x14ac:dyDescent="0.2">
      <c r="A99" t="s">
        <v>48</v>
      </c>
      <c r="B99" s="32">
        <f>Data2!P104</f>
        <v>118402.66666666667</v>
      </c>
      <c r="C99" s="32">
        <f>Data3!Q104</f>
        <v>3100218.75</v>
      </c>
      <c r="D99" s="28">
        <f t="shared" si="77"/>
        <v>121502885.41666667</v>
      </c>
      <c r="E99" s="6">
        <f>Data1!T99</f>
        <v>37951030697.020325</v>
      </c>
      <c r="F99" s="28">
        <f t="shared" si="50"/>
        <v>39563144447.020325</v>
      </c>
      <c r="G99" s="76" t="s">
        <v>48</v>
      </c>
      <c r="H99" s="120">
        <f t="shared" si="98"/>
        <v>1302.4594209873278</v>
      </c>
      <c r="I99" s="86">
        <f t="shared" si="70"/>
        <v>25.047296557448611</v>
      </c>
      <c r="J99" s="83">
        <f t="shared" si="71"/>
        <v>1282.1005393016032</v>
      </c>
      <c r="K99" s="86">
        <f t="shared" si="72"/>
        <v>24.65577960195391</v>
      </c>
      <c r="L99" s="11"/>
      <c r="N99" s="6"/>
      <c r="T99" s="34"/>
      <c r="U99" s="6"/>
      <c r="V99" s="6"/>
      <c r="W99" s="6"/>
      <c r="X99" s="4"/>
      <c r="Z99" s="7"/>
      <c r="AA99" s="76"/>
      <c r="AB99" s="76"/>
    </row>
    <row r="100" spans="1:28" x14ac:dyDescent="0.2">
      <c r="A100" t="s">
        <v>49</v>
      </c>
      <c r="B100" s="32">
        <f>Data2!P105</f>
        <v>119095</v>
      </c>
      <c r="C100" s="32">
        <f>Data3!Q105</f>
        <v>2983868</v>
      </c>
      <c r="D100" s="28">
        <f t="shared" si="77"/>
        <v>122078868</v>
      </c>
      <c r="E100" s="6">
        <f>Data1!T100</f>
        <v>37676354311.628769</v>
      </c>
      <c r="F100" s="28">
        <f t="shared" si="50"/>
        <v>39227965671.628769</v>
      </c>
      <c r="G100" s="76" t="s">
        <v>49</v>
      </c>
      <c r="H100" s="120">
        <f t="shared" si="98"/>
        <v>1285.331894513595</v>
      </c>
      <c r="I100" s="86">
        <f t="shared" si="70"/>
        <v>24.717921048338365</v>
      </c>
      <c r="J100" s="83">
        <f t="shared" si="71"/>
        <v>1265.4218669676734</v>
      </c>
      <c r="K100" s="86">
        <f t="shared" si="72"/>
        <v>24.335035903224487</v>
      </c>
      <c r="L100" s="84"/>
      <c r="M100" s="7">
        <v>1970</v>
      </c>
      <c r="N100" s="6">
        <f t="shared" ref="N100" si="111">AVERAGE(D97:D100)</f>
        <v>121235894.125</v>
      </c>
      <c r="O100" s="6">
        <f t="shared" ref="O100" si="112">AVERAGE(F97:F100)*4</f>
        <v>158594539574.25641</v>
      </c>
      <c r="P100" s="6">
        <f t="shared" ref="P100" si="113">AVERAGE(B97:B100)*1000</f>
        <v>118077500</v>
      </c>
      <c r="Q100" s="6">
        <f t="shared" ref="Q100" si="114">AVERAGE(E97:E100)*4</f>
        <v>152025079794.25641</v>
      </c>
      <c r="R100" s="7">
        <v>1970</v>
      </c>
      <c r="S100" s="7"/>
      <c r="T100" s="34"/>
      <c r="U100" s="6"/>
      <c r="V100" s="6"/>
      <c r="W100" s="6"/>
      <c r="X100" s="4"/>
      <c r="Z100" s="7"/>
      <c r="AA100" s="76"/>
      <c r="AB100" s="76"/>
    </row>
    <row r="101" spans="1:28" x14ac:dyDescent="0.2">
      <c r="A101" t="s">
        <v>50</v>
      </c>
      <c r="B101" s="32">
        <f>Data2!P106</f>
        <v>119778</v>
      </c>
      <c r="C101" s="32">
        <f>Data3!Q106</f>
        <v>2894597.25</v>
      </c>
      <c r="D101" s="28">
        <f t="shared" si="77"/>
        <v>122672597.25</v>
      </c>
      <c r="E101" s="6">
        <f>Data1!T101</f>
        <v>37920546699.327278</v>
      </c>
      <c r="F101" s="28">
        <f t="shared" si="50"/>
        <v>39425737269.327278</v>
      </c>
      <c r="G101" s="76" t="s">
        <v>50</v>
      </c>
      <c r="H101" s="120">
        <f t="shared" si="98"/>
        <v>1285.5597143339126</v>
      </c>
      <c r="I101" s="86">
        <f t="shared" si="70"/>
        <v>24.722302198729089</v>
      </c>
      <c r="J101" s="83">
        <f t="shared" si="71"/>
        <v>1266.3609911445267</v>
      </c>
      <c r="K101" s="86">
        <f t="shared" si="72"/>
        <v>24.353095983548592</v>
      </c>
      <c r="L101" s="11"/>
      <c r="M101" s="7"/>
      <c r="N101" s="6"/>
      <c r="R101" s="7"/>
      <c r="S101" s="7"/>
      <c r="T101" s="34"/>
      <c r="U101" s="6"/>
      <c r="V101" s="6"/>
      <c r="W101" s="6"/>
      <c r="X101" s="4"/>
      <c r="Z101" s="7"/>
      <c r="AA101" s="76"/>
      <c r="AB101" s="76"/>
    </row>
    <row r="102" spans="1:28" x14ac:dyDescent="0.2">
      <c r="A102" t="s">
        <v>51</v>
      </c>
      <c r="B102" s="32">
        <f>Data2!P107</f>
        <v>120475</v>
      </c>
      <c r="C102" s="32">
        <f>Data3!Q107</f>
        <v>2805326.5</v>
      </c>
      <c r="D102" s="28">
        <f t="shared" si="77"/>
        <v>123280326.5</v>
      </c>
      <c r="E102" s="6">
        <f>Data1!T102</f>
        <v>37823219262.468025</v>
      </c>
      <c r="F102" s="28">
        <f t="shared" si="50"/>
        <v>39281989042.468025</v>
      </c>
      <c r="G102" s="76" t="s">
        <v>51</v>
      </c>
      <c r="H102" s="120">
        <f t="shared" si="98"/>
        <v>1274.5582416175066</v>
      </c>
      <c r="I102" s="86">
        <f t="shared" si="70"/>
        <v>24.510735415721282</v>
      </c>
      <c r="J102" s="83">
        <f t="shared" si="71"/>
        <v>1255.8030881915095</v>
      </c>
      <c r="K102" s="86">
        <f t="shared" si="72"/>
        <v>24.15005938829826</v>
      </c>
      <c r="L102" s="11"/>
      <c r="M102" s="7"/>
      <c r="N102" s="6"/>
      <c r="R102" s="7"/>
      <c r="S102" s="7"/>
      <c r="Z102" s="6"/>
      <c r="AA102" s="76"/>
      <c r="AB102" s="76"/>
    </row>
    <row r="103" spans="1:28" x14ac:dyDescent="0.2">
      <c r="A103" t="s">
        <v>52</v>
      </c>
      <c r="B103" s="32">
        <f>Data2!P108</f>
        <v>121153</v>
      </c>
      <c r="C103" s="32">
        <f>Data3!Q108</f>
        <v>2716055.75</v>
      </c>
      <c r="D103" s="28">
        <f t="shared" si="77"/>
        <v>123869055.75</v>
      </c>
      <c r="E103" s="6">
        <f>Data1!T103</f>
        <v>37892968558.92379</v>
      </c>
      <c r="F103" s="28">
        <f t="shared" si="50"/>
        <v>39305317548.92379</v>
      </c>
      <c r="G103" s="76" t="s">
        <v>52</v>
      </c>
      <c r="H103" s="120">
        <f t="shared" si="98"/>
        <v>1269.2538038960158</v>
      </c>
      <c r="I103" s="86">
        <f t="shared" si="70"/>
        <v>24.408726998000304</v>
      </c>
      <c r="J103" s="83">
        <f t="shared" si="71"/>
        <v>1251.0781758247435</v>
      </c>
      <c r="K103" s="86">
        <f t="shared" si="72"/>
        <v>24.059195688937375</v>
      </c>
      <c r="L103" s="11"/>
      <c r="M103" s="7"/>
      <c r="N103" s="6"/>
      <c r="R103" s="7"/>
      <c r="S103" s="7"/>
      <c r="Z103" s="6"/>
      <c r="AA103" s="76"/>
      <c r="AB103" s="76"/>
    </row>
    <row r="104" spans="1:28" x14ac:dyDescent="0.2">
      <c r="A104" t="s">
        <v>53</v>
      </c>
      <c r="B104" s="32">
        <f>Data2!P109</f>
        <v>121833</v>
      </c>
      <c r="C104" s="32">
        <f>Data3!Q109</f>
        <v>2626785</v>
      </c>
      <c r="D104" s="28">
        <f t="shared" si="77"/>
        <v>124459785</v>
      </c>
      <c r="E104" s="6">
        <f>Data1!T104</f>
        <v>38476591343.731964</v>
      </c>
      <c r="F104" s="28">
        <f t="shared" si="50"/>
        <v>39842519543.731964</v>
      </c>
      <c r="G104" s="76" t="s">
        <v>53</v>
      </c>
      <c r="H104" s="120">
        <f t="shared" si="98"/>
        <v>1280.494564368144</v>
      </c>
      <c r="I104" s="86">
        <f t="shared" si="70"/>
        <v>24.624895468618153</v>
      </c>
      <c r="J104" s="83">
        <f t="shared" si="71"/>
        <v>1263.2567972136274</v>
      </c>
      <c r="K104" s="86">
        <f t="shared" si="72"/>
        <v>24.29339994641591</v>
      </c>
      <c r="L104" s="84"/>
      <c r="M104" s="7">
        <v>1971</v>
      </c>
      <c r="N104" s="6">
        <f t="shared" ref="N104" si="115">AVERAGE(D101:D104)</f>
        <v>123570441.125</v>
      </c>
      <c r="O104" s="6">
        <f t="shared" ref="O104" si="116">AVERAGE(F101:F104)*4</f>
        <v>157855563404.45105</v>
      </c>
      <c r="P104" s="6">
        <f t="shared" ref="P104" si="117">AVERAGE(B101:B104)*1000</f>
        <v>120809750</v>
      </c>
      <c r="Q104" s="6">
        <f t="shared" ref="Q104" si="118">AVERAGE(E101:E104)*4</f>
        <v>152113325864.45105</v>
      </c>
      <c r="R104" s="7">
        <v>1971</v>
      </c>
      <c r="S104" s="7"/>
      <c r="Z104" s="6"/>
      <c r="AA104" s="76"/>
      <c r="AB104" s="76"/>
    </row>
    <row r="105" spans="1:28" x14ac:dyDescent="0.2">
      <c r="A105" t="s">
        <v>54</v>
      </c>
      <c r="B105" s="32">
        <f>Data2!P110</f>
        <v>123120.33333333333</v>
      </c>
      <c r="C105" s="32">
        <f>Data3!Q110</f>
        <v>2559164</v>
      </c>
      <c r="D105" s="28">
        <f t="shared" si="77"/>
        <v>125679497.33333333</v>
      </c>
      <c r="E105" s="6">
        <f>Data1!T105</f>
        <v>39095391461.544106</v>
      </c>
      <c r="F105" s="28">
        <f t="shared" si="50"/>
        <v>40426156741.544106</v>
      </c>
      <c r="G105" s="76" t="s">
        <v>54</v>
      </c>
      <c r="H105" s="120">
        <f t="shared" si="98"/>
        <v>1286.6428526308907</v>
      </c>
      <c r="I105" s="86">
        <f t="shared" si="70"/>
        <v>24.743131781363282</v>
      </c>
      <c r="J105" s="83">
        <f t="shared" si="71"/>
        <v>1270.1522292243342</v>
      </c>
      <c r="K105" s="86">
        <f t="shared" si="72"/>
        <v>24.426004408160274</v>
      </c>
      <c r="L105" s="11"/>
      <c r="N105" s="6"/>
      <c r="Z105" s="7"/>
      <c r="AA105" s="76"/>
      <c r="AB105" s="76"/>
    </row>
    <row r="106" spans="1:28" x14ac:dyDescent="0.2">
      <c r="A106" t="s">
        <v>55</v>
      </c>
      <c r="B106" s="32">
        <f>Data2!P111</f>
        <v>123811.33333333333</v>
      </c>
      <c r="C106" s="32">
        <f>Data3!Q111</f>
        <v>2491543</v>
      </c>
      <c r="D106" s="28">
        <f t="shared" si="77"/>
        <v>126302876.33333333</v>
      </c>
      <c r="E106" s="6">
        <f>Data1!T106</f>
        <v>39273426423.382584</v>
      </c>
      <c r="F106" s="28">
        <f t="shared" si="50"/>
        <v>40569028783.382584</v>
      </c>
      <c r="G106" s="76" t="s">
        <v>55</v>
      </c>
      <c r="H106" s="120">
        <f t="shared" si="98"/>
        <v>1284.8172570928466</v>
      </c>
      <c r="I106" s="86">
        <f t="shared" si="70"/>
        <v>24.708024174862434</v>
      </c>
      <c r="J106" s="83">
        <f t="shared" si="71"/>
        <v>1268.8152325328081</v>
      </c>
      <c r="K106" s="86">
        <f t="shared" si="72"/>
        <v>24.400292933323232</v>
      </c>
      <c r="L106" s="11"/>
      <c r="N106" s="6"/>
      <c r="Z106" s="7"/>
      <c r="AA106" s="76"/>
      <c r="AB106" s="76"/>
    </row>
    <row r="107" spans="1:28" x14ac:dyDescent="0.2">
      <c r="A107" t="s">
        <v>56</v>
      </c>
      <c r="B107" s="32">
        <f>Data2!P112</f>
        <v>124453.66666666667</v>
      </c>
      <c r="C107" s="32">
        <f>Data3!Q112</f>
        <v>2423922</v>
      </c>
      <c r="D107" s="28">
        <f t="shared" si="77"/>
        <v>126877588.66666667</v>
      </c>
      <c r="E107" s="6">
        <f>Data1!T107</f>
        <v>39558928426.009438</v>
      </c>
      <c r="F107" s="28">
        <f t="shared" si="50"/>
        <v>40819367866.009438</v>
      </c>
      <c r="G107" s="76" t="s">
        <v>56</v>
      </c>
      <c r="H107" s="120">
        <f t="shared" si="98"/>
        <v>1286.8897744660092</v>
      </c>
      <c r="I107" s="86">
        <f t="shared" si="70"/>
        <v>24.747880278192483</v>
      </c>
      <c r="J107" s="83">
        <f t="shared" si="71"/>
        <v>1271.4427621313239</v>
      </c>
      <c r="K107" s="86">
        <f t="shared" si="72"/>
        <v>24.450822348679306</v>
      </c>
      <c r="L107" s="11"/>
      <c r="N107" s="6"/>
      <c r="Z107" s="7"/>
      <c r="AA107" s="76"/>
      <c r="AB107" s="76"/>
    </row>
    <row r="108" spans="1:28" x14ac:dyDescent="0.2">
      <c r="A108" t="s">
        <v>57</v>
      </c>
      <c r="B108" s="32">
        <f>Data2!P113</f>
        <v>125023.33333333333</v>
      </c>
      <c r="C108" s="32">
        <f>Data3!Q113</f>
        <v>2356301</v>
      </c>
      <c r="D108" s="28">
        <f t="shared" si="77"/>
        <v>127379634.33333333</v>
      </c>
      <c r="E108" s="6">
        <f>Data1!T108</f>
        <v>39707551703.170929</v>
      </c>
      <c r="F108" s="28">
        <f t="shared" si="50"/>
        <v>40932828223.170929</v>
      </c>
      <c r="G108" s="76" t="s">
        <v>57</v>
      </c>
      <c r="H108" s="120">
        <f t="shared" si="98"/>
        <v>1285.3806163725005</v>
      </c>
      <c r="I108" s="86">
        <f t="shared" si="70"/>
        <v>24.718858007163472</v>
      </c>
      <c r="J108" s="83">
        <f t="shared" si="71"/>
        <v>1270.4045123258356</v>
      </c>
      <c r="K108" s="86">
        <f t="shared" si="72"/>
        <v>24.430856006266069</v>
      </c>
      <c r="L108" s="84"/>
      <c r="M108" s="7">
        <v>1972</v>
      </c>
      <c r="N108" s="6">
        <f t="shared" ref="N108" si="119">AVERAGE(D105:D108)</f>
        <v>126559899.16666666</v>
      </c>
      <c r="O108" s="6">
        <f t="shared" ref="O108" si="120">AVERAGE(F105:F108)*4</f>
        <v>162747381614.10706</v>
      </c>
      <c r="P108" s="6">
        <f t="shared" ref="P108" si="121">AVERAGE(B105:B108)*1000</f>
        <v>124102166.66666666</v>
      </c>
      <c r="Q108" s="6">
        <f t="shared" ref="Q108" si="122">AVERAGE(E105:E108)*4</f>
        <v>157635298014.10706</v>
      </c>
      <c r="R108" s="7">
        <v>1972</v>
      </c>
      <c r="S108" s="7"/>
      <c r="Z108" s="6"/>
      <c r="AA108" s="76"/>
      <c r="AB108" s="76"/>
    </row>
    <row r="109" spans="1:28" x14ac:dyDescent="0.2">
      <c r="A109" t="s">
        <v>58</v>
      </c>
      <c r="B109" s="32">
        <f>Data2!P114</f>
        <v>125697</v>
      </c>
      <c r="C109" s="32">
        <f>Data3!Q114</f>
        <v>2325202.75</v>
      </c>
      <c r="D109" s="28">
        <f t="shared" si="77"/>
        <v>128022202.75</v>
      </c>
      <c r="E109" s="6">
        <f>Data1!T109</f>
        <v>39957477715.617241</v>
      </c>
      <c r="F109" s="28">
        <f t="shared" si="50"/>
        <v>41166583145.617241</v>
      </c>
      <c r="G109" s="76" t="s">
        <v>58</v>
      </c>
      <c r="H109" s="120">
        <f t="shared" si="98"/>
        <v>1286.2326146975233</v>
      </c>
      <c r="I109" s="86">
        <f t="shared" si="70"/>
        <v>24.735242590336988</v>
      </c>
      <c r="J109" s="83">
        <f t="shared" si="71"/>
        <v>1271.5491289566892</v>
      </c>
      <c r="K109" s="86">
        <f t="shared" si="72"/>
        <v>24.452867864551713</v>
      </c>
      <c r="L109" s="11"/>
      <c r="M109" s="7"/>
      <c r="N109" s="6"/>
      <c r="R109" s="7"/>
      <c r="S109" s="7"/>
      <c r="Z109" s="6"/>
      <c r="AA109" s="76"/>
      <c r="AB109" s="76"/>
    </row>
    <row r="110" spans="1:28" x14ac:dyDescent="0.2">
      <c r="A110" t="s">
        <v>59</v>
      </c>
      <c r="B110" s="32">
        <f>Data2!P115</f>
        <v>126404.66666666667</v>
      </c>
      <c r="C110" s="32">
        <f>Data3!Q115</f>
        <v>2294104.5</v>
      </c>
      <c r="D110" s="28">
        <f t="shared" si="77"/>
        <v>128698771.16666667</v>
      </c>
      <c r="E110" s="6">
        <f>Data1!T110</f>
        <v>40610473367.355911</v>
      </c>
      <c r="F110" s="28">
        <f t="shared" si="50"/>
        <v>41803407707.355911</v>
      </c>
      <c r="G110" s="76" t="s">
        <v>59</v>
      </c>
      <c r="H110" s="120">
        <f t="shared" si="98"/>
        <v>1299.2636162227197</v>
      </c>
      <c r="I110" s="86">
        <f t="shared" si="70"/>
        <v>24.985838773513841</v>
      </c>
      <c r="J110" s="83">
        <f t="shared" si="71"/>
        <v>1285.0941168001996</v>
      </c>
      <c r="K110" s="86">
        <f t="shared" si="72"/>
        <v>24.713348400003838</v>
      </c>
      <c r="L110" s="11"/>
      <c r="M110" s="7"/>
      <c r="N110" s="6"/>
      <c r="R110" s="7"/>
      <c r="S110" s="7"/>
      <c r="Z110" s="6"/>
      <c r="AA110" s="76"/>
      <c r="AB110" s="76"/>
    </row>
    <row r="111" spans="1:28" x14ac:dyDescent="0.2">
      <c r="A111" t="s">
        <v>60</v>
      </c>
      <c r="B111" s="32">
        <f>Data2!P116</f>
        <v>127045.33333333333</v>
      </c>
      <c r="C111" s="32">
        <f>Data3!Q116</f>
        <v>2263006.25</v>
      </c>
      <c r="D111" s="28">
        <f t="shared" si="77"/>
        <v>129308339.58333333</v>
      </c>
      <c r="E111" s="6">
        <f>Data1!T111</f>
        <v>40947048592.48748</v>
      </c>
      <c r="F111" s="28">
        <f t="shared" si="50"/>
        <v>42123811842.48748</v>
      </c>
      <c r="G111" s="76" t="s">
        <v>60</v>
      </c>
      <c r="H111" s="120">
        <f t="shared" si="98"/>
        <v>1303.0501196820521</v>
      </c>
      <c r="I111" s="86">
        <f t="shared" si="70"/>
        <v>25.058656147731771</v>
      </c>
      <c r="J111" s="83">
        <f t="shared" si="71"/>
        <v>1289.2106311391467</v>
      </c>
      <c r="K111" s="86">
        <f t="shared" si="72"/>
        <v>24.792512137291283</v>
      </c>
      <c r="L111" s="11"/>
      <c r="M111" s="7"/>
      <c r="N111" s="6"/>
      <c r="R111" s="7"/>
      <c r="S111" s="7"/>
      <c r="Z111" s="7"/>
      <c r="AA111" s="76"/>
      <c r="AB111" s="76"/>
    </row>
    <row r="112" spans="1:28" x14ac:dyDescent="0.2">
      <c r="A112" t="s">
        <v>61</v>
      </c>
      <c r="B112" s="32">
        <f>Data2!P117</f>
        <v>127685.33333333333</v>
      </c>
      <c r="C112" s="32">
        <f>Data3!Q117</f>
        <v>2231908</v>
      </c>
      <c r="D112" s="28">
        <f t="shared" si="77"/>
        <v>129917241.33333333</v>
      </c>
      <c r="E112" s="6">
        <f>Data1!T112</f>
        <v>41135483433.14756</v>
      </c>
      <c r="F112" s="28">
        <f t="shared" si="50"/>
        <v>42296075593.14756</v>
      </c>
      <c r="G112" s="76" t="s">
        <v>61</v>
      </c>
      <c r="H112" s="120">
        <f t="shared" si="98"/>
        <v>1302.2467275033034</v>
      </c>
      <c r="I112" s="86">
        <f t="shared" si="70"/>
        <v>25.043206298140451</v>
      </c>
      <c r="J112" s="83">
        <f t="shared" si="71"/>
        <v>1288.651792943514</v>
      </c>
      <c r="K112" s="86">
        <f t="shared" si="72"/>
        <v>24.781765248913732</v>
      </c>
      <c r="L112" s="84"/>
      <c r="M112" s="7">
        <v>1973</v>
      </c>
      <c r="N112" s="6">
        <f t="shared" ref="N112" si="123">AVERAGE(D109:D112)</f>
        <v>128986638.70833333</v>
      </c>
      <c r="O112" s="6">
        <f t="shared" ref="O112" si="124">AVERAGE(F109:F112)*4</f>
        <v>167389878288.60818</v>
      </c>
      <c r="P112" s="6">
        <f t="shared" ref="P112" si="125">AVERAGE(B109:B112)*1000</f>
        <v>126708083.33333333</v>
      </c>
      <c r="Q112" s="6">
        <f t="shared" ref="Q112" si="126">AVERAGE(E109:E112)*4</f>
        <v>162650483108.60818</v>
      </c>
      <c r="R112" s="7">
        <v>1973</v>
      </c>
      <c r="S112" s="7"/>
      <c r="Z112" s="7"/>
      <c r="AA112" s="76"/>
      <c r="AB112" s="76"/>
    </row>
    <row r="113" spans="1:28" x14ac:dyDescent="0.2">
      <c r="A113" t="s">
        <v>62</v>
      </c>
      <c r="B113" s="32">
        <f>Data2!P118</f>
        <v>128247</v>
      </c>
      <c r="C113" s="32">
        <f>Data3!Q118</f>
        <v>2213186.75</v>
      </c>
      <c r="D113" s="28">
        <f t="shared" si="77"/>
        <v>130460186.75</v>
      </c>
      <c r="E113" s="6">
        <f>Data1!T113</f>
        <v>41203064945.997314</v>
      </c>
      <c r="F113" s="28">
        <f t="shared" si="50"/>
        <v>42353922055.997314</v>
      </c>
      <c r="G113" s="76" t="s">
        <v>62</v>
      </c>
      <c r="H113" s="120">
        <f t="shared" si="98"/>
        <v>1298.6006876461049</v>
      </c>
      <c r="I113" s="86">
        <f t="shared" si="70"/>
        <v>24.97309014704048</v>
      </c>
      <c r="J113" s="83">
        <f t="shared" si="71"/>
        <v>1285.1159074597399</v>
      </c>
      <c r="K113" s="86">
        <f t="shared" si="72"/>
        <v>24.713767451148843</v>
      </c>
      <c r="L113" s="11"/>
      <c r="N113" s="6"/>
      <c r="Z113" s="7"/>
      <c r="AA113" s="76"/>
      <c r="AB113" s="76"/>
    </row>
    <row r="114" spans="1:28" x14ac:dyDescent="0.2">
      <c r="A114" t="s">
        <v>63</v>
      </c>
      <c r="B114" s="32">
        <f>Data2!P119</f>
        <v>128877</v>
      </c>
      <c r="C114" s="32">
        <f>Data3!Q119</f>
        <v>2194465.5</v>
      </c>
      <c r="D114" s="28">
        <f t="shared" si="77"/>
        <v>131071465.5</v>
      </c>
      <c r="E114" s="6">
        <f>Data1!T114</f>
        <v>41126115025.987083</v>
      </c>
      <c r="F114" s="28">
        <f t="shared" si="50"/>
        <v>42267237085.987083</v>
      </c>
      <c r="G114" s="76" t="s">
        <v>63</v>
      </c>
      <c r="H114" s="120">
        <f t="shared" si="98"/>
        <v>1289.8989699931931</v>
      </c>
      <c r="I114" s="86">
        <f t="shared" si="70"/>
        <v>24.805749422946022</v>
      </c>
      <c r="J114" s="83">
        <f t="shared" si="71"/>
        <v>1276.4454487918583</v>
      </c>
      <c r="K114" s="86">
        <f t="shared" si="72"/>
        <v>24.547027861381892</v>
      </c>
      <c r="L114" s="11"/>
      <c r="N114" s="6"/>
      <c r="Z114" s="6"/>
      <c r="AA114" s="76"/>
      <c r="AB114" s="76"/>
    </row>
    <row r="115" spans="1:28" x14ac:dyDescent="0.2">
      <c r="A115" t="s">
        <v>64</v>
      </c>
      <c r="B115" s="32">
        <f>Data2!P120</f>
        <v>129492.66666666667</v>
      </c>
      <c r="C115" s="32">
        <f>Data3!Q120</f>
        <v>2175744.25</v>
      </c>
      <c r="D115" s="28">
        <f t="shared" si="77"/>
        <v>131668410.91666667</v>
      </c>
      <c r="E115" s="6">
        <f>Data1!T115</f>
        <v>41112682562.152206</v>
      </c>
      <c r="F115" s="28">
        <f t="shared" si="50"/>
        <v>42244069572.152206</v>
      </c>
      <c r="G115" s="76" t="s">
        <v>64</v>
      </c>
      <c r="H115" s="120">
        <f t="shared" si="98"/>
        <v>1283.3471378002307</v>
      </c>
      <c r="I115" s="86">
        <f t="shared" si="70"/>
        <v>24.679752650004438</v>
      </c>
      <c r="J115" s="83">
        <f t="shared" si="71"/>
        <v>1269.9617243340072</v>
      </c>
      <c r="K115" s="86">
        <f t="shared" si="72"/>
        <v>24.422340852577062</v>
      </c>
      <c r="L115" s="11"/>
      <c r="N115" s="6"/>
      <c r="Z115" s="6"/>
      <c r="AA115" s="76"/>
      <c r="AB115" s="76"/>
    </row>
    <row r="116" spans="1:28" x14ac:dyDescent="0.2">
      <c r="A116" t="s">
        <v>65</v>
      </c>
      <c r="B116" s="32">
        <f>Data2!P121</f>
        <v>130086.33333333333</v>
      </c>
      <c r="C116" s="32">
        <f>Data3!Q121</f>
        <v>2157023</v>
      </c>
      <c r="D116" s="28">
        <f t="shared" si="77"/>
        <v>132243356.33333333</v>
      </c>
      <c r="E116" s="6">
        <f>Data1!T116</f>
        <v>40702516389.017921</v>
      </c>
      <c r="F116" s="28">
        <f t="shared" si="50"/>
        <v>41824168349.017921</v>
      </c>
      <c r="G116" s="76" t="s">
        <v>65</v>
      </c>
      <c r="H116" s="120">
        <f t="shared" si="98"/>
        <v>1265.0667529519046</v>
      </c>
      <c r="I116" s="86">
        <f t="shared" si="70"/>
        <v>24.328206787536626</v>
      </c>
      <c r="J116" s="83">
        <f t="shared" si="71"/>
        <v>1251.5539594684942</v>
      </c>
      <c r="K116" s="86">
        <f t="shared" si="72"/>
        <v>24.06834537439412</v>
      </c>
      <c r="L116" s="84"/>
      <c r="M116" s="7">
        <v>1974</v>
      </c>
      <c r="N116" s="6">
        <f t="shared" ref="N116" si="127">AVERAGE(D113:D116)</f>
        <v>131360854.875</v>
      </c>
      <c r="O116" s="6">
        <f t="shared" ref="O116" si="128">AVERAGE(F113:F116)*4</f>
        <v>168689397063.15454</v>
      </c>
      <c r="P116" s="6">
        <f t="shared" ref="P116" si="129">AVERAGE(B113:B116)*1000</f>
        <v>129175750</v>
      </c>
      <c r="Q116" s="6">
        <f t="shared" ref="Q116" si="130">AVERAGE(E113:E116)*4</f>
        <v>164144378923.15454</v>
      </c>
      <c r="R116" s="7">
        <v>1974</v>
      </c>
      <c r="S116" s="7"/>
      <c r="Z116" s="6"/>
      <c r="AA116" s="76"/>
      <c r="AB116" s="76"/>
    </row>
    <row r="117" spans="1:28" x14ac:dyDescent="0.2">
      <c r="A117" t="s">
        <v>66</v>
      </c>
      <c r="B117" s="32">
        <f>Data2!P122</f>
        <v>130681.33333333333</v>
      </c>
      <c r="C117" s="32">
        <f>Data3!Q122</f>
        <v>2143966</v>
      </c>
      <c r="D117" s="28">
        <f t="shared" si="77"/>
        <v>132825299.33333333</v>
      </c>
      <c r="E117" s="6">
        <f>Data1!T117</f>
        <v>40011004490.837502</v>
      </c>
      <c r="F117" s="28">
        <f t="shared" si="50"/>
        <v>41125866810.837502</v>
      </c>
      <c r="G117" s="76" t="s">
        <v>66</v>
      </c>
      <c r="H117" s="120">
        <f t="shared" ref="H117:H148" si="131">F117/D117*4</f>
        <v>1238.4949860381519</v>
      </c>
      <c r="I117" s="86">
        <f t="shared" si="70"/>
        <v>23.81721126996446</v>
      </c>
      <c r="J117" s="83">
        <f t="shared" si="71"/>
        <v>1224.689202972243</v>
      </c>
      <c r="K117" s="86">
        <f t="shared" si="72"/>
        <v>23.551715441773904</v>
      </c>
      <c r="L117" s="11"/>
      <c r="M117" s="7"/>
      <c r="N117" s="6"/>
      <c r="R117" s="7"/>
      <c r="S117" s="7"/>
      <c r="Z117" s="7"/>
      <c r="AA117" s="76"/>
      <c r="AB117" s="76"/>
    </row>
    <row r="118" spans="1:28" x14ac:dyDescent="0.2">
      <c r="A118" t="s">
        <v>67</v>
      </c>
      <c r="B118" s="32">
        <f>Data2!P123</f>
        <v>131269</v>
      </c>
      <c r="C118" s="32">
        <f>Data3!Q123</f>
        <v>2130909</v>
      </c>
      <c r="D118" s="28">
        <f t="shared" si="77"/>
        <v>133399909</v>
      </c>
      <c r="E118" s="6">
        <f>Data1!T118</f>
        <v>39887586677.565506</v>
      </c>
      <c r="F118" s="28">
        <f t="shared" ref="F118:F181" si="132">E118+40*C118*13</f>
        <v>40995659357.565506</v>
      </c>
      <c r="G118" s="76" t="s">
        <v>67</v>
      </c>
      <c r="H118" s="120">
        <f t="shared" si="131"/>
        <v>1229.2559916983303</v>
      </c>
      <c r="I118" s="86">
        <f t="shared" si="70"/>
        <v>23.639538301890965</v>
      </c>
      <c r="J118" s="83">
        <f t="shared" si="71"/>
        <v>1215.4457389807344</v>
      </c>
      <c r="K118" s="86">
        <f t="shared" si="72"/>
        <v>23.373956518860275</v>
      </c>
      <c r="L118" s="11"/>
      <c r="M118" s="7"/>
      <c r="N118" s="6"/>
      <c r="R118" s="7"/>
      <c r="S118" s="7"/>
      <c r="Z118" s="7"/>
      <c r="AA118" s="76"/>
      <c r="AB118" s="76"/>
    </row>
    <row r="119" spans="1:28" x14ac:dyDescent="0.2">
      <c r="A119" t="s">
        <v>68</v>
      </c>
      <c r="B119" s="32">
        <f>Data2!P124</f>
        <v>131974.33333333334</v>
      </c>
      <c r="C119" s="32">
        <f>Data3!Q124</f>
        <v>2117852</v>
      </c>
      <c r="D119" s="28">
        <f t="shared" si="77"/>
        <v>134092185.33333334</v>
      </c>
      <c r="E119" s="6">
        <f>Data1!T119</f>
        <v>39855548316.302406</v>
      </c>
      <c r="F119" s="28">
        <f t="shared" si="132"/>
        <v>40956831356.302406</v>
      </c>
      <c r="G119" s="76" t="s">
        <v>68</v>
      </c>
      <c r="H119" s="120">
        <f t="shared" si="131"/>
        <v>1221.7514765529336</v>
      </c>
      <c r="I119" s="86">
        <f t="shared" si="70"/>
        <v>23.49522070294103</v>
      </c>
      <c r="J119" s="83">
        <f t="shared" si="71"/>
        <v>1207.9787731342428</v>
      </c>
      <c r="K119" s="86">
        <f t="shared" si="72"/>
        <v>23.230361021812364</v>
      </c>
      <c r="L119" s="11"/>
      <c r="M119" s="7"/>
      <c r="N119" s="6"/>
      <c r="R119" s="7"/>
      <c r="S119" s="7"/>
      <c r="Z119" s="7"/>
      <c r="AA119" s="76"/>
      <c r="AB119" s="76"/>
    </row>
    <row r="120" spans="1:28" x14ac:dyDescent="0.2">
      <c r="A120" t="s">
        <v>69</v>
      </c>
      <c r="B120" s="32">
        <f>Data2!P125</f>
        <v>132583.66666666666</v>
      </c>
      <c r="C120" s="32">
        <f>Data3!Q125</f>
        <v>2104795</v>
      </c>
      <c r="D120" s="28">
        <f t="shared" si="77"/>
        <v>134688461.66666666</v>
      </c>
      <c r="E120" s="6">
        <f>Data1!T120</f>
        <v>40452664557.103516</v>
      </c>
      <c r="F120" s="28">
        <f t="shared" si="132"/>
        <v>41547157957.103516</v>
      </c>
      <c r="G120" s="76" t="s">
        <v>69</v>
      </c>
      <c r="H120" s="120">
        <f t="shared" si="131"/>
        <v>1233.8743034997719</v>
      </c>
      <c r="I120" s="86">
        <f t="shared" si="70"/>
        <v>23.728351990380229</v>
      </c>
      <c r="J120" s="83">
        <f t="shared" si="71"/>
        <v>1220.4418711335541</v>
      </c>
      <c r="K120" s="86">
        <f t="shared" si="72"/>
        <v>23.470035983337578</v>
      </c>
      <c r="L120" s="84"/>
      <c r="M120" s="7">
        <v>1975</v>
      </c>
      <c r="N120" s="6">
        <f t="shared" ref="N120" si="133">AVERAGE(D117:D120)</f>
        <v>133751463.83333331</v>
      </c>
      <c r="O120" s="6">
        <f t="shared" ref="O120" si="134">AVERAGE(F117:F120)*4</f>
        <v>164625515481.80893</v>
      </c>
      <c r="P120" s="6">
        <f t="shared" ref="P120" si="135">AVERAGE(B117:B120)*1000</f>
        <v>131627083.33333331</v>
      </c>
      <c r="Q120" s="6">
        <f t="shared" ref="Q120" si="136">AVERAGE(E117:E120)*4</f>
        <v>160206804041.80893</v>
      </c>
      <c r="R120" s="7">
        <v>1975</v>
      </c>
      <c r="S120" s="7"/>
      <c r="Z120" s="6"/>
      <c r="AA120" s="76"/>
      <c r="AB120" s="76"/>
    </row>
    <row r="121" spans="1:28" x14ac:dyDescent="0.2">
      <c r="A121" t="s">
        <v>70</v>
      </c>
      <c r="B121" s="32">
        <f>Data2!P126</f>
        <v>133188.66666666666</v>
      </c>
      <c r="C121" s="32">
        <f>Data3!Q126</f>
        <v>2099491.5</v>
      </c>
      <c r="D121" s="28">
        <f t="shared" si="77"/>
        <v>135288158.16666666</v>
      </c>
      <c r="E121" s="6">
        <f>Data1!T121</f>
        <v>41192584573.873077</v>
      </c>
      <c r="F121" s="28">
        <f>E121+40*C121*13</f>
        <v>42284320153.873077</v>
      </c>
      <c r="G121" s="76" t="s">
        <v>70</v>
      </c>
      <c r="H121" s="120">
        <f>F121/D121*4</f>
        <v>1250.2001868273321</v>
      </c>
      <c r="I121" s="86">
        <f t="shared" si="70"/>
        <v>24.042311285141004</v>
      </c>
      <c r="J121" s="83">
        <f t="shared" si="71"/>
        <v>1237.1198122124429</v>
      </c>
      <c r="K121" s="86">
        <f t="shared" si="72"/>
        <v>23.790765619470054</v>
      </c>
      <c r="L121" s="11"/>
      <c r="N121" s="6"/>
      <c r="Z121" s="6"/>
      <c r="AA121" s="76"/>
      <c r="AB121" s="76"/>
    </row>
    <row r="122" spans="1:28" x14ac:dyDescent="0.2">
      <c r="A122" t="s">
        <v>71</v>
      </c>
      <c r="B122" s="32">
        <f>Data2!P127</f>
        <v>133769.33333333334</v>
      </c>
      <c r="C122" s="32">
        <f>Data3!Q127</f>
        <v>2094188</v>
      </c>
      <c r="D122" s="28">
        <f t="shared" si="77"/>
        <v>135863521.33333334</v>
      </c>
      <c r="E122" s="6">
        <f>Data1!T122</f>
        <v>40943702458.696548</v>
      </c>
      <c r="F122" s="28">
        <f t="shared" si="132"/>
        <v>42032680218.696548</v>
      </c>
      <c r="G122" s="76" t="s">
        <v>71</v>
      </c>
      <c r="H122" s="120">
        <f>F122/D122*4</f>
        <v>1237.4971532077925</v>
      </c>
      <c r="I122" s="86">
        <f t="shared" si="70"/>
        <v>23.798022177072934</v>
      </c>
      <c r="J122" s="83">
        <f t="shared" si="71"/>
        <v>1224.3075879483054</v>
      </c>
      <c r="K122" s="86">
        <f t="shared" si="72"/>
        <v>23.544376691313566</v>
      </c>
      <c r="L122" s="11"/>
      <c r="N122" s="6"/>
      <c r="Z122" s="6"/>
      <c r="AA122" s="76"/>
      <c r="AB122" s="76"/>
    </row>
    <row r="123" spans="1:28" x14ac:dyDescent="0.2">
      <c r="A123" t="s">
        <v>72</v>
      </c>
      <c r="B123" s="32">
        <f>Data2!P128</f>
        <v>134378.33333333334</v>
      </c>
      <c r="C123" s="32">
        <f>Data3!Q128</f>
        <v>2088884.5</v>
      </c>
      <c r="D123" s="28">
        <f t="shared" si="77"/>
        <v>136467217.83333334</v>
      </c>
      <c r="E123" s="6">
        <f>Data1!T123</f>
        <v>42132411918.120186</v>
      </c>
      <c r="F123" s="28">
        <f t="shared" si="132"/>
        <v>43218631858.120186</v>
      </c>
      <c r="G123" s="76" t="s">
        <v>72</v>
      </c>
      <c r="H123" s="120">
        <f t="shared" si="131"/>
        <v>1266.7842883967301</v>
      </c>
      <c r="I123" s="86">
        <f t="shared" si="70"/>
        <v>24.361236315321733</v>
      </c>
      <c r="J123" s="83">
        <f t="shared" si="71"/>
        <v>1254.1430116894892</v>
      </c>
      <c r="K123" s="86">
        <f t="shared" si="72"/>
        <v>24.118134840182485</v>
      </c>
      <c r="L123" s="11"/>
      <c r="N123" s="6"/>
      <c r="Z123" s="7"/>
      <c r="AA123" s="76"/>
      <c r="AB123" s="76"/>
    </row>
    <row r="124" spans="1:28" x14ac:dyDescent="0.2">
      <c r="A124" t="s">
        <v>73</v>
      </c>
      <c r="B124" s="32">
        <f>Data2!P129</f>
        <v>134929</v>
      </c>
      <c r="C124" s="32">
        <f>Data3!Q129</f>
        <v>2083581</v>
      </c>
      <c r="D124" s="28">
        <f t="shared" si="77"/>
        <v>137012581</v>
      </c>
      <c r="E124" s="6">
        <f>Data1!T124</f>
        <v>42485651569.85762</v>
      </c>
      <c r="F124" s="28">
        <f t="shared" si="132"/>
        <v>43569113689.85762</v>
      </c>
      <c r="G124" s="76" t="s">
        <v>73</v>
      </c>
      <c r="H124" s="120">
        <f t="shared" si="131"/>
        <v>1271.9741025784376</v>
      </c>
      <c r="I124" s="86">
        <f t="shared" si="70"/>
        <v>24.461040434200722</v>
      </c>
      <c r="J124" s="83">
        <f t="shared" si="71"/>
        <v>1259.4965224631508</v>
      </c>
      <c r="K124" s="86">
        <f t="shared" si="72"/>
        <v>24.221086970445207</v>
      </c>
      <c r="L124" s="84"/>
      <c r="M124" s="7">
        <v>1976</v>
      </c>
      <c r="N124" s="6">
        <f t="shared" ref="N124" si="137">AVERAGE(D121:D124)</f>
        <v>136157869.58333334</v>
      </c>
      <c r="O124" s="6">
        <f t="shared" ref="O124" si="138">AVERAGE(F121:F124)*4</f>
        <v>171104745920.54742</v>
      </c>
      <c r="P124" s="6">
        <f t="shared" ref="P124" si="139">AVERAGE(B121:B124)*1000</f>
        <v>134066333.33333334</v>
      </c>
      <c r="Q124" s="6">
        <f t="shared" ref="Q124" si="140">AVERAGE(E121:E124)*4</f>
        <v>166754350520.54742</v>
      </c>
      <c r="R124" s="7">
        <v>1976</v>
      </c>
      <c r="S124" s="7"/>
      <c r="Z124" s="7"/>
      <c r="AA124" s="76"/>
      <c r="AB124" s="76"/>
    </row>
    <row r="125" spans="1:28" x14ac:dyDescent="0.2">
      <c r="A125" t="s">
        <v>74</v>
      </c>
      <c r="B125" s="32">
        <f>Data2!P130</f>
        <v>135533</v>
      </c>
      <c r="C125" s="32">
        <f>Data3!Q130</f>
        <v>2081321.5</v>
      </c>
      <c r="D125" s="28">
        <f t="shared" si="77"/>
        <v>137614321.5</v>
      </c>
      <c r="E125" s="6">
        <f>Data1!T125</f>
        <v>42891963624.598328</v>
      </c>
      <c r="F125" s="28">
        <f t="shared" si="132"/>
        <v>43974250804.598328</v>
      </c>
      <c r="G125" s="76" t="s">
        <v>74</v>
      </c>
      <c r="H125" s="120">
        <f t="shared" si="131"/>
        <v>1278.1882096362574</v>
      </c>
      <c r="I125" s="86">
        <f t="shared" si="70"/>
        <v>24.580542493004948</v>
      </c>
      <c r="J125" s="83">
        <f t="shared" si="71"/>
        <v>1265.8751337194137</v>
      </c>
      <c r="K125" s="86">
        <f t="shared" si="72"/>
        <v>24.343752571527187</v>
      </c>
      <c r="L125" s="11"/>
      <c r="M125" s="7"/>
      <c r="N125" s="6"/>
      <c r="R125" s="7"/>
      <c r="S125" s="7"/>
      <c r="Z125" s="7"/>
      <c r="AA125" s="76"/>
      <c r="AB125" s="76"/>
    </row>
    <row r="126" spans="1:28" x14ac:dyDescent="0.2">
      <c r="A126" t="s">
        <v>75</v>
      </c>
      <c r="B126" s="32">
        <f>Data2!P131</f>
        <v>136139.66666666666</v>
      </c>
      <c r="C126" s="32">
        <f>Data3!Q131</f>
        <v>2079062</v>
      </c>
      <c r="D126" s="28">
        <f t="shared" si="77"/>
        <v>138218728.66666666</v>
      </c>
      <c r="E126" s="6">
        <f>Data1!T126</f>
        <v>43511222578.954002</v>
      </c>
      <c r="F126" s="28">
        <f t="shared" si="132"/>
        <v>44592334818.954002</v>
      </c>
      <c r="G126" s="76" t="s">
        <v>75</v>
      </c>
      <c r="H126" s="120">
        <f t="shared" si="131"/>
        <v>1290.4860361288522</v>
      </c>
      <c r="I126" s="86">
        <f t="shared" si="70"/>
        <v>24.817039156324082</v>
      </c>
      <c r="J126" s="83">
        <f t="shared" si="71"/>
        <v>1278.4289441662804</v>
      </c>
      <c r="K126" s="86">
        <f t="shared" si="72"/>
        <v>24.585172003197702</v>
      </c>
      <c r="L126" s="11"/>
      <c r="M126" s="7"/>
      <c r="N126" s="6"/>
      <c r="R126" s="7"/>
      <c r="S126" s="7"/>
      <c r="Z126" s="6"/>
      <c r="AA126" s="76"/>
      <c r="AB126" s="76"/>
    </row>
    <row r="127" spans="1:28" x14ac:dyDescent="0.2">
      <c r="A127" t="s">
        <v>76</v>
      </c>
      <c r="B127" s="32">
        <f>Data2!P132</f>
        <v>136758</v>
      </c>
      <c r="C127" s="32">
        <f>Data3!Q132</f>
        <v>2076802.5</v>
      </c>
      <c r="D127" s="28">
        <f t="shared" si="77"/>
        <v>138834802.5</v>
      </c>
      <c r="E127" s="6">
        <f>Data1!T127</f>
        <v>43942439156.297134</v>
      </c>
      <c r="F127" s="28">
        <f t="shared" si="132"/>
        <v>45022376456.297134</v>
      </c>
      <c r="G127" s="76" t="s">
        <v>76</v>
      </c>
      <c r="H127" s="120">
        <f t="shared" si="131"/>
        <v>1297.1495805253048</v>
      </c>
      <c r="I127" s="86">
        <f t="shared" si="70"/>
        <v>24.945184240871246</v>
      </c>
      <c r="J127" s="83">
        <f t="shared" si="71"/>
        <v>1285.2612397460371</v>
      </c>
      <c r="K127" s="86">
        <f t="shared" si="72"/>
        <v>24.716562302808406</v>
      </c>
      <c r="L127" s="11"/>
      <c r="M127" s="7"/>
      <c r="N127" s="6"/>
      <c r="R127" s="7"/>
      <c r="S127" s="7"/>
      <c r="Z127" s="6"/>
      <c r="AA127" s="76"/>
      <c r="AB127" s="76"/>
    </row>
    <row r="128" spans="1:28" x14ac:dyDescent="0.2">
      <c r="A128" t="s">
        <v>77</v>
      </c>
      <c r="B128" s="32">
        <f>Data2!P133</f>
        <v>137314</v>
      </c>
      <c r="C128" s="32">
        <f>Data3!Q133</f>
        <v>2074543</v>
      </c>
      <c r="D128" s="28">
        <f t="shared" si="77"/>
        <v>139388543</v>
      </c>
      <c r="E128" s="6">
        <f>Data1!T128</f>
        <v>44256043666.179253</v>
      </c>
      <c r="F128" s="28">
        <f t="shared" si="132"/>
        <v>45334806026.179253</v>
      </c>
      <c r="G128" s="76" t="s">
        <v>77</v>
      </c>
      <c r="H128" s="120">
        <f t="shared" si="131"/>
        <v>1300.9621895876837</v>
      </c>
      <c r="I128" s="86">
        <f t="shared" si="70"/>
        <v>25.018503645916994</v>
      </c>
      <c r="J128" s="83">
        <f t="shared" si="71"/>
        <v>1289.1924688285026</v>
      </c>
      <c r="K128" s="86">
        <f t="shared" si="72"/>
        <v>24.792162862086588</v>
      </c>
      <c r="L128" s="84"/>
      <c r="M128" s="7">
        <v>1977</v>
      </c>
      <c r="N128" s="6">
        <f t="shared" ref="N128" si="141">AVERAGE(D125:D128)</f>
        <v>138514098.91666666</v>
      </c>
      <c r="O128" s="6">
        <f t="shared" ref="O128" si="142">AVERAGE(F125:F128)*4</f>
        <v>178923768106.02872</v>
      </c>
      <c r="P128" s="6">
        <f t="shared" ref="P128" si="143">AVERAGE(B125:B128)*1000</f>
        <v>136436166.66666666</v>
      </c>
      <c r="Q128" s="6">
        <f t="shared" ref="Q128" si="144">AVERAGE(E125:E128)*4</f>
        <v>174601669026.02872</v>
      </c>
      <c r="R128" s="7">
        <v>1977</v>
      </c>
      <c r="S128" s="7"/>
      <c r="Z128" s="6"/>
      <c r="AA128" s="76"/>
      <c r="AB128" s="76"/>
    </row>
    <row r="129" spans="1:28" x14ac:dyDescent="0.2">
      <c r="A129" t="s">
        <v>78</v>
      </c>
      <c r="B129" s="32">
        <f>Data2!P134</f>
        <v>137877.66666666666</v>
      </c>
      <c r="C129" s="32">
        <f>Data3!Q134</f>
        <v>2071508.25</v>
      </c>
      <c r="D129" s="28">
        <f t="shared" si="77"/>
        <v>139949174.91666666</v>
      </c>
      <c r="E129" s="6">
        <f>Data1!T129</f>
        <v>44696646458.58522</v>
      </c>
      <c r="F129" s="28">
        <f t="shared" si="132"/>
        <v>45773830748.58522</v>
      </c>
      <c r="G129" s="76" t="s">
        <v>78</v>
      </c>
      <c r="H129" s="120">
        <f t="shared" si="131"/>
        <v>1308.2986956040704</v>
      </c>
      <c r="I129" s="86">
        <f t="shared" si="70"/>
        <v>25.159590300078278</v>
      </c>
      <c r="J129" s="83">
        <f t="shared" si="71"/>
        <v>1296.704463867783</v>
      </c>
      <c r="K129" s="86">
        <f t="shared" si="72"/>
        <v>24.936624305149675</v>
      </c>
      <c r="L129" s="11"/>
      <c r="N129" s="6"/>
      <c r="Z129" s="7"/>
      <c r="AA129" s="76"/>
      <c r="AB129" s="76"/>
    </row>
    <row r="130" spans="1:28" x14ac:dyDescent="0.2">
      <c r="A130" t="s">
        <v>79</v>
      </c>
      <c r="B130" s="32">
        <f>Data2!P135</f>
        <v>138447.33333333334</v>
      </c>
      <c r="C130" s="32">
        <f>Data3!Q135</f>
        <v>2068473.5</v>
      </c>
      <c r="D130" s="28">
        <f t="shared" si="77"/>
        <v>140515806.83333334</v>
      </c>
      <c r="E130" s="6">
        <f>Data1!T130</f>
        <v>46036757892.333183</v>
      </c>
      <c r="F130" s="28">
        <f t="shared" si="132"/>
        <v>47112364112.333183</v>
      </c>
      <c r="G130" s="76" t="s">
        <v>79</v>
      </c>
      <c r="H130" s="120">
        <f t="shared" si="131"/>
        <v>1341.1263878152427</v>
      </c>
      <c r="I130" s="86">
        <f t="shared" si="70"/>
        <v>25.790892073370053</v>
      </c>
      <c r="J130" s="83">
        <f t="shared" si="71"/>
        <v>1330.087240654685</v>
      </c>
      <c r="K130" s="86">
        <f t="shared" si="72"/>
        <v>25.578600781820867</v>
      </c>
      <c r="L130" s="11"/>
      <c r="N130" s="6"/>
      <c r="Z130" s="7"/>
      <c r="AA130" s="76"/>
      <c r="AB130" s="76"/>
    </row>
    <row r="131" spans="1:28" x14ac:dyDescent="0.2">
      <c r="A131" t="s">
        <v>80</v>
      </c>
      <c r="B131" s="32">
        <f>Data2!P136</f>
        <v>139030.66666666666</v>
      </c>
      <c r="C131" s="32">
        <f>Data3!Q136</f>
        <v>2065438.75</v>
      </c>
      <c r="D131" s="28">
        <f t="shared" si="77"/>
        <v>141096105.41666666</v>
      </c>
      <c r="E131" s="6">
        <f>Data1!T131</f>
        <v>46161266577.45533</v>
      </c>
      <c r="F131" s="28">
        <f t="shared" si="132"/>
        <v>47235294727.45533</v>
      </c>
      <c r="G131" s="76" t="s">
        <v>80</v>
      </c>
      <c r="H131" s="120">
        <f t="shared" si="131"/>
        <v>1339.0956352187384</v>
      </c>
      <c r="I131" s="86">
        <f t="shared" si="70"/>
        <v>25.751839138821893</v>
      </c>
      <c r="J131" s="83">
        <f t="shared" si="71"/>
        <v>1328.0887644199936</v>
      </c>
      <c r="K131" s="86">
        <f t="shared" si="72"/>
        <v>25.540168546538339</v>
      </c>
      <c r="L131" s="11"/>
      <c r="N131" s="6"/>
      <c r="Z131" s="7"/>
      <c r="AA131" s="76"/>
      <c r="AB131" s="76"/>
    </row>
    <row r="132" spans="1:28" x14ac:dyDescent="0.2">
      <c r="A132" t="s">
        <v>81</v>
      </c>
      <c r="B132" s="32">
        <f>Data2!P137</f>
        <v>139622</v>
      </c>
      <c r="C132" s="32">
        <f>Data3!Q137</f>
        <v>2062404</v>
      </c>
      <c r="D132" s="28">
        <f t="shared" si="77"/>
        <v>141684404</v>
      </c>
      <c r="E132" s="6">
        <f>Data1!T132</f>
        <v>46565494439.488258</v>
      </c>
      <c r="F132" s="28">
        <f t="shared" si="132"/>
        <v>47637944519.488258</v>
      </c>
      <c r="G132" s="76" t="s">
        <v>81</v>
      </c>
      <c r="H132" s="120">
        <f t="shared" si="131"/>
        <v>1344.9029864850406</v>
      </c>
      <c r="I132" s="86">
        <f t="shared" si="70"/>
        <v>25.863518970866167</v>
      </c>
      <c r="J132" s="83">
        <f t="shared" si="71"/>
        <v>1334.0446187416958</v>
      </c>
      <c r="K132" s="86">
        <f t="shared" si="72"/>
        <v>25.654704206571072</v>
      </c>
      <c r="L132" s="84"/>
      <c r="M132" s="7">
        <v>1978</v>
      </c>
      <c r="N132" s="6">
        <f t="shared" ref="N132" si="145">AVERAGE(D129:D132)</f>
        <v>140811372.79166666</v>
      </c>
      <c r="O132" s="6">
        <f t="shared" ref="O132" si="146">AVERAGE(F129:F132)*4</f>
        <v>187759434107.86197</v>
      </c>
      <c r="P132" s="6">
        <f t="shared" ref="P132" si="147">AVERAGE(B129:B132)*1000</f>
        <v>138744416.66666666</v>
      </c>
      <c r="Q132" s="6">
        <f t="shared" ref="Q132" si="148">AVERAGE(E129:E132)*4</f>
        <v>183460165367.86197</v>
      </c>
      <c r="R132" s="7">
        <v>1978</v>
      </c>
      <c r="S132" s="7"/>
      <c r="Z132" s="6"/>
      <c r="AA132" s="76"/>
      <c r="AB132" s="76"/>
    </row>
    <row r="133" spans="1:28" x14ac:dyDescent="0.2">
      <c r="A133" t="s">
        <v>82</v>
      </c>
      <c r="B133" s="32">
        <f>Data2!P138</f>
        <v>140223.66666666666</v>
      </c>
      <c r="C133" s="32">
        <f>Data3!Q138</f>
        <v>2053676.5</v>
      </c>
      <c r="D133" s="28">
        <f t="shared" si="77"/>
        <v>142277343.16666666</v>
      </c>
      <c r="E133" s="6">
        <f>Data1!T133</f>
        <v>46852332324.32515</v>
      </c>
      <c r="F133" s="28">
        <f t="shared" si="132"/>
        <v>47920244104.32515</v>
      </c>
      <c r="G133" s="76" t="s">
        <v>82</v>
      </c>
      <c r="H133" s="120">
        <f t="shared" si="131"/>
        <v>1347.234718831947</v>
      </c>
      <c r="I133" s="86">
        <f t="shared" si="70"/>
        <v>25.908359977537444</v>
      </c>
      <c r="J133" s="83">
        <f t="shared" si="71"/>
        <v>1336.502844008505</v>
      </c>
      <c r="K133" s="86">
        <f t="shared" si="72"/>
        <v>25.701977769394325</v>
      </c>
      <c r="L133" s="11"/>
      <c r="M133" s="7"/>
      <c r="N133" s="6"/>
      <c r="R133" s="7"/>
      <c r="S133" s="7"/>
      <c r="Z133" s="6"/>
      <c r="AA133" s="76"/>
      <c r="AB133" s="76"/>
    </row>
    <row r="134" spans="1:28" x14ac:dyDescent="0.2">
      <c r="A134" t="s">
        <v>83</v>
      </c>
      <c r="B134" s="32">
        <f>Data2!P139</f>
        <v>140768.66666666666</v>
      </c>
      <c r="C134" s="32">
        <f>Data3!Q139</f>
        <v>2044949</v>
      </c>
      <c r="D134" s="28">
        <f t="shared" si="77"/>
        <v>142813615.66666666</v>
      </c>
      <c r="E134" s="6">
        <f>Data1!T134</f>
        <v>47133222916.519691</v>
      </c>
      <c r="F134" s="28">
        <f t="shared" si="132"/>
        <v>48196596396.519691</v>
      </c>
      <c r="G134" s="76" t="s">
        <v>83</v>
      </c>
      <c r="H134" s="120">
        <f t="shared" si="131"/>
        <v>1349.9160054602271</v>
      </c>
      <c r="I134" s="86">
        <f t="shared" si="70"/>
        <v>25.959923181927444</v>
      </c>
      <c r="J134" s="83">
        <f t="shared" si="71"/>
        <v>1339.3100618940682</v>
      </c>
      <c r="K134" s="86">
        <f t="shared" si="72"/>
        <v>25.755962728732079</v>
      </c>
      <c r="L134" s="11"/>
      <c r="M134" s="7"/>
      <c r="N134" s="6"/>
      <c r="R134" s="7"/>
      <c r="S134" s="7"/>
      <c r="Z134" s="6"/>
      <c r="AA134" s="76"/>
      <c r="AB134" s="76"/>
    </row>
    <row r="135" spans="1:28" x14ac:dyDescent="0.2">
      <c r="A135" t="s">
        <v>84</v>
      </c>
      <c r="B135" s="32">
        <f>Data2!P140</f>
        <v>141360</v>
      </c>
      <c r="C135" s="32">
        <f>Data3!Q140</f>
        <v>2036221.5</v>
      </c>
      <c r="D135" s="28">
        <f t="shared" si="77"/>
        <v>143396221.5</v>
      </c>
      <c r="E135" s="6">
        <f>Data1!T135</f>
        <v>47489010174.722298</v>
      </c>
      <c r="F135" s="28">
        <f t="shared" si="132"/>
        <v>48547845354.722298</v>
      </c>
      <c r="G135" s="76" t="s">
        <v>84</v>
      </c>
      <c r="H135" s="120">
        <f t="shared" si="131"/>
        <v>1354.2294168391961</v>
      </c>
      <c r="I135" s="86">
        <f t="shared" si="70"/>
        <v>26.04287340075377</v>
      </c>
      <c r="J135" s="83">
        <f t="shared" si="71"/>
        <v>1343.7750473888595</v>
      </c>
      <c r="K135" s="86">
        <f t="shared" si="72"/>
        <v>25.841827834401144</v>
      </c>
      <c r="L135" s="11"/>
      <c r="M135" s="7"/>
      <c r="N135" s="6"/>
      <c r="R135" s="7"/>
      <c r="S135" s="7"/>
      <c r="Z135" s="7"/>
      <c r="AA135" s="76"/>
      <c r="AB135" s="76"/>
    </row>
    <row r="136" spans="1:28" x14ac:dyDescent="0.2">
      <c r="A136" t="s">
        <v>85</v>
      </c>
      <c r="B136" s="32">
        <f>Data2!P141</f>
        <v>142037.33333333334</v>
      </c>
      <c r="C136" s="32">
        <f>Data3!Q141</f>
        <v>2027494</v>
      </c>
      <c r="D136" s="28">
        <f t="shared" si="77"/>
        <v>144064827.33333334</v>
      </c>
      <c r="E136" s="6">
        <f>Data1!T136</f>
        <v>47606425272.023903</v>
      </c>
      <c r="F136" s="28">
        <f t="shared" si="132"/>
        <v>48660722152.023903</v>
      </c>
      <c r="G136" s="76" t="s">
        <v>85</v>
      </c>
      <c r="H136" s="120">
        <f t="shared" si="131"/>
        <v>1351.0784846722934</v>
      </c>
      <c r="I136" s="86">
        <f t="shared" ref="I136:I199" si="149">H136/52</f>
        <v>25.982278551390259</v>
      </c>
      <c r="J136" s="83">
        <f t="shared" ref="J136:J199" si="150">E136/(B136*1000)*4</f>
        <v>1340.6735864380416</v>
      </c>
      <c r="K136" s="86">
        <f t="shared" ref="K136:K199" si="151">J136/52</f>
        <v>25.782184354577723</v>
      </c>
      <c r="L136" s="84"/>
      <c r="M136" s="7">
        <v>1979</v>
      </c>
      <c r="N136" s="6">
        <f t="shared" ref="N136" si="152">AVERAGE(D133:D136)</f>
        <v>143138001.91666666</v>
      </c>
      <c r="O136" s="6">
        <f t="shared" ref="O136" si="153">AVERAGE(F133:F136)*4</f>
        <v>193325408007.59103</v>
      </c>
      <c r="P136" s="6">
        <f t="shared" ref="P136" si="154">AVERAGE(B133:B136)*1000</f>
        <v>141097416.66666666</v>
      </c>
      <c r="Q136" s="6">
        <f t="shared" ref="Q136" si="155">AVERAGE(E133:E136)*4</f>
        <v>189080990687.59103</v>
      </c>
      <c r="R136" s="7">
        <v>1979</v>
      </c>
      <c r="S136" s="7"/>
      <c r="Z136" s="7"/>
      <c r="AA136" s="76"/>
      <c r="AB136" s="76"/>
    </row>
    <row r="137" spans="1:28" x14ac:dyDescent="0.2">
      <c r="A137" t="s">
        <v>86</v>
      </c>
      <c r="B137" s="32">
        <f>Data2!P142</f>
        <v>142614</v>
      </c>
      <c r="C137" s="32">
        <f>Data3!Q142</f>
        <v>2033327</v>
      </c>
      <c r="D137" s="28">
        <f t="shared" ref="D137:D200" si="156">B137*1000+C137</f>
        <v>144647327</v>
      </c>
      <c r="E137" s="6">
        <f>Data1!T137</f>
        <v>47379235232.402191</v>
      </c>
      <c r="F137" s="28">
        <f t="shared" si="132"/>
        <v>48436565272.402191</v>
      </c>
      <c r="G137" s="76" t="s">
        <v>86</v>
      </c>
      <c r="H137" s="120">
        <f t="shared" si="131"/>
        <v>1339.4389312815215</v>
      </c>
      <c r="I137" s="86">
        <f t="shared" si="149"/>
        <v>25.758440986183107</v>
      </c>
      <c r="J137" s="83">
        <f t="shared" si="150"/>
        <v>1328.8803408473836</v>
      </c>
      <c r="K137" s="86">
        <f t="shared" si="151"/>
        <v>25.555391170141995</v>
      </c>
      <c r="L137" s="11"/>
      <c r="N137" s="6"/>
      <c r="Z137" s="7"/>
      <c r="AA137" s="76"/>
      <c r="AB137" s="76"/>
    </row>
    <row r="138" spans="1:28" x14ac:dyDescent="0.2">
      <c r="A138" t="s">
        <v>87</v>
      </c>
      <c r="B138" s="32">
        <f>Data2!P143</f>
        <v>143142</v>
      </c>
      <c r="C138" s="32">
        <f>Data3!Q143</f>
        <v>2039160</v>
      </c>
      <c r="D138" s="28">
        <f t="shared" si="156"/>
        <v>145181160</v>
      </c>
      <c r="E138" s="6">
        <f>Data1!T138</f>
        <v>46476874782.458099</v>
      </c>
      <c r="F138" s="28">
        <f t="shared" si="132"/>
        <v>47537237982.458099</v>
      </c>
      <c r="G138" s="76" t="s">
        <v>87</v>
      </c>
      <c r="H138" s="120">
        <f t="shared" si="131"/>
        <v>1309.7357255571756</v>
      </c>
      <c r="I138" s="86">
        <f t="shared" si="149"/>
        <v>25.187225491484146</v>
      </c>
      <c r="J138" s="83">
        <f t="shared" si="150"/>
        <v>1298.7627609634656</v>
      </c>
      <c r="K138" s="86">
        <f t="shared" si="151"/>
        <v>24.976206941605106</v>
      </c>
      <c r="L138" s="11"/>
      <c r="N138" s="6"/>
      <c r="Z138" s="6"/>
      <c r="AA138" s="76"/>
      <c r="AB138" s="76"/>
    </row>
    <row r="139" spans="1:28" x14ac:dyDescent="0.2">
      <c r="A139" t="s">
        <v>88</v>
      </c>
      <c r="B139" s="32">
        <f>Data2!P144</f>
        <v>143690</v>
      </c>
      <c r="C139" s="32">
        <f>Data3!Q144</f>
        <v>2044993</v>
      </c>
      <c r="D139" s="28">
        <f t="shared" si="156"/>
        <v>145734993</v>
      </c>
      <c r="E139" s="6">
        <f>Data1!T139</f>
        <v>46409801339.948875</v>
      </c>
      <c r="F139" s="28">
        <f t="shared" si="132"/>
        <v>47473197699.948875</v>
      </c>
      <c r="G139" s="76" t="s">
        <v>88</v>
      </c>
      <c r="H139" s="120">
        <f t="shared" si="131"/>
        <v>1303.0006513246651</v>
      </c>
      <c r="I139" s="86">
        <f t="shared" si="149"/>
        <v>25.057704833166635</v>
      </c>
      <c r="J139" s="83">
        <f t="shared" si="150"/>
        <v>1291.942413249325</v>
      </c>
      <c r="K139" s="86">
        <f t="shared" si="151"/>
        <v>24.845046408640865</v>
      </c>
      <c r="L139" s="11"/>
      <c r="N139" s="6"/>
      <c r="Z139" s="6"/>
      <c r="AA139" s="76"/>
      <c r="AB139" s="76"/>
    </row>
    <row r="140" spans="1:28" x14ac:dyDescent="0.2">
      <c r="A140" t="s">
        <v>89</v>
      </c>
      <c r="B140" s="32">
        <f>Data2!P145</f>
        <v>144135</v>
      </c>
      <c r="C140" s="32">
        <f>Data3!Q145</f>
        <v>2050826</v>
      </c>
      <c r="D140" s="28">
        <f t="shared" si="156"/>
        <v>146185826</v>
      </c>
      <c r="E140" s="6">
        <f>Data1!T140</f>
        <v>46941166792.031975</v>
      </c>
      <c r="F140" s="28">
        <f t="shared" si="132"/>
        <v>48007596312.031975</v>
      </c>
      <c r="G140" s="76" t="s">
        <v>89</v>
      </c>
      <c r="H140" s="120">
        <f t="shared" si="131"/>
        <v>1313.6046804436971</v>
      </c>
      <c r="I140" s="86">
        <f t="shared" si="149"/>
        <v>25.261628470071098</v>
      </c>
      <c r="J140" s="83">
        <f t="shared" si="150"/>
        <v>1302.7000185113116</v>
      </c>
      <c r="K140" s="86">
        <f t="shared" si="151"/>
        <v>25.051923432909838</v>
      </c>
      <c r="L140" s="84"/>
      <c r="M140" s="7">
        <v>1980</v>
      </c>
      <c r="N140" s="6">
        <f t="shared" ref="N140" si="157">AVERAGE(D137:D140)</f>
        <v>145437326.5</v>
      </c>
      <c r="O140" s="6">
        <f t="shared" ref="O140" si="158">AVERAGE(F137:F140)*4</f>
        <v>191454597266.84116</v>
      </c>
      <c r="P140" s="6">
        <f t="shared" ref="P140" si="159">AVERAGE(B137:B140)*1000</f>
        <v>143395250</v>
      </c>
      <c r="Q140" s="6">
        <f t="shared" ref="Q140" si="160">AVERAGE(E137:E140)*4</f>
        <v>187207078146.84116</v>
      </c>
      <c r="R140" s="7">
        <v>1980</v>
      </c>
      <c r="S140" s="7"/>
      <c r="Z140" s="6"/>
      <c r="AA140" s="76"/>
      <c r="AB140" s="76"/>
    </row>
    <row r="141" spans="1:28" x14ac:dyDescent="0.2">
      <c r="A141" t="s">
        <v>90</v>
      </c>
      <c r="B141" s="32">
        <f>Data2!P146</f>
        <v>144625</v>
      </c>
      <c r="C141" s="32">
        <f>Data3!Q146</f>
        <v>2058843.75</v>
      </c>
      <c r="D141" s="28">
        <f t="shared" si="156"/>
        <v>146683843.75</v>
      </c>
      <c r="E141" s="6">
        <f>Data1!T141</f>
        <v>47605181898.208641</v>
      </c>
      <c r="F141" s="28">
        <f t="shared" si="132"/>
        <v>48675780648.208641</v>
      </c>
      <c r="G141" s="76" t="s">
        <v>90</v>
      </c>
      <c r="H141" s="120">
        <f t="shared" si="131"/>
        <v>1327.3658339951605</v>
      </c>
      <c r="I141" s="86">
        <f t="shared" si="149"/>
        <v>25.526266038368473</v>
      </c>
      <c r="J141" s="83">
        <f t="shared" si="150"/>
        <v>1316.6515304603945</v>
      </c>
      <c r="K141" s="86">
        <f t="shared" si="151"/>
        <v>25.320221739622973</v>
      </c>
      <c r="L141" s="11"/>
      <c r="M141" s="7"/>
      <c r="N141" s="6"/>
      <c r="R141" s="7"/>
      <c r="S141" s="7"/>
      <c r="Z141" s="7"/>
      <c r="AA141" s="76"/>
      <c r="AB141" s="76"/>
    </row>
    <row r="142" spans="1:28" x14ac:dyDescent="0.2">
      <c r="A142" t="s">
        <v>91</v>
      </c>
      <c r="B142" s="32">
        <f>Data2!P147</f>
        <v>145070.33333333334</v>
      </c>
      <c r="C142" s="32">
        <f>Data3!Q147</f>
        <v>2066861.5</v>
      </c>
      <c r="D142" s="28">
        <f t="shared" si="156"/>
        <v>147137194.83333334</v>
      </c>
      <c r="E142" s="6">
        <f>Data1!T142</f>
        <v>46855655095.18882</v>
      </c>
      <c r="F142" s="28">
        <f t="shared" si="132"/>
        <v>47930423075.18882</v>
      </c>
      <c r="G142" s="76" t="s">
        <v>91</v>
      </c>
      <c r="H142" s="120">
        <f t="shared" si="131"/>
        <v>1303.0130995627865</v>
      </c>
      <c r="I142" s="86">
        <f t="shared" si="149"/>
        <v>25.057944222361279</v>
      </c>
      <c r="J142" s="83">
        <f t="shared" si="150"/>
        <v>1291.9431290621465</v>
      </c>
      <c r="K142" s="86">
        <f t="shared" si="151"/>
        <v>24.845060174272046</v>
      </c>
      <c r="L142" s="11"/>
      <c r="M142" s="7"/>
      <c r="N142" s="6"/>
      <c r="R142" s="7"/>
      <c r="S142" s="7"/>
      <c r="Z142" s="7"/>
      <c r="AA142" s="76"/>
      <c r="AB142" s="76"/>
    </row>
    <row r="143" spans="1:28" x14ac:dyDescent="0.2">
      <c r="A143" t="s">
        <v>92</v>
      </c>
      <c r="B143" s="32">
        <f>Data2!P148</f>
        <v>145499</v>
      </c>
      <c r="C143" s="32">
        <f>Data3!Q148</f>
        <v>2074879.25</v>
      </c>
      <c r="D143" s="28">
        <f t="shared" si="156"/>
        <v>147573879.25</v>
      </c>
      <c r="E143" s="6">
        <f>Data1!T143</f>
        <v>47456075245.125153</v>
      </c>
      <c r="F143" s="28">
        <f t="shared" si="132"/>
        <v>48535012455.125153</v>
      </c>
      <c r="G143" s="76" t="s">
        <v>92</v>
      </c>
      <c r="H143" s="120">
        <f t="shared" si="131"/>
        <v>1315.5448024213988</v>
      </c>
      <c r="I143" s="86">
        <f t="shared" si="149"/>
        <v>25.298938508103824</v>
      </c>
      <c r="J143" s="83">
        <f t="shared" si="150"/>
        <v>1304.6433376208813</v>
      </c>
      <c r="K143" s="86">
        <f t="shared" si="151"/>
        <v>25.089294954247716</v>
      </c>
      <c r="L143" s="11"/>
      <c r="M143" s="7"/>
      <c r="N143" s="6"/>
      <c r="R143" s="7"/>
      <c r="S143" s="7"/>
      <c r="Z143" s="7"/>
      <c r="AA143" s="76"/>
      <c r="AB143" s="76"/>
    </row>
    <row r="144" spans="1:28" x14ac:dyDescent="0.2">
      <c r="A144" t="s">
        <v>93</v>
      </c>
      <c r="B144" s="32">
        <f>Data2!P149</f>
        <v>145925.33333333334</v>
      </c>
      <c r="C144" s="32">
        <f>Data3!Q149</f>
        <v>2082897</v>
      </c>
      <c r="D144" s="28">
        <f t="shared" si="156"/>
        <v>148008230.33333334</v>
      </c>
      <c r="E144" s="6">
        <f>Data1!T144</f>
        <v>46975025720.122421</v>
      </c>
      <c r="F144" s="28">
        <f t="shared" si="132"/>
        <v>48058132160.122421</v>
      </c>
      <c r="G144" s="76" t="s">
        <v>93</v>
      </c>
      <c r="H144" s="120">
        <f t="shared" si="131"/>
        <v>1298.7962102347794</v>
      </c>
      <c r="I144" s="86">
        <f t="shared" si="149"/>
        <v>24.976850196822681</v>
      </c>
      <c r="J144" s="83">
        <f t="shared" si="150"/>
        <v>1287.6455279445859</v>
      </c>
      <c r="K144" s="86">
        <f t="shared" si="151"/>
        <v>24.762413998934342</v>
      </c>
      <c r="L144" s="84"/>
      <c r="M144" s="7">
        <v>1981</v>
      </c>
      <c r="N144" s="6">
        <f t="shared" ref="N144" si="161">AVERAGE(D141:D144)</f>
        <v>147350787.04166669</v>
      </c>
      <c r="O144" s="6">
        <f t="shared" ref="O144" si="162">AVERAGE(F141:F144)*4</f>
        <v>193199348338.64502</v>
      </c>
      <c r="P144" s="6">
        <f t="shared" ref="P144" si="163">AVERAGE(B141:B144)*1000</f>
        <v>145279916.66666669</v>
      </c>
      <c r="Q144" s="6">
        <f t="shared" ref="Q144" si="164">AVERAGE(E141:E144)*4</f>
        <v>188891937958.64502</v>
      </c>
      <c r="R144" s="7">
        <v>1981</v>
      </c>
      <c r="S144" s="7"/>
      <c r="Z144" s="6"/>
      <c r="AA144" s="76"/>
      <c r="AB144" s="76"/>
    </row>
    <row r="145" spans="1:28" x14ac:dyDescent="0.2">
      <c r="A145" t="s">
        <v>94</v>
      </c>
      <c r="B145" s="32">
        <f>Data2!P150</f>
        <v>146310.66666666666</v>
      </c>
      <c r="C145" s="32">
        <f>Data3!Q150</f>
        <v>2089325.75</v>
      </c>
      <c r="D145" s="28">
        <f t="shared" si="156"/>
        <v>148399992.41666666</v>
      </c>
      <c r="E145" s="6">
        <f>Data1!T145</f>
        <v>46280730202.387383</v>
      </c>
      <c r="F145" s="28">
        <f t="shared" si="132"/>
        <v>47367179592.387383</v>
      </c>
      <c r="G145" s="76" t="s">
        <v>94</v>
      </c>
      <c r="H145" s="120">
        <f t="shared" si="131"/>
        <v>1276.7434504819455</v>
      </c>
      <c r="I145" s="86">
        <f t="shared" si="149"/>
        <v>24.552758663114336</v>
      </c>
      <c r="J145" s="83">
        <f t="shared" si="150"/>
        <v>1265.2728951834195</v>
      </c>
      <c r="K145" s="86">
        <f t="shared" si="151"/>
        <v>24.332171061219604</v>
      </c>
      <c r="L145" s="11"/>
      <c r="N145" s="6"/>
      <c r="Z145" s="6"/>
      <c r="AA145" s="76"/>
      <c r="AB145" s="76"/>
    </row>
    <row r="146" spans="1:28" x14ac:dyDescent="0.2">
      <c r="A146" t="s">
        <v>95</v>
      </c>
      <c r="B146" s="32">
        <f>Data2!P151</f>
        <v>146699.33333333334</v>
      </c>
      <c r="C146" s="32">
        <f>Data3!Q151</f>
        <v>2095754.5</v>
      </c>
      <c r="D146" s="28">
        <f t="shared" si="156"/>
        <v>148795087.83333334</v>
      </c>
      <c r="E146" s="6">
        <f>Data1!T146</f>
        <v>46551297621.183929</v>
      </c>
      <c r="F146" s="28">
        <f t="shared" si="132"/>
        <v>47641089961.183929</v>
      </c>
      <c r="G146" s="76" t="s">
        <v>95</v>
      </c>
      <c r="H146" s="120">
        <f t="shared" si="131"/>
        <v>1280.7167401802169</v>
      </c>
      <c r="I146" s="86">
        <f t="shared" si="149"/>
        <v>24.629168080388787</v>
      </c>
      <c r="J146" s="83">
        <f t="shared" si="150"/>
        <v>1269.2981369017971</v>
      </c>
      <c r="K146" s="86">
        <f t="shared" si="151"/>
        <v>24.409579555803791</v>
      </c>
      <c r="L146" s="11"/>
      <c r="N146" s="6"/>
      <c r="Z146" s="6"/>
      <c r="AA146" s="76"/>
      <c r="AB146" s="76"/>
    </row>
    <row r="147" spans="1:28" x14ac:dyDescent="0.2">
      <c r="A147" t="s">
        <v>96</v>
      </c>
      <c r="B147" s="32">
        <f>Data2!P152</f>
        <v>147069</v>
      </c>
      <c r="C147" s="32">
        <f>Data3!Q152</f>
        <v>2102183.25</v>
      </c>
      <c r="D147" s="28">
        <f t="shared" si="156"/>
        <v>149171183.25</v>
      </c>
      <c r="E147" s="6">
        <f>Data1!T147</f>
        <v>46297347273.77507</v>
      </c>
      <c r="F147" s="28">
        <f t="shared" si="132"/>
        <v>47390482563.77507</v>
      </c>
      <c r="G147" s="76" t="s">
        <v>96</v>
      </c>
      <c r="H147" s="120">
        <f t="shared" si="131"/>
        <v>1270.767759061134</v>
      </c>
      <c r="I147" s="86">
        <f t="shared" si="149"/>
        <v>24.437841520406423</v>
      </c>
      <c r="J147" s="83">
        <f t="shared" si="150"/>
        <v>1259.2007091576081</v>
      </c>
      <c r="K147" s="86">
        <f t="shared" si="151"/>
        <v>24.215398253030926</v>
      </c>
      <c r="L147" s="11"/>
      <c r="N147" s="6"/>
      <c r="Z147" s="7"/>
      <c r="AA147" s="76"/>
      <c r="AB147" s="76"/>
    </row>
    <row r="148" spans="1:28" x14ac:dyDescent="0.2">
      <c r="A148" t="s">
        <v>97</v>
      </c>
      <c r="B148" s="32">
        <f>Data2!P153</f>
        <v>147456</v>
      </c>
      <c r="C148" s="32">
        <f>Data3!Q153</f>
        <v>2108612</v>
      </c>
      <c r="D148" s="28">
        <f t="shared" si="156"/>
        <v>149564612</v>
      </c>
      <c r="E148" s="6">
        <f>Data1!T148</f>
        <v>46124051667.288185</v>
      </c>
      <c r="F148" s="28">
        <f t="shared" si="132"/>
        <v>47220529907.288185</v>
      </c>
      <c r="G148" s="76" t="s">
        <v>97</v>
      </c>
      <c r="H148" s="120">
        <f t="shared" si="131"/>
        <v>1262.8797487814345</v>
      </c>
      <c r="I148" s="86">
        <f t="shared" si="149"/>
        <v>24.286149015027586</v>
      </c>
      <c r="J148" s="83">
        <f t="shared" si="150"/>
        <v>1251.1949779537811</v>
      </c>
      <c r="K148" s="86">
        <f t="shared" si="151"/>
        <v>24.061441883726559</v>
      </c>
      <c r="L148" s="84"/>
      <c r="M148" s="7">
        <v>1982</v>
      </c>
      <c r="N148" s="6">
        <f t="shared" ref="N148" si="165">AVERAGE(D145:D148)</f>
        <v>148982718.875</v>
      </c>
      <c r="O148" s="6">
        <f t="shared" ref="O148" si="166">AVERAGE(F145:F148)*4</f>
        <v>189619282024.63455</v>
      </c>
      <c r="P148" s="6">
        <f t="shared" ref="P148" si="167">AVERAGE(B145:B148)*1000</f>
        <v>146883750</v>
      </c>
      <c r="Q148" s="6">
        <f t="shared" ref="Q148" si="168">AVERAGE(E145:E148)*4</f>
        <v>185253426764.63455</v>
      </c>
      <c r="R148" s="7">
        <v>1982</v>
      </c>
      <c r="S148" s="7"/>
      <c r="Z148" s="7"/>
      <c r="AA148" s="76"/>
      <c r="AB148" s="76"/>
    </row>
    <row r="149" spans="1:28" x14ac:dyDescent="0.2">
      <c r="A149" t="s">
        <v>98</v>
      </c>
      <c r="B149" s="32">
        <f>Data2!P154</f>
        <v>147805.66666666666</v>
      </c>
      <c r="C149" s="32">
        <f>Data3!Q154</f>
        <v>2112296.25</v>
      </c>
      <c r="D149" s="28">
        <f t="shared" si="156"/>
        <v>149917962.91666666</v>
      </c>
      <c r="E149" s="6">
        <f>Data1!T149</f>
        <v>46443032089.112793</v>
      </c>
      <c r="F149" s="28">
        <f t="shared" si="132"/>
        <v>47541426139.112793</v>
      </c>
      <c r="G149" s="76" t="s">
        <v>98</v>
      </c>
      <c r="H149" s="120">
        <f t="shared" ref="H149:H180" si="169">F149/D149*4</f>
        <v>1268.4651048931114</v>
      </c>
      <c r="I149" s="86">
        <f t="shared" si="149"/>
        <v>24.393559709482911</v>
      </c>
      <c r="J149" s="83">
        <f t="shared" si="150"/>
        <v>1256.8674296866236</v>
      </c>
      <c r="K149" s="86">
        <f t="shared" si="151"/>
        <v>24.17052749397353</v>
      </c>
      <c r="L149" s="11"/>
      <c r="M149" s="7"/>
      <c r="N149" s="6"/>
      <c r="R149" s="7"/>
      <c r="S149" s="7"/>
      <c r="Z149" s="7"/>
      <c r="AA149" s="76"/>
      <c r="AB149" s="76"/>
    </row>
    <row r="150" spans="1:28" x14ac:dyDescent="0.2">
      <c r="A150" t="s">
        <v>99</v>
      </c>
      <c r="B150" s="32">
        <f>Data2!P155</f>
        <v>148146.33333333334</v>
      </c>
      <c r="C150" s="32">
        <f>Data3!Q155</f>
        <v>2115980.5</v>
      </c>
      <c r="D150" s="28">
        <f t="shared" si="156"/>
        <v>150262313.83333334</v>
      </c>
      <c r="E150" s="6">
        <f>Data1!T150</f>
        <v>46952602685.177444</v>
      </c>
      <c r="F150" s="28">
        <f>E150+40*C150*13</f>
        <v>48052912545.177444</v>
      </c>
      <c r="G150" s="76" t="s">
        <v>99</v>
      </c>
      <c r="H150" s="120">
        <f t="shared" si="169"/>
        <v>1279.1740342419153</v>
      </c>
      <c r="I150" s="86">
        <f t="shared" si="149"/>
        <v>24.599500658498371</v>
      </c>
      <c r="J150" s="83">
        <f t="shared" si="150"/>
        <v>1267.7358022633687</v>
      </c>
      <c r="K150" s="86">
        <f t="shared" si="151"/>
        <v>24.379534658910934</v>
      </c>
      <c r="L150" s="11"/>
      <c r="M150" s="7"/>
      <c r="N150" s="6"/>
      <c r="R150" s="7"/>
      <c r="S150" s="7"/>
      <c r="Z150" s="6"/>
      <c r="AA150" s="76"/>
      <c r="AB150" s="76"/>
    </row>
    <row r="151" spans="1:28" x14ac:dyDescent="0.2">
      <c r="A151" t="s">
        <v>100</v>
      </c>
      <c r="B151" s="32">
        <f>Data2!P156</f>
        <v>148497</v>
      </c>
      <c r="C151" s="32">
        <f>Data3!Q156</f>
        <v>2119664.75</v>
      </c>
      <c r="D151" s="28">
        <f t="shared" si="156"/>
        <v>150616664.75</v>
      </c>
      <c r="E151" s="6">
        <f>Data1!T151</f>
        <v>47815750354.334511</v>
      </c>
      <c r="F151" s="28">
        <f t="shared" si="132"/>
        <v>48917976024.334511</v>
      </c>
      <c r="G151" s="76" t="s">
        <v>100</v>
      </c>
      <c r="H151" s="120">
        <f t="shared" si="169"/>
        <v>1299.1384746310953</v>
      </c>
      <c r="I151" s="86">
        <f t="shared" si="149"/>
        <v>24.983432204444139</v>
      </c>
      <c r="J151" s="83">
        <f t="shared" si="150"/>
        <v>1287.9923595583618</v>
      </c>
      <c r="K151" s="86">
        <f t="shared" si="151"/>
        <v>24.769083837660805</v>
      </c>
      <c r="L151" s="11"/>
      <c r="M151" s="7"/>
      <c r="N151" s="6"/>
      <c r="R151" s="7"/>
      <c r="S151" s="7"/>
      <c r="Z151" s="6"/>
      <c r="AA151" s="76"/>
      <c r="AB151" s="76"/>
    </row>
    <row r="152" spans="1:28" x14ac:dyDescent="0.2">
      <c r="A152" t="s">
        <v>101</v>
      </c>
      <c r="B152" s="32">
        <f>Data2!P157</f>
        <v>148843.33333333334</v>
      </c>
      <c r="C152" s="32">
        <f>Data3!Q157</f>
        <v>2123349</v>
      </c>
      <c r="D152" s="28">
        <f t="shared" si="156"/>
        <v>150966682.33333334</v>
      </c>
      <c r="E152" s="6">
        <f>Data1!T152</f>
        <v>48526198126.596031</v>
      </c>
      <c r="F152" s="28">
        <f t="shared" si="132"/>
        <v>49630339606.596031</v>
      </c>
      <c r="G152" s="76" t="s">
        <v>101</v>
      </c>
      <c r="H152" s="120">
        <f t="shared" si="169"/>
        <v>1315.0011337471826</v>
      </c>
      <c r="I152" s="86">
        <f t="shared" si="149"/>
        <v>25.288483341291972</v>
      </c>
      <c r="J152" s="83">
        <f t="shared" si="150"/>
        <v>1304.0879168681888</v>
      </c>
      <c r="K152" s="86">
        <f t="shared" si="151"/>
        <v>25.078613785926709</v>
      </c>
      <c r="L152" s="84"/>
      <c r="M152" s="7">
        <v>1983</v>
      </c>
      <c r="N152" s="6">
        <f t="shared" ref="N152" si="170">AVERAGE(D149:D152)</f>
        <v>150440905.95833334</v>
      </c>
      <c r="O152" s="6">
        <f t="shared" ref="O152" si="171">AVERAGE(F149:F152)*4</f>
        <v>194142654315.22079</v>
      </c>
      <c r="P152" s="6">
        <f t="shared" ref="P152" si="172">AVERAGE(B149:B152)*1000</f>
        <v>148323083.33333334</v>
      </c>
      <c r="Q152" s="6">
        <f t="shared" ref="Q152" si="173">AVERAGE(E149:E152)*4</f>
        <v>189737583255.22079</v>
      </c>
      <c r="R152" s="7">
        <v>1983</v>
      </c>
      <c r="S152" s="7"/>
      <c r="Z152" s="6"/>
      <c r="AA152" s="76"/>
      <c r="AB152" s="76"/>
    </row>
    <row r="153" spans="1:28" x14ac:dyDescent="0.2">
      <c r="A153" t="s">
        <v>102</v>
      </c>
      <c r="B153" s="32">
        <f>Data2!P158</f>
        <v>149449</v>
      </c>
      <c r="C153" s="32">
        <f>Data3!Q158</f>
        <v>2127051</v>
      </c>
      <c r="D153" s="28">
        <f t="shared" si="156"/>
        <v>151576051</v>
      </c>
      <c r="E153" s="6">
        <f>Data1!T153</f>
        <v>49363728502.21711</v>
      </c>
      <c r="F153" s="28">
        <f t="shared" si="132"/>
        <v>50469795022.21711</v>
      </c>
      <c r="G153" s="76" t="s">
        <v>102</v>
      </c>
      <c r="H153" s="120">
        <f t="shared" si="169"/>
        <v>1331.8672623874363</v>
      </c>
      <c r="I153" s="86">
        <f t="shared" si="149"/>
        <v>25.612831968989159</v>
      </c>
      <c r="J153" s="83">
        <f t="shared" si="150"/>
        <v>1321.2193725543057</v>
      </c>
      <c r="K153" s="86">
        <f t="shared" si="151"/>
        <v>25.408064856813571</v>
      </c>
      <c r="L153" s="11"/>
      <c r="N153" s="6"/>
      <c r="Z153" s="7"/>
      <c r="AA153" s="76"/>
      <c r="AB153" s="76"/>
    </row>
    <row r="154" spans="1:28" x14ac:dyDescent="0.2">
      <c r="A154" t="s">
        <v>103</v>
      </c>
      <c r="B154" s="32">
        <f>Data2!P159</f>
        <v>149774.66666666666</v>
      </c>
      <c r="C154" s="32">
        <f>Data3!Q159</f>
        <v>2130753</v>
      </c>
      <c r="D154" s="28">
        <f t="shared" si="156"/>
        <v>151905419.66666666</v>
      </c>
      <c r="E154" s="6">
        <f>Data1!T154</f>
        <v>50206654110.480507</v>
      </c>
      <c r="F154" s="28">
        <f t="shared" si="132"/>
        <v>51314645670.480507</v>
      </c>
      <c r="G154" s="76" t="s">
        <v>103</v>
      </c>
      <c r="H154" s="120">
        <f t="shared" si="169"/>
        <v>1351.2261980667363</v>
      </c>
      <c r="I154" s="86">
        <f t="shared" si="149"/>
        <v>25.985119193591082</v>
      </c>
      <c r="J154" s="83">
        <f t="shared" si="150"/>
        <v>1340.8583768633905</v>
      </c>
      <c r="K154" s="86">
        <f t="shared" si="151"/>
        <v>25.785738016603663</v>
      </c>
      <c r="L154" s="11"/>
      <c r="N154" s="6"/>
      <c r="Z154" s="7"/>
      <c r="AA154" s="76"/>
      <c r="AB154" s="76"/>
    </row>
    <row r="155" spans="1:28" x14ac:dyDescent="0.2">
      <c r="A155" t="s">
        <v>104</v>
      </c>
      <c r="B155" s="32">
        <f>Data2!P160</f>
        <v>150101.66666666666</v>
      </c>
      <c r="C155" s="32">
        <f>Data3!Q160</f>
        <v>2134455</v>
      </c>
      <c r="D155" s="28">
        <f t="shared" si="156"/>
        <v>152236121.66666666</v>
      </c>
      <c r="E155" s="6">
        <f>Data1!T155</f>
        <v>50416814918.412895</v>
      </c>
      <c r="F155" s="28">
        <f t="shared" si="132"/>
        <v>51526731518.412895</v>
      </c>
      <c r="G155" s="76" t="s">
        <v>104</v>
      </c>
      <c r="H155" s="120">
        <f t="shared" si="169"/>
        <v>1353.8634840221391</v>
      </c>
      <c r="I155" s="86">
        <f t="shared" si="149"/>
        <v>26.035836231194985</v>
      </c>
      <c r="J155" s="83">
        <f t="shared" si="150"/>
        <v>1343.5377777749632</v>
      </c>
      <c r="K155" s="86">
        <f t="shared" si="151"/>
        <v>25.837264957210831</v>
      </c>
      <c r="L155" s="11"/>
      <c r="N155" s="6"/>
      <c r="Z155" s="7"/>
      <c r="AA155" s="76"/>
      <c r="AB155" s="76"/>
    </row>
    <row r="156" spans="1:28" x14ac:dyDescent="0.2">
      <c r="A156" t="s">
        <v>105</v>
      </c>
      <c r="B156" s="32">
        <f>Data2!P161</f>
        <v>150473.66666666666</v>
      </c>
      <c r="C156" s="32">
        <f>Data3!Q161</f>
        <v>2138157</v>
      </c>
      <c r="D156" s="28">
        <f t="shared" si="156"/>
        <v>152611823.66666666</v>
      </c>
      <c r="E156" s="6">
        <f>Data1!T156</f>
        <v>50630330957.560471</v>
      </c>
      <c r="F156" s="28">
        <f t="shared" si="132"/>
        <v>51742172597.560471</v>
      </c>
      <c r="G156" s="76" t="s">
        <v>105</v>
      </c>
      <c r="H156" s="120">
        <f t="shared" si="169"/>
        <v>1356.177296211996</v>
      </c>
      <c r="I156" s="86">
        <f t="shared" si="149"/>
        <v>26.080332619461462</v>
      </c>
      <c r="J156" s="83">
        <f t="shared" si="150"/>
        <v>1345.8921306069626</v>
      </c>
      <c r="K156" s="86">
        <f t="shared" si="151"/>
        <v>25.882540973210819</v>
      </c>
      <c r="L156" s="84"/>
      <c r="M156" s="7">
        <v>1984</v>
      </c>
      <c r="N156" s="6">
        <f t="shared" ref="N156" si="174">AVERAGE(D153:D156)</f>
        <v>152082353.99999997</v>
      </c>
      <c r="O156" s="6">
        <f t="shared" ref="O156" si="175">AVERAGE(F153:F156)*4</f>
        <v>205053344808.67096</v>
      </c>
      <c r="P156" s="6">
        <f t="shared" ref="P156" si="176">AVERAGE(B153:B156)*1000</f>
        <v>149949749.99999997</v>
      </c>
      <c r="Q156" s="6">
        <f t="shared" ref="Q156" si="177">AVERAGE(E153:E156)*4</f>
        <v>200617528488.67096</v>
      </c>
      <c r="R156" s="7">
        <v>1984</v>
      </c>
      <c r="S156" s="7"/>
      <c r="Z156" s="6"/>
      <c r="AA156" s="76"/>
      <c r="AB156" s="76"/>
    </row>
    <row r="157" spans="1:28" x14ac:dyDescent="0.2">
      <c r="A157" t="s">
        <v>106</v>
      </c>
      <c r="B157" s="32">
        <f>Data2!P162</f>
        <v>150731.33333333334</v>
      </c>
      <c r="C157" s="32">
        <f>Data3!Q162</f>
        <v>2141375.75</v>
      </c>
      <c r="D157" s="28">
        <f t="shared" si="156"/>
        <v>152872709.08333334</v>
      </c>
      <c r="E157" s="6">
        <f>Data1!T157</f>
        <v>51026268017.518486</v>
      </c>
      <c r="F157" s="28">
        <f t="shared" si="132"/>
        <v>52139783407.518486</v>
      </c>
      <c r="G157" s="76" t="s">
        <v>106</v>
      </c>
      <c r="H157" s="120">
        <f t="shared" si="169"/>
        <v>1364.2666168517039</v>
      </c>
      <c r="I157" s="86">
        <f t="shared" si="149"/>
        <v>26.235896477917382</v>
      </c>
      <c r="J157" s="83">
        <f t="shared" si="150"/>
        <v>1354.0984980124058</v>
      </c>
      <c r="K157" s="86">
        <f t="shared" si="151"/>
        <v>26.040355731007804</v>
      </c>
      <c r="L157" s="11"/>
      <c r="M157" s="7"/>
      <c r="N157" s="6"/>
      <c r="R157" s="7"/>
      <c r="S157" s="7"/>
      <c r="Z157" s="6"/>
      <c r="AA157" s="76"/>
      <c r="AB157" s="76"/>
    </row>
    <row r="158" spans="1:28" x14ac:dyDescent="0.2">
      <c r="A158" t="s">
        <v>107</v>
      </c>
      <c r="B158" s="32">
        <f>Data2!P163</f>
        <v>151036.66666666666</v>
      </c>
      <c r="C158" s="32">
        <f>Data3!Q163</f>
        <v>2144594.5</v>
      </c>
      <c r="D158" s="28">
        <f t="shared" si="156"/>
        <v>153181261.16666666</v>
      </c>
      <c r="E158" s="6">
        <f>Data1!T158</f>
        <v>51182362951.155769</v>
      </c>
      <c r="F158" s="28">
        <f t="shared" si="132"/>
        <v>52297552091.155769</v>
      </c>
      <c r="G158" s="76" t="s">
        <v>107</v>
      </c>
      <c r="H158" s="120">
        <f t="shared" si="169"/>
        <v>1365.6383735933384</v>
      </c>
      <c r="I158" s="86">
        <f t="shared" si="149"/>
        <v>26.262276415256508</v>
      </c>
      <c r="J158" s="83">
        <f t="shared" si="150"/>
        <v>1355.4950352317744</v>
      </c>
      <c r="K158" s="86">
        <f t="shared" si="151"/>
        <v>26.06721221599566</v>
      </c>
      <c r="L158" s="11"/>
      <c r="M158" s="7"/>
      <c r="N158" s="6"/>
      <c r="R158" s="7"/>
      <c r="S158" s="7"/>
      <c r="Z158" s="6"/>
      <c r="AA158" s="76"/>
      <c r="AB158" s="76"/>
    </row>
    <row r="159" spans="1:28" x14ac:dyDescent="0.2">
      <c r="A159" t="s">
        <v>108</v>
      </c>
      <c r="B159" s="32">
        <f>Data2!P164</f>
        <v>151343.66666666666</v>
      </c>
      <c r="C159" s="32">
        <f>Data3!Q164</f>
        <v>2147813.25</v>
      </c>
      <c r="D159" s="28">
        <f t="shared" si="156"/>
        <v>153491479.91666666</v>
      </c>
      <c r="E159" s="6">
        <f>Data1!T159</f>
        <v>51499706985.820267</v>
      </c>
      <c r="F159" s="28">
        <f t="shared" si="132"/>
        <v>52616569875.820267</v>
      </c>
      <c r="G159" s="76" t="s">
        <v>108</v>
      </c>
      <c r="H159" s="120">
        <f t="shared" si="169"/>
        <v>1371.1919359794242</v>
      </c>
      <c r="I159" s="86">
        <f t="shared" si="149"/>
        <v>26.369075691912006</v>
      </c>
      <c r="J159" s="83">
        <f t="shared" si="150"/>
        <v>1361.1327945224957</v>
      </c>
      <c r="K159" s="86">
        <f t="shared" si="151"/>
        <v>26.175630663894147</v>
      </c>
      <c r="L159" s="11"/>
      <c r="M159" s="7"/>
      <c r="N159" s="6"/>
      <c r="R159" s="7"/>
      <c r="S159" s="7"/>
      <c r="Z159" s="7"/>
      <c r="AA159" s="76"/>
      <c r="AB159" s="76"/>
    </row>
    <row r="160" spans="1:28" x14ac:dyDescent="0.2">
      <c r="A160" t="s">
        <v>109</v>
      </c>
      <c r="B160" s="32">
        <f>Data2!P165</f>
        <v>151720.66666666666</v>
      </c>
      <c r="C160" s="32">
        <f>Data3!Q165</f>
        <v>2151032</v>
      </c>
      <c r="D160" s="28">
        <f t="shared" si="156"/>
        <v>153871698.66666666</v>
      </c>
      <c r="E160" s="6">
        <f>Data1!T160</f>
        <v>52092202360.30986</v>
      </c>
      <c r="F160" s="28">
        <f t="shared" si="132"/>
        <v>53210739000.30986</v>
      </c>
      <c r="G160" s="76" t="s">
        <v>109</v>
      </c>
      <c r="H160" s="120">
        <f t="shared" si="169"/>
        <v>1383.2495374105322</v>
      </c>
      <c r="I160" s="86">
        <f t="shared" si="149"/>
        <v>26.600952642510233</v>
      </c>
      <c r="J160" s="83">
        <f t="shared" si="150"/>
        <v>1373.3713014788545</v>
      </c>
      <c r="K160" s="86">
        <f t="shared" si="151"/>
        <v>26.410986566901048</v>
      </c>
      <c r="L160" s="84"/>
      <c r="M160" s="7">
        <v>1985</v>
      </c>
      <c r="N160" s="6">
        <f t="shared" ref="N160" si="178">AVERAGE(D157:D160)</f>
        <v>153354287.20833331</v>
      </c>
      <c r="O160" s="6">
        <f t="shared" ref="O160" si="179">AVERAGE(F157:F160)*4</f>
        <v>210264644374.80438</v>
      </c>
      <c r="P160" s="6">
        <f t="shared" ref="P160" si="180">AVERAGE(B157:B160)*1000</f>
        <v>151208083.33333331</v>
      </c>
      <c r="Q160" s="6">
        <f t="shared" ref="Q160" si="181">AVERAGE(E157:E160)*4</f>
        <v>205800540314.80438</v>
      </c>
      <c r="R160" s="7">
        <v>1985</v>
      </c>
      <c r="S160" s="7"/>
      <c r="Z160" s="7"/>
      <c r="AA160" s="76"/>
      <c r="AB160" s="76"/>
    </row>
    <row r="161" spans="1:28" x14ac:dyDescent="0.2">
      <c r="A161" t="s">
        <v>110</v>
      </c>
      <c r="B161" s="32">
        <f>Data2!P166</f>
        <v>152569.33333333334</v>
      </c>
      <c r="C161" s="32">
        <f>Data3!Q166</f>
        <v>2155552</v>
      </c>
      <c r="D161" s="28">
        <f t="shared" si="156"/>
        <v>154724885.33333334</v>
      </c>
      <c r="E161" s="6">
        <f>Data1!T161</f>
        <v>52305658078.097672</v>
      </c>
      <c r="F161" s="28">
        <f t="shared" si="132"/>
        <v>53426545118.097672</v>
      </c>
      <c r="G161" s="76" t="s">
        <v>110</v>
      </c>
      <c r="H161" s="120">
        <f t="shared" si="169"/>
        <v>1381.2010912917485</v>
      </c>
      <c r="I161" s="86">
        <f t="shared" si="149"/>
        <v>26.561559447918242</v>
      </c>
      <c r="J161" s="83">
        <f t="shared" si="150"/>
        <v>1371.3282200380418</v>
      </c>
      <c r="K161" s="86">
        <f t="shared" si="151"/>
        <v>26.37169653919311</v>
      </c>
      <c r="L161" s="11"/>
      <c r="N161" s="6"/>
      <c r="Z161" s="7"/>
      <c r="AA161" s="76"/>
      <c r="AB161" s="76"/>
    </row>
    <row r="162" spans="1:28" x14ac:dyDescent="0.2">
      <c r="A162" t="s">
        <v>111</v>
      </c>
      <c r="B162" s="32">
        <f>Data2!P167</f>
        <v>152888</v>
      </c>
      <c r="C162" s="32">
        <f>Data3!Q167</f>
        <v>2160072</v>
      </c>
      <c r="D162" s="28">
        <f t="shared" si="156"/>
        <v>155048072</v>
      </c>
      <c r="E162" s="6">
        <f>Data1!T162</f>
        <v>52635082045.871971</v>
      </c>
      <c r="F162" s="28">
        <f t="shared" si="132"/>
        <v>53758319485.871971</v>
      </c>
      <c r="G162" s="76" t="s">
        <v>111</v>
      </c>
      <c r="H162" s="120">
        <f t="shared" si="169"/>
        <v>1386.8813405399062</v>
      </c>
      <c r="I162" s="86">
        <f t="shared" si="149"/>
        <v>26.670795010382811</v>
      </c>
      <c r="J162" s="83">
        <f t="shared" si="150"/>
        <v>1377.0886412503787</v>
      </c>
      <c r="K162" s="86">
        <f t="shared" si="151"/>
        <v>26.482473870199591</v>
      </c>
      <c r="L162" s="11"/>
      <c r="N162" s="6"/>
      <c r="Z162" s="6"/>
      <c r="AA162" s="76"/>
      <c r="AB162" s="76"/>
    </row>
    <row r="163" spans="1:28" x14ac:dyDescent="0.2">
      <c r="A163" t="s">
        <v>112</v>
      </c>
      <c r="B163" s="32">
        <f>Data2!P168</f>
        <v>153258</v>
      </c>
      <c r="C163" s="32">
        <f>Data3!Q168</f>
        <v>2164592</v>
      </c>
      <c r="D163" s="28">
        <f t="shared" si="156"/>
        <v>155422592</v>
      </c>
      <c r="E163" s="6">
        <f>Data1!T163</f>
        <v>52915792234.881668</v>
      </c>
      <c r="F163" s="28">
        <f t="shared" si="132"/>
        <v>54041380074.881668</v>
      </c>
      <c r="G163" s="76" t="s">
        <v>112</v>
      </c>
      <c r="H163" s="120">
        <f t="shared" si="169"/>
        <v>1390.8243165802219</v>
      </c>
      <c r="I163" s="86">
        <f t="shared" si="149"/>
        <v>26.746621472696575</v>
      </c>
      <c r="J163" s="83">
        <f t="shared" si="150"/>
        <v>1381.0905071156265</v>
      </c>
      <c r="K163" s="86">
        <f t="shared" si="151"/>
        <v>26.559432829146662</v>
      </c>
      <c r="L163" s="11"/>
      <c r="N163" s="6"/>
      <c r="Z163" s="6"/>
      <c r="AA163" s="76"/>
      <c r="AB163" s="76"/>
    </row>
    <row r="164" spans="1:28" x14ac:dyDescent="0.2">
      <c r="A164" t="s">
        <v>113</v>
      </c>
      <c r="B164" s="32">
        <f>Data2!P169</f>
        <v>153645.66666666666</v>
      </c>
      <c r="C164" s="32">
        <f>Data3!Q169</f>
        <v>2169112</v>
      </c>
      <c r="D164" s="28">
        <f t="shared" si="156"/>
        <v>155814778.66666666</v>
      </c>
      <c r="E164" s="6">
        <f>Data1!T164</f>
        <v>53348334062.845139</v>
      </c>
      <c r="F164" s="28">
        <f t="shared" si="132"/>
        <v>54476272302.845139</v>
      </c>
      <c r="G164" s="76" t="s">
        <v>113</v>
      </c>
      <c r="H164" s="120">
        <f t="shared" si="169"/>
        <v>1398.4879423892339</v>
      </c>
      <c r="I164" s="86">
        <f t="shared" si="149"/>
        <v>26.893998892100651</v>
      </c>
      <c r="J164" s="83">
        <f t="shared" si="150"/>
        <v>1388.8666103049695</v>
      </c>
      <c r="K164" s="86">
        <f t="shared" si="151"/>
        <v>26.708973275095566</v>
      </c>
      <c r="L164" s="84"/>
      <c r="M164" s="7">
        <v>1986</v>
      </c>
      <c r="N164" s="6">
        <f t="shared" ref="N164" si="182">AVERAGE(D161:D164)</f>
        <v>155252582</v>
      </c>
      <c r="O164" s="6">
        <f t="shared" ref="O164" si="183">AVERAGE(F161:F164)*4</f>
        <v>215702516981.69647</v>
      </c>
      <c r="P164" s="6">
        <f t="shared" ref="P164" si="184">AVERAGE(B161:B164)*1000</f>
        <v>153090250</v>
      </c>
      <c r="Q164" s="6">
        <f t="shared" ref="Q164" si="185">AVERAGE(E161:E164)*4</f>
        <v>211204866421.69647</v>
      </c>
      <c r="R164" s="7">
        <v>1986</v>
      </c>
      <c r="S164" s="7"/>
      <c r="Z164" s="6"/>
      <c r="AA164" s="76"/>
      <c r="AB164" s="76"/>
    </row>
    <row r="165" spans="1:28" x14ac:dyDescent="0.2">
      <c r="A165" t="s">
        <v>114</v>
      </c>
      <c r="B165" s="32">
        <f>Data2!P170</f>
        <v>154106.66666666666</v>
      </c>
      <c r="C165" s="32">
        <f>Data3!Q170</f>
        <v>2170388.25</v>
      </c>
      <c r="D165" s="28">
        <f t="shared" si="156"/>
        <v>156277054.91666666</v>
      </c>
      <c r="E165" s="6">
        <f>Data1!T165</f>
        <v>53913472343.520981</v>
      </c>
      <c r="F165" s="28">
        <f t="shared" si="132"/>
        <v>55042074233.520981</v>
      </c>
      <c r="G165" s="76" t="s">
        <v>114</v>
      </c>
      <c r="H165" s="120">
        <f t="shared" si="169"/>
        <v>1408.8331588503936</v>
      </c>
      <c r="I165" s="86">
        <f t="shared" si="149"/>
        <v>27.092945362507571</v>
      </c>
      <c r="J165" s="83">
        <f t="shared" si="150"/>
        <v>1399.3806630088507</v>
      </c>
      <c r="K165" s="86">
        <f t="shared" si="151"/>
        <v>26.911166596324051</v>
      </c>
      <c r="L165" s="11"/>
      <c r="M165" s="7"/>
      <c r="N165" s="6"/>
      <c r="R165" s="7"/>
      <c r="S165" s="7"/>
      <c r="Z165" s="7"/>
      <c r="AA165" s="76"/>
      <c r="AB165" s="76"/>
    </row>
    <row r="166" spans="1:28" x14ac:dyDescent="0.2">
      <c r="A166" t="s">
        <v>115</v>
      </c>
      <c r="B166" s="32">
        <f>Data2!P171</f>
        <v>154485.66666666666</v>
      </c>
      <c r="C166" s="32">
        <f>Data3!Q171</f>
        <v>2171664.5</v>
      </c>
      <c r="D166" s="28">
        <f t="shared" si="156"/>
        <v>156657331.16666666</v>
      </c>
      <c r="E166" s="6">
        <f>Data1!T166</f>
        <v>53544026087.326286</v>
      </c>
      <c r="F166" s="28">
        <f t="shared" si="132"/>
        <v>54673291627.326286</v>
      </c>
      <c r="G166" s="76" t="s">
        <v>115</v>
      </c>
      <c r="H166" s="120">
        <f t="shared" si="169"/>
        <v>1395.9970138686901</v>
      </c>
      <c r="I166" s="86">
        <f t="shared" si="149"/>
        <v>26.846096420551735</v>
      </c>
      <c r="J166" s="83">
        <f t="shared" si="150"/>
        <v>1386.3817205218941</v>
      </c>
      <c r="K166" s="86">
        <f t="shared" si="151"/>
        <v>26.661186933113349</v>
      </c>
      <c r="L166" s="11"/>
      <c r="M166" s="7"/>
      <c r="N166" s="6"/>
      <c r="R166" s="7"/>
      <c r="S166" s="7"/>
      <c r="Z166" s="7"/>
      <c r="AA166" s="76"/>
      <c r="AB166" s="76"/>
    </row>
    <row r="167" spans="1:28" x14ac:dyDescent="0.2">
      <c r="A167" t="s">
        <v>116</v>
      </c>
      <c r="B167" s="32">
        <f>Data2!P172</f>
        <v>154825</v>
      </c>
      <c r="C167" s="32">
        <f>Data3!Q172</f>
        <v>2172940.75</v>
      </c>
      <c r="D167" s="28">
        <f t="shared" si="156"/>
        <v>156997940.75</v>
      </c>
      <c r="E167" s="6">
        <f>Data1!T167</f>
        <v>54870789694.781067</v>
      </c>
      <c r="F167" s="28">
        <f t="shared" si="132"/>
        <v>56000718884.781067</v>
      </c>
      <c r="G167" s="76" t="s">
        <v>116</v>
      </c>
      <c r="H167" s="120">
        <f t="shared" si="169"/>
        <v>1426.7886219974148</v>
      </c>
      <c r="I167" s="86">
        <f t="shared" si="149"/>
        <v>27.438242730719516</v>
      </c>
      <c r="J167" s="83">
        <f t="shared" si="150"/>
        <v>1417.6209189673777</v>
      </c>
      <c r="K167" s="86">
        <f t="shared" si="151"/>
        <v>27.261940749372648</v>
      </c>
      <c r="L167" s="11"/>
      <c r="M167" s="7"/>
      <c r="N167" s="6"/>
      <c r="R167" s="7"/>
      <c r="S167" s="7"/>
      <c r="Z167" s="7"/>
      <c r="AA167" s="76"/>
      <c r="AB167" s="76"/>
    </row>
    <row r="168" spans="1:28" x14ac:dyDescent="0.2">
      <c r="A168" t="s">
        <v>117</v>
      </c>
      <c r="B168" s="32">
        <f>Data2!P173</f>
        <v>155160</v>
      </c>
      <c r="C168" s="32">
        <f>Data3!Q173</f>
        <v>2174217</v>
      </c>
      <c r="D168" s="28">
        <f t="shared" si="156"/>
        <v>157334217</v>
      </c>
      <c r="E168" s="6">
        <f>Data1!T168</f>
        <v>54953123958.904205</v>
      </c>
      <c r="F168" s="28">
        <f t="shared" si="132"/>
        <v>56083716798.904205</v>
      </c>
      <c r="G168" s="76" t="s">
        <v>117</v>
      </c>
      <c r="H168" s="120">
        <f t="shared" si="169"/>
        <v>1425.8491984335285</v>
      </c>
      <c r="I168" s="86">
        <f t="shared" si="149"/>
        <v>27.420176892952473</v>
      </c>
      <c r="J168" s="83">
        <f t="shared" si="150"/>
        <v>1416.6827522274866</v>
      </c>
      <c r="K168" s="86">
        <f t="shared" si="151"/>
        <v>27.243899081297819</v>
      </c>
      <c r="L168" s="84"/>
      <c r="M168" s="7">
        <v>1987</v>
      </c>
      <c r="N168" s="6">
        <f t="shared" ref="N168" si="186">AVERAGE(D165:D168)</f>
        <v>156816635.95833331</v>
      </c>
      <c r="O168" s="6">
        <f t="shared" ref="O168" si="187">AVERAGE(F165:F168)*4</f>
        <v>221799801544.53253</v>
      </c>
      <c r="P168" s="6">
        <f t="shared" ref="P168" si="188">AVERAGE(B165:B168)*1000</f>
        <v>154644333.33333331</v>
      </c>
      <c r="Q168" s="6">
        <f t="shared" ref="Q168" si="189">AVERAGE(E165:E168)*4</f>
        <v>217281412084.53253</v>
      </c>
      <c r="R168" s="7">
        <v>1987</v>
      </c>
      <c r="S168" s="7"/>
      <c r="Z168" s="6"/>
      <c r="AA168" s="76"/>
      <c r="AB168" s="76"/>
    </row>
    <row r="169" spans="1:28" x14ac:dyDescent="0.2">
      <c r="A169" t="s">
        <v>118</v>
      </c>
      <c r="B169" s="32">
        <f>Data2!P174</f>
        <v>155502</v>
      </c>
      <c r="C169" s="32">
        <f>Data3!Q174</f>
        <v>2165216</v>
      </c>
      <c r="D169" s="28">
        <f t="shared" si="156"/>
        <v>157667216</v>
      </c>
      <c r="E169" s="6">
        <f>Data1!T169</f>
        <v>55395123466.057663</v>
      </c>
      <c r="F169" s="28">
        <f t="shared" si="132"/>
        <v>56521035786.057663</v>
      </c>
      <c r="G169" s="76" t="s">
        <v>118</v>
      </c>
      <c r="H169" s="120">
        <f t="shared" si="169"/>
        <v>1433.9324869174493</v>
      </c>
      <c r="I169" s="86">
        <f t="shared" si="149"/>
        <v>27.575624748412487</v>
      </c>
      <c r="J169" s="83">
        <f t="shared" si="150"/>
        <v>1424.9366173054407</v>
      </c>
      <c r="K169" s="86">
        <f t="shared" si="151"/>
        <v>27.40262725587386</v>
      </c>
      <c r="L169" s="11"/>
      <c r="N169" s="6"/>
      <c r="Z169" s="6"/>
      <c r="AA169" s="76"/>
      <c r="AB169" s="76"/>
    </row>
    <row r="170" spans="1:28" x14ac:dyDescent="0.2">
      <c r="A170" t="s">
        <v>119</v>
      </c>
      <c r="B170" s="32">
        <f>Data2!P175</f>
        <v>155839</v>
      </c>
      <c r="C170" s="32">
        <f>Data3!Q175</f>
        <v>2156215</v>
      </c>
      <c r="D170" s="28">
        <f t="shared" si="156"/>
        <v>157995215</v>
      </c>
      <c r="E170" s="6">
        <f>Data1!T170</f>
        <v>55953230598.457962</v>
      </c>
      <c r="F170" s="28">
        <f t="shared" si="132"/>
        <v>57074462398.457962</v>
      </c>
      <c r="G170" s="76" t="s">
        <v>119</v>
      </c>
      <c r="H170" s="120">
        <f t="shared" si="169"/>
        <v>1444.9668592421096</v>
      </c>
      <c r="I170" s="86">
        <f t="shared" si="149"/>
        <v>27.787824216194416</v>
      </c>
      <c r="J170" s="83">
        <f t="shared" si="150"/>
        <v>1436.180432329724</v>
      </c>
      <c r="K170" s="86">
        <f t="shared" si="151"/>
        <v>27.618854467879309</v>
      </c>
      <c r="L170" s="11"/>
      <c r="N170" s="6"/>
      <c r="Z170" s="6"/>
      <c r="AA170" s="76"/>
      <c r="AB170" s="76"/>
    </row>
    <row r="171" spans="1:28" x14ac:dyDescent="0.2">
      <c r="A171" t="s">
        <v>120</v>
      </c>
      <c r="B171" s="32">
        <f>Data2!P176</f>
        <v>156205.66666666666</v>
      </c>
      <c r="C171" s="32">
        <f>Data3!Q176</f>
        <v>2147214</v>
      </c>
      <c r="D171" s="28">
        <f t="shared" si="156"/>
        <v>158352880.66666666</v>
      </c>
      <c r="E171" s="6">
        <f>Data1!T171</f>
        <v>55992470224.324364</v>
      </c>
      <c r="F171" s="28">
        <f t="shared" si="132"/>
        <v>57109021504.324364</v>
      </c>
      <c r="G171" s="76" t="s">
        <v>120</v>
      </c>
      <c r="H171" s="120">
        <f t="shared" si="169"/>
        <v>1442.5761315839663</v>
      </c>
      <c r="I171" s="86">
        <f t="shared" si="149"/>
        <v>27.741848684307044</v>
      </c>
      <c r="J171" s="83">
        <f t="shared" si="150"/>
        <v>1433.8140585849262</v>
      </c>
      <c r="K171" s="86">
        <f t="shared" si="151"/>
        <v>27.57334728047935</v>
      </c>
      <c r="L171" s="11"/>
      <c r="N171" s="6"/>
      <c r="Z171" s="7"/>
      <c r="AA171" s="76"/>
      <c r="AB171" s="76"/>
    </row>
    <row r="172" spans="1:28" x14ac:dyDescent="0.2">
      <c r="A172" t="s">
        <v>121</v>
      </c>
      <c r="B172" s="32">
        <f>Data2!P177</f>
        <v>156456.33333333334</v>
      </c>
      <c r="C172" s="32">
        <f>Data3!Q177</f>
        <v>2138213</v>
      </c>
      <c r="D172" s="28">
        <f t="shared" si="156"/>
        <v>158594546.33333334</v>
      </c>
      <c r="E172" s="6">
        <f>Data1!T172</f>
        <v>56333276357.020676</v>
      </c>
      <c r="F172" s="28">
        <f t="shared" si="132"/>
        <v>57445147117.020676</v>
      </c>
      <c r="G172" s="76" t="s">
        <v>121</v>
      </c>
      <c r="H172" s="120">
        <f t="shared" si="169"/>
        <v>1448.8555488227876</v>
      </c>
      <c r="I172" s="86">
        <f t="shared" si="149"/>
        <v>27.862606708130532</v>
      </c>
      <c r="J172" s="83">
        <f t="shared" si="150"/>
        <v>1440.2300030130837</v>
      </c>
      <c r="K172" s="86">
        <f t="shared" si="151"/>
        <v>27.696730827174687</v>
      </c>
      <c r="L172" s="84"/>
      <c r="M172" s="7">
        <v>1988</v>
      </c>
      <c r="N172" s="6">
        <f t="shared" ref="N172" si="190">AVERAGE(D169:D172)</f>
        <v>158152464.5</v>
      </c>
      <c r="O172" s="6">
        <f t="shared" ref="O172" si="191">AVERAGE(F169:F172)*4</f>
        <v>228149666805.86066</v>
      </c>
      <c r="P172" s="6">
        <f t="shared" ref="P172" si="192">AVERAGE(B169:B172)*1000</f>
        <v>156000750</v>
      </c>
      <c r="Q172" s="6">
        <f t="shared" ref="Q172" si="193">AVERAGE(E169:E172)*4</f>
        <v>223674100645.86066</v>
      </c>
      <c r="R172" s="7">
        <v>1988</v>
      </c>
      <c r="S172" s="7"/>
      <c r="Z172" s="7"/>
      <c r="AA172" s="76"/>
      <c r="AB172" s="76"/>
    </row>
    <row r="173" spans="1:28" x14ac:dyDescent="0.2">
      <c r="A173" t="s">
        <v>122</v>
      </c>
      <c r="B173" s="32">
        <f>Data2!P178</f>
        <v>156816.66666666666</v>
      </c>
      <c r="C173" s="32">
        <f>Data3!Q178</f>
        <v>2136217</v>
      </c>
      <c r="D173" s="28">
        <f t="shared" si="156"/>
        <v>158952883.66666666</v>
      </c>
      <c r="E173" s="6">
        <f>Data1!T173</f>
        <v>56749386328.958603</v>
      </c>
      <c r="F173" s="28">
        <f t="shared" si="132"/>
        <v>57860219168.958603</v>
      </c>
      <c r="G173" s="76" t="s">
        <v>122</v>
      </c>
      <c r="H173" s="120">
        <f t="shared" si="169"/>
        <v>1456.0344634022447</v>
      </c>
      <c r="I173" s="86">
        <f t="shared" si="149"/>
        <v>28.000662757735476</v>
      </c>
      <c r="J173" s="83">
        <f t="shared" si="150"/>
        <v>1447.5345646668154</v>
      </c>
      <c r="K173" s="86">
        <f t="shared" si="151"/>
        <v>27.837203166669529</v>
      </c>
      <c r="L173" s="11"/>
      <c r="M173" s="7"/>
      <c r="N173" s="6"/>
      <c r="R173" s="7"/>
      <c r="S173" s="7"/>
      <c r="Z173" s="7"/>
      <c r="AA173" s="76"/>
      <c r="AB173" s="76"/>
    </row>
    <row r="174" spans="1:28" x14ac:dyDescent="0.2">
      <c r="A174" t="s">
        <v>123</v>
      </c>
      <c r="B174" s="32">
        <f>Data2!P179</f>
        <v>157060</v>
      </c>
      <c r="C174" s="32">
        <f>Data3!Q179</f>
        <v>2134221</v>
      </c>
      <c r="D174" s="28">
        <f t="shared" si="156"/>
        <v>159194221</v>
      </c>
      <c r="E174" s="6">
        <f>Data1!T174</f>
        <v>57032319939.249321</v>
      </c>
      <c r="F174" s="28">
        <f t="shared" si="132"/>
        <v>58142114859.249321</v>
      </c>
      <c r="G174" s="76" t="s">
        <v>123</v>
      </c>
      <c r="H174" s="120">
        <f t="shared" si="169"/>
        <v>1460.9101886744827</v>
      </c>
      <c r="I174" s="86">
        <f t="shared" si="149"/>
        <v>28.094426705278515</v>
      </c>
      <c r="J174" s="83">
        <f t="shared" si="150"/>
        <v>1452.4976426652063</v>
      </c>
      <c r="K174" s="86">
        <f t="shared" si="151"/>
        <v>27.93264697433089</v>
      </c>
      <c r="L174" s="11"/>
      <c r="M174" s="7"/>
      <c r="N174" s="6"/>
      <c r="R174" s="7"/>
      <c r="S174" s="7"/>
      <c r="Z174" s="6"/>
      <c r="AA174" s="76"/>
      <c r="AB174" s="76"/>
    </row>
    <row r="175" spans="1:28" x14ac:dyDescent="0.2">
      <c r="A175" t="s">
        <v>124</v>
      </c>
      <c r="B175" s="32">
        <f>Data2!P180</f>
        <v>157381</v>
      </c>
      <c r="C175" s="32">
        <f>Data3!Q180</f>
        <v>2132225</v>
      </c>
      <c r="D175" s="28">
        <f t="shared" si="156"/>
        <v>159513225</v>
      </c>
      <c r="E175" s="6">
        <f>Data1!T175</f>
        <v>57260257498.135086</v>
      </c>
      <c r="F175" s="28">
        <f t="shared" si="132"/>
        <v>58369014498.135086</v>
      </c>
      <c r="G175" s="76" t="s">
        <v>124</v>
      </c>
      <c r="H175" s="120">
        <f t="shared" si="169"/>
        <v>1463.6783752102081</v>
      </c>
      <c r="I175" s="86">
        <f t="shared" si="149"/>
        <v>28.14766106173477</v>
      </c>
      <c r="J175" s="83">
        <f t="shared" si="150"/>
        <v>1455.3283432723158</v>
      </c>
      <c r="K175" s="86">
        <f t="shared" si="151"/>
        <v>27.987083524467611</v>
      </c>
      <c r="L175" s="11"/>
      <c r="M175" s="7"/>
      <c r="N175" s="6"/>
      <c r="R175" s="7"/>
      <c r="S175" s="7"/>
      <c r="Z175" s="6"/>
      <c r="AA175" s="76"/>
      <c r="AB175" s="76"/>
    </row>
    <row r="176" spans="1:28" x14ac:dyDescent="0.2">
      <c r="A176" t="s">
        <v>125</v>
      </c>
      <c r="B176" s="32">
        <f>Data2!P181</f>
        <v>157627.66666666666</v>
      </c>
      <c r="C176" s="32">
        <f>Data3!Q181</f>
        <v>2130229</v>
      </c>
      <c r="D176" s="28">
        <f t="shared" si="156"/>
        <v>159757895.66666666</v>
      </c>
      <c r="E176" s="6">
        <f>Data1!T176</f>
        <v>57604535449.327484</v>
      </c>
      <c r="F176" s="28">
        <f t="shared" si="132"/>
        <v>58712254529.327484</v>
      </c>
      <c r="G176" s="76" t="s">
        <v>125</v>
      </c>
      <c r="H176" s="120">
        <f t="shared" si="169"/>
        <v>1470.0307433149983</v>
      </c>
      <c r="I176" s="86">
        <f t="shared" si="149"/>
        <v>28.269821986826891</v>
      </c>
      <c r="J176" s="83">
        <f t="shared" si="150"/>
        <v>1461.7874302775313</v>
      </c>
      <c r="K176" s="86">
        <f t="shared" si="151"/>
        <v>28.111296736106372</v>
      </c>
      <c r="L176" s="84"/>
      <c r="M176" s="7">
        <v>1989</v>
      </c>
      <c r="N176" s="6">
        <f t="shared" ref="N176" si="194">AVERAGE(D173:D176)</f>
        <v>159354556.33333331</v>
      </c>
      <c r="O176" s="6">
        <f t="shared" ref="O176" si="195">AVERAGE(F173:F176)*4</f>
        <v>233083603055.6705</v>
      </c>
      <c r="P176" s="6">
        <f t="shared" ref="P176" si="196">AVERAGE(B173:B176)*1000</f>
        <v>157221333.33333331</v>
      </c>
      <c r="Q176" s="6">
        <f t="shared" ref="Q176" si="197">AVERAGE(E173:E176)*4</f>
        <v>228646499215.6705</v>
      </c>
      <c r="R176" s="7">
        <v>1989</v>
      </c>
      <c r="S176" s="7"/>
      <c r="Z176" s="6"/>
      <c r="AA176" s="76"/>
      <c r="AB176" s="76"/>
    </row>
    <row r="177" spans="1:28" x14ac:dyDescent="0.2">
      <c r="A177" t="s">
        <v>126</v>
      </c>
      <c r="B177" s="32">
        <f>Data2!P182</f>
        <v>159447.33333333334</v>
      </c>
      <c r="C177" s="32">
        <f>Data3!Q182</f>
        <v>2109207.75</v>
      </c>
      <c r="D177" s="28">
        <f t="shared" si="156"/>
        <v>161556541.08333334</v>
      </c>
      <c r="E177" s="6">
        <f>Data1!T177</f>
        <v>57943555256.251808</v>
      </c>
      <c r="F177" s="28">
        <f t="shared" si="132"/>
        <v>59040343286.251808</v>
      </c>
      <c r="G177" s="76" t="s">
        <v>126</v>
      </c>
      <c r="H177" s="120">
        <f t="shared" si="169"/>
        <v>1461.7877528288475</v>
      </c>
      <c r="I177" s="86">
        <f t="shared" si="149"/>
        <v>28.111302939016298</v>
      </c>
      <c r="J177" s="83">
        <f t="shared" si="150"/>
        <v>1453.6098922424158</v>
      </c>
      <c r="K177" s="86">
        <f t="shared" si="151"/>
        <v>27.954036389277228</v>
      </c>
      <c r="L177" s="11"/>
      <c r="N177" s="6"/>
      <c r="Z177" s="7"/>
      <c r="AA177" s="76"/>
      <c r="AB177" s="76"/>
    </row>
    <row r="178" spans="1:28" x14ac:dyDescent="0.2">
      <c r="A178" t="s">
        <v>127</v>
      </c>
      <c r="B178" s="32">
        <f>Data2!P183</f>
        <v>159722.33333333334</v>
      </c>
      <c r="C178" s="32">
        <f>Data3!Q183</f>
        <v>2088186.5</v>
      </c>
      <c r="D178" s="28">
        <f t="shared" si="156"/>
        <v>161810519.83333334</v>
      </c>
      <c r="E178" s="6">
        <f>Data1!T178</f>
        <v>57293371894.161041</v>
      </c>
      <c r="F178" s="28">
        <f t="shared" si="132"/>
        <v>58379228874.161041</v>
      </c>
      <c r="G178" s="76" t="s">
        <v>127</v>
      </c>
      <c r="H178" s="120">
        <f t="shared" si="169"/>
        <v>1443.1503942831976</v>
      </c>
      <c r="I178" s="86">
        <f t="shared" si="149"/>
        <v>27.752892197753798</v>
      </c>
      <c r="J178" s="83">
        <f t="shared" si="150"/>
        <v>1434.8243153846831</v>
      </c>
      <c r="K178" s="86">
        <f t="shared" si="151"/>
        <v>27.59277529585929</v>
      </c>
      <c r="L178" s="11"/>
      <c r="N178" s="6"/>
      <c r="Z178" s="7"/>
      <c r="AA178" s="76"/>
      <c r="AB178" s="76"/>
    </row>
    <row r="179" spans="1:28" x14ac:dyDescent="0.2">
      <c r="A179" t="s">
        <v>128</v>
      </c>
      <c r="B179" s="32">
        <f>Data2!P184</f>
        <v>160045.33333333334</v>
      </c>
      <c r="C179" s="32">
        <f>Data3!Q184</f>
        <v>2067165.25</v>
      </c>
      <c r="D179" s="28">
        <f t="shared" si="156"/>
        <v>162112498.58333334</v>
      </c>
      <c r="E179" s="6">
        <f>Data1!T179</f>
        <v>57955564895.920647</v>
      </c>
      <c r="F179" s="28">
        <f t="shared" si="132"/>
        <v>59030490825.920647</v>
      </c>
      <c r="G179" s="76" t="s">
        <v>128</v>
      </c>
      <c r="H179" s="120">
        <f t="shared" si="169"/>
        <v>1456.5315158738667</v>
      </c>
      <c r="I179" s="86">
        <f t="shared" si="149"/>
        <v>28.01022145911282</v>
      </c>
      <c r="J179" s="83">
        <f t="shared" si="150"/>
        <v>1448.4787200939895</v>
      </c>
      <c r="K179" s="86">
        <f t="shared" si="151"/>
        <v>27.85536000180749</v>
      </c>
      <c r="L179" s="11"/>
      <c r="N179" s="6"/>
      <c r="Z179" s="7"/>
      <c r="AA179" s="76"/>
      <c r="AB179" s="76"/>
    </row>
    <row r="180" spans="1:28" x14ac:dyDescent="0.2">
      <c r="A180" t="s">
        <v>129</v>
      </c>
      <c r="B180" s="32">
        <f>Data2!P185</f>
        <v>160454</v>
      </c>
      <c r="C180" s="32">
        <f>Data3!Q185</f>
        <v>2046144</v>
      </c>
      <c r="D180" s="28">
        <f t="shared" si="156"/>
        <v>162500144</v>
      </c>
      <c r="E180" s="6">
        <f>Data1!T180</f>
        <v>57504473215.211235</v>
      </c>
      <c r="F180" s="28">
        <f t="shared" si="132"/>
        <v>58568468095.211235</v>
      </c>
      <c r="G180" s="76" t="s">
        <v>129</v>
      </c>
      <c r="H180" s="120">
        <f t="shared" si="169"/>
        <v>1441.6840909436053</v>
      </c>
      <c r="I180" s="86">
        <f t="shared" si="149"/>
        <v>27.724694056607795</v>
      </c>
      <c r="J180" s="83">
        <f t="shared" si="150"/>
        <v>1433.5441488578965</v>
      </c>
      <c r="K180" s="86">
        <f t="shared" si="151"/>
        <v>27.568156708805702</v>
      </c>
      <c r="L180" s="84"/>
      <c r="M180" s="7">
        <v>1990</v>
      </c>
      <c r="N180" s="6">
        <f t="shared" ref="N180" si="198">AVERAGE(D177:D180)</f>
        <v>161994925.875</v>
      </c>
      <c r="O180" s="6">
        <f t="shared" ref="O180" si="199">AVERAGE(F177:F180)*4</f>
        <v>235018531081.54474</v>
      </c>
      <c r="P180" s="6">
        <f t="shared" ref="P180" si="200">AVERAGE(B177:B180)*1000</f>
        <v>159917250</v>
      </c>
      <c r="Q180" s="6">
        <f t="shared" ref="Q180" si="201">AVERAGE(E177:E180)*4</f>
        <v>230696965261.54474</v>
      </c>
      <c r="R180" s="7">
        <v>1990</v>
      </c>
      <c r="S180" s="7"/>
      <c r="Z180" s="6"/>
      <c r="AA180" s="76"/>
      <c r="AB180" s="76"/>
    </row>
    <row r="181" spans="1:28" x14ac:dyDescent="0.2">
      <c r="A181" t="s">
        <v>130</v>
      </c>
      <c r="B181" s="32">
        <f>Data2!P186</f>
        <v>160719.66666666666</v>
      </c>
      <c r="C181" s="32">
        <f>Data3!Q186</f>
        <v>2031172.75</v>
      </c>
      <c r="D181" s="28">
        <f t="shared" si="156"/>
        <v>162750839.41666666</v>
      </c>
      <c r="E181" s="6">
        <f>Data1!T181</f>
        <v>57028137345.358505</v>
      </c>
      <c r="F181" s="28">
        <f t="shared" si="132"/>
        <v>58084347175.358505</v>
      </c>
      <c r="G181" s="76" t="s">
        <v>130</v>
      </c>
      <c r="H181" s="120">
        <f t="shared" ref="H181:H212" si="202">F181/D181*4</f>
        <v>1427.5649178473072</v>
      </c>
      <c r="I181" s="86">
        <f t="shared" si="149"/>
        <v>27.4531714970636</v>
      </c>
      <c r="J181" s="83">
        <f t="shared" si="150"/>
        <v>1419.3194530109406</v>
      </c>
      <c r="K181" s="86">
        <f t="shared" si="151"/>
        <v>27.294604865595012</v>
      </c>
      <c r="L181" s="11"/>
      <c r="M181" s="7"/>
      <c r="N181" s="6"/>
      <c r="R181" s="7"/>
      <c r="S181" s="7"/>
      <c r="Z181" s="6"/>
      <c r="AA181" s="76"/>
      <c r="AB181" s="76"/>
    </row>
    <row r="182" spans="1:28" x14ac:dyDescent="0.2">
      <c r="A182" t="s">
        <v>131</v>
      </c>
      <c r="B182" s="32">
        <f>Data2!P187</f>
        <v>161026.33333333334</v>
      </c>
      <c r="C182" s="32">
        <f>Data3!Q187</f>
        <v>2016201.5</v>
      </c>
      <c r="D182" s="28">
        <f t="shared" si="156"/>
        <v>163042534.83333334</v>
      </c>
      <c r="E182" s="6">
        <f>Data1!T182</f>
        <v>57085496622.566322</v>
      </c>
      <c r="F182" s="28">
        <f t="shared" ref="F182:F244" si="203">E182+40*C182*13</f>
        <v>58133921402.566322</v>
      </c>
      <c r="G182" s="76" t="s">
        <v>131</v>
      </c>
      <c r="H182" s="120">
        <f t="shared" si="202"/>
        <v>1426.2271244002052</v>
      </c>
      <c r="I182" s="86">
        <f t="shared" si="149"/>
        <v>27.427444700003946</v>
      </c>
      <c r="J182" s="83">
        <f t="shared" si="150"/>
        <v>1418.0412716570081</v>
      </c>
      <c r="K182" s="86">
        <f t="shared" si="151"/>
        <v>27.270024454942465</v>
      </c>
      <c r="L182" s="11"/>
      <c r="M182" s="7"/>
      <c r="N182" s="6"/>
      <c r="R182" s="7"/>
      <c r="S182" s="7"/>
      <c r="Z182" s="6"/>
      <c r="AA182" s="76"/>
      <c r="AB182" s="76"/>
    </row>
    <row r="183" spans="1:28" x14ac:dyDescent="0.2">
      <c r="A183" t="s">
        <v>132</v>
      </c>
      <c r="B183" s="32">
        <f>Data2!P188</f>
        <v>161364</v>
      </c>
      <c r="C183" s="32">
        <f>Data3!Q188</f>
        <v>2001230.25</v>
      </c>
      <c r="D183" s="28">
        <f t="shared" si="156"/>
        <v>163365230.25</v>
      </c>
      <c r="E183" s="6">
        <f>Data1!T183</f>
        <v>56877339073.274261</v>
      </c>
      <c r="F183" s="28">
        <f t="shared" si="203"/>
        <v>57917978803.274261</v>
      </c>
      <c r="G183" s="76" t="s">
        <v>132</v>
      </c>
      <c r="H183" s="120">
        <f t="shared" si="202"/>
        <v>1418.1225396528159</v>
      </c>
      <c r="I183" s="86">
        <f t="shared" si="149"/>
        <v>27.271587301015693</v>
      </c>
      <c r="J183" s="83">
        <f t="shared" si="150"/>
        <v>1409.9139603201274</v>
      </c>
      <c r="K183" s="86">
        <f t="shared" si="151"/>
        <v>27.113730006156295</v>
      </c>
      <c r="L183" s="11"/>
      <c r="M183" s="7"/>
      <c r="N183" s="6"/>
      <c r="R183" s="7"/>
      <c r="S183" s="7"/>
      <c r="Z183" s="7"/>
      <c r="AA183" s="76"/>
      <c r="AB183" s="76"/>
    </row>
    <row r="184" spans="1:28" x14ac:dyDescent="0.2">
      <c r="A184" t="s">
        <v>133</v>
      </c>
      <c r="B184" s="32">
        <f>Data2!P189</f>
        <v>161788.66666666666</v>
      </c>
      <c r="C184" s="32">
        <f>Data3!Q189</f>
        <v>1986259</v>
      </c>
      <c r="D184" s="28">
        <f t="shared" si="156"/>
        <v>163774925.66666666</v>
      </c>
      <c r="E184" s="6">
        <f>Data1!T184</f>
        <v>56997614296.934563</v>
      </c>
      <c r="F184" s="28">
        <f t="shared" si="203"/>
        <v>58030468976.934563</v>
      </c>
      <c r="G184" s="76" t="s">
        <v>133</v>
      </c>
      <c r="H184" s="120">
        <f t="shared" si="202"/>
        <v>1417.3224317633278</v>
      </c>
      <c r="I184" s="86">
        <f t="shared" si="149"/>
        <v>27.256200610833226</v>
      </c>
      <c r="J184" s="83">
        <f t="shared" si="150"/>
        <v>1409.1868230638627</v>
      </c>
      <c r="K184" s="86">
        <f t="shared" si="151"/>
        <v>27.099746597381973</v>
      </c>
      <c r="L184" s="84"/>
      <c r="M184" s="7">
        <v>1991</v>
      </c>
      <c r="N184" s="6">
        <f t="shared" ref="N184" si="204">AVERAGE(D181:D184)</f>
        <v>163233382.54166666</v>
      </c>
      <c r="O184" s="6">
        <f t="shared" ref="O184" si="205">AVERAGE(F181:F184)*4</f>
        <v>232166716358.13367</v>
      </c>
      <c r="P184" s="6">
        <f t="shared" ref="P184" si="206">AVERAGE(B181:B184)*1000</f>
        <v>161224666.66666666</v>
      </c>
      <c r="Q184" s="6">
        <f t="shared" ref="Q184" si="207">AVERAGE(E181:E184)*4</f>
        <v>227988587338.13367</v>
      </c>
      <c r="R184" s="7">
        <v>1991</v>
      </c>
      <c r="S184" s="7"/>
      <c r="Z184" s="7"/>
      <c r="AA184" s="76"/>
      <c r="AB184" s="76"/>
    </row>
    <row r="185" spans="1:28" x14ac:dyDescent="0.2">
      <c r="A185" t="s">
        <v>134</v>
      </c>
      <c r="B185" s="32">
        <f>Data2!P190</f>
        <v>162074.66666666666</v>
      </c>
      <c r="C185" s="32">
        <f>Data3!Q190</f>
        <v>1941488.5</v>
      </c>
      <c r="D185" s="28">
        <f t="shared" si="156"/>
        <v>164016155.16666666</v>
      </c>
      <c r="E185" s="6">
        <f>Data1!T185</f>
        <v>57328876229.910599</v>
      </c>
      <c r="F185" s="28">
        <f t="shared" si="203"/>
        <v>58338450249.910599</v>
      </c>
      <c r="G185" s="76" t="s">
        <v>134</v>
      </c>
      <c r="H185" s="120">
        <f t="shared" si="202"/>
        <v>1422.7488795998029</v>
      </c>
      <c r="I185" s="86">
        <f t="shared" si="149"/>
        <v>27.360555376919287</v>
      </c>
      <c r="J185" s="83">
        <f t="shared" si="150"/>
        <v>1414.8756843737192</v>
      </c>
      <c r="K185" s="86">
        <f t="shared" si="151"/>
        <v>27.209147776417677</v>
      </c>
      <c r="L185" s="11"/>
      <c r="N185" s="6"/>
      <c r="Z185" s="7"/>
      <c r="AA185" s="76"/>
      <c r="AB185" s="76"/>
    </row>
    <row r="186" spans="1:28" x14ac:dyDescent="0.2">
      <c r="A186" t="s">
        <v>135</v>
      </c>
      <c r="B186" s="32">
        <f>Data2!P191</f>
        <v>162369</v>
      </c>
      <c r="C186" s="32">
        <f>Data3!Q191</f>
        <v>1896718</v>
      </c>
      <c r="D186" s="28">
        <f t="shared" si="156"/>
        <v>164265718</v>
      </c>
      <c r="E186" s="6">
        <f>Data1!T186</f>
        <v>56979330607.305092</v>
      </c>
      <c r="F186" s="28">
        <f t="shared" si="203"/>
        <v>57965623967.305092</v>
      </c>
      <c r="G186" s="76" t="s">
        <v>135</v>
      </c>
      <c r="H186" s="120">
        <f t="shared" si="202"/>
        <v>1411.5087353115296</v>
      </c>
      <c r="I186" s="86">
        <f t="shared" si="149"/>
        <v>27.144398755990952</v>
      </c>
      <c r="J186" s="83">
        <f t="shared" si="150"/>
        <v>1403.6997359669665</v>
      </c>
      <c r="K186" s="86">
        <f t="shared" si="151"/>
        <v>26.994225691672433</v>
      </c>
      <c r="L186" s="11"/>
      <c r="N186" s="6"/>
      <c r="Z186" s="6"/>
      <c r="AA186" s="76"/>
      <c r="AB186" s="76"/>
    </row>
    <row r="187" spans="1:28" x14ac:dyDescent="0.2">
      <c r="A187" t="s">
        <v>136</v>
      </c>
      <c r="B187" s="32">
        <f>Data2!P192</f>
        <v>162801</v>
      </c>
      <c r="C187" s="32">
        <f>Data3!Q192</f>
        <v>1851947.5</v>
      </c>
      <c r="D187" s="28">
        <f t="shared" si="156"/>
        <v>164652947.5</v>
      </c>
      <c r="E187" s="6">
        <f>Data1!T187</f>
        <v>57307891778.436874</v>
      </c>
      <c r="F187" s="28">
        <f t="shared" si="203"/>
        <v>58270904478.436874</v>
      </c>
      <c r="G187" s="76" t="s">
        <v>136</v>
      </c>
      <c r="H187" s="120">
        <f t="shared" si="202"/>
        <v>1415.6054990375894</v>
      </c>
      <c r="I187" s="86">
        <f t="shared" si="149"/>
        <v>27.223182673799798</v>
      </c>
      <c r="J187" s="83">
        <f t="shared" si="150"/>
        <v>1408.0476601111018</v>
      </c>
      <c r="K187" s="86">
        <f t="shared" si="151"/>
        <v>27.077839617521189</v>
      </c>
      <c r="L187" s="11"/>
      <c r="N187" s="6"/>
      <c r="Z187" s="6"/>
      <c r="AA187" s="76"/>
      <c r="AB187" s="76"/>
    </row>
    <row r="188" spans="1:28" x14ac:dyDescent="0.2">
      <c r="A188" t="s">
        <v>137</v>
      </c>
      <c r="B188" s="32">
        <f>Data2!P193</f>
        <v>163261.66666666666</v>
      </c>
      <c r="C188" s="32">
        <f>Data3!Q193</f>
        <v>1807177</v>
      </c>
      <c r="D188" s="28">
        <f t="shared" si="156"/>
        <v>165068843.66666666</v>
      </c>
      <c r="E188" s="6">
        <f>Data1!T188</f>
        <v>57505612571.795715</v>
      </c>
      <c r="F188" s="28">
        <f t="shared" si="203"/>
        <v>58445344611.795715</v>
      </c>
      <c r="G188" s="76" t="s">
        <v>137</v>
      </c>
      <c r="H188" s="120">
        <f t="shared" si="202"/>
        <v>1416.2659242907857</v>
      </c>
      <c r="I188" s="86">
        <f t="shared" si="149"/>
        <v>27.235883159438188</v>
      </c>
      <c r="J188" s="83">
        <f t="shared" si="150"/>
        <v>1408.9189151598123</v>
      </c>
      <c r="K188" s="86">
        <f t="shared" si="151"/>
        <v>27.094594522304082</v>
      </c>
      <c r="L188" s="84"/>
      <c r="M188" s="7">
        <v>1992</v>
      </c>
      <c r="N188" s="6">
        <f t="shared" ref="N188" si="208">AVERAGE(D185:D188)</f>
        <v>164500916.08333331</v>
      </c>
      <c r="O188" s="6">
        <f t="shared" ref="O188" si="209">AVERAGE(F185:F188)*4</f>
        <v>233020323307.4483</v>
      </c>
      <c r="P188" s="6">
        <f t="shared" ref="P188" si="210">AVERAGE(B185:B188)*1000</f>
        <v>162626583.33333331</v>
      </c>
      <c r="Q188" s="6">
        <f t="shared" ref="Q188" si="211">AVERAGE(E185:E188)*4</f>
        <v>229121711187.4483</v>
      </c>
      <c r="R188" s="7">
        <v>1992</v>
      </c>
      <c r="S188" s="7"/>
      <c r="Z188" s="6"/>
      <c r="AA188" s="76"/>
      <c r="AB188" s="76"/>
    </row>
    <row r="189" spans="1:28" x14ac:dyDescent="0.2">
      <c r="A189" t="s">
        <v>138</v>
      </c>
      <c r="B189" s="32">
        <f>Data2!P194</f>
        <v>163609.33333333334</v>
      </c>
      <c r="C189" s="32">
        <f>Data3!Q194</f>
        <v>1781658.5</v>
      </c>
      <c r="D189" s="28">
        <f t="shared" si="156"/>
        <v>165390991.83333334</v>
      </c>
      <c r="E189" s="6">
        <f>Data1!T189</f>
        <v>57950397375.849503</v>
      </c>
      <c r="F189" s="28">
        <f t="shared" si="203"/>
        <v>58876859795.849503</v>
      </c>
      <c r="G189" s="76" t="s">
        <v>138</v>
      </c>
      <c r="H189" s="120">
        <f t="shared" si="202"/>
        <v>1423.9435689503689</v>
      </c>
      <c r="I189" s="86">
        <f t="shared" si="149"/>
        <v>27.38353017212248</v>
      </c>
      <c r="J189" s="83">
        <f t="shared" si="150"/>
        <v>1416.7993034427416</v>
      </c>
      <c r="K189" s="86">
        <f t="shared" si="151"/>
        <v>27.246140450821954</v>
      </c>
      <c r="L189" s="11"/>
      <c r="M189" s="7"/>
      <c r="N189" s="6"/>
      <c r="R189" s="7"/>
      <c r="S189" s="7"/>
      <c r="Z189" s="7"/>
      <c r="AA189" s="76"/>
      <c r="AB189" s="76"/>
    </row>
    <row r="190" spans="1:28" x14ac:dyDescent="0.2">
      <c r="A190" t="s">
        <v>139</v>
      </c>
      <c r="B190" s="32">
        <f>Data2!P195</f>
        <v>163956</v>
      </c>
      <c r="C190" s="32">
        <f>Data3!Q195</f>
        <v>1756140</v>
      </c>
      <c r="D190" s="28">
        <f t="shared" si="156"/>
        <v>165712140</v>
      </c>
      <c r="E190" s="6">
        <f>Data1!T190</f>
        <v>58382850279.295052</v>
      </c>
      <c r="F190" s="28">
        <f t="shared" si="203"/>
        <v>59296043079.295052</v>
      </c>
      <c r="G190" s="76" t="s">
        <v>139</v>
      </c>
      <c r="H190" s="120">
        <f t="shared" si="202"/>
        <v>1431.3023313631711</v>
      </c>
      <c r="I190" s="86">
        <f t="shared" si="149"/>
        <v>27.525044833907138</v>
      </c>
      <c r="J190" s="83">
        <f t="shared" si="150"/>
        <v>1424.3541018150004</v>
      </c>
      <c r="K190" s="86">
        <f t="shared" si="151"/>
        <v>27.391425034903854</v>
      </c>
      <c r="L190" s="11"/>
      <c r="M190" s="7"/>
      <c r="N190" s="6"/>
      <c r="R190" s="7"/>
      <c r="S190" s="7"/>
      <c r="Z190" s="7"/>
      <c r="AA190" s="76"/>
      <c r="AB190" s="76"/>
    </row>
    <row r="191" spans="1:28" x14ac:dyDescent="0.2">
      <c r="A191" t="s">
        <v>140</v>
      </c>
      <c r="B191" s="32">
        <f>Data2!P196</f>
        <v>164385</v>
      </c>
      <c r="C191" s="32">
        <f>Data3!Q196</f>
        <v>1730621.5</v>
      </c>
      <c r="D191" s="28">
        <f t="shared" si="156"/>
        <v>166115621.5</v>
      </c>
      <c r="E191" s="6">
        <f>Data1!T191</f>
        <v>58611111942.851646</v>
      </c>
      <c r="F191" s="28">
        <f t="shared" si="203"/>
        <v>59511035122.851646</v>
      </c>
      <c r="G191" s="76" t="s">
        <v>140</v>
      </c>
      <c r="H191" s="120">
        <f t="shared" si="202"/>
        <v>1433.0027383451506</v>
      </c>
      <c r="I191" s="86">
        <f t="shared" si="149"/>
        <v>27.557744968175975</v>
      </c>
      <c r="J191" s="83">
        <f t="shared" si="150"/>
        <v>1426.1912447693317</v>
      </c>
      <c r="K191" s="86">
        <f t="shared" si="151"/>
        <v>27.426754707102532</v>
      </c>
      <c r="L191" s="11"/>
      <c r="M191" s="7"/>
      <c r="N191" s="6"/>
      <c r="R191" s="7"/>
      <c r="S191" s="7"/>
      <c r="Z191" s="7"/>
      <c r="AA191" s="76"/>
      <c r="AB191" s="76"/>
    </row>
    <row r="192" spans="1:28" x14ac:dyDescent="0.2">
      <c r="A192" t="s">
        <v>141</v>
      </c>
      <c r="B192" s="32">
        <f>Data2!P197</f>
        <v>164864.33333333334</v>
      </c>
      <c r="C192" s="32">
        <f>Data3!Q197</f>
        <v>1705103</v>
      </c>
      <c r="D192" s="28">
        <f t="shared" si="156"/>
        <v>166569436.33333334</v>
      </c>
      <c r="E192" s="6">
        <f>Data1!T192</f>
        <v>59083761590.264641</v>
      </c>
      <c r="F192" s="28">
        <f t="shared" si="203"/>
        <v>59970415150.264641</v>
      </c>
      <c r="G192" s="76" t="s">
        <v>141</v>
      </c>
      <c r="H192" s="120">
        <f t="shared" si="202"/>
        <v>1440.1301095899441</v>
      </c>
      <c r="I192" s="86">
        <f t="shared" si="149"/>
        <v>27.694809799806617</v>
      </c>
      <c r="J192" s="83">
        <f t="shared" si="150"/>
        <v>1433.5122799618589</v>
      </c>
      <c r="K192" s="86">
        <f t="shared" si="151"/>
        <v>27.567543845420364</v>
      </c>
      <c r="L192" s="84"/>
      <c r="M192" s="7">
        <v>1993</v>
      </c>
      <c r="N192" s="6">
        <f t="shared" ref="N192" si="212">AVERAGE(D189:D192)</f>
        <v>165947047.41666669</v>
      </c>
      <c r="O192" s="6">
        <f t="shared" ref="O192" si="213">AVERAGE(F189:F192)*4</f>
        <v>237654353148.26086</v>
      </c>
      <c r="P192" s="6">
        <f t="shared" ref="P192" si="214">AVERAGE(B189:B192)*1000</f>
        <v>164203666.66666669</v>
      </c>
      <c r="Q192" s="6">
        <f t="shared" ref="Q192" si="215">AVERAGE(E189:E192)*4</f>
        <v>234028121188.26086</v>
      </c>
      <c r="R192" s="7">
        <v>1993</v>
      </c>
      <c r="S192" s="7"/>
      <c r="Z192" s="6"/>
      <c r="AA192" s="76"/>
      <c r="AB192" s="76"/>
    </row>
    <row r="193" spans="1:28" x14ac:dyDescent="0.2">
      <c r="A193" t="s">
        <v>142</v>
      </c>
      <c r="B193" s="32">
        <f>Data2!P198</f>
        <v>165234</v>
      </c>
      <c r="C193" s="32">
        <f>Data3!Q198</f>
        <v>1681449.75</v>
      </c>
      <c r="D193" s="28">
        <f t="shared" si="156"/>
        <v>166915449.75</v>
      </c>
      <c r="E193" s="6">
        <f>Data1!T193</f>
        <v>58824931500.902901</v>
      </c>
      <c r="F193" s="28">
        <f t="shared" si="203"/>
        <v>59699285370.902901</v>
      </c>
      <c r="G193" s="76" t="s">
        <v>142</v>
      </c>
      <c r="H193" s="120">
        <f t="shared" si="202"/>
        <v>1430.6473237874231</v>
      </c>
      <c r="I193" s="86">
        <f t="shared" si="149"/>
        <v>27.512448534373522</v>
      </c>
      <c r="J193" s="83">
        <f t="shared" si="150"/>
        <v>1424.0393986928332</v>
      </c>
      <c r="K193" s="86">
        <f t="shared" si="151"/>
        <v>27.385373051785255</v>
      </c>
      <c r="L193" s="11"/>
      <c r="N193" s="6"/>
      <c r="Z193" s="6"/>
      <c r="AA193" s="76"/>
      <c r="AB193" s="76"/>
    </row>
    <row r="194" spans="1:28" x14ac:dyDescent="0.2">
      <c r="A194" t="s">
        <v>143</v>
      </c>
      <c r="B194" s="32">
        <f>Data2!P199</f>
        <v>165582.33333333334</v>
      </c>
      <c r="C194" s="32">
        <f>Data3!Q199</f>
        <v>1657796.5</v>
      </c>
      <c r="D194" s="28">
        <f t="shared" si="156"/>
        <v>167240129.83333334</v>
      </c>
      <c r="E194" s="6">
        <f>Data1!T194</f>
        <v>60063048298.037621</v>
      </c>
      <c r="F194" s="28">
        <f t="shared" si="203"/>
        <v>60925102478.037621</v>
      </c>
      <c r="G194" s="76" t="s">
        <v>143</v>
      </c>
      <c r="H194" s="120">
        <f t="shared" si="202"/>
        <v>1457.1885955542803</v>
      </c>
      <c r="I194" s="86">
        <f t="shared" si="149"/>
        <v>28.022857606813083</v>
      </c>
      <c r="J194" s="83">
        <f t="shared" si="150"/>
        <v>1450.9530597596995</v>
      </c>
      <c r="K194" s="86">
        <f t="shared" si="151"/>
        <v>27.902943456917299</v>
      </c>
      <c r="L194" s="11"/>
      <c r="N194" s="6"/>
      <c r="Z194" s="6"/>
      <c r="AA194" s="76"/>
      <c r="AB194" s="76"/>
    </row>
    <row r="195" spans="1:28" x14ac:dyDescent="0.2">
      <c r="A195" t="s">
        <v>144</v>
      </c>
      <c r="B195" s="32">
        <f>Data2!P200</f>
        <v>165951.33333333334</v>
      </c>
      <c r="C195" s="32">
        <f>Data3!Q200</f>
        <v>1634143.25</v>
      </c>
      <c r="D195" s="28">
        <f t="shared" si="156"/>
        <v>167585476.58333334</v>
      </c>
      <c r="E195" s="6">
        <f>Data1!T195</f>
        <v>60134005321.343773</v>
      </c>
      <c r="F195" s="28">
        <f t="shared" si="203"/>
        <v>60983759811.343773</v>
      </c>
      <c r="G195" s="76" t="s">
        <v>144</v>
      </c>
      <c r="H195" s="120">
        <f t="shared" si="202"/>
        <v>1455.58579549151</v>
      </c>
      <c r="I195" s="86">
        <f t="shared" si="149"/>
        <v>27.992034528682886</v>
      </c>
      <c r="J195" s="83">
        <f t="shared" si="150"/>
        <v>1449.4371117960793</v>
      </c>
      <c r="K195" s="86">
        <f t="shared" si="151"/>
        <v>27.873790611463065</v>
      </c>
      <c r="L195" s="11"/>
      <c r="N195" s="6"/>
      <c r="Z195" s="7"/>
      <c r="AA195" s="76"/>
      <c r="AB195" s="76"/>
    </row>
    <row r="196" spans="1:28" x14ac:dyDescent="0.2">
      <c r="A196" t="s">
        <v>145</v>
      </c>
      <c r="B196" s="32">
        <f>Data2!P201</f>
        <v>166439.33333333334</v>
      </c>
      <c r="C196" s="32">
        <f>Data3!Q201</f>
        <v>1610490</v>
      </c>
      <c r="D196" s="28">
        <f t="shared" si="156"/>
        <v>168049823.33333334</v>
      </c>
      <c r="E196" s="6">
        <f>Data1!T196</f>
        <v>60276577114.117157</v>
      </c>
      <c r="F196" s="28">
        <f t="shared" si="203"/>
        <v>61114031914.117157</v>
      </c>
      <c r="G196" s="76" t="s">
        <v>145</v>
      </c>
      <c r="H196" s="120">
        <f t="shared" si="202"/>
        <v>1454.6645917715748</v>
      </c>
      <c r="I196" s="86">
        <f t="shared" si="149"/>
        <v>27.974319072530285</v>
      </c>
      <c r="J196" s="83">
        <f t="shared" si="150"/>
        <v>1448.6137599073252</v>
      </c>
      <c r="K196" s="86">
        <f t="shared" si="151"/>
        <v>27.857956921294715</v>
      </c>
      <c r="L196" s="84"/>
      <c r="M196" s="7">
        <v>1994</v>
      </c>
      <c r="N196" s="6">
        <f t="shared" ref="N196" si="216">AVERAGE(D193:D196)</f>
        <v>167447719.87500003</v>
      </c>
      <c r="O196" s="6">
        <f t="shared" ref="O196" si="217">AVERAGE(F193:F196)*4</f>
        <v>242722179574.40146</v>
      </c>
      <c r="P196" s="6">
        <f t="shared" ref="P196" si="218">AVERAGE(B193:B196)*1000</f>
        <v>165801750.00000003</v>
      </c>
      <c r="Q196" s="6">
        <f t="shared" ref="Q196" si="219">AVERAGE(E193:E196)*4</f>
        <v>239298562234.40146</v>
      </c>
      <c r="R196" s="7">
        <v>1994</v>
      </c>
      <c r="S196" s="7"/>
      <c r="Z196" s="7"/>
      <c r="AA196" s="76"/>
      <c r="AB196" s="76"/>
    </row>
    <row r="197" spans="1:28" x14ac:dyDescent="0.2">
      <c r="A197" t="s">
        <v>146</v>
      </c>
      <c r="B197" s="32">
        <f>Data2!P202</f>
        <v>166582.66666666666</v>
      </c>
      <c r="C197" s="32">
        <f>Data3!Q202</f>
        <v>1587423.5</v>
      </c>
      <c r="D197" s="28">
        <f t="shared" si="156"/>
        <v>168170090.16666666</v>
      </c>
      <c r="E197" s="6">
        <f>Data1!T197</f>
        <v>60959941319.538239</v>
      </c>
      <c r="F197" s="28">
        <f t="shared" si="203"/>
        <v>61785401539.538239</v>
      </c>
      <c r="G197" s="76" t="s">
        <v>146</v>
      </c>
      <c r="H197" s="120">
        <f t="shared" si="202"/>
        <v>1469.5931120285468</v>
      </c>
      <c r="I197" s="86">
        <f t="shared" si="149"/>
        <v>28.261406000548977</v>
      </c>
      <c r="J197" s="83">
        <f t="shared" si="150"/>
        <v>1463.7763349417285</v>
      </c>
      <c r="K197" s="86">
        <f t="shared" si="151"/>
        <v>28.149544902725548</v>
      </c>
      <c r="L197" s="11"/>
      <c r="M197" s="7"/>
      <c r="N197" s="6"/>
      <c r="R197" s="7"/>
      <c r="S197" s="7"/>
      <c r="Z197" s="7"/>
      <c r="AA197" s="76"/>
      <c r="AB197" s="76"/>
    </row>
    <row r="198" spans="1:28" x14ac:dyDescent="0.2">
      <c r="A198" t="s">
        <v>147</v>
      </c>
      <c r="B198" s="32">
        <f>Data2!P203</f>
        <v>166903.66666666666</v>
      </c>
      <c r="C198" s="32">
        <f>Data3!Q203</f>
        <v>1564357</v>
      </c>
      <c r="D198" s="28">
        <f t="shared" si="156"/>
        <v>168468023.66666666</v>
      </c>
      <c r="E198" s="6">
        <f>Data1!T198</f>
        <v>60228482970.456017</v>
      </c>
      <c r="F198" s="28">
        <f t="shared" si="203"/>
        <v>61041948610.456017</v>
      </c>
      <c r="G198" s="76" t="s">
        <v>147</v>
      </c>
      <c r="H198" s="120">
        <f t="shared" si="202"/>
        <v>1449.3420717330791</v>
      </c>
      <c r="I198" s="86">
        <f t="shared" si="149"/>
        <v>27.871962917943829</v>
      </c>
      <c r="J198" s="83">
        <f t="shared" si="150"/>
        <v>1443.4310323629245</v>
      </c>
      <c r="K198" s="86">
        <f t="shared" si="151"/>
        <v>27.758289083902394</v>
      </c>
      <c r="L198" s="11"/>
      <c r="M198" s="7"/>
      <c r="N198" s="6"/>
      <c r="R198" s="7"/>
      <c r="S198" s="7"/>
      <c r="Z198" s="6"/>
      <c r="AA198" s="76"/>
      <c r="AB198" s="76"/>
    </row>
    <row r="199" spans="1:28" x14ac:dyDescent="0.2">
      <c r="A199" t="s">
        <v>148</v>
      </c>
      <c r="B199" s="32">
        <f>Data2!P204</f>
        <v>167306.33333333334</v>
      </c>
      <c r="C199" s="32">
        <f>Data3!Q204</f>
        <v>1541290.5</v>
      </c>
      <c r="D199" s="28">
        <f t="shared" si="156"/>
        <v>168847623.83333334</v>
      </c>
      <c r="E199" s="6">
        <f>Data1!T199</f>
        <v>61142166062.800255</v>
      </c>
      <c r="F199" s="28">
        <f t="shared" si="203"/>
        <v>61943637122.800255</v>
      </c>
      <c r="G199" s="76" t="s">
        <v>148</v>
      </c>
      <c r="H199" s="120">
        <f t="shared" si="202"/>
        <v>1467.4446869076176</v>
      </c>
      <c r="I199" s="86">
        <f t="shared" si="149"/>
        <v>28.220090132838799</v>
      </c>
      <c r="J199" s="83">
        <f t="shared" si="150"/>
        <v>1461.8015910009444</v>
      </c>
      <c r="K199" s="86">
        <f t="shared" si="151"/>
        <v>28.111569057710469</v>
      </c>
      <c r="L199" s="11"/>
      <c r="M199" s="7"/>
      <c r="N199" s="6"/>
      <c r="R199" s="7"/>
      <c r="S199" s="7"/>
      <c r="Z199" s="6"/>
      <c r="AA199" s="76"/>
      <c r="AB199" s="76"/>
    </row>
    <row r="200" spans="1:28" x14ac:dyDescent="0.2">
      <c r="A200" t="s">
        <v>149</v>
      </c>
      <c r="B200" s="32">
        <f>Data2!P205</f>
        <v>167753.33333333334</v>
      </c>
      <c r="C200" s="32">
        <f>Data3!Q205</f>
        <v>1518224</v>
      </c>
      <c r="D200" s="28">
        <f t="shared" si="156"/>
        <v>169271557.33333334</v>
      </c>
      <c r="E200" s="6">
        <f>Data1!T200</f>
        <v>61213546345.589447</v>
      </c>
      <c r="F200" s="28">
        <f t="shared" si="203"/>
        <v>62003022825.589447</v>
      </c>
      <c r="G200" s="76" t="s">
        <v>149</v>
      </c>
      <c r="H200" s="120">
        <f t="shared" si="202"/>
        <v>1465.1728572093587</v>
      </c>
      <c r="I200" s="86">
        <f t="shared" ref="I200:I263" si="220">H200/52</f>
        <v>28.176401100179973</v>
      </c>
      <c r="J200" s="83">
        <f t="shared" ref="J200:J263" si="221">E200/(B200*1000)*4</f>
        <v>1459.6084651016836</v>
      </c>
      <c r="K200" s="86">
        <f t="shared" ref="K200:K263" si="222">J200/52</f>
        <v>28.069393559647761</v>
      </c>
      <c r="L200" s="84"/>
      <c r="M200" s="7">
        <v>1995</v>
      </c>
      <c r="N200" s="6">
        <f t="shared" ref="N200" si="223">AVERAGE(D197:D200)</f>
        <v>168689323.75</v>
      </c>
      <c r="O200" s="6">
        <f t="shared" ref="O200" si="224">AVERAGE(F197:F200)*4</f>
        <v>246774010098.38397</v>
      </c>
      <c r="P200" s="6">
        <f t="shared" ref="P200" si="225">AVERAGE(B197:B200)*1000</f>
        <v>167136500</v>
      </c>
      <c r="Q200" s="6">
        <f t="shared" ref="Q200" si="226">AVERAGE(E197:E200)*4</f>
        <v>243544136698.38397</v>
      </c>
      <c r="R200" s="7">
        <v>1995</v>
      </c>
      <c r="S200" s="7"/>
      <c r="Z200" s="6"/>
      <c r="AA200" s="76"/>
      <c r="AB200" s="76"/>
    </row>
    <row r="201" spans="1:28" x14ac:dyDescent="0.2">
      <c r="A201" t="s">
        <v>150</v>
      </c>
      <c r="B201" s="32">
        <f>Data2!P206</f>
        <v>168093</v>
      </c>
      <c r="C201" s="32">
        <f>Data3!Q206</f>
        <v>1506598.5</v>
      </c>
      <c r="D201" s="28">
        <f t="shared" ref="D201:D251" si="227">B201*1000+C201</f>
        <v>169599598.5</v>
      </c>
      <c r="E201" s="6">
        <f>Data1!T201</f>
        <v>60472312555.552475</v>
      </c>
      <c r="F201" s="28">
        <f t="shared" si="203"/>
        <v>61255743775.552475</v>
      </c>
      <c r="G201" s="76" t="s">
        <v>150</v>
      </c>
      <c r="H201" s="120">
        <f t="shared" si="202"/>
        <v>1444.7143582253816</v>
      </c>
      <c r="I201" s="86">
        <f t="shared" si="220"/>
        <v>27.782968427411184</v>
      </c>
      <c r="J201" s="83">
        <f t="shared" si="221"/>
        <v>1439.0203650491685</v>
      </c>
      <c r="K201" s="86">
        <f t="shared" si="222"/>
        <v>27.673468558637857</v>
      </c>
      <c r="L201" s="11"/>
      <c r="N201" s="6"/>
      <c r="Z201" s="7"/>
      <c r="AA201" s="76"/>
      <c r="AB201" s="76"/>
    </row>
    <row r="202" spans="1:28" x14ac:dyDescent="0.2">
      <c r="A202" t="s">
        <v>151</v>
      </c>
      <c r="B202" s="32">
        <f>Data2!P207</f>
        <v>168607</v>
      </c>
      <c r="C202" s="32">
        <f>Data3!Q207</f>
        <v>1494973</v>
      </c>
      <c r="D202" s="28">
        <f t="shared" si="227"/>
        <v>170101973</v>
      </c>
      <c r="E202" s="6">
        <f>Data1!T202</f>
        <v>61467785103.499084</v>
      </c>
      <c r="F202" s="28">
        <f t="shared" si="203"/>
        <v>62245171063.499084</v>
      </c>
      <c r="G202" s="76" t="s">
        <v>151</v>
      </c>
      <c r="H202" s="120">
        <f t="shared" si="202"/>
        <v>1463.7142642313522</v>
      </c>
      <c r="I202" s="86">
        <f t="shared" si="220"/>
        <v>28.148351235218311</v>
      </c>
      <c r="J202" s="83">
        <f t="shared" si="221"/>
        <v>1458.2498971809969</v>
      </c>
      <c r="K202" s="86">
        <f t="shared" si="222"/>
        <v>28.04326725348071</v>
      </c>
      <c r="L202" s="11"/>
      <c r="N202" s="6"/>
      <c r="Z202" s="7"/>
      <c r="AA202" s="76"/>
      <c r="AB202" s="76"/>
    </row>
    <row r="203" spans="1:28" x14ac:dyDescent="0.2">
      <c r="A203" t="s">
        <v>152</v>
      </c>
      <c r="B203" s="32">
        <f>Data2!P208</f>
        <v>169081.33333333334</v>
      </c>
      <c r="C203" s="32">
        <f>Data3!Q208</f>
        <v>1483347.5</v>
      </c>
      <c r="D203" s="28">
        <f t="shared" si="227"/>
        <v>170564680.83333334</v>
      </c>
      <c r="E203" s="6">
        <f>Data1!T203</f>
        <v>62379946395.923248</v>
      </c>
      <c r="F203" s="28">
        <f t="shared" si="203"/>
        <v>63151287095.923248</v>
      </c>
      <c r="G203" s="76" t="s">
        <v>152</v>
      </c>
      <c r="H203" s="120">
        <f t="shared" si="202"/>
        <v>1480.993293274621</v>
      </c>
      <c r="I203" s="86">
        <f t="shared" si="220"/>
        <v>28.480640255281173</v>
      </c>
      <c r="J203" s="83">
        <f t="shared" si="221"/>
        <v>1475.7382181969208</v>
      </c>
      <c r="K203" s="86">
        <f t="shared" si="222"/>
        <v>28.379581119171554</v>
      </c>
      <c r="L203" s="11"/>
      <c r="N203" s="6"/>
      <c r="Z203" s="7"/>
      <c r="AA203" s="76"/>
      <c r="AB203" s="76"/>
    </row>
    <row r="204" spans="1:28" x14ac:dyDescent="0.2">
      <c r="A204" t="s">
        <v>153</v>
      </c>
      <c r="B204" s="32">
        <f>Data2!P209</f>
        <v>169575.66666666666</v>
      </c>
      <c r="C204" s="32">
        <f>Data3!Q209</f>
        <v>1471722</v>
      </c>
      <c r="D204" s="28">
        <f t="shared" si="227"/>
        <v>171047388.66666666</v>
      </c>
      <c r="E204" s="6">
        <f>Data1!T204</f>
        <v>62726605142.771782</v>
      </c>
      <c r="F204" s="28">
        <f t="shared" si="203"/>
        <v>63491900582.771782</v>
      </c>
      <c r="G204" s="76" t="s">
        <v>153</v>
      </c>
      <c r="H204" s="120">
        <f t="shared" si="202"/>
        <v>1484.779184942797</v>
      </c>
      <c r="I204" s="86">
        <f t="shared" si="220"/>
        <v>28.553445864284559</v>
      </c>
      <c r="J204" s="83">
        <f t="shared" si="221"/>
        <v>1479.6133519810458</v>
      </c>
      <c r="K204" s="86">
        <f t="shared" si="222"/>
        <v>28.454102922712419</v>
      </c>
      <c r="L204" s="84"/>
      <c r="M204" s="7">
        <v>1996</v>
      </c>
      <c r="N204" s="6">
        <f t="shared" ref="N204" si="228">AVERAGE(D201:D204)</f>
        <v>170328410.25</v>
      </c>
      <c r="O204" s="6">
        <f t="shared" ref="O204" si="229">AVERAGE(F201:F204)*4</f>
        <v>250144102517.74658</v>
      </c>
      <c r="P204" s="6">
        <f t="shared" ref="P204" si="230">AVERAGE(B201:B204)*1000</f>
        <v>168839250</v>
      </c>
      <c r="Q204" s="6">
        <f t="shared" ref="Q204" si="231">AVERAGE(E201:E204)*4</f>
        <v>247046649197.74658</v>
      </c>
      <c r="R204" s="7">
        <v>1996</v>
      </c>
      <c r="S204" s="7"/>
      <c r="Z204" s="6"/>
      <c r="AA204" s="76"/>
      <c r="AB204" s="76"/>
    </row>
    <row r="205" spans="1:28" x14ac:dyDescent="0.2">
      <c r="A205" t="s">
        <v>154</v>
      </c>
      <c r="B205" s="32">
        <f>Data2!P210</f>
        <v>170458</v>
      </c>
      <c r="C205" s="32">
        <f>Data3!Q210</f>
        <v>1463432</v>
      </c>
      <c r="D205" s="28">
        <f t="shared" si="227"/>
        <v>171921432</v>
      </c>
      <c r="E205" s="6">
        <f>Data1!T205</f>
        <v>62989026718.732697</v>
      </c>
      <c r="F205" s="28">
        <f t="shared" si="203"/>
        <v>63750011358.732697</v>
      </c>
      <c r="G205" s="76" t="s">
        <v>154</v>
      </c>
      <c r="H205" s="120">
        <f t="shared" si="202"/>
        <v>1483.2359320676831</v>
      </c>
      <c r="I205" s="86">
        <f t="shared" si="220"/>
        <v>28.523767924378522</v>
      </c>
      <c r="J205" s="83">
        <f t="shared" si="221"/>
        <v>1478.1125372521724</v>
      </c>
      <c r="K205" s="86">
        <f t="shared" si="222"/>
        <v>28.425241101003316</v>
      </c>
      <c r="L205" s="11"/>
      <c r="M205" s="7"/>
      <c r="N205" s="6"/>
      <c r="R205" s="7"/>
      <c r="S205" s="7"/>
      <c r="Z205" s="6"/>
      <c r="AA205" s="76"/>
      <c r="AB205" s="76"/>
    </row>
    <row r="206" spans="1:28" x14ac:dyDescent="0.2">
      <c r="A206" t="s">
        <v>155</v>
      </c>
      <c r="B206" s="32">
        <f>Data2!P211</f>
        <v>170924</v>
      </c>
      <c r="C206" s="32">
        <f>Data3!Q211</f>
        <v>1455142</v>
      </c>
      <c r="D206" s="28">
        <f t="shared" si="227"/>
        <v>172379142</v>
      </c>
      <c r="E206" s="6">
        <f>Data1!T206</f>
        <v>63742561060.77784</v>
      </c>
      <c r="F206" s="28">
        <f t="shared" si="203"/>
        <v>64499234900.77784</v>
      </c>
      <c r="G206" s="76" t="s">
        <v>155</v>
      </c>
      <c r="H206" s="120">
        <f t="shared" si="202"/>
        <v>1496.6830476689074</v>
      </c>
      <c r="I206" s="86">
        <f t="shared" si="220"/>
        <v>28.782366301325144</v>
      </c>
      <c r="J206" s="83">
        <f t="shared" si="221"/>
        <v>1491.7170452546825</v>
      </c>
      <c r="K206" s="86">
        <f t="shared" si="222"/>
        <v>28.68686625489774</v>
      </c>
      <c r="L206" s="11"/>
      <c r="M206" s="7"/>
      <c r="N206" s="6"/>
      <c r="R206" s="7"/>
      <c r="S206" s="7"/>
      <c r="Z206" s="6"/>
      <c r="AA206" s="76"/>
      <c r="AB206" s="76"/>
    </row>
    <row r="207" spans="1:28" x14ac:dyDescent="0.2">
      <c r="A207" t="s">
        <v>156</v>
      </c>
      <c r="B207" s="32">
        <f>Data2!P212</f>
        <v>171343.33333333334</v>
      </c>
      <c r="C207" s="32">
        <f>Data3!Q212</f>
        <v>1446852</v>
      </c>
      <c r="D207" s="28">
        <f t="shared" si="227"/>
        <v>172790185.33333334</v>
      </c>
      <c r="E207" s="6">
        <f>Data1!T207</f>
        <v>63831372908.353088</v>
      </c>
      <c r="F207" s="28">
        <f t="shared" si="203"/>
        <v>64583735948.353088</v>
      </c>
      <c r="G207" s="76" t="s">
        <v>156</v>
      </c>
      <c r="H207" s="120">
        <f t="shared" si="202"/>
        <v>1495.0788049393705</v>
      </c>
      <c r="I207" s="86">
        <f t="shared" si="220"/>
        <v>28.751515479603277</v>
      </c>
      <c r="J207" s="83">
        <f t="shared" si="221"/>
        <v>1490.1396317340175</v>
      </c>
      <c r="K207" s="86">
        <f t="shared" si="222"/>
        <v>28.656531379500336</v>
      </c>
      <c r="L207" s="11"/>
      <c r="M207" s="7"/>
      <c r="N207" s="6"/>
      <c r="R207" s="7"/>
      <c r="S207" s="7"/>
      <c r="Z207" s="7"/>
      <c r="AA207" s="76"/>
      <c r="AB207" s="76"/>
    </row>
    <row r="208" spans="1:28" x14ac:dyDescent="0.2">
      <c r="A208" t="s">
        <v>157</v>
      </c>
      <c r="B208" s="32">
        <f>Data2!P213</f>
        <v>171851</v>
      </c>
      <c r="C208" s="32">
        <f>Data3!Q213</f>
        <v>1438562</v>
      </c>
      <c r="D208" s="28">
        <f t="shared" si="227"/>
        <v>173289562</v>
      </c>
      <c r="E208" s="6">
        <f>Data1!T208</f>
        <v>64010464920.896271</v>
      </c>
      <c r="F208" s="28">
        <f t="shared" si="203"/>
        <v>64758517160.896271</v>
      </c>
      <c r="G208" s="76" t="s">
        <v>157</v>
      </c>
      <c r="H208" s="120">
        <f t="shared" si="202"/>
        <v>1494.8047975537331</v>
      </c>
      <c r="I208" s="86">
        <f t="shared" si="220"/>
        <v>28.746246106802559</v>
      </c>
      <c r="J208" s="83">
        <f t="shared" si="221"/>
        <v>1489.9061377797341</v>
      </c>
      <c r="K208" s="86">
        <f t="shared" si="222"/>
        <v>28.652041111148733</v>
      </c>
      <c r="L208" s="84"/>
      <c r="M208" s="7">
        <v>1997</v>
      </c>
      <c r="N208" s="6">
        <f t="shared" ref="N208" si="232">AVERAGE(D205:D208)</f>
        <v>172595080.33333334</v>
      </c>
      <c r="O208" s="6">
        <f t="shared" ref="O208" si="233">AVERAGE(F205:F208)*4</f>
        <v>257591499368.75989</v>
      </c>
      <c r="P208" s="6">
        <f t="shared" ref="P208" si="234">AVERAGE(B205:B208)*1000</f>
        <v>171144083.33333334</v>
      </c>
      <c r="Q208" s="6">
        <f t="shared" ref="Q208" si="235">AVERAGE(E205:E208)*4</f>
        <v>254573425608.75989</v>
      </c>
      <c r="R208" s="7">
        <v>1997</v>
      </c>
      <c r="S208" s="7"/>
      <c r="Z208" s="7"/>
      <c r="AA208" s="76"/>
      <c r="AB208" s="76"/>
    </row>
    <row r="209" spans="1:28" x14ac:dyDescent="0.2">
      <c r="A209" t="s">
        <v>158</v>
      </c>
      <c r="B209" s="32">
        <f>Data2!P214</f>
        <v>172233.66666666666</v>
      </c>
      <c r="C209" s="32">
        <f>Data3!Q214</f>
        <v>1408370</v>
      </c>
      <c r="D209" s="28">
        <f t="shared" si="227"/>
        <v>173642036.66666666</v>
      </c>
      <c r="E209" s="6">
        <f>Data1!T209</f>
        <v>64482909942.701385</v>
      </c>
      <c r="F209" s="28">
        <f t="shared" si="203"/>
        <v>65215262342.701385</v>
      </c>
      <c r="G209" s="76" t="s">
        <v>158</v>
      </c>
      <c r="H209" s="120">
        <f t="shared" si="202"/>
        <v>1502.2920392921305</v>
      </c>
      <c r="I209" s="86">
        <f t="shared" si="220"/>
        <v>28.890231524848666</v>
      </c>
      <c r="J209" s="83">
        <f t="shared" si="221"/>
        <v>1497.568069952287</v>
      </c>
      <c r="K209" s="86">
        <f t="shared" si="222"/>
        <v>28.799385960620903</v>
      </c>
      <c r="L209" s="11"/>
      <c r="N209" s="6"/>
      <c r="Z209" s="7"/>
      <c r="AA209" s="76"/>
      <c r="AB209" s="76"/>
    </row>
    <row r="210" spans="1:28" x14ac:dyDescent="0.2">
      <c r="A210" t="s">
        <v>159</v>
      </c>
      <c r="B210" s="32">
        <f>Data2!P215</f>
        <v>172728.33333333334</v>
      </c>
      <c r="C210" s="32">
        <f>Data3!Q215</f>
        <v>1401620</v>
      </c>
      <c r="D210" s="28">
        <f t="shared" si="227"/>
        <v>174129953.33333334</v>
      </c>
      <c r="E210" s="6">
        <f>Data1!T210</f>
        <v>64304476379.791824</v>
      </c>
      <c r="F210" s="28">
        <f t="shared" si="203"/>
        <v>65033318779.791824</v>
      </c>
      <c r="G210" s="76" t="s">
        <v>159</v>
      </c>
      <c r="H210" s="120">
        <f t="shared" si="202"/>
        <v>1493.9030886960591</v>
      </c>
      <c r="I210" s="86">
        <f t="shared" si="220"/>
        <v>28.728905551847291</v>
      </c>
      <c r="J210" s="83">
        <f t="shared" si="221"/>
        <v>1489.1471512249523</v>
      </c>
      <c r="K210" s="86">
        <f t="shared" si="222"/>
        <v>28.637445215864467</v>
      </c>
      <c r="L210" s="11"/>
      <c r="N210" s="6"/>
      <c r="Z210" s="6"/>
      <c r="AA210" s="76"/>
      <c r="AB210" s="76"/>
    </row>
    <row r="211" spans="1:28" x14ac:dyDescent="0.2">
      <c r="A211" t="s">
        <v>160</v>
      </c>
      <c r="B211" s="32">
        <f>Data2!P216</f>
        <v>173183.33333333334</v>
      </c>
      <c r="C211" s="32">
        <f>Data3!Q216</f>
        <v>1406830</v>
      </c>
      <c r="D211" s="28">
        <f t="shared" si="227"/>
        <v>174590163.33333334</v>
      </c>
      <c r="E211" s="6">
        <f>Data1!T211</f>
        <v>64921691419.217842</v>
      </c>
      <c r="F211" s="28">
        <f t="shared" si="203"/>
        <v>65653243019.217842</v>
      </c>
      <c r="G211" s="76" t="s">
        <v>160</v>
      </c>
      <c r="H211" s="120">
        <f t="shared" si="202"/>
        <v>1504.1682020508908</v>
      </c>
      <c r="I211" s="86">
        <f t="shared" si="220"/>
        <v>28.926311577901746</v>
      </c>
      <c r="J211" s="83">
        <f t="shared" si="221"/>
        <v>1499.4905149275605</v>
      </c>
      <c r="K211" s="86">
        <f t="shared" si="222"/>
        <v>28.836356056299241</v>
      </c>
      <c r="L211" s="11"/>
      <c r="N211" s="6"/>
      <c r="Z211" s="6"/>
      <c r="AA211" s="76"/>
      <c r="AB211" s="76"/>
    </row>
    <row r="212" spans="1:28" x14ac:dyDescent="0.2">
      <c r="A212" t="s">
        <v>161</v>
      </c>
      <c r="B212" s="32">
        <f>Data2!P217</f>
        <v>173785.33333333334</v>
      </c>
      <c r="C212" s="32">
        <f>Data3!Q217</f>
        <v>1381034</v>
      </c>
      <c r="D212" s="28">
        <f t="shared" si="227"/>
        <v>175166367.33333334</v>
      </c>
      <c r="E212" s="6">
        <f>Data1!T212</f>
        <v>65326853665.817558</v>
      </c>
      <c r="F212" s="28">
        <f t="shared" si="203"/>
        <v>66044991345.817558</v>
      </c>
      <c r="G212" s="76" t="s">
        <v>161</v>
      </c>
      <c r="H212" s="120">
        <f t="shared" si="202"/>
        <v>1508.1660332690933</v>
      </c>
      <c r="I212" s="86">
        <f t="shared" si="220"/>
        <v>29.003192947482564</v>
      </c>
      <c r="J212" s="83">
        <f t="shared" si="221"/>
        <v>1503.6217939178041</v>
      </c>
      <c r="K212" s="86">
        <f t="shared" si="222"/>
        <v>28.915803729188539</v>
      </c>
      <c r="L212" s="84"/>
      <c r="M212" s="7">
        <v>1998</v>
      </c>
      <c r="N212" s="6">
        <f t="shared" ref="N212" si="236">AVERAGE(D209:D212)</f>
        <v>174382130.16666669</v>
      </c>
      <c r="O212" s="6">
        <f t="shared" ref="O212" si="237">AVERAGE(F209:F212)*4</f>
        <v>261946815487.52863</v>
      </c>
      <c r="P212" s="6">
        <f t="shared" ref="P212" si="238">AVERAGE(B209:B212)*1000</f>
        <v>172982666.66666669</v>
      </c>
      <c r="Q212" s="6">
        <f t="shared" ref="Q212" si="239">AVERAGE(E209:E212)*4</f>
        <v>259035931407.52863</v>
      </c>
      <c r="R212" s="7">
        <v>1998</v>
      </c>
      <c r="S212" s="7"/>
      <c r="Z212" s="6"/>
      <c r="AA212" s="76"/>
      <c r="AB212" s="76"/>
    </row>
    <row r="213" spans="1:28" x14ac:dyDescent="0.2">
      <c r="A213" t="s">
        <v>162</v>
      </c>
      <c r="B213" s="32">
        <f>Data2!P218</f>
        <v>174507.66666666666</v>
      </c>
      <c r="C213" s="32">
        <f>Data3!Q218</f>
        <v>1369918</v>
      </c>
      <c r="D213" s="28">
        <f t="shared" si="227"/>
        <v>175877584.66666666</v>
      </c>
      <c r="E213" s="6">
        <f>Data1!T213</f>
        <v>65505844742.338234</v>
      </c>
      <c r="F213" s="28">
        <f t="shared" si="203"/>
        <v>66218202102.338234</v>
      </c>
      <c r="G213" s="76" t="s">
        <v>162</v>
      </c>
      <c r="H213" s="120">
        <f t="shared" ref="H213:H244" si="240">F213/D213*4</f>
        <v>1506.0066290502862</v>
      </c>
      <c r="I213" s="86">
        <f t="shared" si="220"/>
        <v>28.961665943274735</v>
      </c>
      <c r="J213" s="83">
        <f t="shared" si="221"/>
        <v>1501.5006731472329</v>
      </c>
      <c r="K213" s="86">
        <f t="shared" si="222"/>
        <v>28.875012945139094</v>
      </c>
      <c r="L213" s="11"/>
      <c r="M213" s="7"/>
      <c r="N213" s="6"/>
      <c r="R213" s="7"/>
      <c r="S213" s="7"/>
      <c r="Z213" s="7"/>
      <c r="AA213" s="76"/>
      <c r="AB213" s="76"/>
    </row>
    <row r="214" spans="1:28" x14ac:dyDescent="0.2">
      <c r="A214" t="s">
        <v>163</v>
      </c>
      <c r="B214" s="32">
        <f>Data2!P219</f>
        <v>174988</v>
      </c>
      <c r="C214" s="32">
        <f>Data3!Q219</f>
        <v>1370963</v>
      </c>
      <c r="D214" s="28">
        <f t="shared" si="227"/>
        <v>176358963</v>
      </c>
      <c r="E214" s="6">
        <f>Data1!T214</f>
        <v>65909894408.707878</v>
      </c>
      <c r="F214" s="28">
        <f t="shared" si="203"/>
        <v>66622795168.707878</v>
      </c>
      <c r="G214" s="76" t="s">
        <v>163</v>
      </c>
      <c r="H214" s="120">
        <f t="shared" si="240"/>
        <v>1511.072508828664</v>
      </c>
      <c r="I214" s="86">
        <f t="shared" si="220"/>
        <v>29.059086708243537</v>
      </c>
      <c r="J214" s="83">
        <f t="shared" si="221"/>
        <v>1506.6151829544399</v>
      </c>
      <c r="K214" s="86">
        <f t="shared" si="222"/>
        <v>28.973368902969998</v>
      </c>
      <c r="L214" s="11"/>
      <c r="M214" s="7"/>
      <c r="N214" s="6"/>
      <c r="R214" s="7"/>
      <c r="S214" s="7"/>
      <c r="Z214" s="7"/>
      <c r="AA214" s="76"/>
      <c r="AB214" s="76"/>
    </row>
    <row r="215" spans="1:28" x14ac:dyDescent="0.2">
      <c r="A215" t="s">
        <v>164</v>
      </c>
      <c r="B215" s="32">
        <f>Data2!P220</f>
        <v>175480</v>
      </c>
      <c r="C215" s="32">
        <f>Data3!Q220</f>
        <v>1385703</v>
      </c>
      <c r="D215" s="28">
        <f t="shared" si="227"/>
        <v>176865703</v>
      </c>
      <c r="E215" s="6">
        <f>Data1!T215</f>
        <v>65684044992.842926</v>
      </c>
      <c r="F215" s="28">
        <f t="shared" si="203"/>
        <v>66404610552.842926</v>
      </c>
      <c r="G215" s="76" t="s">
        <v>164</v>
      </c>
      <c r="H215" s="120">
        <f t="shared" si="240"/>
        <v>1501.8086474988975</v>
      </c>
      <c r="I215" s="86">
        <f t="shared" si="220"/>
        <v>28.880935528824953</v>
      </c>
      <c r="J215" s="83">
        <f t="shared" si="221"/>
        <v>1497.2428765179604</v>
      </c>
      <c r="K215" s="86">
        <f t="shared" si="222"/>
        <v>28.79313224073001</v>
      </c>
      <c r="L215" s="11"/>
      <c r="M215" s="7"/>
      <c r="N215" s="6"/>
      <c r="R215" s="7"/>
      <c r="S215" s="7"/>
      <c r="Z215" s="7"/>
      <c r="AA215" s="76"/>
      <c r="AB215" s="76"/>
    </row>
    <row r="216" spans="1:28" x14ac:dyDescent="0.2">
      <c r="A216" t="s">
        <v>165</v>
      </c>
      <c r="B216" s="32">
        <f>Data2!P221</f>
        <v>176100.66666666666</v>
      </c>
      <c r="C216" s="32">
        <f>Data3!Q221</f>
        <v>1367838</v>
      </c>
      <c r="D216" s="28">
        <f t="shared" si="227"/>
        <v>177468504.66666666</v>
      </c>
      <c r="E216" s="6">
        <f>Data1!T216</f>
        <v>66508469425.072159</v>
      </c>
      <c r="F216" s="28">
        <f t="shared" si="203"/>
        <v>67219745185.072159</v>
      </c>
      <c r="G216" s="76" t="s">
        <v>165</v>
      </c>
      <c r="H216" s="120">
        <f t="shared" si="240"/>
        <v>1515.0799926179313</v>
      </c>
      <c r="I216" s="86">
        <f t="shared" si="220"/>
        <v>29.136153704190988</v>
      </c>
      <c r="J216" s="83">
        <f t="shared" si="221"/>
        <v>1510.6920532211991</v>
      </c>
      <c r="K216" s="86">
        <f t="shared" si="222"/>
        <v>29.051770254253828</v>
      </c>
      <c r="L216" s="84"/>
      <c r="M216" s="7">
        <v>1999</v>
      </c>
      <c r="N216" s="6">
        <f t="shared" ref="N216" si="241">AVERAGE(D213:D216)</f>
        <v>176642688.83333331</v>
      </c>
      <c r="O216" s="6">
        <f t="shared" ref="O216" si="242">AVERAGE(F213:F216)*4</f>
        <v>266465353008.96118</v>
      </c>
      <c r="P216" s="6">
        <f t="shared" ref="P216" si="243">AVERAGE(B213:B216)*1000</f>
        <v>175269083.33333331</v>
      </c>
      <c r="Q216" s="6">
        <f t="shared" ref="Q216" si="244">AVERAGE(E213:E216)*4</f>
        <v>263608253568.96118</v>
      </c>
      <c r="R216" s="7">
        <v>1999</v>
      </c>
      <c r="S216" s="7"/>
      <c r="Z216" s="6"/>
      <c r="AA216" s="76"/>
      <c r="AB216" s="76"/>
    </row>
    <row r="217" spans="1:28" x14ac:dyDescent="0.2">
      <c r="A217" t="s">
        <v>166</v>
      </c>
      <c r="B217" s="32">
        <f>Data2!P222</f>
        <v>178274.33333333334</v>
      </c>
      <c r="C217" s="32">
        <f>Data3!Q222</f>
        <v>1366554</v>
      </c>
      <c r="D217" s="28">
        <f t="shared" si="227"/>
        <v>179640887.33333334</v>
      </c>
      <c r="E217" s="6">
        <f>Data1!T217</f>
        <v>67606895861.253441</v>
      </c>
      <c r="F217" s="28">
        <f t="shared" si="203"/>
        <v>68317503941.253441</v>
      </c>
      <c r="G217" s="76" t="s">
        <v>166</v>
      </c>
      <c r="H217" s="120">
        <f t="shared" si="240"/>
        <v>1521.2016586065206</v>
      </c>
      <c r="I217" s="86">
        <f t="shared" si="220"/>
        <v>29.253878050125397</v>
      </c>
      <c r="J217" s="83">
        <f t="shared" si="221"/>
        <v>1516.918214689797</v>
      </c>
      <c r="K217" s="86">
        <f t="shared" si="222"/>
        <v>29.171504128649943</v>
      </c>
      <c r="L217" s="11"/>
      <c r="N217" s="6"/>
      <c r="Z217" s="6"/>
      <c r="AA217" s="76"/>
      <c r="AB217" s="76"/>
    </row>
    <row r="218" spans="1:28" x14ac:dyDescent="0.2">
      <c r="A218" t="s">
        <v>167</v>
      </c>
      <c r="B218" s="32">
        <f>Data2!P223</f>
        <v>178789.33333333334</v>
      </c>
      <c r="C218" s="32">
        <f>Data3!Q223</f>
        <v>1372900</v>
      </c>
      <c r="D218" s="28">
        <f t="shared" si="227"/>
        <v>180162233.33333334</v>
      </c>
      <c r="E218" s="6">
        <f>Data1!T218</f>
        <v>67846635227.142822</v>
      </c>
      <c r="F218" s="28">
        <f t="shared" si="203"/>
        <v>68560543227.142822</v>
      </c>
      <c r="G218" s="76" t="s">
        <v>167</v>
      </c>
      <c r="H218" s="120">
        <f t="shared" si="240"/>
        <v>1522.195677943072</v>
      </c>
      <c r="I218" s="86">
        <f t="shared" si="220"/>
        <v>29.27299380659754</v>
      </c>
      <c r="J218" s="83">
        <f t="shared" si="221"/>
        <v>1517.9123712184803</v>
      </c>
      <c r="K218" s="86">
        <f t="shared" si="222"/>
        <v>29.190622523432314</v>
      </c>
      <c r="L218" s="11"/>
      <c r="N218" s="6"/>
      <c r="Z218" s="6"/>
      <c r="AA218" s="76"/>
      <c r="AB218" s="76"/>
    </row>
    <row r="219" spans="1:28" x14ac:dyDescent="0.2">
      <c r="A219" t="s">
        <v>168</v>
      </c>
      <c r="B219" s="32">
        <f>Data2!P224</f>
        <v>179399.66666666666</v>
      </c>
      <c r="C219" s="32">
        <f>Data3!Q224</f>
        <v>1384338</v>
      </c>
      <c r="D219" s="28">
        <f t="shared" si="227"/>
        <v>180784004.66666666</v>
      </c>
      <c r="E219" s="6">
        <f>Data1!T219</f>
        <v>67748273214.590233</v>
      </c>
      <c r="F219" s="28">
        <f t="shared" si="203"/>
        <v>68468128974.590233</v>
      </c>
      <c r="G219" s="76" t="s">
        <v>168</v>
      </c>
      <c r="H219" s="120">
        <f t="shared" si="240"/>
        <v>1514.9156387111395</v>
      </c>
      <c r="I219" s="86">
        <f t="shared" si="220"/>
        <v>29.132993052137298</v>
      </c>
      <c r="J219" s="83">
        <f t="shared" si="221"/>
        <v>1510.5551637499937</v>
      </c>
      <c r="K219" s="86">
        <f t="shared" si="222"/>
        <v>29.049137764422955</v>
      </c>
      <c r="L219" s="11"/>
      <c r="N219" s="6"/>
      <c r="Z219" s="7"/>
      <c r="AA219" s="76"/>
      <c r="AB219" s="76"/>
    </row>
    <row r="220" spans="1:28" x14ac:dyDescent="0.2">
      <c r="A220" t="s">
        <v>169</v>
      </c>
      <c r="B220" s="32">
        <f>Data2!P225</f>
        <v>179977.66666666666</v>
      </c>
      <c r="C220" s="32">
        <f>Data3!Q225</f>
        <v>1372352</v>
      </c>
      <c r="D220" s="28">
        <f t="shared" si="227"/>
        <v>181350018.66666666</v>
      </c>
      <c r="E220" s="6">
        <f>Data1!T220</f>
        <v>67867298432.077957</v>
      </c>
      <c r="F220" s="28">
        <f t="shared" si="203"/>
        <v>68580921472.077957</v>
      </c>
      <c r="G220" s="76" t="s">
        <v>169</v>
      </c>
      <c r="H220" s="120">
        <f t="shared" si="240"/>
        <v>1512.6752558682497</v>
      </c>
      <c r="I220" s="86">
        <f t="shared" si="220"/>
        <v>29.089908766697111</v>
      </c>
      <c r="J220" s="83">
        <f t="shared" si="221"/>
        <v>1508.3493344265594</v>
      </c>
      <c r="K220" s="86">
        <f t="shared" si="222"/>
        <v>29.006717969741526</v>
      </c>
      <c r="L220" s="84"/>
      <c r="M220" s="7">
        <v>2000</v>
      </c>
      <c r="N220" s="6">
        <f t="shared" ref="N220" si="245">AVERAGE(D217:D220)</f>
        <v>180484286</v>
      </c>
      <c r="O220" s="6">
        <f t="shared" ref="O220" si="246">AVERAGE(F217:F220)*4</f>
        <v>273927097615.06445</v>
      </c>
      <c r="P220" s="6">
        <f t="shared" ref="P220" si="247">AVERAGE(B217:B220)*1000</f>
        <v>179110250</v>
      </c>
      <c r="Q220" s="6">
        <f t="shared" ref="Q220" si="248">AVERAGE(E217:E220)*4</f>
        <v>271069102735.06445</v>
      </c>
      <c r="R220" s="7">
        <v>2000</v>
      </c>
      <c r="S220" s="7"/>
      <c r="Z220" s="7"/>
      <c r="AA220" s="76"/>
      <c r="AB220" s="76"/>
    </row>
    <row r="221" spans="1:28" x14ac:dyDescent="0.2">
      <c r="A221" t="s">
        <v>170</v>
      </c>
      <c r="B221" s="32">
        <f>Data2!P226</f>
        <v>180499.33333333334</v>
      </c>
      <c r="C221" s="32">
        <f>Data3!Q226</f>
        <v>1372202</v>
      </c>
      <c r="D221" s="28">
        <f t="shared" si="227"/>
        <v>181871535.33333334</v>
      </c>
      <c r="E221" s="6">
        <f>Data1!T221</f>
        <v>67528083080.42234</v>
      </c>
      <c r="F221" s="28">
        <f t="shared" si="203"/>
        <v>68241628120.42234</v>
      </c>
      <c r="G221" s="76" t="s">
        <v>170</v>
      </c>
      <c r="H221" s="120">
        <f t="shared" si="240"/>
        <v>1500.8753952695101</v>
      </c>
      <c r="I221" s="86">
        <f t="shared" si="220"/>
        <v>28.862988370567503</v>
      </c>
      <c r="J221" s="83">
        <f t="shared" si="221"/>
        <v>1496.4727422170868</v>
      </c>
      <c r="K221" s="86">
        <f t="shared" si="222"/>
        <v>28.778321965713207</v>
      </c>
      <c r="L221" s="11"/>
      <c r="M221" s="7"/>
      <c r="N221" s="6"/>
      <c r="R221" s="7"/>
      <c r="S221" s="7"/>
      <c r="Z221" s="7"/>
      <c r="AA221" s="76"/>
      <c r="AB221" s="76"/>
    </row>
    <row r="222" spans="1:28" x14ac:dyDescent="0.2">
      <c r="A222" t="s">
        <v>171</v>
      </c>
      <c r="B222" s="32">
        <f>Data2!P227</f>
        <v>181074.33333333334</v>
      </c>
      <c r="C222" s="32">
        <f>Data3!Q227</f>
        <v>1376905</v>
      </c>
      <c r="D222" s="28">
        <f t="shared" si="227"/>
        <v>182451238.33333334</v>
      </c>
      <c r="E222" s="6">
        <f>Data1!T222</f>
        <v>66888038691.358719</v>
      </c>
      <c r="F222" s="28">
        <f t="shared" si="203"/>
        <v>67604029291.358719</v>
      </c>
      <c r="G222" s="76" t="s">
        <v>171</v>
      </c>
      <c r="H222" s="120">
        <f t="shared" si="240"/>
        <v>1482.1281545450086</v>
      </c>
      <c r="I222" s="86">
        <f t="shared" si="220"/>
        <v>28.502464510480934</v>
      </c>
      <c r="J222" s="83">
        <f t="shared" si="221"/>
        <v>1477.5818849649309</v>
      </c>
      <c r="K222" s="86">
        <f t="shared" si="222"/>
        <v>28.415036249325592</v>
      </c>
      <c r="L222" s="11"/>
      <c r="M222" s="7"/>
      <c r="N222" s="6"/>
      <c r="R222" s="7"/>
      <c r="S222" s="7"/>
      <c r="Z222" s="6"/>
      <c r="AA222" s="76"/>
      <c r="AB222" s="76"/>
    </row>
    <row r="223" spans="1:28" x14ac:dyDescent="0.2">
      <c r="A223" t="s">
        <v>172</v>
      </c>
      <c r="B223" s="32">
        <f>Data2!P228</f>
        <v>181771</v>
      </c>
      <c r="C223" s="32">
        <f>Data3!Q228</f>
        <v>1385116</v>
      </c>
      <c r="D223" s="28">
        <f t="shared" si="227"/>
        <v>183156116</v>
      </c>
      <c r="E223" s="6">
        <f>Data1!T223</f>
        <v>66929050327.447586</v>
      </c>
      <c r="F223" s="28">
        <f t="shared" si="203"/>
        <v>67649310647.447586</v>
      </c>
      <c r="G223" s="76" t="s">
        <v>172</v>
      </c>
      <c r="H223" s="120">
        <f t="shared" si="240"/>
        <v>1477.4130861662863</v>
      </c>
      <c r="I223" s="86">
        <f t="shared" si="220"/>
        <v>28.411790118582431</v>
      </c>
      <c r="J223" s="83">
        <f t="shared" si="221"/>
        <v>1472.8213043323212</v>
      </c>
      <c r="K223" s="86">
        <f t="shared" si="222"/>
        <v>28.323486621775409</v>
      </c>
      <c r="L223" s="11"/>
      <c r="M223" s="7"/>
      <c r="N223" s="6"/>
      <c r="R223" s="7"/>
      <c r="S223" s="7"/>
      <c r="Z223" s="6"/>
      <c r="AA223" s="76"/>
      <c r="AB223" s="76"/>
    </row>
    <row r="224" spans="1:28" x14ac:dyDescent="0.2">
      <c r="A224" t="s">
        <v>173</v>
      </c>
      <c r="B224" s="32">
        <f>Data2!P229</f>
        <v>182338</v>
      </c>
      <c r="C224" s="32">
        <f>Data3!Q229</f>
        <v>1386976.66666667</v>
      </c>
      <c r="D224" s="28">
        <f t="shared" si="227"/>
        <v>183724976.66666666</v>
      </c>
      <c r="E224" s="6">
        <f>Data1!T224</f>
        <v>66579953631.478127</v>
      </c>
      <c r="F224" s="28">
        <f t="shared" si="203"/>
        <v>67301181498.144798</v>
      </c>
      <c r="G224" s="76" t="s">
        <v>173</v>
      </c>
      <c r="H224" s="120">
        <f t="shared" si="240"/>
        <v>1465.2592743609323</v>
      </c>
      <c r="I224" s="86">
        <f t="shared" si="220"/>
        <v>28.178062968479466</v>
      </c>
      <c r="J224" s="83">
        <f t="shared" si="221"/>
        <v>1460.5831726020494</v>
      </c>
      <c r="K224" s="86">
        <f t="shared" si="222"/>
        <v>28.088137934654796</v>
      </c>
      <c r="L224" s="84"/>
      <c r="M224" s="7">
        <v>2001</v>
      </c>
      <c r="N224" s="6">
        <f t="shared" ref="N224" si="249">AVERAGE(D221:D224)</f>
        <v>182800966.58333334</v>
      </c>
      <c r="O224" s="6">
        <f t="shared" ref="O224" si="250">AVERAGE(F221:F224)*4</f>
        <v>270796149557.37344</v>
      </c>
      <c r="P224" s="6">
        <f t="shared" ref="P224" si="251">AVERAGE(B221:B224)*1000</f>
        <v>181420666.66666669</v>
      </c>
      <c r="Q224" s="6">
        <f t="shared" ref="Q224" si="252">AVERAGE(E221:E224)*4</f>
        <v>267925125730.70676</v>
      </c>
      <c r="R224" s="7">
        <v>2001</v>
      </c>
      <c r="S224" s="7"/>
      <c r="Z224" s="6"/>
      <c r="AA224" s="76"/>
      <c r="AB224" s="76"/>
    </row>
    <row r="225" spans="1:28" x14ac:dyDescent="0.2">
      <c r="A225" t="s">
        <v>174</v>
      </c>
      <c r="B225" s="32">
        <f>Data2!P230</f>
        <v>182898</v>
      </c>
      <c r="C225" s="32">
        <f>Data3!Q230</f>
        <v>1390705.3333333333</v>
      </c>
      <c r="D225" s="28">
        <f t="shared" si="227"/>
        <v>184288705.33333334</v>
      </c>
      <c r="E225" s="6">
        <f>Data1!T225</f>
        <v>66513371869.887413</v>
      </c>
      <c r="F225" s="28">
        <f t="shared" si="203"/>
        <v>67236538643.220749</v>
      </c>
      <c r="G225" s="76" t="s">
        <v>174</v>
      </c>
      <c r="H225" s="120">
        <f t="shared" si="240"/>
        <v>1459.3740516350417</v>
      </c>
      <c r="I225" s="86">
        <f t="shared" si="220"/>
        <v>28.064885608366186</v>
      </c>
      <c r="J225" s="83">
        <f t="shared" si="221"/>
        <v>1454.654985180536</v>
      </c>
      <c r="K225" s="86">
        <f t="shared" si="222"/>
        <v>27.974134330394921</v>
      </c>
      <c r="L225" s="11"/>
      <c r="N225" s="6"/>
      <c r="Z225" s="7"/>
      <c r="AA225" s="76"/>
      <c r="AB225" s="76"/>
    </row>
    <row r="226" spans="1:28" x14ac:dyDescent="0.2">
      <c r="A226" t="s">
        <v>175</v>
      </c>
      <c r="B226" s="32">
        <f>Data2!P231</f>
        <v>183448</v>
      </c>
      <c r="C226" s="32">
        <f>Data3!Q231</f>
        <v>1405133.6666666667</v>
      </c>
      <c r="D226" s="28">
        <f t="shared" si="227"/>
        <v>184853133.66666666</v>
      </c>
      <c r="E226" s="6">
        <f>Data1!T226</f>
        <v>66859259091.145378</v>
      </c>
      <c r="F226" s="28">
        <f t="shared" si="203"/>
        <v>67589928597.812042</v>
      </c>
      <c r="G226" s="76" t="s">
        <v>175</v>
      </c>
      <c r="H226" s="120">
        <f t="shared" si="240"/>
        <v>1462.5649510425387</v>
      </c>
      <c r="I226" s="86">
        <f t="shared" si="220"/>
        <v>28.126249058510361</v>
      </c>
      <c r="J226" s="83">
        <f t="shared" si="221"/>
        <v>1457.8356611387505</v>
      </c>
      <c r="K226" s="86">
        <f t="shared" si="222"/>
        <v>28.035301175745204</v>
      </c>
      <c r="L226" s="11"/>
      <c r="N226" s="6"/>
      <c r="Z226" s="7"/>
      <c r="AA226" s="76"/>
      <c r="AB226" s="76"/>
    </row>
    <row r="227" spans="1:28" x14ac:dyDescent="0.2">
      <c r="A227" t="s">
        <v>176</v>
      </c>
      <c r="B227" s="32">
        <f>Data2!P232</f>
        <v>184092</v>
      </c>
      <c r="C227" s="32">
        <f>Data3!Q232</f>
        <v>1415959.3333333333</v>
      </c>
      <c r="D227" s="28">
        <f t="shared" si="227"/>
        <v>185507959.33333334</v>
      </c>
      <c r="E227" s="6">
        <f>Data1!T227</f>
        <v>66817206106.437431</v>
      </c>
      <c r="F227" s="28">
        <f t="shared" si="203"/>
        <v>67553504959.770767</v>
      </c>
      <c r="G227" s="76" t="s">
        <v>176</v>
      </c>
      <c r="H227" s="120">
        <f t="shared" si="240"/>
        <v>1456.6168525068194</v>
      </c>
      <c r="I227" s="86">
        <f t="shared" si="220"/>
        <v>28.011862548208065</v>
      </c>
      <c r="J227" s="83">
        <f t="shared" si="221"/>
        <v>1451.8220478116905</v>
      </c>
      <c r="K227" s="86">
        <f t="shared" si="222"/>
        <v>27.919654765609433</v>
      </c>
      <c r="L227" s="11"/>
      <c r="N227" s="6"/>
      <c r="Z227" s="7"/>
      <c r="AA227" s="76"/>
      <c r="AB227" s="76"/>
    </row>
    <row r="228" spans="1:28" x14ac:dyDescent="0.2">
      <c r="A228" t="s">
        <v>177</v>
      </c>
      <c r="B228" s="32">
        <f>Data2!P233</f>
        <v>184609</v>
      </c>
      <c r="C228" s="32">
        <f>Data3!Q233</f>
        <v>1414609</v>
      </c>
      <c r="D228" s="28">
        <f>B228*1000+C228</f>
        <v>186023609</v>
      </c>
      <c r="E228" s="6">
        <f>Data1!T228</f>
        <v>66704533024.373215</v>
      </c>
      <c r="F228" s="28">
        <f t="shared" si="203"/>
        <v>67440129704.373215</v>
      </c>
      <c r="G228" s="76" t="s">
        <v>177</v>
      </c>
      <c r="H228" s="120">
        <f>F228/D228*4</f>
        <v>1450.1413033949516</v>
      </c>
      <c r="I228" s="86">
        <f t="shared" si="220"/>
        <v>27.887332757595225</v>
      </c>
      <c r="J228" s="83">
        <f t="shared" si="221"/>
        <v>1445.3148660005354</v>
      </c>
      <c r="K228" s="86">
        <f t="shared" si="222"/>
        <v>27.794516653856451</v>
      </c>
      <c r="L228" s="84"/>
      <c r="M228" s="7">
        <v>2002</v>
      </c>
      <c r="N228" s="6">
        <f t="shared" ref="N228" si="253">AVERAGE(D225:D228)</f>
        <v>185168351.83333334</v>
      </c>
      <c r="O228" s="6">
        <f t="shared" ref="O228" si="254">AVERAGE(F225:F228)*4</f>
        <v>269820101905.17676</v>
      </c>
      <c r="P228" s="6">
        <f t="shared" ref="P228" si="255">AVERAGE(B225:B228)*1000</f>
        <v>183761750</v>
      </c>
      <c r="Q228" s="6">
        <f t="shared" ref="Q228" si="256">AVERAGE(E225:E228)*4</f>
        <v>266894370091.84344</v>
      </c>
      <c r="R228" s="7">
        <v>2002</v>
      </c>
      <c r="S228" s="7"/>
      <c r="Z228" s="6"/>
      <c r="AA228" s="76"/>
      <c r="AB228" s="76"/>
    </row>
    <row r="229" spans="1:28" x14ac:dyDescent="0.2">
      <c r="A229" t="s">
        <v>178</v>
      </c>
      <c r="B229" s="32">
        <f>Data2!P234</f>
        <v>185983.33333333334</v>
      </c>
      <c r="C229" s="32">
        <f>Data3!Q234</f>
        <v>1414517.6666666667</v>
      </c>
      <c r="D229" s="28">
        <f t="shared" si="227"/>
        <v>187397851</v>
      </c>
      <c r="E229" s="6">
        <f>Data1!T229</f>
        <v>66975062956.168991</v>
      </c>
      <c r="F229" s="28">
        <f t="shared" si="203"/>
        <v>67710612142.835655</v>
      </c>
      <c r="G229" s="76" t="s">
        <v>178</v>
      </c>
      <c r="H229" s="120">
        <f t="shared" si="240"/>
        <v>1445.2804401227772</v>
      </c>
      <c r="I229" s="86">
        <f t="shared" si="220"/>
        <v>27.793854617745716</v>
      </c>
      <c r="J229" s="83">
        <f t="shared" si="221"/>
        <v>1440.4530073913932</v>
      </c>
      <c r="K229" s="86">
        <f t="shared" si="222"/>
        <v>27.701019372911407</v>
      </c>
      <c r="L229" s="11"/>
      <c r="M229" s="7"/>
      <c r="N229" s="6"/>
      <c r="R229" s="7"/>
      <c r="S229" s="7"/>
      <c r="Z229" s="6"/>
      <c r="AA229" s="76"/>
      <c r="AB229" s="76"/>
    </row>
    <row r="230" spans="1:28" x14ac:dyDescent="0.2">
      <c r="A230" s="3" t="s">
        <v>179</v>
      </c>
      <c r="B230" s="32">
        <f>Data2!P235</f>
        <v>186586.33333333334</v>
      </c>
      <c r="C230" s="32">
        <f>Data3!Q235</f>
        <v>1422061.6666666667</v>
      </c>
      <c r="D230" s="28">
        <f t="shared" si="227"/>
        <v>188008395</v>
      </c>
      <c r="E230" s="6">
        <f>Data1!T230</f>
        <v>67122830712.653442</v>
      </c>
      <c r="F230" s="28">
        <f t="shared" si="203"/>
        <v>67862302779.320107</v>
      </c>
      <c r="G230" s="3" t="s">
        <v>179</v>
      </c>
      <c r="H230" s="120">
        <f t="shared" si="240"/>
        <v>1443.8143100858897</v>
      </c>
      <c r="I230" s="86">
        <f t="shared" si="220"/>
        <v>27.765659809344033</v>
      </c>
      <c r="J230" s="83">
        <f t="shared" si="221"/>
        <v>1438.9656415561719</v>
      </c>
      <c r="K230" s="86">
        <f t="shared" si="222"/>
        <v>27.672416183772537</v>
      </c>
      <c r="L230" s="11"/>
      <c r="M230" s="7"/>
      <c r="N230" s="6"/>
      <c r="R230" s="7"/>
      <c r="S230" s="7"/>
      <c r="Z230" s="6"/>
      <c r="AA230" s="76"/>
      <c r="AB230" s="76"/>
    </row>
    <row r="231" spans="1:28" x14ac:dyDescent="0.2">
      <c r="A231" s="3" t="s">
        <v>186</v>
      </c>
      <c r="B231" s="32">
        <f>Data2!P236</f>
        <v>187223.66666666666</v>
      </c>
      <c r="C231" s="32">
        <f>Data3!Q236</f>
        <v>1435783.3333333333</v>
      </c>
      <c r="D231" s="28">
        <f t="shared" si="227"/>
        <v>188659450</v>
      </c>
      <c r="E231" s="6">
        <f>Data1!T231</f>
        <v>66860918930.781029</v>
      </c>
      <c r="F231" s="28">
        <f t="shared" si="203"/>
        <v>67607526264.114365</v>
      </c>
      <c r="G231" s="3" t="s">
        <v>186</v>
      </c>
      <c r="H231" s="120">
        <f t="shared" si="240"/>
        <v>1433.4299451019149</v>
      </c>
      <c r="I231" s="86">
        <f t="shared" si="220"/>
        <v>27.565960482729132</v>
      </c>
      <c r="J231" s="83">
        <f t="shared" si="221"/>
        <v>1428.4715201058491</v>
      </c>
      <c r="K231" s="86">
        <f t="shared" si="222"/>
        <v>27.470606155881715</v>
      </c>
      <c r="L231" s="11"/>
      <c r="M231" s="7"/>
      <c r="N231" s="6"/>
      <c r="R231" s="7"/>
      <c r="S231" s="7"/>
      <c r="Z231" s="7"/>
      <c r="AA231" s="76"/>
      <c r="AB231" s="76"/>
    </row>
    <row r="232" spans="1:28" x14ac:dyDescent="0.2">
      <c r="A232" s="3" t="s">
        <v>185</v>
      </c>
      <c r="B232" s="32">
        <f>Data2!P237</f>
        <v>187864.33333333334</v>
      </c>
      <c r="C232" s="32">
        <f>Data3!Q237</f>
        <v>1431070</v>
      </c>
      <c r="D232" s="28">
        <f t="shared" si="227"/>
        <v>189295403.33333334</v>
      </c>
      <c r="E232" s="6">
        <f>Data1!T232</f>
        <v>67382394658.086464</v>
      </c>
      <c r="F232" s="28">
        <f t="shared" si="203"/>
        <v>68126551058.086464</v>
      </c>
      <c r="G232" s="3" t="s">
        <v>185</v>
      </c>
      <c r="H232" s="120">
        <f t="shared" si="240"/>
        <v>1439.5817301093427</v>
      </c>
      <c r="I232" s="86">
        <f t="shared" si="220"/>
        <v>27.684264040564283</v>
      </c>
      <c r="J232" s="83">
        <f t="shared" si="221"/>
        <v>1434.7032981194541</v>
      </c>
      <c r="K232" s="86">
        <f t="shared" si="222"/>
        <v>27.590448040758734</v>
      </c>
      <c r="L232" s="84"/>
      <c r="M232" s="7">
        <v>2003</v>
      </c>
      <c r="N232" s="6">
        <f t="shared" ref="N232" si="257">AVERAGE(D229:D232)</f>
        <v>188340274.83333334</v>
      </c>
      <c r="O232" s="6">
        <f t="shared" ref="O232" si="258">AVERAGE(F229:F232)*4</f>
        <v>271306992244.3566</v>
      </c>
      <c r="P232" s="6">
        <f t="shared" ref="P232" si="259">AVERAGE(B229:B232)*1000</f>
        <v>186914416.66666669</v>
      </c>
      <c r="Q232" s="6">
        <f t="shared" ref="Q232" si="260">AVERAGE(E229:E232)*4</f>
        <v>268341207257.68991</v>
      </c>
      <c r="R232" s="7">
        <v>2003</v>
      </c>
      <c r="S232" s="7"/>
      <c r="Z232" s="7"/>
      <c r="AA232" s="76"/>
      <c r="AB232" s="76"/>
    </row>
    <row r="233" spans="1:28" x14ac:dyDescent="0.2">
      <c r="A233" s="3" t="s">
        <v>187</v>
      </c>
      <c r="B233" s="32">
        <f>Data2!P238</f>
        <v>187892.33333333334</v>
      </c>
      <c r="C233" s="32">
        <f>Data3!Q238</f>
        <v>1425450.3333333333</v>
      </c>
      <c r="D233" s="28">
        <f t="shared" si="227"/>
        <v>189317783.66666669</v>
      </c>
      <c r="E233" s="6">
        <f>Data1!T233</f>
        <v>67767815766.805412</v>
      </c>
      <c r="F233" s="28">
        <f t="shared" si="203"/>
        <v>68509049940.138748</v>
      </c>
      <c r="G233" s="3" t="s">
        <v>187</v>
      </c>
      <c r="H233" s="120">
        <f t="shared" si="240"/>
        <v>1447.4931749837758</v>
      </c>
      <c r="I233" s="86">
        <f t="shared" si="220"/>
        <v>27.836407211226458</v>
      </c>
      <c r="J233" s="83">
        <f t="shared" si="221"/>
        <v>1442.6946446309942</v>
      </c>
      <c r="K233" s="86">
        <f t="shared" si="222"/>
        <v>27.744127781365272</v>
      </c>
      <c r="L233" s="11"/>
      <c r="N233" s="6"/>
      <c r="Z233" s="7"/>
      <c r="AA233" s="76"/>
      <c r="AB233" s="76"/>
    </row>
    <row r="234" spans="1:28" x14ac:dyDescent="0.2">
      <c r="A234" s="3" t="s">
        <v>188</v>
      </c>
      <c r="B234" s="32">
        <f>Data2!P239</f>
        <v>188434.33333333334</v>
      </c>
      <c r="C234" s="32">
        <f>Data3!Q239</f>
        <v>1428564.3333333333</v>
      </c>
      <c r="D234" s="28">
        <f t="shared" si="227"/>
        <v>189862897.66666669</v>
      </c>
      <c r="E234" s="6">
        <f>Data1!T234</f>
        <v>67623996447.413254</v>
      </c>
      <c r="F234" s="28">
        <f t="shared" si="203"/>
        <v>68366849900.74659</v>
      </c>
      <c r="G234" s="3" t="s">
        <v>188</v>
      </c>
      <c r="H234" s="120">
        <f t="shared" si="240"/>
        <v>1440.341440922808</v>
      </c>
      <c r="I234" s="86">
        <f t="shared" si="220"/>
        <v>27.698873863900154</v>
      </c>
      <c r="J234" s="83">
        <f t="shared" si="221"/>
        <v>1435.4920412043789</v>
      </c>
      <c r="K234" s="86">
        <f t="shared" si="222"/>
        <v>27.605616177007285</v>
      </c>
      <c r="L234" s="11"/>
      <c r="N234" s="6"/>
      <c r="Z234" s="6"/>
      <c r="AA234" s="76"/>
      <c r="AB234" s="76"/>
    </row>
    <row r="235" spans="1:28" x14ac:dyDescent="0.2">
      <c r="A235" s="3" t="s">
        <v>189</v>
      </c>
      <c r="B235" s="32">
        <f>Data2!P240</f>
        <v>189023.66666666666</v>
      </c>
      <c r="C235" s="32">
        <f>Data3!Q240</f>
        <v>1429703.6666666667</v>
      </c>
      <c r="D235" s="28">
        <f t="shared" si="227"/>
        <v>190453370.33333331</v>
      </c>
      <c r="E235" s="6">
        <f>Data1!T235</f>
        <v>67894829627.92511</v>
      </c>
      <c r="F235" s="28">
        <f t="shared" si="203"/>
        <v>68638275534.591774</v>
      </c>
      <c r="G235" s="3" t="s">
        <v>189</v>
      </c>
      <c r="H235" s="120">
        <f t="shared" si="240"/>
        <v>1441.5764953796388</v>
      </c>
      <c r="I235" s="86">
        <f t="shared" si="220"/>
        <v>27.722624911146902</v>
      </c>
      <c r="J235" s="83">
        <f t="shared" si="221"/>
        <v>1436.747700967077</v>
      </c>
      <c r="K235" s="86">
        <f t="shared" si="222"/>
        <v>27.629763480136095</v>
      </c>
      <c r="L235" s="11"/>
      <c r="N235" s="6"/>
      <c r="Z235" s="6"/>
      <c r="AA235" s="76"/>
      <c r="AB235" s="76"/>
    </row>
    <row r="236" spans="1:28" x14ac:dyDescent="0.2">
      <c r="A236" s="3" t="s">
        <v>190</v>
      </c>
      <c r="B236" s="32">
        <f>Data2!P241</f>
        <v>189642</v>
      </c>
      <c r="C236" s="32">
        <f>Data3!Q241</f>
        <v>1417562.6666666667</v>
      </c>
      <c r="D236" s="28">
        <f t="shared" si="227"/>
        <v>191059562.66666666</v>
      </c>
      <c r="E236" s="6">
        <f>Data1!T236</f>
        <v>68335607772.232681</v>
      </c>
      <c r="F236" s="28">
        <f t="shared" si="203"/>
        <v>69072740358.899353</v>
      </c>
      <c r="G236" s="3" t="s">
        <v>190</v>
      </c>
      <c r="H236" s="120">
        <f t="shared" si="240"/>
        <v>1446.0985756448647</v>
      </c>
      <c r="I236" s="86">
        <f t="shared" si="220"/>
        <v>27.809587993170474</v>
      </c>
      <c r="J236" s="83">
        <f t="shared" si="221"/>
        <v>1441.3602002137222</v>
      </c>
      <c r="K236" s="86">
        <f t="shared" si="222"/>
        <v>27.718465388725427</v>
      </c>
      <c r="L236" s="84"/>
      <c r="M236" s="7">
        <v>2004</v>
      </c>
      <c r="N236" s="6">
        <f t="shared" ref="N236" si="261">AVERAGE(D233:D236)</f>
        <v>190173403.58333334</v>
      </c>
      <c r="O236" s="6">
        <f t="shared" ref="O236" si="262">AVERAGE(F233:F236)*4</f>
        <v>274586915734.37646</v>
      </c>
      <c r="P236" s="6">
        <f t="shared" ref="P236" si="263">AVERAGE(B233:B236)*1000</f>
        <v>188748083.33333334</v>
      </c>
      <c r="Q236" s="6">
        <f t="shared" ref="Q236" si="264">AVERAGE(E233:E236)*4</f>
        <v>271622249614.37646</v>
      </c>
      <c r="R236" s="7">
        <v>2004</v>
      </c>
      <c r="S236" s="7"/>
      <c r="Z236" s="6"/>
      <c r="AA236" s="76"/>
      <c r="AB236" s="76"/>
    </row>
    <row r="237" spans="1:28" x14ac:dyDescent="0.2">
      <c r="A237" s="3" t="s">
        <v>191</v>
      </c>
      <c r="B237" s="32">
        <f>Data2!P242</f>
        <v>190112.66666666666</v>
      </c>
      <c r="C237" s="32">
        <f>Data3!Q242</f>
        <v>1404382.3333333333</v>
      </c>
      <c r="D237" s="28">
        <f t="shared" si="227"/>
        <v>191517049</v>
      </c>
      <c r="E237" s="6">
        <f>Data1!T237</f>
        <v>68693966490.941582</v>
      </c>
      <c r="F237" s="28">
        <f t="shared" si="203"/>
        <v>69424245304.274918</v>
      </c>
      <c r="G237" s="3" t="s">
        <v>191</v>
      </c>
      <c r="H237" s="120">
        <f t="shared" si="240"/>
        <v>1449.9856940522286</v>
      </c>
      <c r="I237" s="86">
        <f t="shared" si="220"/>
        <v>27.884340270235164</v>
      </c>
      <c r="J237" s="83">
        <f t="shared" si="221"/>
        <v>1445.3317118819</v>
      </c>
      <c r="K237" s="86">
        <f t="shared" si="222"/>
        <v>27.794840613113461</v>
      </c>
      <c r="L237" s="11"/>
      <c r="M237" s="7"/>
      <c r="N237" s="6"/>
      <c r="R237" s="7"/>
      <c r="S237" s="7"/>
      <c r="Z237" s="7"/>
      <c r="AA237" s="76"/>
      <c r="AB237" s="76"/>
    </row>
    <row r="238" spans="1:28" x14ac:dyDescent="0.2">
      <c r="A238" s="3" t="s">
        <v>192</v>
      </c>
      <c r="B238" s="32">
        <f>Data2!P243</f>
        <v>190664.33333333334</v>
      </c>
      <c r="C238" s="32">
        <f>Data3!Q243</f>
        <v>1390391</v>
      </c>
      <c r="D238" s="28">
        <f t="shared" si="227"/>
        <v>192054724.33333334</v>
      </c>
      <c r="E238" s="6">
        <f>Data1!T238</f>
        <v>69314704141.924255</v>
      </c>
      <c r="F238" s="28">
        <f t="shared" si="203"/>
        <v>70037707461.924255</v>
      </c>
      <c r="G238" s="3" t="s">
        <v>192</v>
      </c>
      <c r="H238" s="120">
        <f t="shared" si="240"/>
        <v>1458.7031421391262</v>
      </c>
      <c r="I238" s="86">
        <f t="shared" si="220"/>
        <v>28.051983502675505</v>
      </c>
      <c r="J238" s="83">
        <f t="shared" si="221"/>
        <v>1454.1724281644897</v>
      </c>
      <c r="K238" s="86">
        <f t="shared" si="222"/>
        <v>27.964854387778647</v>
      </c>
      <c r="L238" s="11"/>
      <c r="M238" s="7"/>
      <c r="N238" s="6"/>
      <c r="R238" s="7"/>
      <c r="S238" s="7"/>
      <c r="Z238" s="7"/>
      <c r="AA238" s="76"/>
      <c r="AB238" s="76"/>
    </row>
    <row r="239" spans="1:28" x14ac:dyDescent="0.2">
      <c r="A239" s="3" t="s">
        <v>193</v>
      </c>
      <c r="B239" s="32">
        <f>Data2!P244</f>
        <v>191288.66666666666</v>
      </c>
      <c r="C239" s="32">
        <f>Data3!Q244</f>
        <v>1389235.3333333333</v>
      </c>
      <c r="D239" s="28">
        <f t="shared" si="227"/>
        <v>192677902</v>
      </c>
      <c r="E239" s="6">
        <f>Data1!T239</f>
        <v>69641945961.887726</v>
      </c>
      <c r="F239" s="28">
        <f t="shared" si="203"/>
        <v>70364348335.221054</v>
      </c>
      <c r="G239" s="3" t="s">
        <v>193</v>
      </c>
      <c r="H239" s="120">
        <f t="shared" si="240"/>
        <v>1460.7663381184429</v>
      </c>
      <c r="I239" s="86">
        <f t="shared" si="220"/>
        <v>28.091660348431596</v>
      </c>
      <c r="J239" s="83">
        <f t="shared" si="221"/>
        <v>1456.2691491439687</v>
      </c>
      <c r="K239" s="86">
        <f t="shared" si="222"/>
        <v>28.005175945076321</v>
      </c>
      <c r="L239" s="11"/>
      <c r="M239" s="7"/>
      <c r="N239" s="6"/>
      <c r="R239" s="7"/>
      <c r="S239" s="7"/>
      <c r="Z239" s="7"/>
      <c r="AA239" s="76"/>
      <c r="AB239" s="76"/>
    </row>
    <row r="240" spans="1:28" x14ac:dyDescent="0.2">
      <c r="A240" s="3" t="s">
        <v>194</v>
      </c>
      <c r="B240" s="32">
        <f>Data2!P245</f>
        <v>191991</v>
      </c>
      <c r="C240" s="32">
        <f>Data3!Q245</f>
        <v>1381419</v>
      </c>
      <c r="D240" s="28">
        <f t="shared" si="227"/>
        <v>193372419</v>
      </c>
      <c r="E240" s="6">
        <f>Data1!T240</f>
        <v>69718012781.498062</v>
      </c>
      <c r="F240" s="28">
        <f t="shared" si="203"/>
        <v>70436350661.498062</v>
      </c>
      <c r="G240" s="3" t="s">
        <v>194</v>
      </c>
      <c r="H240" s="120">
        <f t="shared" si="240"/>
        <v>1457.0092472494346</v>
      </c>
      <c r="I240" s="86">
        <f t="shared" si="220"/>
        <v>28.019408600950666</v>
      </c>
      <c r="J240" s="83">
        <f t="shared" si="221"/>
        <v>1452.5266868029869</v>
      </c>
      <c r="K240" s="86">
        <f t="shared" si="222"/>
        <v>27.933205515442054</v>
      </c>
      <c r="L240" s="84"/>
      <c r="M240" s="7">
        <v>2005</v>
      </c>
      <c r="N240" s="6">
        <f t="shared" ref="N240" si="265">AVERAGE(D237:D240)</f>
        <v>192405523.58333334</v>
      </c>
      <c r="O240" s="6">
        <f t="shared" ref="O240" si="266">AVERAGE(F237:F240)*4</f>
        <v>280262651762.91827</v>
      </c>
      <c r="P240" s="6">
        <f t="shared" ref="P240" si="267">AVERAGE(B237:B240)*1000</f>
        <v>191014166.66666666</v>
      </c>
      <c r="Q240" s="6">
        <f t="shared" ref="Q240" si="268">AVERAGE(E237:E240)*4</f>
        <v>277368629376.25165</v>
      </c>
      <c r="R240" s="7">
        <v>2005</v>
      </c>
      <c r="S240" s="7"/>
      <c r="Z240" s="6"/>
      <c r="AA240" s="76"/>
      <c r="AB240" s="76"/>
    </row>
    <row r="241" spans="1:28" x14ac:dyDescent="0.2">
      <c r="A241" t="s">
        <v>195</v>
      </c>
      <c r="B241" s="32">
        <f>Data2!P246</f>
        <v>192357.66666666666</v>
      </c>
      <c r="C241" s="32">
        <f>Data3!Q246</f>
        <v>1379348.3333333333</v>
      </c>
      <c r="D241" s="28">
        <f t="shared" si="227"/>
        <v>193737015</v>
      </c>
      <c r="E241" s="6">
        <f>Data1!T241</f>
        <v>70246295780.50296</v>
      </c>
      <c r="F241" s="28">
        <f t="shared" si="203"/>
        <v>70963556913.836288</v>
      </c>
      <c r="G241" s="76" t="s">
        <v>195</v>
      </c>
      <c r="H241" s="120">
        <f t="shared" si="240"/>
        <v>1465.1522717811315</v>
      </c>
      <c r="I241" s="86">
        <f t="shared" si="220"/>
        <v>28.176005226560221</v>
      </c>
      <c r="J241" s="83">
        <f t="shared" si="221"/>
        <v>1460.7433537282727</v>
      </c>
      <c r="K241" s="86">
        <f t="shared" si="222"/>
        <v>28.091218340928322</v>
      </c>
      <c r="L241" s="11"/>
      <c r="N241" s="6"/>
      <c r="Z241" s="6"/>
      <c r="AA241" s="76"/>
      <c r="AB241" s="76"/>
    </row>
    <row r="242" spans="1:28" x14ac:dyDescent="0.2">
      <c r="A242" t="s">
        <v>196</v>
      </c>
      <c r="B242" s="32">
        <f>Data2!P247</f>
        <v>192876</v>
      </c>
      <c r="C242" s="32">
        <f>Data3!Q247</f>
        <v>1377533.3333333333</v>
      </c>
      <c r="D242" s="28">
        <f t="shared" si="227"/>
        <v>194253533.33333334</v>
      </c>
      <c r="E242" s="6">
        <f>Data1!T242</f>
        <v>70068698001.556992</v>
      </c>
      <c r="F242" s="28">
        <f t="shared" si="203"/>
        <v>70785015334.89032</v>
      </c>
      <c r="G242" s="76" t="s">
        <v>196</v>
      </c>
      <c r="H242" s="120">
        <f t="shared" si="240"/>
        <v>1457.5799805592276</v>
      </c>
      <c r="I242" s="86">
        <f t="shared" si="220"/>
        <v>28.030384241523606</v>
      </c>
      <c r="J242" s="83">
        <f t="shared" si="221"/>
        <v>1453.1346150180839</v>
      </c>
      <c r="K242" s="86">
        <f t="shared" si="222"/>
        <v>27.944896442655459</v>
      </c>
      <c r="L242" s="11"/>
      <c r="N242" s="6"/>
      <c r="Z242" s="6"/>
      <c r="AA242" s="76"/>
      <c r="AB242" s="76"/>
    </row>
    <row r="243" spans="1:28" x14ac:dyDescent="0.2">
      <c r="A243" t="s">
        <v>197</v>
      </c>
      <c r="B243" s="32">
        <f>Data2!P248</f>
        <v>193490</v>
      </c>
      <c r="C243" s="32">
        <f>Data3!Q248</f>
        <v>1384052.3333333333</v>
      </c>
      <c r="D243" s="28">
        <f t="shared" si="227"/>
        <v>194874052.33333334</v>
      </c>
      <c r="E243" s="6">
        <f>Data1!T243</f>
        <v>71080044656.567856</v>
      </c>
      <c r="F243" s="28">
        <f t="shared" si="203"/>
        <v>71799751869.901184</v>
      </c>
      <c r="G243" s="76" t="s">
        <v>197</v>
      </c>
      <c r="H243" s="120">
        <f t="shared" si="240"/>
        <v>1473.7673078627674</v>
      </c>
      <c r="I243" s="86">
        <f t="shared" si="220"/>
        <v>28.341678997360912</v>
      </c>
      <c r="J243" s="83">
        <f t="shared" si="221"/>
        <v>1469.4308678808798</v>
      </c>
      <c r="K243" s="86">
        <f t="shared" si="222"/>
        <v>28.25828592078615</v>
      </c>
      <c r="L243" s="11"/>
      <c r="N243" s="6"/>
      <c r="Z243" s="7"/>
      <c r="AA243" s="76"/>
      <c r="AB243" s="76"/>
    </row>
    <row r="244" spans="1:28" x14ac:dyDescent="0.2">
      <c r="A244" t="s">
        <v>198</v>
      </c>
      <c r="B244" s="32">
        <f>Data2!P249</f>
        <v>194082</v>
      </c>
      <c r="C244" s="32">
        <f>Data3!Q249</f>
        <v>1377593</v>
      </c>
      <c r="D244" s="28">
        <f t="shared" si="227"/>
        <v>195459593</v>
      </c>
      <c r="E244" s="6">
        <f>Data1!T244</f>
        <v>71421502625.059448</v>
      </c>
      <c r="F244" s="28">
        <f t="shared" si="203"/>
        <v>72137850985.059448</v>
      </c>
      <c r="G244" s="76" t="s">
        <v>198</v>
      </c>
      <c r="H244" s="120">
        <f t="shared" si="240"/>
        <v>1476.271384337927</v>
      </c>
      <c r="I244" s="86">
        <f t="shared" si="220"/>
        <v>28.389834314190903</v>
      </c>
      <c r="J244" s="83">
        <f t="shared" si="221"/>
        <v>1471.9861218466308</v>
      </c>
      <c r="K244" s="86">
        <f t="shared" si="222"/>
        <v>28.307425420127515</v>
      </c>
      <c r="L244" s="84"/>
      <c r="M244" s="7">
        <v>2006</v>
      </c>
      <c r="N244" s="6">
        <f t="shared" ref="N244" si="269">AVERAGE(D241:D244)</f>
        <v>194581048.41666669</v>
      </c>
      <c r="O244" s="6">
        <f t="shared" ref="O244" si="270">AVERAGE(F241:F244)*4</f>
        <v>285686175103.68726</v>
      </c>
      <c r="P244" s="6">
        <f t="shared" ref="P244" si="271">AVERAGE(B241:B244)*1000</f>
        <v>193201416.66666666</v>
      </c>
      <c r="Q244" s="6">
        <f t="shared" ref="Q244" si="272">AVERAGE(E241:E244)*4</f>
        <v>282816541063.68726</v>
      </c>
      <c r="R244" s="7">
        <v>2006</v>
      </c>
      <c r="S244" s="7"/>
      <c r="Z244" s="7"/>
      <c r="AA244" s="76"/>
      <c r="AB244" s="76"/>
    </row>
    <row r="245" spans="1:28" x14ac:dyDescent="0.2">
      <c r="A245" t="s">
        <v>237</v>
      </c>
      <c r="B245" s="32">
        <f>Data2!P250</f>
        <v>194867.66666666666</v>
      </c>
      <c r="C245" s="32">
        <f>Data3!Q250</f>
        <v>1372985</v>
      </c>
      <c r="D245" s="28">
        <f t="shared" si="227"/>
        <v>196240651.66666666</v>
      </c>
      <c r="E245" s="6">
        <f>Data1!T245</f>
        <v>71342170818.606033</v>
      </c>
      <c r="F245" s="28">
        <f t="shared" ref="F245:F249" si="273">E245+40*C245*13</f>
        <v>72056123018.606033</v>
      </c>
      <c r="G245" s="76" t="s">
        <v>237</v>
      </c>
      <c r="H245" s="120">
        <f t="shared" ref="H245:H254" si="274">F245/D245*4</f>
        <v>1468.7297949050881</v>
      </c>
      <c r="I245" s="86">
        <f t="shared" si="220"/>
        <v>28.244803748174771</v>
      </c>
      <c r="J245" s="83">
        <f t="shared" si="221"/>
        <v>1464.4229499733535</v>
      </c>
      <c r="K245" s="86">
        <f t="shared" si="222"/>
        <v>28.161979807179875</v>
      </c>
      <c r="L245" s="11"/>
      <c r="M245" s="7"/>
      <c r="N245" s="6"/>
      <c r="R245" s="7"/>
      <c r="S245" s="7"/>
      <c r="Z245" s="7"/>
      <c r="AA245" s="76"/>
      <c r="AB245" s="76"/>
    </row>
    <row r="246" spans="1:28" x14ac:dyDescent="0.2">
      <c r="A246" t="s">
        <v>239</v>
      </c>
      <c r="B246" s="32">
        <f>Data2!P251</f>
        <v>195352.66666666666</v>
      </c>
      <c r="C246" s="32">
        <f>Data3!Q251</f>
        <v>1369152</v>
      </c>
      <c r="D246" s="28">
        <f t="shared" si="227"/>
        <v>196721818.66666666</v>
      </c>
      <c r="E246" s="6">
        <f>Data1!T246</f>
        <v>71206843538.63884</v>
      </c>
      <c r="F246" s="28">
        <f t="shared" si="273"/>
        <v>71918802578.63884</v>
      </c>
      <c r="G246" s="76" t="s">
        <v>239</v>
      </c>
      <c r="H246" s="120">
        <f t="shared" si="274"/>
        <v>1462.3452155147252</v>
      </c>
      <c r="I246" s="86">
        <f t="shared" si="220"/>
        <v>28.122023375283177</v>
      </c>
      <c r="J246" s="83">
        <f t="shared" si="221"/>
        <v>1458.0163097571676</v>
      </c>
      <c r="K246" s="86">
        <f t="shared" si="222"/>
        <v>28.038775187637839</v>
      </c>
      <c r="L246" s="11"/>
      <c r="M246" s="7"/>
      <c r="N246" s="6"/>
      <c r="R246" s="7"/>
      <c r="S246" s="7"/>
      <c r="Z246" s="6"/>
      <c r="AA246" s="76"/>
      <c r="AB246" s="76"/>
    </row>
    <row r="247" spans="1:28" x14ac:dyDescent="0.2">
      <c r="A247" t="s">
        <v>240</v>
      </c>
      <c r="B247" s="32">
        <f>Data2!P252</f>
        <v>195918.33333333334</v>
      </c>
      <c r="C247" s="32">
        <f>Data3!Q252</f>
        <v>1378452.3333333333</v>
      </c>
      <c r="D247" s="28">
        <f t="shared" si="227"/>
        <v>197296785.66666669</v>
      </c>
      <c r="E247" s="6">
        <f>Data1!T247</f>
        <v>71465149241.156967</v>
      </c>
      <c r="F247" s="28">
        <f t="shared" si="273"/>
        <v>72181944454.490295</v>
      </c>
      <c r="G247" s="76" t="s">
        <v>240</v>
      </c>
      <c r="H247" s="120">
        <f t="shared" si="274"/>
        <v>1463.4185592144788</v>
      </c>
      <c r="I247" s="86">
        <f t="shared" si="220"/>
        <v>28.14266460027844</v>
      </c>
      <c r="J247" s="83">
        <f t="shared" si="221"/>
        <v>1459.0803836528546</v>
      </c>
      <c r="K247" s="86">
        <f t="shared" si="222"/>
        <v>28.05923814717028</v>
      </c>
      <c r="L247" s="11"/>
      <c r="M247" s="7"/>
      <c r="N247" s="6"/>
      <c r="R247" s="7"/>
      <c r="S247" s="7"/>
      <c r="Z247" s="6"/>
      <c r="AA247" s="76"/>
      <c r="AB247" s="76"/>
    </row>
    <row r="248" spans="1:28" x14ac:dyDescent="0.2">
      <c r="A248" t="s">
        <v>241</v>
      </c>
      <c r="B248" s="32">
        <f>Data2!P253</f>
        <v>196417.33333333334</v>
      </c>
      <c r="C248" s="32">
        <f>Data3!Q253</f>
        <v>1373713.6666666667</v>
      </c>
      <c r="D248" s="28">
        <f t="shared" si="227"/>
        <v>197791047</v>
      </c>
      <c r="E248" s="6">
        <f>Data1!T248</f>
        <v>71715704335.486267</v>
      </c>
      <c r="F248" s="28">
        <f t="shared" si="273"/>
        <v>72430035442.152939</v>
      </c>
      <c r="G248" s="76" t="s">
        <v>241</v>
      </c>
      <c r="H248" s="120">
        <f t="shared" si="274"/>
        <v>1464.7788469849788</v>
      </c>
      <c r="I248" s="86">
        <f t="shared" si="220"/>
        <v>28.168823980480362</v>
      </c>
      <c r="J248" s="83">
        <f t="shared" si="221"/>
        <v>1460.4760815845091</v>
      </c>
      <c r="K248" s="86">
        <f t="shared" si="222"/>
        <v>28.08607849200979</v>
      </c>
      <c r="L248" s="84"/>
      <c r="M248" s="7">
        <v>2007</v>
      </c>
      <c r="N248" s="6">
        <f>AVERAGE(D245:D248)</f>
        <v>197012575.75</v>
      </c>
      <c r="O248" s="6">
        <f t="shared" ref="O248" si="275">AVERAGE(F245:F248)*4</f>
        <v>288586905493.88812</v>
      </c>
      <c r="P248" s="6">
        <f t="shared" ref="P248" si="276">AVERAGE(B245:B248)*1000</f>
        <v>195639000</v>
      </c>
      <c r="Q248" s="6">
        <f t="shared" ref="Q248" si="277">AVERAGE(E245:E248)*4</f>
        <v>285729867933.88812</v>
      </c>
      <c r="R248" s="7">
        <v>2007</v>
      </c>
      <c r="S248" s="7"/>
      <c r="Z248" s="6"/>
      <c r="AA248" s="76"/>
      <c r="AB248" s="76"/>
    </row>
    <row r="249" spans="1:28" x14ac:dyDescent="0.2">
      <c r="A249" t="s">
        <v>242</v>
      </c>
      <c r="B249" s="32">
        <f>Data2!P254</f>
        <v>195939.66666666666</v>
      </c>
      <c r="C249" s="32">
        <f>Data3!Q254</f>
        <v>1374286</v>
      </c>
      <c r="D249" s="28">
        <f t="shared" si="227"/>
        <v>197313952.66666666</v>
      </c>
      <c r="E249" s="6">
        <f>Data1!T249</f>
        <v>71525258965.64592</v>
      </c>
      <c r="F249" s="28">
        <f t="shared" si="273"/>
        <v>72239887685.64592</v>
      </c>
      <c r="G249" s="76" t="s">
        <v>242</v>
      </c>
      <c r="H249" s="120">
        <f t="shared" si="274"/>
        <v>1464.4658770317119</v>
      </c>
      <c r="I249" s="86">
        <f t="shared" si="220"/>
        <v>28.162805327532922</v>
      </c>
      <c r="J249" s="83">
        <f t="shared" si="221"/>
        <v>1460.1486300846877</v>
      </c>
      <c r="K249" s="86">
        <f t="shared" si="222"/>
        <v>28.079781347782458</v>
      </c>
      <c r="L249" s="11"/>
      <c r="N249" s="6"/>
      <c r="Z249" s="7"/>
      <c r="AA249" s="76"/>
      <c r="AB249" s="76"/>
    </row>
    <row r="250" spans="1:28" x14ac:dyDescent="0.2">
      <c r="A250" t="s">
        <v>243</v>
      </c>
      <c r="B250" s="32">
        <f>Data2!P255</f>
        <v>196354.66666666666</v>
      </c>
      <c r="C250" s="32">
        <f>Data3!Q255</f>
        <v>1378074</v>
      </c>
      <c r="D250" s="28">
        <f t="shared" si="227"/>
        <v>197732740.66666666</v>
      </c>
      <c r="E250" s="6">
        <f>Data1!T250</f>
        <v>71314611478.064606</v>
      </c>
      <c r="F250" s="28">
        <f>E250+40*C250*13</f>
        <v>72031209958.064606</v>
      </c>
      <c r="G250" s="76" t="s">
        <v>243</v>
      </c>
      <c r="H250" s="120">
        <f t="shared" si="274"/>
        <v>1457.1428022533339</v>
      </c>
      <c r="I250" s="86">
        <f t="shared" si="220"/>
        <v>28.021976966410268</v>
      </c>
      <c r="J250" s="83">
        <f t="shared" si="221"/>
        <v>1452.7714097904054</v>
      </c>
      <c r="K250" s="86">
        <f t="shared" si="222"/>
        <v>27.937911726738566</v>
      </c>
      <c r="L250" s="11"/>
      <c r="N250" s="6"/>
      <c r="Z250" s="7"/>
      <c r="AA250" s="76"/>
      <c r="AB250" s="76"/>
    </row>
    <row r="251" spans="1:28" x14ac:dyDescent="0.2">
      <c r="A251" s="15" t="s">
        <v>245</v>
      </c>
      <c r="B251" s="32">
        <f>Data2!P256</f>
        <v>196867</v>
      </c>
      <c r="C251" s="32">
        <f>Data3!Q256</f>
        <v>1398167.3333333333</v>
      </c>
      <c r="D251" s="28">
        <f t="shared" si="227"/>
        <v>198265167.33333334</v>
      </c>
      <c r="E251" s="6">
        <f>Data1!T251</f>
        <v>70543718315.314697</v>
      </c>
      <c r="F251" s="28">
        <f t="shared" ref="F251:F254" si="278">E251+40*C251*13</f>
        <v>71270765328.648026</v>
      </c>
      <c r="G251" s="15" t="s">
        <v>245</v>
      </c>
      <c r="H251" s="120">
        <f t="shared" si="274"/>
        <v>1437.8877800319617</v>
      </c>
      <c r="I251" s="86">
        <f t="shared" si="220"/>
        <v>27.651688077537724</v>
      </c>
      <c r="J251" s="83">
        <f t="shared" si="221"/>
        <v>1433.3274406643002</v>
      </c>
      <c r="K251" s="86">
        <f t="shared" si="222"/>
        <v>27.563989243544235</v>
      </c>
      <c r="L251" s="11"/>
      <c r="N251" s="6"/>
      <c r="Z251" s="7"/>
      <c r="AA251" s="76"/>
      <c r="AB251" s="76"/>
    </row>
    <row r="252" spans="1:28" x14ac:dyDescent="0.2">
      <c r="A252" s="15" t="s">
        <v>246</v>
      </c>
      <c r="B252" s="32">
        <f>Data2!P257</f>
        <v>197345</v>
      </c>
      <c r="C252" s="32">
        <f>Data3!Q257</f>
        <v>1403993.3333333333</v>
      </c>
      <c r="D252" s="28">
        <f>B252*1000+C252</f>
        <v>198748993.33333334</v>
      </c>
      <c r="E252" s="6">
        <f>Data1!T252</f>
        <v>69430212301.422302</v>
      </c>
      <c r="F252" s="28">
        <f t="shared" si="278"/>
        <v>70160288834.75563</v>
      </c>
      <c r="G252" s="15" t="s">
        <v>246</v>
      </c>
      <c r="H252" s="120">
        <f t="shared" si="274"/>
        <v>1412.0381222175206</v>
      </c>
      <c r="I252" s="86">
        <f t="shared" si="220"/>
        <v>27.154579273413859</v>
      </c>
      <c r="J252" s="83">
        <f t="shared" si="221"/>
        <v>1407.285967243605</v>
      </c>
      <c r="K252" s="86">
        <f t="shared" si="222"/>
        <v>27.063191677761633</v>
      </c>
      <c r="L252" s="84"/>
      <c r="M252" s="7">
        <v>2008</v>
      </c>
      <c r="N252" s="6">
        <f>AVERAGE(D249:D252)</f>
        <v>198015213.5</v>
      </c>
      <c r="O252" s="6">
        <f t="shared" ref="O252" si="279">AVERAGE(F249:F252)*4</f>
        <v>285702151807.11414</v>
      </c>
      <c r="P252" s="6">
        <f t="shared" ref="P252" si="280">AVERAGE(B249:B252)*1000</f>
        <v>196626583.33333331</v>
      </c>
      <c r="Q252" s="6">
        <f t="shared" ref="Q252" si="281">AVERAGE(E249:E252)*4</f>
        <v>282813801060.44751</v>
      </c>
      <c r="R252" s="7">
        <v>2008</v>
      </c>
      <c r="S252" s="7"/>
      <c r="Z252" s="6"/>
      <c r="AA252" s="76"/>
      <c r="AB252" s="76"/>
    </row>
    <row r="253" spans="1:28" x14ac:dyDescent="0.2">
      <c r="A253" s="15" t="s">
        <v>247</v>
      </c>
      <c r="B253" s="32">
        <f>Data2!P258</f>
        <v>197190</v>
      </c>
      <c r="C253" s="32">
        <f>Data3!Q258</f>
        <v>1411440.6666666667</v>
      </c>
      <c r="D253" s="28">
        <f t="shared" ref="D253:D254" si="282">B253*1000+C253</f>
        <v>198601440.66666666</v>
      </c>
      <c r="E253" s="6">
        <f>Data1!T253</f>
        <v>68106264517.371002</v>
      </c>
      <c r="F253" s="28">
        <f t="shared" si="278"/>
        <v>68840213664.037674</v>
      </c>
      <c r="G253" s="15" t="s">
        <v>247</v>
      </c>
      <c r="H253" s="120">
        <f t="shared" si="274"/>
        <v>1386.499784351098</v>
      </c>
      <c r="I253" s="86">
        <f t="shared" si="220"/>
        <v>26.66345739136727</v>
      </c>
      <c r="J253" s="83">
        <f t="shared" si="221"/>
        <v>1381.535869311243</v>
      </c>
      <c r="K253" s="86">
        <f t="shared" si="222"/>
        <v>26.567997486754674</v>
      </c>
      <c r="L253" s="11"/>
      <c r="Z253" s="6"/>
      <c r="AA253" s="76"/>
      <c r="AB253" s="76"/>
    </row>
    <row r="254" spans="1:28" x14ac:dyDescent="0.2">
      <c r="A254" s="15" t="s">
        <v>248</v>
      </c>
      <c r="B254" s="32">
        <f>Data2!P259</f>
        <v>197548.33333333334</v>
      </c>
      <c r="C254" s="32">
        <f>Data3!Q259</f>
        <v>1414253.3333333333</v>
      </c>
      <c r="D254" s="28">
        <f t="shared" si="282"/>
        <v>198962586.66666669</v>
      </c>
      <c r="E254" s="6">
        <f>Data1!T254</f>
        <v>66542983526.731758</v>
      </c>
      <c r="F254" s="28">
        <f t="shared" si="278"/>
        <v>67278395260.065094</v>
      </c>
      <c r="G254" s="15" t="s">
        <v>248</v>
      </c>
      <c r="H254" s="120">
        <f t="shared" si="274"/>
        <v>1352.5838477920556</v>
      </c>
      <c r="I254" s="86">
        <f t="shared" si="220"/>
        <v>26.011227842154916</v>
      </c>
      <c r="J254" s="83">
        <f t="shared" si="221"/>
        <v>1347.3762578285164</v>
      </c>
      <c r="K254" s="86">
        <f t="shared" si="222"/>
        <v>25.911081881317621</v>
      </c>
      <c r="L254" s="11"/>
      <c r="Z254" s="6"/>
      <c r="AA254" s="76"/>
      <c r="AB254" s="76"/>
    </row>
    <row r="255" spans="1:28" x14ac:dyDescent="0.2">
      <c r="A255" s="15" t="s">
        <v>249</v>
      </c>
      <c r="B255" s="32">
        <f>Data2!P260</f>
        <v>198032.66666666666</v>
      </c>
      <c r="C255" s="32">
        <f>Data3!Q260</f>
        <v>1420305</v>
      </c>
      <c r="D255" s="28">
        <f>B255*1000+C255</f>
        <v>199452971.66666666</v>
      </c>
      <c r="E255" s="6">
        <f>Data1!T255</f>
        <v>65892579249.923637</v>
      </c>
      <c r="F255" s="28">
        <f>E255+40*C255*13</f>
        <v>66631137849.923637</v>
      </c>
      <c r="G255" s="15" t="s">
        <v>249</v>
      </c>
      <c r="H255" s="120">
        <f>F255/D255*4</f>
        <v>1336.2776657202203</v>
      </c>
      <c r="I255" s="86">
        <f t="shared" si="220"/>
        <v>25.697647417696544</v>
      </c>
      <c r="J255" s="83">
        <f t="shared" si="221"/>
        <v>1330.9436338770433</v>
      </c>
      <c r="K255" s="86">
        <f t="shared" si="222"/>
        <v>25.595069882250833</v>
      </c>
      <c r="L255" s="11"/>
      <c r="Z255" s="7"/>
      <c r="AA255" s="76"/>
      <c r="AB255" s="76"/>
    </row>
    <row r="256" spans="1:28" x14ac:dyDescent="0.2">
      <c r="A256" s="15" t="s">
        <v>250</v>
      </c>
      <c r="B256" s="32">
        <f>Data2!P261</f>
        <v>198442</v>
      </c>
      <c r="C256" s="32">
        <f>Data3!Q261</f>
        <v>1423125</v>
      </c>
      <c r="D256" s="28">
        <f t="shared" ref="D256:D263" si="283">B256*1000+C256</f>
        <v>199865125</v>
      </c>
      <c r="E256" s="6">
        <f>Data1!T256</f>
        <v>65608974189.480576</v>
      </c>
      <c r="F256" s="28">
        <f t="shared" ref="F256:F263" si="284">E256+40*C256*13</f>
        <v>66348999189.480576</v>
      </c>
      <c r="G256" s="15" t="s">
        <v>250</v>
      </c>
      <c r="H256" s="120">
        <f t="shared" ref="H256:H263" si="285">F256/D256*4</f>
        <v>1327.8754698095643</v>
      </c>
      <c r="I256" s="86">
        <f t="shared" si="220"/>
        <v>25.536066727107006</v>
      </c>
      <c r="J256" s="83">
        <f t="shared" si="221"/>
        <v>1322.4816155749404</v>
      </c>
      <c r="K256" s="86">
        <f t="shared" si="222"/>
        <v>25.432338761056545</v>
      </c>
      <c r="L256" s="84"/>
      <c r="M256" s="7">
        <v>2009</v>
      </c>
      <c r="N256" s="6">
        <f t="shared" ref="N256" si="286">AVERAGE(D253:D256)</f>
        <v>199220531</v>
      </c>
      <c r="O256" s="6">
        <f t="shared" ref="O256" si="287">AVERAGE(F253:F256)*4</f>
        <v>269098745963.50696</v>
      </c>
      <c r="P256" s="6">
        <f t="shared" ref="P256" si="288">AVERAGE(B253:B256)*1000</f>
        <v>197803250</v>
      </c>
      <c r="Q256" s="6">
        <f t="shared" ref="Q256" si="289">AVERAGE(E253:E256)*4</f>
        <v>266150801483.50696</v>
      </c>
      <c r="R256" s="7">
        <v>2009</v>
      </c>
      <c r="S256" s="7"/>
      <c r="Z256" s="7"/>
      <c r="AA256" s="76"/>
      <c r="AB256" s="76"/>
    </row>
    <row r="257" spans="1:28" x14ac:dyDescent="0.2">
      <c r="A257" t="s">
        <v>480</v>
      </c>
      <c r="B257" s="32">
        <f>Data2!P262</f>
        <v>198548.33333333334</v>
      </c>
      <c r="C257" s="32">
        <f>Data3!Q262</f>
        <v>1428173</v>
      </c>
      <c r="D257" s="28">
        <f t="shared" si="283"/>
        <v>199976506.33333334</v>
      </c>
      <c r="E257" s="6">
        <f>Data1!T257</f>
        <v>65922504261.80999</v>
      </c>
      <c r="F257" s="28">
        <f t="shared" si="284"/>
        <v>66665154221.80999</v>
      </c>
      <c r="G257" s="76" t="s">
        <v>480</v>
      </c>
      <c r="H257" s="120">
        <f t="shared" si="285"/>
        <v>1333.4597237275132</v>
      </c>
      <c r="I257" s="86">
        <f t="shared" si="220"/>
        <v>25.6434562255291</v>
      </c>
      <c r="J257" s="83">
        <f t="shared" si="221"/>
        <v>1328.0898037282607</v>
      </c>
      <c r="K257" s="86">
        <f t="shared" si="222"/>
        <v>25.540188533235781</v>
      </c>
      <c r="L257" s="11"/>
      <c r="N257" s="6"/>
      <c r="Z257" s="7"/>
      <c r="AA257" s="76"/>
      <c r="AB257" s="76"/>
    </row>
    <row r="258" spans="1:28" x14ac:dyDescent="0.2">
      <c r="A258" t="s">
        <v>481</v>
      </c>
      <c r="B258" s="32">
        <f>Data2!P263</f>
        <v>198896.33333333334</v>
      </c>
      <c r="C258" s="32">
        <f>Data3!Q263</f>
        <v>1430501.3333333333</v>
      </c>
      <c r="D258" s="28">
        <f t="shared" si="283"/>
        <v>200326834.66666669</v>
      </c>
      <c r="E258" s="6">
        <f>Data1!T258</f>
        <v>66867234943.922264</v>
      </c>
      <c r="F258" s="28">
        <f t="shared" si="284"/>
        <v>67611095637.2556</v>
      </c>
      <c r="G258" s="76" t="s">
        <v>481</v>
      </c>
      <c r="H258" s="120">
        <f t="shared" si="285"/>
        <v>1350.015753001976</v>
      </c>
      <c r="I258" s="86">
        <f t="shared" si="220"/>
        <v>25.961841403884154</v>
      </c>
      <c r="J258" s="83">
        <f t="shared" si="221"/>
        <v>1344.7655635130984</v>
      </c>
      <c r="K258" s="86">
        <f t="shared" si="222"/>
        <v>25.860876221405739</v>
      </c>
      <c r="L258" s="11"/>
      <c r="N258" s="6"/>
      <c r="Z258" s="6"/>
      <c r="AA258" s="76"/>
      <c r="AB258" s="76"/>
    </row>
    <row r="259" spans="1:28" x14ac:dyDescent="0.2">
      <c r="A259" t="s">
        <v>482</v>
      </c>
      <c r="B259" s="32">
        <f>Data2!P264</f>
        <v>199311.66666666666</v>
      </c>
      <c r="C259" s="32">
        <f>Data3!Q264</f>
        <v>1433927.6666666667</v>
      </c>
      <c r="D259" s="28">
        <f t="shared" si="283"/>
        <v>200745594.33333331</v>
      </c>
      <c r="E259" s="6">
        <f>Data1!T259</f>
        <v>66656656574.189247</v>
      </c>
      <c r="F259" s="28">
        <f t="shared" si="284"/>
        <v>67402298960.855911</v>
      </c>
      <c r="G259" s="76" t="s">
        <v>482</v>
      </c>
      <c r="H259" s="120">
        <f t="shared" si="285"/>
        <v>1343.0391672543706</v>
      </c>
      <c r="I259" s="86">
        <f t="shared" si="220"/>
        <v>25.827676293353282</v>
      </c>
      <c r="J259" s="83">
        <f t="shared" si="221"/>
        <v>1337.7371769344008</v>
      </c>
      <c r="K259" s="86">
        <f t="shared" si="222"/>
        <v>25.725714941046171</v>
      </c>
      <c r="L259" s="11"/>
      <c r="N259" s="6"/>
      <c r="Z259" s="6"/>
      <c r="AA259" s="76"/>
      <c r="AB259" s="76"/>
    </row>
    <row r="260" spans="1:28" x14ac:dyDescent="0.2">
      <c r="A260" t="s">
        <v>483</v>
      </c>
      <c r="B260" s="32">
        <f>Data2!P265</f>
        <v>199736.66666666666</v>
      </c>
      <c r="C260" s="32">
        <f>Data3!Q265</f>
        <v>1432450</v>
      </c>
      <c r="D260" s="28">
        <f t="shared" si="283"/>
        <v>201169116.66666666</v>
      </c>
      <c r="E260" s="6">
        <f>Data1!T260</f>
        <v>66606605360.648712</v>
      </c>
      <c r="F260" s="28">
        <f t="shared" si="284"/>
        <v>67351479360.648712</v>
      </c>
      <c r="G260" s="76" t="s">
        <v>483</v>
      </c>
      <c r="H260" s="120">
        <f t="shared" si="285"/>
        <v>1339.2011751435746</v>
      </c>
      <c r="I260" s="86">
        <f t="shared" si="220"/>
        <v>25.753868752761051</v>
      </c>
      <c r="J260" s="83">
        <f t="shared" si="221"/>
        <v>1333.8883935978781</v>
      </c>
      <c r="K260" s="86">
        <f t="shared" si="222"/>
        <v>25.651699876882272</v>
      </c>
      <c r="L260" s="84"/>
      <c r="M260" s="7">
        <v>2010</v>
      </c>
      <c r="N260" s="6">
        <f>AVERAGE(D257:D260)</f>
        <v>200554512.99999997</v>
      </c>
      <c r="O260" s="6">
        <f>AVERAGE(F257:F260)*4</f>
        <v>269030028180.57022</v>
      </c>
      <c r="P260" s="6">
        <f t="shared" ref="P260" si="290">AVERAGE(B257:B260)*1000</f>
        <v>199123250</v>
      </c>
      <c r="Q260" s="6">
        <f t="shared" ref="Q260" si="291">AVERAGE(E257:E260)*4</f>
        <v>266053001140.57022</v>
      </c>
      <c r="R260" s="7">
        <v>2010</v>
      </c>
      <c r="S260" s="7"/>
      <c r="Z260" s="6"/>
      <c r="AA260" s="76"/>
      <c r="AB260" s="76"/>
    </row>
    <row r="261" spans="1:28" x14ac:dyDescent="0.2">
      <c r="A261" t="s">
        <v>484</v>
      </c>
      <c r="B261" s="32">
        <f>Data2!P266</f>
        <v>199440</v>
      </c>
      <c r="C261" s="32">
        <f>Data3!Q266</f>
        <v>1434495.3333333333</v>
      </c>
      <c r="D261" s="28">
        <f t="shared" si="283"/>
        <v>200874495.33333334</v>
      </c>
      <c r="E261" s="6">
        <f>Data1!T261</f>
        <v>66696034367.468979</v>
      </c>
      <c r="F261" s="28">
        <f t="shared" si="284"/>
        <v>67441971940.802315</v>
      </c>
      <c r="G261" s="76" t="s">
        <v>484</v>
      </c>
      <c r="H261" s="120">
        <f t="shared" si="285"/>
        <v>1342.9673454340407</v>
      </c>
      <c r="I261" s="86">
        <f t="shared" si="220"/>
        <v>25.826295104500783</v>
      </c>
      <c r="J261" s="83">
        <f t="shared" si="221"/>
        <v>1337.666152576594</v>
      </c>
      <c r="K261" s="86">
        <f t="shared" si="222"/>
        <v>25.724349088011422</v>
      </c>
      <c r="L261" s="11"/>
      <c r="Z261" s="6"/>
      <c r="AA261" s="76"/>
      <c r="AB261" s="76"/>
    </row>
    <row r="262" spans="1:28" x14ac:dyDescent="0.2">
      <c r="A262" t="s">
        <v>485</v>
      </c>
      <c r="B262" s="32">
        <f>Data2!P267</f>
        <v>199802.33333333334</v>
      </c>
      <c r="C262" s="32">
        <f>Data3!Q267</f>
        <v>1432811.6666666667</v>
      </c>
      <c r="D262" s="28">
        <f t="shared" si="283"/>
        <v>201235145</v>
      </c>
      <c r="E262" s="6">
        <f>Data1!T262</f>
        <v>67082024746.531746</v>
      </c>
      <c r="F262" s="28">
        <f t="shared" si="284"/>
        <v>67827086813.19841</v>
      </c>
      <c r="G262" s="76" t="s">
        <v>485</v>
      </c>
      <c r="H262" s="120">
        <f t="shared" si="285"/>
        <v>1348.2155279227873</v>
      </c>
      <c r="I262" s="86">
        <f t="shared" si="220"/>
        <v>25.927221690822833</v>
      </c>
      <c r="J262" s="83">
        <f t="shared" si="221"/>
        <v>1342.9677947677969</v>
      </c>
      <c r="K262" s="86">
        <f t="shared" si="222"/>
        <v>25.826303745534556</v>
      </c>
      <c r="L262" s="11"/>
      <c r="Z262" s="6"/>
      <c r="AA262" s="76"/>
      <c r="AB262" s="76"/>
    </row>
    <row r="263" spans="1:28" x14ac:dyDescent="0.2">
      <c r="A263" t="s">
        <v>486</v>
      </c>
      <c r="B263" s="32">
        <f>Data2!P268</f>
        <v>200087.66666666666</v>
      </c>
      <c r="C263" s="32">
        <f>Data3!Q268</f>
        <v>1429980.6666666667</v>
      </c>
      <c r="D263" s="28">
        <f t="shared" si="283"/>
        <v>201517647.33333331</v>
      </c>
      <c r="E263" s="6">
        <f>Data1!T263</f>
        <v>67131615369.57991</v>
      </c>
      <c r="F263" s="28">
        <f t="shared" si="284"/>
        <v>67875205316.246574</v>
      </c>
      <c r="G263" s="76" t="s">
        <v>486</v>
      </c>
      <c r="H263" s="120">
        <f t="shared" si="285"/>
        <v>1347.2806221079625</v>
      </c>
      <c r="I263" s="86">
        <f t="shared" si="220"/>
        <v>25.909242732845431</v>
      </c>
      <c r="J263" s="83">
        <f t="shared" si="221"/>
        <v>1342.044044751982</v>
      </c>
      <c r="K263" s="86">
        <f t="shared" si="222"/>
        <v>25.8085393221535</v>
      </c>
      <c r="L263" s="11"/>
      <c r="Z263" s="6"/>
      <c r="AA263" s="76"/>
      <c r="AB263" s="76"/>
    </row>
    <row r="264" spans="1:28" x14ac:dyDescent="0.2">
      <c r="A264" t="s">
        <v>487</v>
      </c>
      <c r="B264" s="32">
        <f>Data2!P269</f>
        <v>200225.66666666701</v>
      </c>
      <c r="C264" s="32">
        <f>Data3!Q269</f>
        <v>1419900.6666666667</v>
      </c>
      <c r="D264" s="28">
        <f>B264*1000+C264</f>
        <v>201645567.33333367</v>
      </c>
      <c r="E264" s="6">
        <f>Data1!T264</f>
        <v>67690750769.93589</v>
      </c>
      <c r="F264" s="28">
        <f>E264+40*C264*13</f>
        <v>68429099116.602554</v>
      </c>
      <c r="G264" s="76" t="s">
        <v>487</v>
      </c>
      <c r="H264" s="120">
        <f>F264/D264*4</f>
        <v>1357.413406533944</v>
      </c>
      <c r="I264" s="86">
        <f t="shared" ref="I264:I288" si="292">H264/52</f>
        <v>26.104103971806616</v>
      </c>
      <c r="J264" s="83">
        <f t="shared" ref="J264:J286" si="293">E264/(B264*1000)*4</f>
        <v>1352.2891824378648</v>
      </c>
      <c r="K264" s="86">
        <f t="shared" ref="K264:K288" si="294">J264/52</f>
        <v>26.00556120072817</v>
      </c>
      <c r="L264" s="84"/>
      <c r="M264" s="7">
        <v>2011</v>
      </c>
      <c r="N264" s="6">
        <f>AVERAGE(D261:D264)</f>
        <v>201318213.75000012</v>
      </c>
      <c r="O264" s="6">
        <f>AVERAGE(F261:F264)*4</f>
        <v>271573363186.84985</v>
      </c>
      <c r="P264" s="6">
        <f t="shared" ref="P264" si="295">AVERAGE(B261:B264)*1000</f>
        <v>199888916.66666675</v>
      </c>
      <c r="Q264" s="6">
        <f t="shared" ref="Q264" si="296">AVERAGE(E261:E264)*4</f>
        <v>268600425253.51651</v>
      </c>
      <c r="R264" s="7">
        <v>2011</v>
      </c>
      <c r="S264" s="7"/>
      <c r="Z264" s="6"/>
      <c r="AA264" s="76"/>
      <c r="AB264" s="76"/>
    </row>
    <row r="265" spans="1:28" x14ac:dyDescent="0.2">
      <c r="A265" s="76" t="s">
        <v>526</v>
      </c>
      <c r="B265" s="32">
        <f>Data2!P270</f>
        <v>201204.33333333334</v>
      </c>
      <c r="C265" s="32">
        <f>Data3!Q270</f>
        <v>1412638</v>
      </c>
      <c r="D265" s="28">
        <f t="shared" ref="D265:D287" si="297">B265*1000+C265</f>
        <v>202616971.33333334</v>
      </c>
      <c r="E265" s="6">
        <f>Data1!T265</f>
        <v>68332127954.372093</v>
      </c>
      <c r="F265" s="28">
        <f t="shared" ref="F265:F285" si="298">E265+40*C265*13</f>
        <v>69066699714.372101</v>
      </c>
      <c r="G265" s="76" t="s">
        <v>526</v>
      </c>
      <c r="H265" s="120">
        <f t="shared" ref="H265:H288" si="299">F265/D265*4</f>
        <v>1363.4928853170486</v>
      </c>
      <c r="I265" s="86">
        <f t="shared" si="292"/>
        <v>26.221017025327857</v>
      </c>
      <c r="J265" s="83">
        <f t="shared" si="293"/>
        <v>1358.4623516267295</v>
      </c>
      <c r="K265" s="86">
        <f t="shared" si="294"/>
        <v>26.124275992821723</v>
      </c>
      <c r="L265" s="11"/>
      <c r="N265" s="76"/>
      <c r="O265" s="76"/>
      <c r="Z265" s="6"/>
      <c r="AA265" s="76"/>
      <c r="AB265" s="76"/>
    </row>
    <row r="266" spans="1:28" x14ac:dyDescent="0.2">
      <c r="A266" s="76" t="s">
        <v>527</v>
      </c>
      <c r="B266" s="32">
        <f>Data2!P271</f>
        <v>201357.33333333334</v>
      </c>
      <c r="C266" s="32">
        <f>Data3!Q271</f>
        <v>1404598.3333333333</v>
      </c>
      <c r="D266" s="28">
        <f t="shared" si="297"/>
        <v>202761931.66666669</v>
      </c>
      <c r="E266" s="6">
        <f>Data1!T266</f>
        <v>68133352665.471123</v>
      </c>
      <c r="F266" s="28">
        <f t="shared" si="298"/>
        <v>68863743798.804459</v>
      </c>
      <c r="G266" s="76" t="s">
        <v>527</v>
      </c>
      <c r="H266" s="120">
        <f t="shared" si="299"/>
        <v>1358.514258228985</v>
      </c>
      <c r="I266" s="86">
        <f t="shared" si="292"/>
        <v>26.125274196711249</v>
      </c>
      <c r="J266" s="83">
        <f t="shared" si="293"/>
        <v>1353.4814260314224</v>
      </c>
      <c r="K266" s="86">
        <f t="shared" si="294"/>
        <v>26.028488962142738</v>
      </c>
      <c r="L266" s="11"/>
      <c r="N266" s="76"/>
      <c r="O266" s="76"/>
      <c r="Z266" s="6"/>
      <c r="AA266" s="76"/>
      <c r="AB266" s="76"/>
    </row>
    <row r="267" spans="1:28" x14ac:dyDescent="0.2">
      <c r="A267" s="76" t="s">
        <v>528</v>
      </c>
      <c r="B267" s="32">
        <f>Data2!P272</f>
        <v>201485.33333333334</v>
      </c>
      <c r="C267" s="32">
        <f>Data3!Q272</f>
        <v>1402802.6666666667</v>
      </c>
      <c r="D267" s="28">
        <f t="shared" si="297"/>
        <v>202888136</v>
      </c>
      <c r="E267" s="6">
        <f>Data1!T267</f>
        <v>68750599612.987274</v>
      </c>
      <c r="F267" s="28">
        <f t="shared" si="298"/>
        <v>69480056999.653946</v>
      </c>
      <c r="G267" s="76" t="s">
        <v>528</v>
      </c>
      <c r="H267" s="120">
        <f t="shared" si="299"/>
        <v>1369.8200076056482</v>
      </c>
      <c r="I267" s="86">
        <f t="shared" si="292"/>
        <v>26.342692453954776</v>
      </c>
      <c r="J267" s="83">
        <f t="shared" si="293"/>
        <v>1364.8755167553093</v>
      </c>
      <c r="K267" s="86">
        <f t="shared" si="294"/>
        <v>26.247606091448255</v>
      </c>
      <c r="L267" s="11"/>
      <c r="N267" s="76"/>
      <c r="O267" s="76"/>
      <c r="Z267" s="6"/>
      <c r="AA267" s="76"/>
      <c r="AB267" s="76"/>
    </row>
    <row r="268" spans="1:28" x14ac:dyDescent="0.2">
      <c r="A268" s="76" t="s">
        <v>529</v>
      </c>
      <c r="B268" s="32">
        <f>Data2!P273</f>
        <v>201614</v>
      </c>
      <c r="C268" s="32">
        <f>Data3!Q273</f>
        <v>1387210.6666666667</v>
      </c>
      <c r="D268" s="28">
        <f t="shared" si="297"/>
        <v>203001210.66666666</v>
      </c>
      <c r="E268" s="6">
        <f>Data1!T268</f>
        <v>69334927719.426147</v>
      </c>
      <c r="F268" s="28">
        <f t="shared" si="298"/>
        <v>70056277266.092819</v>
      </c>
      <c r="G268" s="76" t="s">
        <v>529</v>
      </c>
      <c r="H268" s="120">
        <f t="shared" si="299"/>
        <v>1380.4110238756571</v>
      </c>
      <c r="I268" s="86">
        <f t="shared" si="292"/>
        <v>26.546365843762636</v>
      </c>
      <c r="J268" s="83">
        <f t="shared" si="293"/>
        <v>1375.5974827031089</v>
      </c>
      <c r="K268" s="86">
        <f t="shared" si="294"/>
        <v>26.453797744290554</v>
      </c>
      <c r="L268" s="84"/>
      <c r="M268" s="7">
        <v>2012</v>
      </c>
      <c r="N268" s="6">
        <f t="shared" ref="N268" si="300">AVERAGE(D265:D268)</f>
        <v>202817062.41666666</v>
      </c>
      <c r="O268" s="6">
        <f t="shared" ref="O268" si="301">AVERAGE(F265:F268)*4</f>
        <v>277466777778.92334</v>
      </c>
      <c r="P268" s="6">
        <f t="shared" ref="P268" si="302">AVERAGE(B265:B268)*1000</f>
        <v>201415250</v>
      </c>
      <c r="Q268" s="6">
        <f t="shared" ref="Q268" si="303">AVERAGE(E265:E268)*4</f>
        <v>274551007952.25665</v>
      </c>
      <c r="R268" s="7">
        <v>2012</v>
      </c>
      <c r="S268" s="7"/>
      <c r="Z268" s="6"/>
      <c r="AA268" s="76"/>
      <c r="AB268" s="76"/>
    </row>
    <row r="269" spans="1:28" x14ac:dyDescent="0.2">
      <c r="A269" s="76" t="s">
        <v>530</v>
      </c>
      <c r="B269" s="32">
        <f>Data2!P274</f>
        <v>201975</v>
      </c>
      <c r="C269" s="32">
        <f>Data3!Q274</f>
        <v>1386964.3333333333</v>
      </c>
      <c r="D269" s="28">
        <f t="shared" si="297"/>
        <v>203361964.33333334</v>
      </c>
      <c r="E269" s="6">
        <f>Data1!T269</f>
        <v>69181953571.774628</v>
      </c>
      <c r="F269" s="28">
        <f t="shared" si="298"/>
        <v>69903175025.107956</v>
      </c>
      <c r="G269" s="76" t="s">
        <v>530</v>
      </c>
      <c r="H269" s="120">
        <f t="shared" si="299"/>
        <v>1374.9508223775556</v>
      </c>
      <c r="I269" s="86">
        <f t="shared" si="292"/>
        <v>26.441361968799146</v>
      </c>
      <c r="J269" s="83">
        <f t="shared" si="293"/>
        <v>1370.1092426641837</v>
      </c>
      <c r="K269" s="86">
        <f t="shared" si="294"/>
        <v>26.348254666618917</v>
      </c>
      <c r="L269" s="11"/>
      <c r="N269" s="76"/>
      <c r="O269" s="76"/>
      <c r="Z269" s="6"/>
      <c r="AA269" s="76"/>
      <c r="AB269" s="76"/>
    </row>
    <row r="270" spans="1:28" x14ac:dyDescent="0.2">
      <c r="A270" s="76" t="s">
        <v>531</v>
      </c>
      <c r="B270" s="32">
        <f>Data2!P275</f>
        <v>202173.33333333334</v>
      </c>
      <c r="C270" s="32">
        <f>Data3!Q275</f>
        <v>1384185.6666666667</v>
      </c>
      <c r="D270" s="28">
        <f t="shared" si="297"/>
        <v>203557519</v>
      </c>
      <c r="E270" s="6">
        <f>Data1!T270</f>
        <v>69616431069.507538</v>
      </c>
      <c r="F270" s="28">
        <f t="shared" si="298"/>
        <v>70336207616.17421</v>
      </c>
      <c r="G270" s="76" t="s">
        <v>531</v>
      </c>
      <c r="H270" s="120">
        <f t="shared" si="299"/>
        <v>1382.1392196507211</v>
      </c>
      <c r="I270" s="86">
        <f t="shared" si="292"/>
        <v>26.579600377898483</v>
      </c>
      <c r="J270" s="83">
        <f t="shared" si="293"/>
        <v>1377.3612953144009</v>
      </c>
      <c r="K270" s="86">
        <f t="shared" si="294"/>
        <v>26.487717217584631</v>
      </c>
      <c r="L270" s="11"/>
      <c r="N270" s="76"/>
      <c r="O270" s="76"/>
      <c r="Z270" s="6"/>
      <c r="AA270" s="76"/>
      <c r="AB270" s="76"/>
    </row>
    <row r="271" spans="1:28" x14ac:dyDescent="0.2">
      <c r="A271" s="76" t="s">
        <v>532</v>
      </c>
      <c r="B271" s="32">
        <f>Data2!P276</f>
        <v>202371</v>
      </c>
      <c r="C271" s="32">
        <f>Data3!Q276</f>
        <v>1391228</v>
      </c>
      <c r="D271" s="28">
        <f t="shared" si="297"/>
        <v>203762228</v>
      </c>
      <c r="E271" s="6">
        <f>Data1!T271</f>
        <v>69900839127.97583</v>
      </c>
      <c r="F271" s="28">
        <f t="shared" si="298"/>
        <v>70624277687.97583</v>
      </c>
      <c r="G271" s="76" t="s">
        <v>532</v>
      </c>
      <c r="H271" s="120">
        <f t="shared" si="299"/>
        <v>1386.4056823716285</v>
      </c>
      <c r="I271" s="86">
        <f t="shared" si="292"/>
        <v>26.661647737915931</v>
      </c>
      <c r="J271" s="83">
        <f t="shared" si="293"/>
        <v>1381.6374703485346</v>
      </c>
      <c r="K271" s="86">
        <f t="shared" si="294"/>
        <v>26.569951352856435</v>
      </c>
      <c r="L271" s="11"/>
      <c r="N271" s="76"/>
      <c r="O271" s="76"/>
      <c r="Z271" s="6"/>
      <c r="AA271" s="76"/>
      <c r="AB271" s="76"/>
    </row>
    <row r="272" spans="1:28" x14ac:dyDescent="0.2">
      <c r="A272" s="76" t="s">
        <v>533</v>
      </c>
      <c r="B272" s="32">
        <f>Data2!P277</f>
        <v>202551</v>
      </c>
      <c r="C272" s="32">
        <f>Data3!Q277</f>
        <v>1374606</v>
      </c>
      <c r="D272" s="28">
        <f t="shared" si="297"/>
        <v>203925606</v>
      </c>
      <c r="E272" s="6">
        <f>Data1!T272</f>
        <v>70135038544.256805</v>
      </c>
      <c r="F272" s="28">
        <f t="shared" si="298"/>
        <v>70849833664.256805</v>
      </c>
      <c r="G272" s="76" t="s">
        <v>533</v>
      </c>
      <c r="H272" s="120">
        <f t="shared" si="299"/>
        <v>1389.7192226905886</v>
      </c>
      <c r="I272" s="86">
        <f t="shared" si="292"/>
        <v>26.725369667126703</v>
      </c>
      <c r="J272" s="83">
        <f t="shared" si="293"/>
        <v>1385.0346538749609</v>
      </c>
      <c r="K272" s="86">
        <f t="shared" si="294"/>
        <v>26.635281805287711</v>
      </c>
      <c r="L272" s="84"/>
      <c r="M272" s="7">
        <v>2013</v>
      </c>
      <c r="N272" s="6">
        <f t="shared" ref="N272" si="304">AVERAGE(D269:D272)</f>
        <v>203651829.33333334</v>
      </c>
      <c r="O272" s="6">
        <f t="shared" ref="O272" si="305">AVERAGE(F269:F272)*4</f>
        <v>281713493993.51477</v>
      </c>
      <c r="P272" s="6">
        <f t="shared" ref="P272" si="306">AVERAGE(B269:B272)*1000</f>
        <v>202267583.33333334</v>
      </c>
      <c r="Q272" s="6">
        <f t="shared" ref="Q272" si="307">AVERAGE(E269:E272)*4</f>
        <v>278834262313.51477</v>
      </c>
      <c r="R272" s="7">
        <v>2013</v>
      </c>
      <c r="S272" s="7"/>
      <c r="Z272" s="6"/>
      <c r="AA272" s="76"/>
      <c r="AB272" s="76"/>
    </row>
    <row r="273" spans="1:28" x14ac:dyDescent="0.2">
      <c r="A273" s="76" t="s">
        <v>534</v>
      </c>
      <c r="B273" s="32">
        <f>Data2!P278</f>
        <v>202676.66666666666</v>
      </c>
      <c r="C273" s="32">
        <f>Data3!Q278</f>
        <v>1367937.6666666667</v>
      </c>
      <c r="D273" s="28">
        <f t="shared" si="297"/>
        <v>204044604.33333331</v>
      </c>
      <c r="E273" s="6">
        <f>Data1!T273</f>
        <v>69988266452.72847</v>
      </c>
      <c r="F273" s="28">
        <f t="shared" si="298"/>
        <v>70699594039.395142</v>
      </c>
      <c r="G273" s="76" t="s">
        <v>534</v>
      </c>
      <c r="H273" s="120">
        <f t="shared" si="299"/>
        <v>1385.9635106821681</v>
      </c>
      <c r="I273" s="86">
        <f t="shared" si="292"/>
        <v>26.653144436195539</v>
      </c>
      <c r="J273" s="83">
        <f t="shared" si="293"/>
        <v>1381.2792089744612</v>
      </c>
      <c r="K273" s="86">
        <f t="shared" si="294"/>
        <v>26.563061711047332</v>
      </c>
      <c r="L273" s="11"/>
      <c r="N273" s="76"/>
      <c r="O273" s="76"/>
      <c r="Z273" s="6"/>
      <c r="AA273" s="76"/>
      <c r="AB273" s="76"/>
    </row>
    <row r="274" spans="1:28" x14ac:dyDescent="0.2">
      <c r="A274" s="76" t="s">
        <v>535</v>
      </c>
      <c r="B274" s="32">
        <f>Data2!P279</f>
        <v>202858.33333333334</v>
      </c>
      <c r="C274" s="32">
        <f>Data3!Q279</f>
        <v>1360516.6666666667</v>
      </c>
      <c r="D274" s="28">
        <f t="shared" si="297"/>
        <v>204218850</v>
      </c>
      <c r="E274" s="6">
        <f>Data1!T274</f>
        <v>70787573241.255814</v>
      </c>
      <c r="F274" s="28">
        <f t="shared" si="298"/>
        <v>71495041907.922485</v>
      </c>
      <c r="G274" s="76" t="s">
        <v>535</v>
      </c>
      <c r="H274" s="120">
        <f t="shared" si="299"/>
        <v>1400.3612674916637</v>
      </c>
      <c r="I274" s="86">
        <f t="shared" si="292"/>
        <v>26.930024374839686</v>
      </c>
      <c r="J274" s="83">
        <f t="shared" si="293"/>
        <v>1395.8031120158892</v>
      </c>
      <c r="K274" s="86">
        <f t="shared" si="294"/>
        <v>26.8423675387671</v>
      </c>
      <c r="L274" s="11"/>
      <c r="N274" s="76"/>
      <c r="O274" s="76"/>
      <c r="Z274" s="6"/>
      <c r="AA274" s="76"/>
      <c r="AB274" s="76"/>
    </row>
    <row r="275" spans="1:28" x14ac:dyDescent="0.2">
      <c r="A275" s="76" t="s">
        <v>536</v>
      </c>
      <c r="B275" s="32">
        <f>Data2!P280</f>
        <v>203110.33333333334</v>
      </c>
      <c r="C275" s="32">
        <f>Data3!Q280</f>
        <v>1346746.3333333333</v>
      </c>
      <c r="D275" s="28">
        <f t="shared" si="297"/>
        <v>204457079.66666669</v>
      </c>
      <c r="E275" s="6">
        <f>Data1!T275</f>
        <v>71109519614.976883</v>
      </c>
      <c r="F275" s="28">
        <f t="shared" si="298"/>
        <v>71809827708.310211</v>
      </c>
      <c r="G275" s="76" t="s">
        <v>536</v>
      </c>
      <c r="H275" s="120">
        <f t="shared" si="299"/>
        <v>1404.888064045211</v>
      </c>
      <c r="I275" s="86">
        <f t="shared" si="292"/>
        <v>27.017078154715595</v>
      </c>
      <c r="J275" s="83">
        <f t="shared" si="293"/>
        <v>1400.4116570135486</v>
      </c>
      <c r="K275" s="86">
        <f t="shared" si="294"/>
        <v>26.930993404106705</v>
      </c>
      <c r="L275" s="11"/>
      <c r="N275" s="76"/>
      <c r="O275" s="76"/>
      <c r="Z275" s="6"/>
      <c r="AA275" s="76"/>
      <c r="AB275" s="76"/>
    </row>
    <row r="276" spans="1:28" x14ac:dyDescent="0.2">
      <c r="A276" s="76" t="s">
        <v>537</v>
      </c>
      <c r="B276" s="32">
        <f>Data2!P281</f>
        <v>203303.66666666666</v>
      </c>
      <c r="C276" s="32">
        <f>Data3!Q281</f>
        <v>1328031.3333333333</v>
      </c>
      <c r="D276" s="28">
        <f t="shared" si="297"/>
        <v>204631698</v>
      </c>
      <c r="E276" s="6">
        <f>Data1!T276</f>
        <v>71701204622.54747</v>
      </c>
      <c r="F276" s="28">
        <f t="shared" si="298"/>
        <v>72391780915.880798</v>
      </c>
      <c r="G276" s="76" t="s">
        <v>537</v>
      </c>
      <c r="H276" s="120">
        <f t="shared" si="299"/>
        <v>1415.0648530684782</v>
      </c>
      <c r="I276" s="86">
        <f t="shared" si="292"/>
        <v>27.212785635932274</v>
      </c>
      <c r="J276" s="83">
        <f t="shared" si="293"/>
        <v>1410.7213273257405</v>
      </c>
      <c r="K276" s="86">
        <f t="shared" si="294"/>
        <v>27.129256294725778</v>
      </c>
      <c r="L276" s="84"/>
      <c r="M276" s="7">
        <v>2014</v>
      </c>
      <c r="N276" s="6">
        <f t="shared" ref="N276" si="308">AVERAGE(D273:D276)</f>
        <v>204338058</v>
      </c>
      <c r="O276" s="6">
        <f t="shared" ref="O276" si="309">AVERAGE(F273:F276)*4</f>
        <v>286396244571.50867</v>
      </c>
      <c r="P276" s="6">
        <f t="shared" ref="P276" si="310">AVERAGE(B273:B276)*1000</f>
        <v>202987250</v>
      </c>
      <c r="Q276" s="6">
        <f t="shared" ref="Q276" si="311">AVERAGE(E273:E276)*4</f>
        <v>283586563931.50867</v>
      </c>
      <c r="R276" s="7">
        <v>2014</v>
      </c>
      <c r="S276" s="7"/>
      <c r="Z276" s="6"/>
      <c r="AA276" s="76"/>
      <c r="AB276" s="76"/>
    </row>
    <row r="277" spans="1:28" x14ac:dyDescent="0.2">
      <c r="A277" s="76" t="s">
        <v>538</v>
      </c>
      <c r="B277" s="32">
        <f>Data2!P282</f>
        <v>203965</v>
      </c>
      <c r="C277" s="32">
        <f>Data3!Q282</f>
        <v>1318921.6666666667</v>
      </c>
      <c r="D277" s="28">
        <f t="shared" si="297"/>
        <v>205283921.66666666</v>
      </c>
      <c r="E277" s="6">
        <f>Data1!T277</f>
        <v>72102986240.82634</v>
      </c>
      <c r="F277" s="28">
        <f t="shared" si="298"/>
        <v>72788825507.493011</v>
      </c>
      <c r="G277" s="76" t="s">
        <v>538</v>
      </c>
      <c r="H277" s="120">
        <f t="shared" si="299"/>
        <v>1418.3054360328351</v>
      </c>
      <c r="I277" s="86">
        <f t="shared" si="292"/>
        <v>27.275104539092982</v>
      </c>
      <c r="J277" s="83">
        <f t="shared" si="293"/>
        <v>1414.0266465486989</v>
      </c>
      <c r="K277" s="86">
        <f t="shared" si="294"/>
        <v>27.192820125936517</v>
      </c>
      <c r="L277" s="11"/>
      <c r="N277" s="76"/>
      <c r="O277" s="76"/>
      <c r="Z277" s="6"/>
      <c r="AA277" s="76"/>
      <c r="AB277" s="76"/>
    </row>
    <row r="278" spans="1:28" x14ac:dyDescent="0.2">
      <c r="A278" s="76" t="s">
        <v>539</v>
      </c>
      <c r="B278" s="32">
        <f>Data2!P283</f>
        <v>204139.33333333334</v>
      </c>
      <c r="C278" s="32">
        <f>Data3!Q283</f>
        <v>1312679.3333333333</v>
      </c>
      <c r="D278" s="28">
        <f t="shared" si="297"/>
        <v>205452012.66666669</v>
      </c>
      <c r="E278" s="6">
        <f>Data1!T278</f>
        <v>72318947257.257935</v>
      </c>
      <c r="F278" s="28">
        <f t="shared" si="298"/>
        <v>73001540510.591263</v>
      </c>
      <c r="G278" s="76" t="s">
        <v>539</v>
      </c>
      <c r="H278" s="120">
        <f t="shared" si="299"/>
        <v>1421.2864515283536</v>
      </c>
      <c r="I278" s="86">
        <f t="shared" si="292"/>
        <v>27.332431760160645</v>
      </c>
      <c r="J278" s="83">
        <f t="shared" si="293"/>
        <v>1417.0507187690355</v>
      </c>
      <c r="K278" s="86">
        <f t="shared" si="294"/>
        <v>27.250975360942991</v>
      </c>
      <c r="L278" s="11"/>
      <c r="N278" s="76"/>
      <c r="O278" s="76"/>
      <c r="Z278" s="6"/>
      <c r="AA278" s="76"/>
      <c r="AB278" s="76"/>
    </row>
    <row r="279" spans="1:28" x14ac:dyDescent="0.2">
      <c r="A279" s="76" t="s">
        <v>540</v>
      </c>
      <c r="B279" s="32">
        <f>Data2!P284</f>
        <v>204443</v>
      </c>
      <c r="C279" s="32">
        <f>Data3!Q284</f>
        <v>1314735.3333333333</v>
      </c>
      <c r="D279" s="28">
        <f t="shared" si="297"/>
        <v>205757735.33333334</v>
      </c>
      <c r="E279" s="6">
        <f>Data1!T279</f>
        <v>72548179054.072937</v>
      </c>
      <c r="F279" s="28">
        <f t="shared" si="298"/>
        <v>73231841427.406265</v>
      </c>
      <c r="G279" s="76" t="s">
        <v>540</v>
      </c>
      <c r="H279" s="120">
        <f t="shared" si="299"/>
        <v>1423.6517778302452</v>
      </c>
      <c r="I279" s="86">
        <f t="shared" si="292"/>
        <v>27.377918804427793</v>
      </c>
      <c r="J279" s="83">
        <f t="shared" si="293"/>
        <v>1419.4309231242535</v>
      </c>
      <c r="K279" s="86">
        <f t="shared" si="294"/>
        <v>27.296748521620259</v>
      </c>
      <c r="L279" s="11"/>
      <c r="N279" s="76"/>
      <c r="O279" s="76"/>
      <c r="Z279" s="6"/>
      <c r="AA279" s="76"/>
      <c r="AB279" s="76"/>
    </row>
    <row r="280" spans="1:28" x14ac:dyDescent="0.2">
      <c r="A280" s="76" t="s">
        <v>541</v>
      </c>
      <c r="B280" s="32">
        <f>Data2!P285</f>
        <v>204619.66666666666</v>
      </c>
      <c r="C280" s="32">
        <f>Data3!Q285</f>
        <v>1308093</v>
      </c>
      <c r="D280" s="28">
        <f t="shared" si="297"/>
        <v>205927759.66666666</v>
      </c>
      <c r="E280" s="6">
        <f>Data1!T280</f>
        <v>72761013813.238907</v>
      </c>
      <c r="F280" s="28">
        <f t="shared" si="298"/>
        <v>73441222173.238907</v>
      </c>
      <c r="G280" s="76" t="s">
        <v>541</v>
      </c>
      <c r="H280" s="120">
        <f t="shared" si="299"/>
        <v>1426.5434109926225</v>
      </c>
      <c r="I280" s="86">
        <f t="shared" si="292"/>
        <v>27.433527134473511</v>
      </c>
      <c r="J280" s="83">
        <f t="shared" si="293"/>
        <v>1422.3659924491894</v>
      </c>
      <c r="K280" s="86">
        <f t="shared" si="294"/>
        <v>27.353192162484412</v>
      </c>
      <c r="L280" s="84"/>
      <c r="M280" s="7">
        <v>2015</v>
      </c>
      <c r="N280" s="6">
        <f t="shared" ref="N280" si="312">AVERAGE(D277:D280)</f>
        <v>205605357.33333334</v>
      </c>
      <c r="O280" s="6">
        <f t="shared" ref="O280" si="313">AVERAGE(F277:F280)*4</f>
        <v>292463429618.72943</v>
      </c>
      <c r="P280" s="6">
        <f t="shared" ref="P280" si="314">AVERAGE(B277:B280)*1000</f>
        <v>204291750</v>
      </c>
      <c r="Q280" s="6">
        <f t="shared" ref="Q280" si="315">AVERAGE(E277:E280)*4</f>
        <v>289731126365.39612</v>
      </c>
      <c r="R280" s="7">
        <v>2015</v>
      </c>
      <c r="S280" s="7"/>
      <c r="Z280" s="6"/>
      <c r="AA280" s="76"/>
      <c r="AB280" s="76"/>
    </row>
    <row r="281" spans="1:28" x14ac:dyDescent="0.2">
      <c r="A281" s="76" t="s">
        <v>542</v>
      </c>
      <c r="B281" s="32">
        <f>Data2!P286</f>
        <v>205156.66666666666</v>
      </c>
      <c r="C281" s="32">
        <f>Data3!Q286</f>
        <v>1306430.6666666667</v>
      </c>
      <c r="D281" s="28">
        <f t="shared" si="297"/>
        <v>206463097.33333331</v>
      </c>
      <c r="E281" s="6">
        <f>Data1!T281</f>
        <v>73573276599.241302</v>
      </c>
      <c r="F281" s="28">
        <f t="shared" si="298"/>
        <v>74252620545.907974</v>
      </c>
      <c r="G281" s="76" t="s">
        <v>542</v>
      </c>
      <c r="H281" s="120">
        <f t="shared" si="299"/>
        <v>1438.5644990305964</v>
      </c>
      <c r="I281" s="86">
        <f t="shared" si="292"/>
        <v>27.664701904434544</v>
      </c>
      <c r="J281" s="83">
        <f t="shared" si="293"/>
        <v>1434.4798596046853</v>
      </c>
      <c r="K281" s="86">
        <f t="shared" si="294"/>
        <v>27.586151146243949</v>
      </c>
      <c r="L281" s="11"/>
      <c r="N281" s="76"/>
      <c r="O281" s="76"/>
      <c r="Z281" s="6"/>
      <c r="AA281" s="76"/>
      <c r="AB281" s="76"/>
    </row>
    <row r="282" spans="1:28" x14ac:dyDescent="0.2">
      <c r="A282" s="76" t="s">
        <v>543</v>
      </c>
      <c r="B282" s="32">
        <f>Data2!P287</f>
        <v>205368</v>
      </c>
      <c r="C282" s="32">
        <f>Data3!Q287</f>
        <v>1302427.6666666667</v>
      </c>
      <c r="D282" s="28">
        <f t="shared" si="297"/>
        <v>206670427.66666666</v>
      </c>
      <c r="E282" s="6">
        <f>Data1!T282</f>
        <v>73408096542.870209</v>
      </c>
      <c r="F282" s="28">
        <f t="shared" si="298"/>
        <v>74085358929.53688</v>
      </c>
      <c r="G282" s="76" t="s">
        <v>543</v>
      </c>
      <c r="H282" s="120">
        <f t="shared" si="299"/>
        <v>1433.8840784522345</v>
      </c>
      <c r="I282" s="86">
        <f t="shared" si="292"/>
        <v>27.574693816389125</v>
      </c>
      <c r="J282" s="83">
        <f t="shared" si="293"/>
        <v>1429.7864622116438</v>
      </c>
      <c r="K282" s="86">
        <f t="shared" si="294"/>
        <v>27.495893504070072</v>
      </c>
      <c r="L282" s="11"/>
      <c r="N282" s="76"/>
      <c r="O282" s="76"/>
      <c r="Z282" s="6"/>
      <c r="AA282" s="76"/>
      <c r="AB282" s="76"/>
    </row>
    <row r="283" spans="1:28" x14ac:dyDescent="0.2">
      <c r="A283" s="76" t="s">
        <v>544</v>
      </c>
      <c r="B283" s="32">
        <f>Data2!P288</f>
        <v>205635.66666666666</v>
      </c>
      <c r="C283" s="32">
        <f>Data3!Q288</f>
        <v>1302841.3333333333</v>
      </c>
      <c r="D283" s="28">
        <f t="shared" si="297"/>
        <v>206938508</v>
      </c>
      <c r="E283" s="6">
        <f>Data1!T283</f>
        <v>73752900232.142334</v>
      </c>
      <c r="F283" s="28">
        <f t="shared" si="298"/>
        <v>74430377725.475662</v>
      </c>
      <c r="G283" s="76" t="s">
        <v>544</v>
      </c>
      <c r="H283" s="120">
        <f t="shared" si="299"/>
        <v>1438.6955515398934</v>
      </c>
      <c r="I283" s="86">
        <f t="shared" si="292"/>
        <v>27.66722214499795</v>
      </c>
      <c r="J283" s="83">
        <f t="shared" si="293"/>
        <v>1434.6324531666978</v>
      </c>
      <c r="K283" s="86">
        <f t="shared" si="294"/>
        <v>27.58908563782111</v>
      </c>
      <c r="L283" s="11"/>
      <c r="N283" s="76"/>
      <c r="O283" s="76"/>
      <c r="Z283" s="6"/>
      <c r="AA283" s="76"/>
      <c r="AB283" s="76"/>
    </row>
    <row r="284" spans="1:28" x14ac:dyDescent="0.2">
      <c r="A284" s="76" t="s">
        <v>545</v>
      </c>
      <c r="B284" s="32">
        <f>Data2!P289</f>
        <v>205850.66666666666</v>
      </c>
      <c r="C284" s="32">
        <f>Data3!Q289</f>
        <v>1293446.6666666667</v>
      </c>
      <c r="D284" s="28">
        <f t="shared" si="297"/>
        <v>207144113.33333331</v>
      </c>
      <c r="E284" s="6">
        <f>Data1!T284</f>
        <v>73748889350.499954</v>
      </c>
      <c r="F284" s="28">
        <f t="shared" si="298"/>
        <v>74421481617.166626</v>
      </c>
      <c r="G284" s="76" t="s">
        <v>545</v>
      </c>
      <c r="H284" s="120">
        <f t="shared" si="299"/>
        <v>1437.0957575300952</v>
      </c>
      <c r="I284" s="86">
        <f t="shared" si="292"/>
        <v>27.636456875578752</v>
      </c>
      <c r="J284" s="83">
        <f t="shared" si="293"/>
        <v>1433.0561186847415</v>
      </c>
      <c r="K284" s="86">
        <f t="shared" si="294"/>
        <v>27.558771513168104</v>
      </c>
      <c r="L284" s="84"/>
      <c r="M284" s="7">
        <v>2016</v>
      </c>
      <c r="N284" s="6">
        <f>AVERAGE(D281:D284)</f>
        <v>206804036.58333331</v>
      </c>
      <c r="O284" s="6">
        <f t="shared" ref="O284" si="316">AVERAGE(F281:F284)*4</f>
        <v>297189838818.08716</v>
      </c>
      <c r="P284" s="6">
        <f t="shared" ref="P284" si="317">AVERAGE(B281:B284)*1000</f>
        <v>205502749.99999997</v>
      </c>
      <c r="Q284" s="6">
        <f t="shared" ref="Q284" si="318">AVERAGE(E281:E284)*4</f>
        <v>294483162724.75378</v>
      </c>
      <c r="R284" s="7">
        <v>2016</v>
      </c>
      <c r="S284" s="7"/>
      <c r="Z284" s="6"/>
      <c r="AA284" s="76"/>
      <c r="AB284" s="76"/>
    </row>
    <row r="285" spans="1:28" x14ac:dyDescent="0.2">
      <c r="A285" s="76" t="s">
        <v>546</v>
      </c>
      <c r="B285" s="32">
        <f>Data2!P290</f>
        <v>205330.33333333334</v>
      </c>
      <c r="C285" s="32">
        <f>Data3!Q290</f>
        <v>1291777.6666666667</v>
      </c>
      <c r="D285" s="28">
        <f t="shared" si="297"/>
        <v>206622111</v>
      </c>
      <c r="E285" s="6">
        <f>Data1!T285</f>
        <v>73860673436.610367</v>
      </c>
      <c r="F285" s="28">
        <f t="shared" si="298"/>
        <v>74532397823.277039</v>
      </c>
      <c r="G285" s="76" t="s">
        <v>546</v>
      </c>
      <c r="H285" s="120">
        <f t="shared" si="299"/>
        <v>1442.8736104293705</v>
      </c>
      <c r="I285" s="86">
        <f t="shared" si="292"/>
        <v>27.74756943133405</v>
      </c>
      <c r="J285" s="83">
        <f t="shared" si="293"/>
        <v>1438.8653101089535</v>
      </c>
      <c r="K285" s="86">
        <f t="shared" si="294"/>
        <v>27.670486732864489</v>
      </c>
    </row>
    <row r="286" spans="1:28" x14ac:dyDescent="0.2">
      <c r="A286" s="76" t="s">
        <v>547</v>
      </c>
      <c r="B286" s="32">
        <f>Data2!P291</f>
        <v>205421.33333333334</v>
      </c>
      <c r="C286" s="32">
        <f>Data3!Q291</f>
        <v>1293251.3333333333</v>
      </c>
      <c r="D286" s="28">
        <f>B286*1000+C286</f>
        <v>206714584.66666669</v>
      </c>
      <c r="E286" s="6">
        <f>Data1!T286</f>
        <v>74077583161.885712</v>
      </c>
      <c r="F286" s="28">
        <f>E286+40*C286*13</f>
        <v>74750073855.21904</v>
      </c>
      <c r="G286" s="76" t="s">
        <v>547</v>
      </c>
      <c r="H286" s="120">
        <f t="shared" si="299"/>
        <v>1446.4402495016154</v>
      </c>
      <c r="I286" s="86">
        <f t="shared" si="292"/>
        <v>27.816158644261836</v>
      </c>
      <c r="J286" s="83">
        <f t="shared" si="293"/>
        <v>1442.4516083084984</v>
      </c>
      <c r="K286" s="86">
        <f t="shared" si="294"/>
        <v>27.739454005932661</v>
      </c>
    </row>
    <row r="287" spans="1:28" x14ac:dyDescent="0.2">
      <c r="A287" t="s">
        <v>561</v>
      </c>
      <c r="B287" s="32">
        <f>Data2!P292</f>
        <v>205644.33333333334</v>
      </c>
      <c r="C287" s="32">
        <f>Data3!Q292</f>
        <v>1304763.6666666667</v>
      </c>
      <c r="D287" s="28">
        <f t="shared" si="297"/>
        <v>206949097</v>
      </c>
      <c r="E287" s="6">
        <f>Data1!T287</f>
        <v>74478016137.67247</v>
      </c>
      <c r="F287" s="28">
        <f t="shared" ref="F287:F288" si="319">E287+40*C287*13</f>
        <v>75156493244.339142</v>
      </c>
      <c r="G287" s="106" t="s">
        <v>561</v>
      </c>
      <c r="H287" s="120">
        <f t="shared" si="299"/>
        <v>1452.6566065536231</v>
      </c>
      <c r="I287" s="86">
        <f t="shared" si="292"/>
        <v>27.93570397218506</v>
      </c>
      <c r="J287" s="83">
        <f>E287/(B287*1000)*4</f>
        <v>1448.6762641195553</v>
      </c>
      <c r="K287" s="86">
        <f t="shared" si="294"/>
        <v>27.859158925376065</v>
      </c>
      <c r="M287" s="7"/>
      <c r="Q287" s="6"/>
      <c r="R287" s="7"/>
      <c r="S287" s="7"/>
    </row>
    <row r="288" spans="1:28" x14ac:dyDescent="0.2">
      <c r="A288" t="s">
        <v>562</v>
      </c>
      <c r="B288" s="32">
        <f>Data2!P293</f>
        <v>205754</v>
      </c>
      <c r="C288" s="32">
        <f>Data3!Q293</f>
        <v>1303971.3333333333</v>
      </c>
      <c r="D288" s="28">
        <f>B288*1000+C288</f>
        <v>207057971.33333334</v>
      </c>
      <c r="E288" s="6">
        <f>Data1!T288</f>
        <v>75063580233.200317</v>
      </c>
      <c r="F288" s="28">
        <f t="shared" si="319"/>
        <v>75741645326.533646</v>
      </c>
      <c r="G288" s="106" t="s">
        <v>562</v>
      </c>
      <c r="H288" s="120">
        <f t="shared" si="299"/>
        <v>1463.1968977345107</v>
      </c>
      <c r="I288" s="86">
        <f t="shared" si="292"/>
        <v>28.138401879509821</v>
      </c>
      <c r="J288" s="83">
        <f>E288/(B288*1000)*4</f>
        <v>1459.287892010854</v>
      </c>
      <c r="K288" s="86">
        <f t="shared" si="294"/>
        <v>28.063228692516422</v>
      </c>
      <c r="M288" s="7">
        <v>2017</v>
      </c>
      <c r="N288" s="6">
        <f>AVERAGE(D285:D288)</f>
        <v>206835941.00000003</v>
      </c>
      <c r="O288" s="6">
        <f>AVERAGE(F285:F288)*4</f>
        <v>300180610249.3689</v>
      </c>
      <c r="P288" s="6">
        <f>AVERAGE(B285:B288)*1000</f>
        <v>205537500</v>
      </c>
      <c r="Q288" s="6">
        <f>AVERAGE(E285:E288)*4</f>
        <v>297479852969.3689</v>
      </c>
      <c r="R288" s="7">
        <v>2017</v>
      </c>
    </row>
    <row r="290" spans="13:19" x14ac:dyDescent="0.2">
      <c r="M290" s="7"/>
      <c r="R290" s="7"/>
      <c r="S290" s="7"/>
    </row>
    <row r="293" spans="13:19" x14ac:dyDescent="0.2">
      <c r="M293" s="7"/>
      <c r="R293" s="7"/>
      <c r="S293" s="7"/>
    </row>
    <row r="296" spans="13:19" x14ac:dyDescent="0.2">
      <c r="M296" s="7"/>
      <c r="R296" s="7"/>
      <c r="S296" s="7"/>
    </row>
    <row r="299" spans="13:19" x14ac:dyDescent="0.2">
      <c r="M299" s="7"/>
      <c r="R299" s="7"/>
      <c r="S299" s="7"/>
    </row>
    <row r="302" spans="13:19" x14ac:dyDescent="0.2">
      <c r="M302" s="7"/>
      <c r="R302" s="7"/>
      <c r="S302" s="7"/>
    </row>
    <row r="305" spans="13:19" x14ac:dyDescent="0.2">
      <c r="M305" s="7"/>
      <c r="R305" s="7"/>
      <c r="S305" s="7"/>
    </row>
    <row r="308" spans="13:19" x14ac:dyDescent="0.2">
      <c r="M308" s="7"/>
      <c r="R308" s="7"/>
      <c r="S308" s="7"/>
    </row>
    <row r="311" spans="13:19" x14ac:dyDescent="0.2">
      <c r="M311" s="7"/>
      <c r="R311" s="7"/>
      <c r="S311" s="7"/>
    </row>
    <row r="314" spans="13:19" x14ac:dyDescent="0.2">
      <c r="M314" s="7"/>
      <c r="R314" s="7"/>
      <c r="S314" s="7"/>
    </row>
    <row r="317" spans="13:19" x14ac:dyDescent="0.2">
      <c r="M317" s="7"/>
      <c r="R317" s="7"/>
      <c r="S317" s="7"/>
    </row>
    <row r="320" spans="13:19" x14ac:dyDescent="0.2">
      <c r="M320" s="7"/>
      <c r="R320" s="7"/>
      <c r="S320" s="7"/>
    </row>
    <row r="323" spans="13:19" x14ac:dyDescent="0.2">
      <c r="M323" s="7"/>
      <c r="R323" s="7"/>
      <c r="S323" s="7"/>
    </row>
    <row r="326" spans="13:19" x14ac:dyDescent="0.2">
      <c r="M326" s="7"/>
      <c r="R326" s="7"/>
      <c r="S326" s="7"/>
    </row>
    <row r="329" spans="13:19" x14ac:dyDescent="0.2">
      <c r="M329" s="7"/>
      <c r="R329" s="7"/>
      <c r="S329" s="7"/>
    </row>
    <row r="332" spans="13:19" x14ac:dyDescent="0.2">
      <c r="M332" s="7"/>
      <c r="R332" s="7"/>
      <c r="S332" s="7"/>
    </row>
    <row r="336" spans="13:19" x14ac:dyDescent="0.2">
      <c r="M336" s="7"/>
      <c r="R336" s="7"/>
      <c r="S336" s="7"/>
    </row>
    <row r="340" spans="13:19" x14ac:dyDescent="0.2">
      <c r="M340" s="7"/>
      <c r="R340" s="7"/>
      <c r="S340" s="7"/>
    </row>
    <row r="344" spans="13:19" x14ac:dyDescent="0.2">
      <c r="M344" s="7"/>
      <c r="R344" s="7"/>
      <c r="S344" s="7"/>
    </row>
    <row r="348" spans="13:19" x14ac:dyDescent="0.2">
      <c r="M348" s="7"/>
      <c r="R348" s="7"/>
      <c r="S348" s="7"/>
    </row>
    <row r="352" spans="13:19" x14ac:dyDescent="0.2">
      <c r="M352" s="7"/>
      <c r="R352" s="7"/>
      <c r="S352" s="7"/>
    </row>
    <row r="356" spans="13:19" x14ac:dyDescent="0.2">
      <c r="M356" s="7"/>
      <c r="R356" s="7"/>
      <c r="S356" s="7"/>
    </row>
    <row r="360" spans="13:19" x14ac:dyDescent="0.2">
      <c r="M360" s="7"/>
      <c r="R360" s="7"/>
      <c r="S360" s="7"/>
    </row>
    <row r="364" spans="13:19" x14ac:dyDescent="0.2">
      <c r="M364" s="7"/>
      <c r="R364" s="7"/>
      <c r="S364" s="7"/>
    </row>
    <row r="368" spans="13:19" x14ac:dyDescent="0.2">
      <c r="M368" s="7"/>
      <c r="R368" s="7"/>
      <c r="S368" s="7"/>
    </row>
    <row r="372" spans="13:19" x14ac:dyDescent="0.2">
      <c r="M372" s="7"/>
      <c r="R372" s="7"/>
      <c r="S372" s="7"/>
    </row>
    <row r="376" spans="13:19" x14ac:dyDescent="0.2">
      <c r="M376" s="7"/>
      <c r="R376" s="7"/>
      <c r="S376" s="7"/>
    </row>
    <row r="380" spans="13:19" x14ac:dyDescent="0.2">
      <c r="M380" s="7"/>
      <c r="R380" s="7"/>
      <c r="S380" s="7"/>
    </row>
    <row r="384" spans="13:19" x14ac:dyDescent="0.2">
      <c r="M384" s="7"/>
      <c r="R384" s="7"/>
      <c r="S384" s="7"/>
    </row>
    <row r="388" spans="13:19" x14ac:dyDescent="0.2">
      <c r="M388" s="7"/>
      <c r="R388" s="7"/>
      <c r="S388" s="7"/>
    </row>
    <row r="392" spans="13:19" x14ac:dyDescent="0.2">
      <c r="M392" s="7"/>
      <c r="R392" s="7"/>
      <c r="S392" s="7"/>
    </row>
    <row r="396" spans="13:19" x14ac:dyDescent="0.2">
      <c r="M396" s="7"/>
      <c r="R396" s="7"/>
      <c r="S396" s="7"/>
    </row>
    <row r="400" spans="13:19" x14ac:dyDescent="0.2">
      <c r="M400" s="7"/>
      <c r="R400" s="7"/>
      <c r="S400" s="7"/>
    </row>
    <row r="404" spans="13:19" x14ac:dyDescent="0.2">
      <c r="M404" s="7"/>
      <c r="R404" s="7"/>
      <c r="S404" s="7"/>
    </row>
    <row r="408" spans="13:19" x14ac:dyDescent="0.2">
      <c r="M408" s="7"/>
      <c r="R408" s="7"/>
      <c r="S408" s="7"/>
    </row>
    <row r="412" spans="13:19" x14ac:dyDescent="0.2">
      <c r="M412" s="7"/>
      <c r="R412" s="7"/>
      <c r="S412" s="7"/>
    </row>
    <row r="416" spans="13:19" x14ac:dyDescent="0.2">
      <c r="M416" s="7"/>
      <c r="R416" s="7"/>
      <c r="S416" s="7"/>
    </row>
    <row r="420" spans="13:19" x14ac:dyDescent="0.2">
      <c r="M420" s="7"/>
      <c r="R420" s="7"/>
      <c r="S420" s="7"/>
    </row>
    <row r="424" spans="13:19" x14ac:dyDescent="0.2">
      <c r="M424" s="7"/>
      <c r="R424" s="7"/>
      <c r="S424" s="7"/>
    </row>
    <row r="428" spans="13:19" x14ac:dyDescent="0.2">
      <c r="M428" s="7"/>
      <c r="R428" s="7"/>
      <c r="S428" s="7"/>
    </row>
    <row r="432" spans="13:19" x14ac:dyDescent="0.2">
      <c r="M432" s="7"/>
      <c r="R432" s="7"/>
      <c r="S432" s="7"/>
    </row>
    <row r="436" spans="13:19" x14ac:dyDescent="0.2">
      <c r="M436" s="7"/>
      <c r="R436" s="7"/>
      <c r="S436" s="7"/>
    </row>
    <row r="440" spans="13:19" x14ac:dyDescent="0.2">
      <c r="M440" s="7"/>
      <c r="R440" s="7"/>
      <c r="S440" s="7"/>
    </row>
    <row r="444" spans="13:19" x14ac:dyDescent="0.2">
      <c r="M444" s="7"/>
      <c r="R444" s="7"/>
      <c r="S444" s="7"/>
    </row>
    <row r="448" spans="13:19" x14ac:dyDescent="0.2">
      <c r="M448" s="7"/>
      <c r="R448" s="7"/>
      <c r="S448" s="7"/>
    </row>
    <row r="452" spans="13:19" x14ac:dyDescent="0.2">
      <c r="M452" s="7"/>
      <c r="R452" s="7"/>
      <c r="S452" s="7"/>
    </row>
    <row r="456" spans="13:19" x14ac:dyDescent="0.2">
      <c r="M456" s="7"/>
      <c r="R456" s="7"/>
      <c r="S456" s="7"/>
    </row>
    <row r="460" spans="13:19" x14ac:dyDescent="0.2">
      <c r="M460" s="7"/>
      <c r="R460" s="7"/>
      <c r="S460" s="7"/>
    </row>
    <row r="464" spans="13:19" x14ac:dyDescent="0.2">
      <c r="M464" s="7"/>
      <c r="R464" s="7"/>
      <c r="S464" s="7"/>
    </row>
    <row r="468" spans="13:19" x14ac:dyDescent="0.2">
      <c r="M468" s="7"/>
      <c r="R468" s="7"/>
      <c r="S468" s="7"/>
    </row>
    <row r="472" spans="13:19" x14ac:dyDescent="0.2">
      <c r="M472" s="7"/>
      <c r="R472" s="7"/>
      <c r="S472" s="7"/>
    </row>
    <row r="476" spans="13:19" x14ac:dyDescent="0.2">
      <c r="M476" s="7"/>
      <c r="R476" s="7"/>
      <c r="S476" s="7"/>
    </row>
    <row r="480" spans="13:19" x14ac:dyDescent="0.2">
      <c r="M480" s="7"/>
      <c r="R480" s="7"/>
      <c r="S480" s="7"/>
    </row>
    <row r="484" spans="13:19" x14ac:dyDescent="0.2">
      <c r="M484" s="7"/>
      <c r="R484" s="7"/>
      <c r="S484" s="7"/>
    </row>
    <row r="488" spans="13:19" x14ac:dyDescent="0.2">
      <c r="M488" s="7"/>
      <c r="R488" s="7"/>
      <c r="S488" s="7"/>
    </row>
    <row r="492" spans="13:19" x14ac:dyDescent="0.2">
      <c r="M492" s="7"/>
      <c r="R492" s="7"/>
      <c r="S492" s="7"/>
    </row>
    <row r="496" spans="13:19" x14ac:dyDescent="0.2">
      <c r="M496" s="7"/>
      <c r="R496" s="7"/>
      <c r="S496" s="7"/>
    </row>
    <row r="500" spans="13:19" x14ac:dyDescent="0.2">
      <c r="M500" s="7"/>
      <c r="R500" s="7"/>
      <c r="S500" s="7"/>
    </row>
    <row r="504" spans="13:19" x14ac:dyDescent="0.2">
      <c r="M504" s="7"/>
      <c r="R504" s="7"/>
      <c r="S504" s="7"/>
    </row>
    <row r="508" spans="13:19" x14ac:dyDescent="0.2">
      <c r="M508" s="7"/>
      <c r="R508" s="7"/>
      <c r="S508" s="7"/>
    </row>
    <row r="512" spans="13:19" x14ac:dyDescent="0.2">
      <c r="M512" s="7"/>
      <c r="R512" s="7"/>
      <c r="S512" s="7"/>
    </row>
    <row r="516" spans="13:19" x14ac:dyDescent="0.2">
      <c r="M516" s="7"/>
      <c r="R516" s="7"/>
      <c r="S516" s="7"/>
    </row>
    <row r="520" spans="13:19" x14ac:dyDescent="0.2">
      <c r="M520" s="7"/>
      <c r="R520" s="7"/>
      <c r="S520" s="7"/>
    </row>
    <row r="524" spans="13:19" x14ac:dyDescent="0.2">
      <c r="M524" s="7"/>
      <c r="R524" s="7"/>
      <c r="S524" s="7"/>
    </row>
    <row r="528" spans="13:19" x14ac:dyDescent="0.2">
      <c r="M528" s="7"/>
      <c r="R528" s="7"/>
      <c r="S528" s="7"/>
    </row>
    <row r="532" spans="13:19" x14ac:dyDescent="0.2">
      <c r="M532" s="7"/>
      <c r="R532" s="7"/>
      <c r="S532" s="7"/>
    </row>
    <row r="536" spans="13:19" x14ac:dyDescent="0.2">
      <c r="M536" s="7"/>
      <c r="R536" s="7"/>
      <c r="S536" s="7"/>
    </row>
    <row r="540" spans="13:19" x14ac:dyDescent="0.2">
      <c r="M540" s="7"/>
      <c r="R540" s="7"/>
      <c r="S540" s="7"/>
    </row>
    <row r="544" spans="13:19" x14ac:dyDescent="0.2">
      <c r="M544" s="7"/>
      <c r="R544" s="7"/>
      <c r="S544" s="7"/>
    </row>
    <row r="548" spans="13:19" x14ac:dyDescent="0.2">
      <c r="M548" s="7"/>
      <c r="R548" s="7"/>
      <c r="S548" s="7"/>
    </row>
    <row r="552" spans="13:19" x14ac:dyDescent="0.2">
      <c r="M552" s="7"/>
      <c r="R552" s="7"/>
      <c r="S552" s="7"/>
    </row>
    <row r="556" spans="13:19" x14ac:dyDescent="0.2">
      <c r="M556" s="7"/>
      <c r="R556" s="7"/>
      <c r="S556" s="7"/>
    </row>
    <row r="560" spans="13:19" x14ac:dyDescent="0.2">
      <c r="M560" s="7"/>
      <c r="R560" s="7"/>
      <c r="S560" s="7"/>
    </row>
    <row r="564" spans="13:19" x14ac:dyDescent="0.2">
      <c r="M564" s="7"/>
      <c r="R564" s="7"/>
      <c r="S564" s="7"/>
    </row>
    <row r="568" spans="13:19" x14ac:dyDescent="0.2">
      <c r="M568" s="7"/>
      <c r="R568" s="7"/>
      <c r="S568" s="7"/>
    </row>
    <row r="572" spans="13:19" x14ac:dyDescent="0.2">
      <c r="M572" s="7"/>
      <c r="R572" s="7"/>
      <c r="S572" s="7"/>
    </row>
    <row r="576" spans="13:19" x14ac:dyDescent="0.2">
      <c r="M576" s="7"/>
      <c r="R576" s="7"/>
      <c r="S576" s="7"/>
    </row>
    <row r="580" spans="13:19" x14ac:dyDescent="0.2">
      <c r="M580" s="7"/>
      <c r="R580" s="7"/>
      <c r="S580" s="7"/>
    </row>
    <row r="584" spans="13:19" x14ac:dyDescent="0.2">
      <c r="M584" s="7"/>
      <c r="R584" s="7"/>
      <c r="S584" s="7"/>
    </row>
    <row r="588" spans="13:19" x14ac:dyDescent="0.2">
      <c r="M588" s="7"/>
      <c r="R588" s="7"/>
      <c r="S588" s="7"/>
    </row>
    <row r="592" spans="13:19" x14ac:dyDescent="0.2">
      <c r="M592" s="7"/>
      <c r="R592" s="7"/>
      <c r="S592" s="7"/>
    </row>
    <row r="596" spans="13:19" x14ac:dyDescent="0.2">
      <c r="M596" s="7"/>
      <c r="R596" s="7"/>
      <c r="S596" s="7"/>
    </row>
    <row r="600" spans="13:19" x14ac:dyDescent="0.2">
      <c r="M600" s="7"/>
      <c r="R600" s="7"/>
      <c r="S600" s="7"/>
    </row>
    <row r="604" spans="13:19" x14ac:dyDescent="0.2">
      <c r="M604" s="7"/>
      <c r="R604" s="7"/>
      <c r="S604" s="7"/>
    </row>
    <row r="608" spans="13:19" x14ac:dyDescent="0.2">
      <c r="M608" s="7"/>
      <c r="R608" s="7"/>
      <c r="S608" s="7"/>
    </row>
    <row r="612" spans="13:19" x14ac:dyDescent="0.2">
      <c r="M612" s="7"/>
      <c r="R612" s="7"/>
      <c r="S612" s="7"/>
    </row>
    <row r="616" spans="13:19" x14ac:dyDescent="0.2">
      <c r="M616" s="7"/>
      <c r="R616" s="7"/>
      <c r="S616" s="7"/>
    </row>
    <row r="620" spans="13:19" x14ac:dyDescent="0.2">
      <c r="M620" s="7"/>
      <c r="R620" s="7"/>
      <c r="S620" s="7"/>
    </row>
    <row r="624" spans="13:19" x14ac:dyDescent="0.2">
      <c r="M624" s="7"/>
      <c r="R624" s="7"/>
      <c r="S624" s="7"/>
    </row>
    <row r="628" spans="13:19" x14ac:dyDescent="0.2">
      <c r="M628" s="7"/>
      <c r="R628" s="7"/>
      <c r="S628" s="7"/>
    </row>
    <row r="632" spans="13:19" x14ac:dyDescent="0.2">
      <c r="M632" s="7"/>
      <c r="R632" s="7"/>
      <c r="S632" s="7"/>
    </row>
    <row r="636" spans="13:19" x14ac:dyDescent="0.2">
      <c r="M636" s="7"/>
      <c r="R636" s="7"/>
      <c r="S636" s="7"/>
    </row>
    <row r="640" spans="13:19" x14ac:dyDescent="0.2">
      <c r="M640" s="7"/>
      <c r="R640" s="7"/>
      <c r="S640" s="7"/>
    </row>
    <row r="644" spans="13:19" x14ac:dyDescent="0.2">
      <c r="M644" s="7"/>
      <c r="R644" s="7"/>
      <c r="S644" s="7"/>
    </row>
    <row r="648" spans="13:19" x14ac:dyDescent="0.2">
      <c r="M648" s="7"/>
      <c r="R648" s="7"/>
      <c r="S648" s="7"/>
    </row>
    <row r="652" spans="13:19" x14ac:dyDescent="0.2">
      <c r="M652" s="7"/>
      <c r="R652" s="7"/>
      <c r="S652" s="7"/>
    </row>
    <row r="656" spans="13:19" x14ac:dyDescent="0.2">
      <c r="M656" s="7"/>
      <c r="R656" s="7"/>
      <c r="S656" s="7"/>
    </row>
    <row r="660" spans="13:19" x14ac:dyDescent="0.2">
      <c r="M660" s="7"/>
      <c r="R660" s="7"/>
      <c r="S660" s="7"/>
    </row>
    <row r="664" spans="13:19" x14ac:dyDescent="0.2">
      <c r="M664" s="7"/>
      <c r="R664" s="7"/>
      <c r="S664" s="7"/>
    </row>
    <row r="668" spans="13:19" x14ac:dyDescent="0.2">
      <c r="M668" s="7"/>
      <c r="R668" s="7"/>
      <c r="S668" s="7"/>
    </row>
    <row r="672" spans="13:19" x14ac:dyDescent="0.2">
      <c r="M672" s="7"/>
      <c r="R672" s="7"/>
      <c r="S672" s="7"/>
    </row>
    <row r="676" spans="13:19" x14ac:dyDescent="0.2">
      <c r="M676" s="7"/>
      <c r="R676" s="7"/>
      <c r="S676" s="7"/>
    </row>
    <row r="680" spans="13:19" x14ac:dyDescent="0.2">
      <c r="M680" s="7"/>
      <c r="R680" s="7"/>
      <c r="S680" s="7"/>
    </row>
    <row r="684" spans="13:19" x14ac:dyDescent="0.2">
      <c r="M684" s="7"/>
      <c r="R684" s="7"/>
      <c r="S684" s="7"/>
    </row>
    <row r="688" spans="13:19" x14ac:dyDescent="0.2">
      <c r="M688" s="7"/>
      <c r="R688" s="7"/>
      <c r="S688" s="7"/>
    </row>
    <row r="692" spans="13:19" x14ac:dyDescent="0.2">
      <c r="M692" s="7"/>
      <c r="R692" s="7"/>
      <c r="S692" s="7"/>
    </row>
    <row r="696" spans="13:19" x14ac:dyDescent="0.2">
      <c r="M696" s="7"/>
      <c r="R696" s="7"/>
      <c r="S696" s="7"/>
    </row>
    <row r="700" spans="13:19" x14ac:dyDescent="0.2">
      <c r="M700" s="7"/>
      <c r="R700" s="7"/>
      <c r="S700" s="7"/>
    </row>
    <row r="704" spans="13:19" x14ac:dyDescent="0.2">
      <c r="M704" s="7"/>
      <c r="R704" s="7"/>
      <c r="S704" s="7"/>
    </row>
    <row r="708" spans="13:19" x14ac:dyDescent="0.2">
      <c r="M708" s="7"/>
      <c r="R708" s="7"/>
      <c r="S708" s="7"/>
    </row>
    <row r="712" spans="13:19" x14ac:dyDescent="0.2">
      <c r="M712" s="7"/>
      <c r="R712" s="7"/>
      <c r="S712" s="7"/>
    </row>
    <row r="716" spans="13:19" x14ac:dyDescent="0.2">
      <c r="M716" s="7"/>
      <c r="R716" s="7"/>
      <c r="S716" s="7"/>
    </row>
    <row r="720" spans="13:19" x14ac:dyDescent="0.2">
      <c r="M720" s="7"/>
      <c r="R720" s="7"/>
      <c r="S720" s="7"/>
    </row>
    <row r="724" spans="13:19" x14ac:dyDescent="0.2">
      <c r="M724" s="7"/>
      <c r="R724" s="7"/>
      <c r="S724" s="7"/>
    </row>
    <row r="728" spans="13:19" x14ac:dyDescent="0.2">
      <c r="M728" s="7"/>
      <c r="R728" s="7"/>
      <c r="S728" s="7"/>
    </row>
    <row r="732" spans="13:19" x14ac:dyDescent="0.2">
      <c r="M732" s="7"/>
      <c r="R732" s="7"/>
      <c r="S732" s="7"/>
    </row>
    <row r="736" spans="13:19" x14ac:dyDescent="0.2">
      <c r="M736" s="7"/>
      <c r="R736" s="7"/>
      <c r="S736" s="7"/>
    </row>
    <row r="740" spans="13:19" x14ac:dyDescent="0.2">
      <c r="M740" s="7"/>
      <c r="R740" s="7"/>
      <c r="S740" s="7"/>
    </row>
    <row r="744" spans="13:19" x14ac:dyDescent="0.2">
      <c r="M744" s="7"/>
      <c r="R744" s="7"/>
      <c r="S744" s="7"/>
    </row>
    <row r="748" spans="13:19" x14ac:dyDescent="0.2">
      <c r="M748" s="7"/>
      <c r="R748" s="7"/>
      <c r="S748" s="7"/>
    </row>
    <row r="752" spans="13:19" x14ac:dyDescent="0.2">
      <c r="M752" s="7"/>
      <c r="R752" s="7"/>
      <c r="S752" s="7"/>
    </row>
    <row r="756" spans="13:19" x14ac:dyDescent="0.2">
      <c r="M756" s="7"/>
      <c r="R756" s="7"/>
      <c r="S756" s="7"/>
    </row>
    <row r="760" spans="13:19" x14ac:dyDescent="0.2">
      <c r="M760" s="7"/>
      <c r="R760" s="7"/>
      <c r="S760" s="7"/>
    </row>
    <row r="764" spans="13:19" x14ac:dyDescent="0.2">
      <c r="M764" s="7"/>
      <c r="R764" s="7"/>
      <c r="S764" s="7"/>
    </row>
    <row r="768" spans="13:19" x14ac:dyDescent="0.2">
      <c r="M768" s="7"/>
      <c r="R768" s="7"/>
      <c r="S768" s="7"/>
    </row>
    <row r="772" spans="13:19" x14ac:dyDescent="0.2">
      <c r="M772" s="7"/>
      <c r="R772" s="7"/>
      <c r="S772" s="7"/>
    </row>
    <row r="776" spans="13:19" x14ac:dyDescent="0.2">
      <c r="M776" s="7"/>
      <c r="R776" s="7"/>
      <c r="S776" s="7"/>
    </row>
    <row r="780" spans="13:19" x14ac:dyDescent="0.2">
      <c r="M780" s="7"/>
      <c r="R780" s="7"/>
      <c r="S780" s="7"/>
    </row>
    <row r="784" spans="13:19" x14ac:dyDescent="0.2">
      <c r="M784" s="7"/>
      <c r="R784" s="7"/>
      <c r="S784" s="7"/>
    </row>
    <row r="788" spans="13:19" x14ac:dyDescent="0.2">
      <c r="M788" s="7"/>
      <c r="R788" s="7"/>
      <c r="S788" s="7"/>
    </row>
    <row r="792" spans="13:19" x14ac:dyDescent="0.2">
      <c r="M792" s="7"/>
      <c r="R792" s="7"/>
      <c r="S792" s="7"/>
    </row>
    <row r="796" spans="13:19" x14ac:dyDescent="0.2">
      <c r="M796" s="7"/>
      <c r="R796" s="7"/>
      <c r="S796" s="7"/>
    </row>
    <row r="800" spans="13:19" x14ac:dyDescent="0.2">
      <c r="M800" s="7"/>
      <c r="R800" s="7"/>
      <c r="S800" s="7"/>
    </row>
    <row r="804" spans="13:19" x14ac:dyDescent="0.2">
      <c r="M804" s="7"/>
      <c r="R804" s="7"/>
      <c r="S804" s="7"/>
    </row>
    <row r="808" spans="13:19" x14ac:dyDescent="0.2">
      <c r="M808" s="7"/>
      <c r="R808" s="7"/>
      <c r="S808" s="7"/>
    </row>
    <row r="812" spans="13:19" x14ac:dyDescent="0.2">
      <c r="M812" s="7"/>
      <c r="R812" s="7"/>
      <c r="S812" s="7"/>
    </row>
    <row r="816" spans="13:19" x14ac:dyDescent="0.2">
      <c r="M816" s="7"/>
      <c r="R816" s="7"/>
      <c r="S816" s="7"/>
    </row>
    <row r="65582" spans="3:3" x14ac:dyDescent="0.2">
      <c r="C65582" s="32"/>
    </row>
  </sheetData>
  <mergeCells count="8">
    <mergeCell ref="W5:X5"/>
    <mergeCell ref="AC5:AD5"/>
    <mergeCell ref="B3:F3"/>
    <mergeCell ref="H5:I5"/>
    <mergeCell ref="J5:K5"/>
    <mergeCell ref="H3:K3"/>
    <mergeCell ref="N3:Q3"/>
    <mergeCell ref="U3:AD3"/>
  </mergeCells>
  <phoneticPr fontId="6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3"/>
  <sheetViews>
    <sheetView workbookViewId="0">
      <pane xSplit="4" ySplit="6" topLeftCell="E7" activePane="bottomRight" state="frozen"/>
      <selection activeCell="H268" sqref="H268"/>
      <selection pane="topRight" activeCell="H268" sqref="H268"/>
      <selection pane="bottomLeft" activeCell="H268" sqref="H268"/>
      <selection pane="bottomRight" activeCell="H268" sqref="H268"/>
    </sheetView>
  </sheetViews>
  <sheetFormatPr defaultRowHeight="12.75" x14ac:dyDescent="0.2"/>
  <cols>
    <col min="1" max="2" width="8.85546875" style="15" customWidth="1"/>
    <col min="3" max="4" width="19" style="17" customWidth="1"/>
    <col min="6" max="6" width="9.140625" style="13"/>
    <col min="7" max="8" width="12.7109375" style="3" customWidth="1"/>
    <col min="9" max="11" width="9.140625" hidden="1" customWidth="1"/>
    <col min="12" max="13" width="9.140625" style="117" customWidth="1"/>
    <col min="14" max="15" width="14.7109375" style="117" customWidth="1"/>
    <col min="16" max="16" width="9.140625" style="3" customWidth="1"/>
    <col min="17" max="17" width="9" bestFit="1" customWidth="1"/>
    <col min="18" max="18" width="12" bestFit="1" customWidth="1"/>
    <col min="19" max="19" width="12.7109375" bestFit="1" customWidth="1"/>
    <col min="20" max="20" width="24.7109375" style="3" customWidth="1"/>
  </cols>
  <sheetData>
    <row r="1" spans="1:20" x14ac:dyDescent="0.2">
      <c r="A1" s="13"/>
      <c r="B1" s="13"/>
      <c r="C1" s="158" t="s">
        <v>201</v>
      </c>
      <c r="D1" s="158"/>
      <c r="E1" s="3"/>
      <c r="F1" s="67"/>
      <c r="G1" s="22"/>
      <c r="R1" s="31"/>
      <c r="S1" s="31"/>
      <c r="T1" s="48"/>
    </row>
    <row r="2" spans="1:20" x14ac:dyDescent="0.2">
      <c r="A2" s="13"/>
      <c r="B2" s="13"/>
      <c r="C2" s="14"/>
      <c r="D2" s="14"/>
      <c r="E2" s="3"/>
      <c r="F2" s="14"/>
    </row>
    <row r="3" spans="1:20" s="25" customFormat="1" ht="68.25" customHeight="1" x14ac:dyDescent="0.2">
      <c r="A3" s="23"/>
      <c r="B3" s="23"/>
      <c r="C3" s="159" t="s">
        <v>478</v>
      </c>
      <c r="D3" s="163"/>
      <c r="E3" s="24"/>
      <c r="F3" s="89"/>
      <c r="G3" s="159" t="s">
        <v>217</v>
      </c>
      <c r="H3" s="160"/>
      <c r="N3" s="164" t="s">
        <v>563</v>
      </c>
      <c r="O3" s="164"/>
      <c r="P3" s="24"/>
      <c r="R3" s="159" t="s">
        <v>479</v>
      </c>
      <c r="S3" s="160"/>
      <c r="T3" s="24"/>
    </row>
    <row r="4" spans="1:20" s="24" customFormat="1" ht="42.75" customHeight="1" x14ac:dyDescent="0.2">
      <c r="A4" s="89"/>
      <c r="B4" s="89"/>
      <c r="C4" s="161"/>
      <c r="D4" s="162"/>
      <c r="F4" s="89"/>
      <c r="G4" s="162" t="s">
        <v>573</v>
      </c>
      <c r="H4" s="162"/>
      <c r="R4" s="90"/>
      <c r="S4" s="87"/>
    </row>
    <row r="5" spans="1:20" s="24" customFormat="1" ht="12.75" customHeight="1" x14ac:dyDescent="0.2">
      <c r="A5" s="89"/>
      <c r="B5" s="89"/>
      <c r="C5" s="90"/>
      <c r="D5" s="91"/>
      <c r="F5" s="89"/>
      <c r="G5" s="90"/>
      <c r="H5" s="87"/>
      <c r="R5" s="90"/>
      <c r="S5" s="87"/>
    </row>
    <row r="6" spans="1:20" s="19" customFormat="1" ht="57.6" customHeight="1" x14ac:dyDescent="0.2">
      <c r="A6" s="18" t="s">
        <v>180</v>
      </c>
      <c r="B6" s="18" t="s">
        <v>182</v>
      </c>
      <c r="C6" s="16" t="s">
        <v>200</v>
      </c>
      <c r="D6" s="11" t="s">
        <v>199</v>
      </c>
      <c r="E6" s="9"/>
      <c r="F6" s="104"/>
      <c r="G6" s="9" t="s">
        <v>202</v>
      </c>
      <c r="H6" s="9" t="s">
        <v>203</v>
      </c>
      <c r="N6" s="9" t="s">
        <v>202</v>
      </c>
      <c r="O6" s="9" t="s">
        <v>203</v>
      </c>
      <c r="P6" s="9"/>
      <c r="R6" s="29" t="s">
        <v>219</v>
      </c>
      <c r="S6" s="29" t="s">
        <v>181</v>
      </c>
      <c r="T6" s="49" t="s">
        <v>218</v>
      </c>
    </row>
    <row r="7" spans="1:20" s="19" customFormat="1" ht="12.75" customHeight="1" x14ac:dyDescent="0.2">
      <c r="A7" s="18">
        <v>1947</v>
      </c>
      <c r="B7" s="18">
        <v>7</v>
      </c>
      <c r="C7" s="53">
        <v>55274</v>
      </c>
      <c r="D7" s="54">
        <v>44.61</v>
      </c>
      <c r="E7" s="9">
        <v>1</v>
      </c>
      <c r="F7" s="13" t="s">
        <v>251</v>
      </c>
      <c r="G7" s="22">
        <f>AVERAGE(C7:C9)</f>
        <v>55796</v>
      </c>
      <c r="H7" s="22">
        <f>IF(MIN(D7:D9)/AVERAGE(D7:D9)&lt;0.97,(3*AVERAGE(D7:D9)-MIN(D7:D9))/2,AVERAGE(D7:D9))</f>
        <v>44.403333333333336</v>
      </c>
      <c r="M7" s="19" t="s">
        <v>251</v>
      </c>
      <c r="N7" s="19">
        <v>55796</v>
      </c>
      <c r="O7" s="19">
        <v>44.403333333333336</v>
      </c>
      <c r="P7" s="9"/>
      <c r="Q7" t="s">
        <v>251</v>
      </c>
      <c r="R7" s="38">
        <v>56344.688208</v>
      </c>
      <c r="S7" s="38">
        <v>43.632162690999998</v>
      </c>
      <c r="T7" s="32">
        <f t="shared" ref="T7:T70" si="0">R7*S7*52/4*1000</f>
        <v>31959727834.646622</v>
      </c>
    </row>
    <row r="8" spans="1:20" s="19" customFormat="1" ht="12.75" customHeight="1" x14ac:dyDescent="0.2">
      <c r="A8" s="18">
        <v>1947</v>
      </c>
      <c r="B8" s="18">
        <v>8</v>
      </c>
      <c r="C8" s="53">
        <v>55479</v>
      </c>
      <c r="D8" s="54">
        <v>44.2</v>
      </c>
      <c r="E8" s="9"/>
      <c r="F8" s="104"/>
      <c r="G8" s="8"/>
      <c r="H8" s="22"/>
      <c r="M8" s="19" t="s">
        <v>252</v>
      </c>
      <c r="N8" s="19">
        <v>56830.666666666664</v>
      </c>
      <c r="O8" s="19">
        <v>43.199999999999996</v>
      </c>
      <c r="P8" s="9"/>
      <c r="Q8" t="s">
        <v>252</v>
      </c>
      <c r="R8" s="38">
        <v>55712.853391999997</v>
      </c>
      <c r="S8" s="38">
        <v>43.543653487999997</v>
      </c>
      <c r="T8" s="32">
        <f t="shared" si="0"/>
        <v>31537235378.076908</v>
      </c>
    </row>
    <row r="9" spans="1:20" s="19" customFormat="1" ht="12.75" customHeight="1" x14ac:dyDescent="0.2">
      <c r="A9" s="18">
        <v>1947</v>
      </c>
      <c r="B9" s="18">
        <v>9</v>
      </c>
      <c r="C9" s="53">
        <v>56635</v>
      </c>
      <c r="D9" s="54">
        <v>44.4</v>
      </c>
      <c r="E9" s="9"/>
      <c r="F9" s="104"/>
      <c r="G9" s="8"/>
      <c r="H9" s="22"/>
      <c r="M9" s="19" t="s">
        <v>253</v>
      </c>
      <c r="N9" s="19">
        <v>54759</v>
      </c>
      <c r="O9" s="19">
        <v>42.333333333333336</v>
      </c>
      <c r="P9" s="9"/>
      <c r="Q9" t="s">
        <v>253</v>
      </c>
      <c r="R9" s="38">
        <v>55965.822381999998</v>
      </c>
      <c r="S9" s="38">
        <v>43.235649297000002</v>
      </c>
      <c r="T9" s="32">
        <f t="shared" si="0"/>
        <v>31456342698.64249</v>
      </c>
    </row>
    <row r="10" spans="1:20" s="19" customFormat="1" ht="12.75" customHeight="1" x14ac:dyDescent="0.2">
      <c r="A10" s="18">
        <v>1947</v>
      </c>
      <c r="B10" s="18">
        <v>10</v>
      </c>
      <c r="C10" s="53">
        <v>57481</v>
      </c>
      <c r="D10" s="54">
        <v>43.8</v>
      </c>
      <c r="E10" s="9">
        <v>2</v>
      </c>
      <c r="F10" s="104" t="s">
        <v>252</v>
      </c>
      <c r="G10" s="22">
        <f t="shared" ref="G10" si="1">AVERAGE(C10:C12)</f>
        <v>56830.666666666664</v>
      </c>
      <c r="H10" s="22">
        <f t="shared" ref="H10" si="2">IF(MIN(D10:D12)/AVERAGE(D10:D12)&lt;0.97,(3*AVERAGE(D10:D12)-MIN(D10:D12))/2,AVERAGE(D10:D12))</f>
        <v>43.199999999999996</v>
      </c>
      <c r="M10" s="19" t="s">
        <v>254</v>
      </c>
      <c r="N10" s="19">
        <v>57247.333333333336</v>
      </c>
      <c r="O10" s="19">
        <v>43.666666666666664</v>
      </c>
      <c r="P10" s="9"/>
      <c r="Q10" t="s">
        <v>254</v>
      </c>
      <c r="R10" s="38">
        <v>56585.850467999997</v>
      </c>
      <c r="S10" s="38">
        <v>43.205683721</v>
      </c>
      <c r="T10" s="32">
        <f t="shared" si="0"/>
        <v>31782794659.254696</v>
      </c>
    </row>
    <row r="11" spans="1:20" s="19" customFormat="1" ht="12.75" customHeight="1" x14ac:dyDescent="0.2">
      <c r="A11" s="18">
        <v>1947</v>
      </c>
      <c r="B11" s="18">
        <v>11</v>
      </c>
      <c r="C11" s="53">
        <v>57021</v>
      </c>
      <c r="D11" s="54">
        <v>42.9</v>
      </c>
      <c r="E11" s="9"/>
      <c r="F11" s="104"/>
      <c r="G11" s="8"/>
      <c r="H11" s="22"/>
      <c r="M11" s="19" t="s">
        <v>255</v>
      </c>
      <c r="N11" s="19">
        <v>56400.666666666664</v>
      </c>
      <c r="O11" s="19">
        <v>43.3</v>
      </c>
      <c r="P11" s="9"/>
      <c r="Q11" t="s">
        <v>255</v>
      </c>
      <c r="R11" s="38">
        <v>57011.457647000003</v>
      </c>
      <c r="S11" s="38">
        <v>42.520358055000003</v>
      </c>
      <c r="T11" s="32">
        <f t="shared" si="0"/>
        <v>31513918701.042805</v>
      </c>
    </row>
    <row r="12" spans="1:20" s="19" customFormat="1" ht="12.75" customHeight="1" x14ac:dyDescent="0.2">
      <c r="A12" s="18">
        <v>1947</v>
      </c>
      <c r="B12" s="18">
        <v>12</v>
      </c>
      <c r="C12" s="53">
        <v>55990</v>
      </c>
      <c r="D12" s="54">
        <v>42.9</v>
      </c>
      <c r="E12" s="9"/>
      <c r="F12" s="104"/>
      <c r="G12" s="8"/>
      <c r="H12" s="22"/>
      <c r="M12" s="19" t="s">
        <v>256</v>
      </c>
      <c r="N12" s="19">
        <v>58102.333333333336</v>
      </c>
      <c r="O12" s="19">
        <v>42.633333333333333</v>
      </c>
      <c r="P12" s="9"/>
      <c r="Q12" t="s">
        <v>256</v>
      </c>
      <c r="R12" s="38">
        <v>56935.459898000001</v>
      </c>
      <c r="S12" s="38">
        <v>42.984625158</v>
      </c>
      <c r="T12" s="32">
        <f t="shared" si="0"/>
        <v>31815542224.880322</v>
      </c>
    </row>
    <row r="13" spans="1:20" s="19" customFormat="1" ht="12.75" customHeight="1" x14ac:dyDescent="0.2">
      <c r="A13" s="18">
        <v>1948</v>
      </c>
      <c r="B13" s="18">
        <v>1</v>
      </c>
      <c r="C13" s="53">
        <v>55112</v>
      </c>
      <c r="D13" s="54">
        <v>42.6</v>
      </c>
      <c r="E13" s="9">
        <v>3</v>
      </c>
      <c r="F13" s="105" t="s">
        <v>253</v>
      </c>
      <c r="G13" s="22">
        <f t="shared" ref="G13" si="3">AVERAGE(C13:C15)</f>
        <v>54759</v>
      </c>
      <c r="H13" s="22">
        <f t="shared" ref="H13" si="4">IF(MIN(D13:D15)/AVERAGE(D13:D15)&lt;0.97,(3*AVERAGE(D13:D15)-MIN(D13:D15))/2,AVERAGE(D13:D15))</f>
        <v>42.333333333333336</v>
      </c>
      <c r="M13" s="19" t="s">
        <v>257</v>
      </c>
      <c r="N13" s="19">
        <v>55391</v>
      </c>
      <c r="O13" s="19">
        <v>41.800000000000004</v>
      </c>
      <c r="P13" s="9"/>
      <c r="Q13" t="s">
        <v>257</v>
      </c>
      <c r="R13" s="38">
        <v>56572.464956999997</v>
      </c>
      <c r="S13" s="38">
        <v>42.681336799</v>
      </c>
      <c r="T13" s="32">
        <f t="shared" si="0"/>
        <v>31389649594.931442</v>
      </c>
    </row>
    <row r="14" spans="1:20" s="19" customFormat="1" ht="12.75" customHeight="1" x14ac:dyDescent="0.2">
      <c r="A14" s="18">
        <v>1948</v>
      </c>
      <c r="B14" s="18">
        <v>2</v>
      </c>
      <c r="C14" s="53">
        <v>54020</v>
      </c>
      <c r="D14" s="54">
        <v>41.9</v>
      </c>
      <c r="E14" s="9"/>
      <c r="F14" s="105"/>
      <c r="G14" s="8"/>
      <c r="H14" s="22"/>
      <c r="M14" s="19" t="s">
        <v>258</v>
      </c>
      <c r="N14" s="19">
        <v>56873.666666666664</v>
      </c>
      <c r="O14" s="19">
        <v>43.25333333333333</v>
      </c>
      <c r="P14" s="9"/>
      <c r="Q14" t="s">
        <v>258</v>
      </c>
      <c r="R14" s="38">
        <v>56226.340152999997</v>
      </c>
      <c r="S14" s="38">
        <v>42.830727162000002</v>
      </c>
      <c r="T14" s="32">
        <f t="shared" si="0"/>
        <v>31306795447.342327</v>
      </c>
    </row>
    <row r="15" spans="1:20" s="19" customFormat="1" ht="12.75" customHeight="1" x14ac:dyDescent="0.2">
      <c r="A15" s="18">
        <v>1948</v>
      </c>
      <c r="B15" s="18">
        <v>3</v>
      </c>
      <c r="C15" s="53">
        <v>55145</v>
      </c>
      <c r="D15" s="54">
        <v>42.5</v>
      </c>
      <c r="E15" s="9"/>
      <c r="F15" s="105"/>
      <c r="G15" s="8"/>
      <c r="H15" s="22"/>
      <c r="M15" s="19" t="s">
        <v>259</v>
      </c>
      <c r="N15" s="19">
        <v>55215</v>
      </c>
      <c r="O15" s="19">
        <v>42.45000000000001</v>
      </c>
      <c r="P15" s="9"/>
      <c r="Q15" t="s">
        <v>259</v>
      </c>
      <c r="R15" s="38">
        <v>55888.539509000002</v>
      </c>
      <c r="S15" s="38">
        <v>41.643201728000001</v>
      </c>
      <c r="T15" s="32">
        <f t="shared" si="0"/>
        <v>30255910425.735611</v>
      </c>
    </row>
    <row r="16" spans="1:20" s="19" customFormat="1" ht="12.75" customHeight="1" x14ac:dyDescent="0.2">
      <c r="A16" s="18">
        <v>1948</v>
      </c>
      <c r="B16" s="18">
        <v>4</v>
      </c>
      <c r="C16" s="53">
        <v>56049</v>
      </c>
      <c r="D16" s="54">
        <v>43.4</v>
      </c>
      <c r="E16" s="9">
        <v>4</v>
      </c>
      <c r="F16" s="105" t="s">
        <v>254</v>
      </c>
      <c r="G16" s="22">
        <f t="shared" ref="G16" si="5">AVERAGE(C16:C18)</f>
        <v>57247.333333333336</v>
      </c>
      <c r="H16" s="22">
        <f t="shared" ref="H16" si="6">IF(MIN(D16:D18)/AVERAGE(D16:D18)&lt;0.97,(3*AVERAGE(D16:D18)-MIN(D16:D18))/2,AVERAGE(D16:D18))</f>
        <v>43.666666666666664</v>
      </c>
      <c r="M16" s="19" t="s">
        <v>286</v>
      </c>
      <c r="N16" s="19">
        <v>57241.333333333336</v>
      </c>
      <c r="O16" s="19">
        <v>41.8</v>
      </c>
      <c r="P16" s="9"/>
      <c r="Q16" t="s">
        <v>286</v>
      </c>
      <c r="R16" s="38">
        <v>56065.172093000001</v>
      </c>
      <c r="S16" s="38">
        <v>42.162092371</v>
      </c>
      <c r="T16" s="32">
        <f t="shared" si="0"/>
        <v>30729724539.554008</v>
      </c>
    </row>
    <row r="17" spans="1:20" s="19" customFormat="1" ht="12.75" customHeight="1" x14ac:dyDescent="0.2">
      <c r="A17" s="18">
        <v>1948</v>
      </c>
      <c r="B17" s="18">
        <v>5</v>
      </c>
      <c r="C17" s="53">
        <v>56900</v>
      </c>
      <c r="D17" s="54">
        <v>43.4</v>
      </c>
      <c r="E17" s="9"/>
      <c r="F17" s="105"/>
      <c r="G17" s="8"/>
      <c r="H17" s="22"/>
      <c r="M17" s="19" t="s">
        <v>261</v>
      </c>
      <c r="N17" s="19">
        <v>55018.333333333336</v>
      </c>
      <c r="O17" s="19">
        <v>41.5</v>
      </c>
      <c r="P17" s="9"/>
      <c r="Q17" t="s">
        <v>261</v>
      </c>
      <c r="R17" s="38">
        <v>56102.829968999999</v>
      </c>
      <c r="S17" s="38">
        <v>42.357003745999997</v>
      </c>
      <c r="T17" s="32">
        <f t="shared" si="0"/>
        <v>30892521129.05574</v>
      </c>
    </row>
    <row r="18" spans="1:20" s="19" customFormat="1" ht="12.75" customHeight="1" x14ac:dyDescent="0.2">
      <c r="A18" s="18">
        <v>1948</v>
      </c>
      <c r="B18" s="18">
        <v>6</v>
      </c>
      <c r="C18" s="53">
        <v>58793</v>
      </c>
      <c r="D18" s="54">
        <v>44.2</v>
      </c>
      <c r="E18" s="9"/>
      <c r="F18" s="105"/>
      <c r="G18" s="8"/>
      <c r="H18" s="22"/>
      <c r="M18" s="19" t="s">
        <v>262</v>
      </c>
      <c r="N18" s="19">
        <v>57967</v>
      </c>
      <c r="O18" s="19">
        <v>42.533333333333331</v>
      </c>
      <c r="P18" s="9"/>
      <c r="Q18" t="s">
        <v>262</v>
      </c>
      <c r="R18" s="38">
        <v>57352.083886</v>
      </c>
      <c r="S18" s="38">
        <v>42.174726763000002</v>
      </c>
      <c r="T18" s="32">
        <f t="shared" si="0"/>
        <v>31444510073.349167</v>
      </c>
    </row>
    <row r="19" spans="1:20" s="19" customFormat="1" ht="12.75" customHeight="1" x14ac:dyDescent="0.2">
      <c r="A19" s="18">
        <v>1948</v>
      </c>
      <c r="B19" s="18">
        <v>7</v>
      </c>
      <c r="C19" s="53">
        <v>54924</v>
      </c>
      <c r="D19" s="54">
        <v>42.5</v>
      </c>
      <c r="E19" s="9">
        <v>5</v>
      </c>
      <c r="F19" s="105" t="s">
        <v>255</v>
      </c>
      <c r="G19" s="22">
        <f t="shared" ref="G19" si="7">AVERAGE(C19:C21)</f>
        <v>56400.666666666664</v>
      </c>
      <c r="H19" s="22">
        <f t="shared" ref="H19" si="8">IF(MIN(D19:D21)/AVERAGE(D19:D21)&lt;0.97,(3*AVERAGE(D19:D21)-MIN(D19:D21))/2,AVERAGE(D19:D21))</f>
        <v>43.3</v>
      </c>
      <c r="M19" s="19" t="s">
        <v>287</v>
      </c>
      <c r="N19" s="19">
        <v>56867</v>
      </c>
      <c r="O19" s="19">
        <v>41.7</v>
      </c>
      <c r="P19" s="9"/>
      <c r="Q19" t="s">
        <v>287</v>
      </c>
      <c r="R19" s="38">
        <v>57634.649670999999</v>
      </c>
      <c r="S19" s="38">
        <v>40.849055343000003</v>
      </c>
      <c r="T19" s="32">
        <f t="shared" si="0"/>
        <v>30606172923.106247</v>
      </c>
    </row>
    <row r="20" spans="1:20" s="19" customFormat="1" ht="12.75" customHeight="1" x14ac:dyDescent="0.2">
      <c r="A20" s="18">
        <v>1948</v>
      </c>
      <c r="B20" s="18">
        <v>8</v>
      </c>
      <c r="C20" s="53">
        <v>56602</v>
      </c>
      <c r="D20" s="54">
        <v>44.1</v>
      </c>
      <c r="E20" s="9"/>
      <c r="F20" s="105"/>
      <c r="G20" s="8"/>
      <c r="H20" s="22"/>
      <c r="M20" s="19" t="s">
        <v>260</v>
      </c>
      <c r="N20" s="19">
        <v>59386</v>
      </c>
      <c r="O20" s="19">
        <v>42.066666666666663</v>
      </c>
      <c r="P20" s="9"/>
      <c r="Q20" t="s">
        <v>260</v>
      </c>
      <c r="R20" s="38">
        <v>58151.426164999997</v>
      </c>
      <c r="S20" s="38">
        <v>42.454831354</v>
      </c>
      <c r="T20" s="32">
        <f t="shared" si="0"/>
        <v>32094516880.785549</v>
      </c>
    </row>
    <row r="21" spans="1:20" s="19" customFormat="1" ht="12.75" customHeight="1" x14ac:dyDescent="0.2">
      <c r="A21" s="18">
        <v>1948</v>
      </c>
      <c r="B21" s="18">
        <v>9</v>
      </c>
      <c r="C21" s="53">
        <v>57676</v>
      </c>
      <c r="D21" s="54">
        <v>40.9</v>
      </c>
      <c r="E21" s="9"/>
      <c r="F21" s="105"/>
      <c r="G21" s="8"/>
      <c r="H21" s="22"/>
      <c r="M21" s="19" t="s">
        <v>265</v>
      </c>
      <c r="N21" s="19">
        <v>57152.333333333336</v>
      </c>
      <c r="O21" s="19">
        <v>41.633333333333333</v>
      </c>
      <c r="P21" s="9"/>
      <c r="Q21" t="s">
        <v>265</v>
      </c>
      <c r="R21" s="38">
        <v>58160.876472999997</v>
      </c>
      <c r="S21" s="38">
        <v>42.465182722000002</v>
      </c>
      <c r="T21" s="32">
        <f t="shared" si="0"/>
        <v>32107559207.069004</v>
      </c>
    </row>
    <row r="22" spans="1:20" s="19" customFormat="1" ht="12.75" customHeight="1" x14ac:dyDescent="0.2">
      <c r="A22" s="18">
        <v>1948</v>
      </c>
      <c r="B22" s="18">
        <v>10</v>
      </c>
      <c r="C22" s="53">
        <v>58412</v>
      </c>
      <c r="D22" s="54">
        <v>43.4</v>
      </c>
      <c r="E22" s="9">
        <v>6</v>
      </c>
      <c r="F22" s="105" t="s">
        <v>256</v>
      </c>
      <c r="G22" s="22">
        <f t="shared" ref="G22" si="9">AVERAGE(C22:C24)</f>
        <v>58102.333333333336</v>
      </c>
      <c r="H22" s="22">
        <f t="shared" ref="H22" si="10">IF(MIN(D22:D24)/AVERAGE(D22:D24)&lt;0.97,(3*AVERAGE(D22:D24)-MIN(D22:D24))/2,AVERAGE(D22:D24))</f>
        <v>42.633333333333333</v>
      </c>
      <c r="M22" s="19" t="s">
        <v>288</v>
      </c>
      <c r="N22" s="19">
        <v>58935.333333333336</v>
      </c>
      <c r="O22" s="19">
        <v>42.833333333333336</v>
      </c>
      <c r="P22" s="9"/>
      <c r="Q22" t="s">
        <v>288</v>
      </c>
      <c r="R22" s="38">
        <v>58372.328097999998</v>
      </c>
      <c r="S22" s="38">
        <v>42.540743782</v>
      </c>
      <c r="T22" s="32">
        <f t="shared" si="0"/>
        <v>32281629296.486141</v>
      </c>
    </row>
    <row r="23" spans="1:20" s="19" customFormat="1" ht="12.75" customHeight="1" x14ac:dyDescent="0.2">
      <c r="A23" s="18">
        <v>1948</v>
      </c>
      <c r="B23" s="18">
        <v>11</v>
      </c>
      <c r="C23" s="53">
        <v>58144</v>
      </c>
      <c r="D23" s="54">
        <v>42</v>
      </c>
      <c r="E23" s="9"/>
      <c r="F23" s="105"/>
      <c r="G23" s="8"/>
      <c r="H23" s="22"/>
      <c r="M23" s="19" t="s">
        <v>263</v>
      </c>
      <c r="N23" s="19">
        <v>57607.333333333336</v>
      </c>
      <c r="O23" s="19">
        <v>43.749999999999993</v>
      </c>
      <c r="P23" s="9"/>
      <c r="Q23" t="s">
        <v>263</v>
      </c>
      <c r="R23" s="38">
        <v>58421.468931000003</v>
      </c>
      <c r="S23" s="38">
        <v>42.800646614000001</v>
      </c>
      <c r="T23" s="32">
        <f t="shared" si="0"/>
        <v>32506196403.024651</v>
      </c>
    </row>
    <row r="24" spans="1:20" s="19" customFormat="1" ht="12.75" customHeight="1" x14ac:dyDescent="0.2">
      <c r="A24" s="18">
        <v>1948</v>
      </c>
      <c r="B24" s="18">
        <v>12</v>
      </c>
      <c r="C24" s="53">
        <v>57751</v>
      </c>
      <c r="D24" s="54">
        <v>42.5</v>
      </c>
      <c r="E24" s="9"/>
      <c r="F24" s="105"/>
      <c r="G24" s="8"/>
      <c r="H24" s="22"/>
      <c r="M24" s="19" t="s">
        <v>264</v>
      </c>
      <c r="N24" s="19">
        <v>59604</v>
      </c>
      <c r="O24" s="19">
        <v>42.06666666666667</v>
      </c>
      <c r="P24" s="9"/>
      <c r="Q24" t="s">
        <v>264</v>
      </c>
      <c r="R24" s="38">
        <v>58404.964289000003</v>
      </c>
      <c r="S24" s="38">
        <v>42.461457762999999</v>
      </c>
      <c r="T24" s="32">
        <f t="shared" si="0"/>
        <v>32239479015.989662</v>
      </c>
    </row>
    <row r="25" spans="1:20" s="19" customFormat="1" ht="12.75" customHeight="1" x14ac:dyDescent="0.2">
      <c r="A25" s="18">
        <v>1949</v>
      </c>
      <c r="B25" s="18">
        <v>1</v>
      </c>
      <c r="C25" s="53">
        <v>55164</v>
      </c>
      <c r="D25" s="54">
        <v>41.7</v>
      </c>
      <c r="E25" s="9">
        <v>7</v>
      </c>
      <c r="F25" s="105" t="s">
        <v>257</v>
      </c>
      <c r="G25" s="22">
        <f t="shared" ref="G25" si="11">AVERAGE(C25:C27)</f>
        <v>55391</v>
      </c>
      <c r="H25" s="22">
        <f t="shared" ref="H25" si="12">IF(MIN(D25:D27)/AVERAGE(D25:D27)&lt;0.97,(3*AVERAGE(D25:D27)-MIN(D25:D27))/2,AVERAGE(D25:D27))</f>
        <v>41.800000000000004</v>
      </c>
      <c r="M25" s="19" t="s">
        <v>289</v>
      </c>
      <c r="N25" s="19">
        <v>57564.666666666664</v>
      </c>
      <c r="O25" s="19">
        <v>41.699999999999996</v>
      </c>
      <c r="P25" s="9"/>
      <c r="Q25" t="s">
        <v>289</v>
      </c>
      <c r="R25" s="38">
        <v>58445.154620000001</v>
      </c>
      <c r="S25" s="38">
        <v>42.520094827000001</v>
      </c>
      <c r="T25" s="32">
        <f t="shared" si="0"/>
        <v>32306215716.074005</v>
      </c>
    </row>
    <row r="26" spans="1:20" s="19" customFormat="1" ht="12.75" customHeight="1" x14ac:dyDescent="0.2">
      <c r="A26" s="18">
        <v>1949</v>
      </c>
      <c r="B26" s="18">
        <v>2</v>
      </c>
      <c r="C26" s="53">
        <v>55177</v>
      </c>
      <c r="D26" s="54">
        <v>41.8</v>
      </c>
      <c r="E26" s="9"/>
      <c r="F26" s="105"/>
      <c r="G26" s="8"/>
      <c r="H26" s="22"/>
      <c r="M26" s="19" t="s">
        <v>266</v>
      </c>
      <c r="N26" s="19">
        <v>58681.333333333336</v>
      </c>
      <c r="O26" s="19">
        <v>42.533333333333339</v>
      </c>
      <c r="P26" s="9"/>
      <c r="Q26" t="s">
        <v>266</v>
      </c>
      <c r="R26" s="38">
        <v>58178.738229000002</v>
      </c>
      <c r="S26" s="38">
        <v>42.300112577</v>
      </c>
      <c r="T26" s="32">
        <f t="shared" si="0"/>
        <v>31992573296.768677</v>
      </c>
    </row>
    <row r="27" spans="1:20" s="19" customFormat="1" ht="12.75" customHeight="1" x14ac:dyDescent="0.2">
      <c r="A27" s="18">
        <v>1949</v>
      </c>
      <c r="B27" s="18">
        <v>3</v>
      </c>
      <c r="C27" s="53">
        <v>55832</v>
      </c>
      <c r="D27" s="54">
        <v>41.9</v>
      </c>
      <c r="E27" s="9"/>
      <c r="F27" s="105"/>
      <c r="G27" s="8"/>
      <c r="H27" s="22"/>
      <c r="M27" s="19" t="s">
        <v>267</v>
      </c>
      <c r="N27" s="19">
        <v>57594.666666666664</v>
      </c>
      <c r="O27" s="19">
        <v>42.9</v>
      </c>
      <c r="P27" s="9"/>
      <c r="Q27" t="s">
        <v>267</v>
      </c>
      <c r="R27" s="38">
        <v>58427.982776999997</v>
      </c>
      <c r="S27" s="38">
        <v>41.922674676</v>
      </c>
      <c r="T27" s="32">
        <f t="shared" si="0"/>
        <v>31842945081.156326</v>
      </c>
    </row>
    <row r="28" spans="1:20" s="19" customFormat="1" ht="12.75" customHeight="1" x14ac:dyDescent="0.2">
      <c r="A28" s="18">
        <v>1949</v>
      </c>
      <c r="B28" s="18">
        <v>4</v>
      </c>
      <c r="C28" s="53">
        <v>56159</v>
      </c>
      <c r="D28" s="54">
        <v>42.7</v>
      </c>
      <c r="E28" s="9">
        <v>8</v>
      </c>
      <c r="F28" s="105" t="s">
        <v>258</v>
      </c>
      <c r="G28" s="22">
        <f t="shared" ref="G28" si="13">AVERAGE(C28:C30)</f>
        <v>56873.666666666664</v>
      </c>
      <c r="H28" s="22">
        <f t="shared" ref="H28" si="14">IF(MIN(D28:D30)/AVERAGE(D28:D30)&lt;0.97,(3*AVERAGE(D28:D30)-MIN(D28:D30))/2,AVERAGE(D28:D30))</f>
        <v>43.25333333333333</v>
      </c>
      <c r="M28" s="19" t="s">
        <v>268</v>
      </c>
      <c r="N28" s="19">
        <v>60066.666666666664</v>
      </c>
      <c r="O28" s="19">
        <v>42.4</v>
      </c>
      <c r="P28" s="9"/>
      <c r="Q28" t="s">
        <v>268</v>
      </c>
      <c r="R28" s="38">
        <v>58892.620956999999</v>
      </c>
      <c r="S28" s="38">
        <v>42.800437340999999</v>
      </c>
      <c r="T28" s="32">
        <f t="shared" si="0"/>
        <v>32768189130.525444</v>
      </c>
    </row>
    <row r="29" spans="1:20" s="19" customFormat="1" ht="12.75" customHeight="1" x14ac:dyDescent="0.2">
      <c r="A29" s="18">
        <v>1949</v>
      </c>
      <c r="B29" s="18">
        <v>5</v>
      </c>
      <c r="C29" s="53">
        <v>57010</v>
      </c>
      <c r="D29" s="54">
        <v>43.46</v>
      </c>
      <c r="E29" s="9"/>
      <c r="F29" s="105"/>
      <c r="G29" s="8"/>
      <c r="H29" s="22"/>
      <c r="M29" s="19" t="s">
        <v>269</v>
      </c>
      <c r="N29" s="19">
        <v>58730.666666666664</v>
      </c>
      <c r="O29" s="19">
        <v>41.43333333333333</v>
      </c>
      <c r="P29" s="9"/>
      <c r="Q29" t="s">
        <v>269</v>
      </c>
      <c r="R29" s="38">
        <v>59560.620257000002</v>
      </c>
      <c r="S29" s="38">
        <v>42.243884244999997</v>
      </c>
      <c r="T29" s="32">
        <f t="shared" si="0"/>
        <v>32708935320.062428</v>
      </c>
    </row>
    <row r="30" spans="1:20" s="19" customFormat="1" ht="12.75" customHeight="1" x14ac:dyDescent="0.2">
      <c r="A30" s="18">
        <v>1949</v>
      </c>
      <c r="B30" s="18">
        <v>6</v>
      </c>
      <c r="C30" s="53">
        <v>57452</v>
      </c>
      <c r="D30" s="54">
        <v>43.6</v>
      </c>
      <c r="E30" s="9"/>
      <c r="F30" s="105"/>
      <c r="G30" s="8"/>
      <c r="H30" s="22"/>
      <c r="M30" s="19" t="s">
        <v>270</v>
      </c>
      <c r="N30" s="19">
        <v>59763.333333333336</v>
      </c>
      <c r="O30" s="19">
        <v>42.466666666666661</v>
      </c>
      <c r="P30" s="9"/>
      <c r="Q30" t="s">
        <v>270</v>
      </c>
      <c r="R30" s="38">
        <v>59257.943336999997</v>
      </c>
      <c r="S30" s="38">
        <v>42.266161545000003</v>
      </c>
      <c r="T30" s="32">
        <f t="shared" si="0"/>
        <v>32559875476.779278</v>
      </c>
    </row>
    <row r="31" spans="1:20" s="19" customFormat="1" ht="12.75" customHeight="1" x14ac:dyDescent="0.2">
      <c r="A31" s="18">
        <v>1949</v>
      </c>
      <c r="B31" s="18">
        <v>7</v>
      </c>
      <c r="C31" s="53">
        <v>53286</v>
      </c>
      <c r="D31" s="54">
        <v>41.6</v>
      </c>
      <c r="E31" s="9">
        <v>9</v>
      </c>
      <c r="F31" s="105" t="s">
        <v>259</v>
      </c>
      <c r="G31" s="22">
        <f t="shared" ref="G31" si="15">AVERAGE(C31:C33)</f>
        <v>55215</v>
      </c>
      <c r="H31" s="22">
        <f t="shared" ref="H31" si="16">IF(MIN(D31:D33)/AVERAGE(D31:D33)&lt;0.97,(3*AVERAGE(D31:D33)-MIN(D31:D33))/2,AVERAGE(D31:D33))</f>
        <v>42.45000000000001</v>
      </c>
      <c r="M31" s="19" t="s">
        <v>271</v>
      </c>
      <c r="N31" s="19">
        <v>58362.666666666664</v>
      </c>
      <c r="O31" s="19">
        <v>43.2</v>
      </c>
      <c r="P31" s="118"/>
      <c r="Q31" t="s">
        <v>271</v>
      </c>
      <c r="R31" s="38">
        <v>59215.318034999997</v>
      </c>
      <c r="S31" s="38">
        <v>42.198355526999997</v>
      </c>
      <c r="T31" s="32">
        <f t="shared" si="0"/>
        <v>32484257560.108959</v>
      </c>
    </row>
    <row r="32" spans="1:20" s="19" customFormat="1" ht="12.75" customHeight="1" x14ac:dyDescent="0.2">
      <c r="A32" s="18">
        <v>1949</v>
      </c>
      <c r="B32" s="18">
        <v>8</v>
      </c>
      <c r="C32" s="53">
        <v>55426</v>
      </c>
      <c r="D32" s="54">
        <v>43.3</v>
      </c>
      <c r="E32" s="9"/>
      <c r="F32" s="105"/>
      <c r="G32" s="8"/>
      <c r="H32" s="22"/>
      <c r="M32" s="19" t="s">
        <v>290</v>
      </c>
      <c r="N32" s="19">
        <v>59992.666666666664</v>
      </c>
      <c r="O32" s="19">
        <v>41.733333333333327</v>
      </c>
      <c r="P32" s="9"/>
      <c r="Q32" t="s">
        <v>290</v>
      </c>
      <c r="R32" s="38">
        <v>58842.024387999998</v>
      </c>
      <c r="S32" s="38">
        <v>42.111685741999999</v>
      </c>
      <c r="T32" s="32">
        <f t="shared" si="0"/>
        <v>32213178912.857227</v>
      </c>
    </row>
    <row r="33" spans="1:20" s="19" customFormat="1" ht="12.75" customHeight="1" x14ac:dyDescent="0.2">
      <c r="A33" s="18">
        <v>1949</v>
      </c>
      <c r="B33" s="18">
        <v>9</v>
      </c>
      <c r="C33" s="53">
        <v>56933</v>
      </c>
      <c r="D33" s="54">
        <v>39.799999999999997</v>
      </c>
      <c r="E33" s="9"/>
      <c r="F33" s="105"/>
      <c r="G33" s="8"/>
      <c r="H33" s="22"/>
      <c r="M33" s="19" t="s">
        <v>273</v>
      </c>
      <c r="N33" s="19">
        <v>57898</v>
      </c>
      <c r="O33" s="19">
        <v>41.033333333333331</v>
      </c>
      <c r="P33" s="9"/>
      <c r="Q33" t="s">
        <v>273</v>
      </c>
      <c r="R33" s="38">
        <v>58723.997617000001</v>
      </c>
      <c r="S33" s="38">
        <v>41.847548136999997</v>
      </c>
      <c r="T33" s="32">
        <f t="shared" si="0"/>
        <v>31946919121.968246</v>
      </c>
    </row>
    <row r="34" spans="1:20" s="19" customFormat="1" ht="12.75" customHeight="1" x14ac:dyDescent="0.2">
      <c r="A34" s="18">
        <v>1949</v>
      </c>
      <c r="B34" s="18">
        <v>10</v>
      </c>
      <c r="C34" s="53">
        <v>56867</v>
      </c>
      <c r="D34" s="54">
        <v>42.2</v>
      </c>
      <c r="E34" s="9">
        <v>10</v>
      </c>
      <c r="F34" s="105" t="s">
        <v>286</v>
      </c>
      <c r="G34" s="22">
        <f t="shared" ref="G34" si="17">AVERAGE(C34:C36)</f>
        <v>57241.333333333336</v>
      </c>
      <c r="H34" s="22">
        <f t="shared" ref="H34" si="18">IF(MIN(D34:D36)/AVERAGE(D34:D36)&lt;0.97,(3*AVERAGE(D34:D36)-MIN(D34:D36))/2,AVERAGE(D34:D36))</f>
        <v>41.8</v>
      </c>
      <c r="M34" s="19" t="s">
        <v>274</v>
      </c>
      <c r="N34" s="19">
        <v>58809.666666666664</v>
      </c>
      <c r="O34" s="19">
        <v>41.833333333333336</v>
      </c>
      <c r="P34" s="9"/>
      <c r="Q34" t="s">
        <v>274</v>
      </c>
      <c r="R34" s="38">
        <v>58269.515099999997</v>
      </c>
      <c r="S34" s="38">
        <v>41.646040495000001</v>
      </c>
      <c r="T34" s="32">
        <f t="shared" si="0"/>
        <v>31547029611.221985</v>
      </c>
    </row>
    <row r="35" spans="1:20" s="19" customFormat="1" ht="12.75" customHeight="1" x14ac:dyDescent="0.2">
      <c r="A35" s="18">
        <v>1949</v>
      </c>
      <c r="B35" s="18">
        <v>11</v>
      </c>
      <c r="C35" s="53">
        <v>57838</v>
      </c>
      <c r="D35" s="54">
        <v>41.4</v>
      </c>
      <c r="E35" s="9"/>
      <c r="F35" s="105"/>
      <c r="G35" s="8"/>
      <c r="H35" s="22"/>
      <c r="M35" s="19" t="s">
        <v>291</v>
      </c>
      <c r="N35" s="19">
        <v>56609</v>
      </c>
      <c r="O35" s="19">
        <v>40.299999999999997</v>
      </c>
      <c r="P35" s="9"/>
      <c r="Q35" t="s">
        <v>291</v>
      </c>
      <c r="R35" s="38">
        <v>57449.188426000001</v>
      </c>
      <c r="S35" s="38">
        <v>39.360064289999997</v>
      </c>
      <c r="T35" s="32">
        <f t="shared" si="0"/>
        <v>29395648748.123886</v>
      </c>
    </row>
    <row r="36" spans="1:20" s="19" customFormat="1" ht="12.75" customHeight="1" x14ac:dyDescent="0.2">
      <c r="A36" s="18">
        <v>1949</v>
      </c>
      <c r="B36" s="18">
        <v>12</v>
      </c>
      <c r="C36" s="53">
        <v>57019</v>
      </c>
      <c r="D36" s="54">
        <v>41.8</v>
      </c>
      <c r="E36" s="9"/>
      <c r="F36" s="105"/>
      <c r="G36" s="8"/>
      <c r="H36" s="22"/>
      <c r="M36" s="19" t="s">
        <v>272</v>
      </c>
      <c r="N36" s="19">
        <v>59705.666666666664</v>
      </c>
      <c r="O36" s="19">
        <v>41.1</v>
      </c>
      <c r="P36" s="9"/>
      <c r="Q36" t="s">
        <v>272</v>
      </c>
      <c r="R36" s="38">
        <v>58551.456600999998</v>
      </c>
      <c r="S36" s="38">
        <v>41.462948689000001</v>
      </c>
      <c r="T36" s="32">
        <f t="shared" si="0"/>
        <v>31560308529.275154</v>
      </c>
    </row>
    <row r="37" spans="1:20" s="19" customFormat="1" ht="12.75" customHeight="1" x14ac:dyDescent="0.2">
      <c r="A37" s="18">
        <v>1950</v>
      </c>
      <c r="B37" s="18">
        <v>1</v>
      </c>
      <c r="C37" s="53">
        <v>54831</v>
      </c>
      <c r="D37" s="54">
        <v>41.2</v>
      </c>
      <c r="E37" s="9">
        <v>11</v>
      </c>
      <c r="F37" s="105" t="s">
        <v>261</v>
      </c>
      <c r="G37" s="22">
        <f t="shared" ref="G37" si="19">AVERAGE(C37:C39)</f>
        <v>55018.333333333336</v>
      </c>
      <c r="H37" s="22">
        <f t="shared" ref="H37" si="20">IF(MIN(D37:D39)/AVERAGE(D37:D39)&lt;0.97,(3*AVERAGE(D37:D39)-MIN(D37:D39))/2,AVERAGE(D37:D39))</f>
        <v>41.5</v>
      </c>
      <c r="M37" s="19" t="s">
        <v>277</v>
      </c>
      <c r="N37" s="19">
        <v>58077.666666666664</v>
      </c>
      <c r="O37" s="19">
        <v>40.999999999999993</v>
      </c>
      <c r="P37" s="9"/>
      <c r="Q37" t="s">
        <v>277</v>
      </c>
      <c r="R37" s="38">
        <v>58975.272076000001</v>
      </c>
      <c r="S37" s="38">
        <v>41.820219217000002</v>
      </c>
      <c r="T37" s="32">
        <f t="shared" si="0"/>
        <v>32062664485.807011</v>
      </c>
    </row>
    <row r="38" spans="1:20" s="19" customFormat="1" ht="12.75" customHeight="1" x14ac:dyDescent="0.2">
      <c r="A38" s="18">
        <v>1950</v>
      </c>
      <c r="B38" s="18">
        <v>2</v>
      </c>
      <c r="C38" s="53">
        <v>54693</v>
      </c>
      <c r="D38" s="54">
        <v>41.5</v>
      </c>
      <c r="E38" s="9"/>
      <c r="F38" s="105"/>
      <c r="G38" s="8"/>
      <c r="H38" s="22"/>
      <c r="M38" s="19" t="s">
        <v>292</v>
      </c>
      <c r="N38" s="19">
        <v>60481</v>
      </c>
      <c r="O38" s="19">
        <v>41.633333333333333</v>
      </c>
      <c r="P38" s="9"/>
      <c r="Q38" t="s">
        <v>292</v>
      </c>
      <c r="R38" s="38">
        <v>59864.137718999998</v>
      </c>
      <c r="S38" s="38">
        <v>41.446063234999997</v>
      </c>
      <c r="T38" s="32">
        <f t="shared" si="0"/>
        <v>32254726886.335491</v>
      </c>
    </row>
    <row r="39" spans="1:20" s="19" customFormat="1" ht="12.75" customHeight="1" x14ac:dyDescent="0.2">
      <c r="A39" s="18">
        <v>1950</v>
      </c>
      <c r="B39" s="18">
        <v>3</v>
      </c>
      <c r="C39" s="53">
        <v>55531</v>
      </c>
      <c r="D39" s="54">
        <v>41.8</v>
      </c>
      <c r="E39" s="9"/>
      <c r="F39" s="105"/>
      <c r="G39" s="8"/>
      <c r="H39" s="22"/>
      <c r="M39" s="19" t="s">
        <v>275</v>
      </c>
      <c r="N39" s="19">
        <v>59870.333333333336</v>
      </c>
      <c r="O39" s="19">
        <v>42.6</v>
      </c>
      <c r="P39" s="9"/>
      <c r="Q39" t="s">
        <v>275</v>
      </c>
      <c r="R39" s="38">
        <v>60747.421470000001</v>
      </c>
      <c r="S39" s="38">
        <v>41.616891680999998</v>
      </c>
      <c r="T39" s="32">
        <f t="shared" si="0"/>
        <v>32865545169.821571</v>
      </c>
    </row>
    <row r="40" spans="1:20" s="19" customFormat="1" ht="12.75" customHeight="1" x14ac:dyDescent="0.2">
      <c r="A40" s="18">
        <v>1950</v>
      </c>
      <c r="B40" s="18">
        <v>4</v>
      </c>
      <c r="C40" s="53">
        <v>56822</v>
      </c>
      <c r="D40" s="54">
        <v>41.7</v>
      </c>
      <c r="E40" s="9">
        <v>12</v>
      </c>
      <c r="F40" s="105" t="s">
        <v>262</v>
      </c>
      <c r="G40" s="22">
        <f t="shared" ref="G40" si="21">AVERAGE(C40:C42)</f>
        <v>57967</v>
      </c>
      <c r="H40" s="22">
        <f t="shared" ref="H40" si="22">IF(MIN(D40:D42)/AVERAGE(D40:D42)&lt;0.97,(3*AVERAGE(D40:D42)-MIN(D40:D42))/2,AVERAGE(D40:D42))</f>
        <v>42.533333333333331</v>
      </c>
      <c r="M40" s="19" t="s">
        <v>276</v>
      </c>
      <c r="N40" s="19">
        <v>62619</v>
      </c>
      <c r="O40" s="19">
        <v>41.233333333333334</v>
      </c>
      <c r="P40" s="9"/>
      <c r="Q40" t="s">
        <v>276</v>
      </c>
      <c r="R40" s="38">
        <v>61407.544495000002</v>
      </c>
      <c r="S40" s="38">
        <v>41.581721539</v>
      </c>
      <c r="T40" s="32">
        <f t="shared" si="0"/>
        <v>33194608402.602955</v>
      </c>
    </row>
    <row r="41" spans="1:20" s="19" customFormat="1" ht="12.75" customHeight="1" x14ac:dyDescent="0.2">
      <c r="A41" s="18">
        <v>1950</v>
      </c>
      <c r="B41" s="18">
        <v>5</v>
      </c>
      <c r="C41" s="53">
        <v>58007</v>
      </c>
      <c r="D41" s="54">
        <v>42.5</v>
      </c>
      <c r="E41" s="9"/>
      <c r="F41" s="105"/>
      <c r="G41" s="8"/>
      <c r="H41" s="22"/>
      <c r="M41" s="19" t="s">
        <v>293</v>
      </c>
      <c r="N41" s="19">
        <v>60468</v>
      </c>
      <c r="O41" s="19">
        <v>40.666666666666664</v>
      </c>
      <c r="P41" s="9"/>
      <c r="Q41" t="s">
        <v>293</v>
      </c>
      <c r="R41" s="38">
        <v>61480.917461999998</v>
      </c>
      <c r="S41" s="38">
        <v>41.487666105000002</v>
      </c>
      <c r="T41" s="32">
        <f t="shared" si="0"/>
        <v>33159097081.40276</v>
      </c>
    </row>
    <row r="42" spans="1:20" s="19" customFormat="1" ht="12.75" customHeight="1" x14ac:dyDescent="0.2">
      <c r="A42" s="18">
        <v>1950</v>
      </c>
      <c r="B42" s="18">
        <v>6</v>
      </c>
      <c r="C42" s="53">
        <v>59072</v>
      </c>
      <c r="D42" s="54">
        <v>43.4</v>
      </c>
      <c r="E42" s="9"/>
      <c r="F42" s="105"/>
      <c r="G42" s="8"/>
      <c r="H42" s="22"/>
      <c r="M42" s="19" t="s">
        <v>278</v>
      </c>
      <c r="N42" s="19">
        <v>62571</v>
      </c>
      <c r="O42" s="19">
        <v>41.7</v>
      </c>
      <c r="P42" s="9"/>
      <c r="Q42" t="s">
        <v>278</v>
      </c>
      <c r="R42" s="38">
        <v>61856.391104000002</v>
      </c>
      <c r="S42" s="38">
        <v>41.507758334000002</v>
      </c>
      <c r="T42" s="32">
        <f t="shared" si="0"/>
        <v>33377761733.656853</v>
      </c>
    </row>
    <row r="43" spans="1:20" s="19" customFormat="1" ht="12.75" customHeight="1" x14ac:dyDescent="0.2">
      <c r="A43" s="18">
        <v>1950</v>
      </c>
      <c r="B43" s="18">
        <v>7</v>
      </c>
      <c r="C43" s="53">
        <v>54205</v>
      </c>
      <c r="D43" s="54">
        <v>39.9</v>
      </c>
      <c r="E43" s="9">
        <v>13</v>
      </c>
      <c r="F43" s="105" t="s">
        <v>287</v>
      </c>
      <c r="G43" s="22">
        <f t="shared" ref="G43" si="23">AVERAGE(C43:C45)</f>
        <v>56867</v>
      </c>
      <c r="H43" s="22">
        <f t="shared" ref="H43" si="24">IF(MIN(D43:D45)/AVERAGE(D43:D45)&lt;0.97,(3*AVERAGE(D43:D45)-MIN(D43:D45))/2,AVERAGE(D43:D45))</f>
        <v>41.7</v>
      </c>
      <c r="M43" s="19" t="s">
        <v>279</v>
      </c>
      <c r="N43" s="19">
        <v>61052</v>
      </c>
      <c r="O43" s="19">
        <v>42.466666666666661</v>
      </c>
      <c r="P43" s="9"/>
      <c r="Q43" t="s">
        <v>279</v>
      </c>
      <c r="R43" s="38">
        <v>61953.110266999996</v>
      </c>
      <c r="S43" s="38">
        <v>41.494579373000001</v>
      </c>
      <c r="T43" s="32">
        <f t="shared" si="0"/>
        <v>33419337267.917282</v>
      </c>
    </row>
    <row r="44" spans="1:20" s="19" customFormat="1" ht="12.75" customHeight="1" x14ac:dyDescent="0.2">
      <c r="A44" s="18">
        <v>1950</v>
      </c>
      <c r="B44" s="18">
        <v>8</v>
      </c>
      <c r="C44" s="53">
        <v>57901</v>
      </c>
      <c r="D44" s="54">
        <v>43.5</v>
      </c>
      <c r="E44" s="9"/>
      <c r="F44" s="105"/>
      <c r="G44" s="8"/>
      <c r="H44" s="22"/>
      <c r="M44" s="19" t="s">
        <v>280</v>
      </c>
      <c r="N44" s="19">
        <v>63181.666666666664</v>
      </c>
      <c r="O44" s="19">
        <v>41.1</v>
      </c>
      <c r="P44" s="9"/>
      <c r="Q44" t="s">
        <v>280</v>
      </c>
      <c r="R44" s="38">
        <v>61978.913686</v>
      </c>
      <c r="S44" s="38">
        <v>41.443526837999997</v>
      </c>
      <c r="T44" s="32">
        <f t="shared" si="0"/>
        <v>33392122045.565739</v>
      </c>
    </row>
    <row r="45" spans="1:20" s="19" customFormat="1" ht="12.75" customHeight="1" x14ac:dyDescent="0.2">
      <c r="A45" s="18">
        <v>1950</v>
      </c>
      <c r="B45" s="18">
        <v>9</v>
      </c>
      <c r="C45" s="53">
        <v>58495</v>
      </c>
      <c r="D45" s="54">
        <v>38.5</v>
      </c>
      <c r="E45" s="9"/>
      <c r="F45" s="105"/>
      <c r="G45" s="8"/>
      <c r="H45" s="22"/>
      <c r="M45" s="19" t="s">
        <v>281</v>
      </c>
      <c r="N45" s="19">
        <v>61241.333333333336</v>
      </c>
      <c r="O45" s="19">
        <v>40.533333333333339</v>
      </c>
      <c r="P45" s="9"/>
      <c r="Q45" t="s">
        <v>281</v>
      </c>
      <c r="R45" s="38">
        <v>62303.411998000003</v>
      </c>
      <c r="S45" s="38">
        <v>41.349978851000003</v>
      </c>
      <c r="T45" s="32">
        <f t="shared" si="0"/>
        <v>33491181990.011723</v>
      </c>
    </row>
    <row r="46" spans="1:20" s="19" customFormat="1" ht="12.75" customHeight="1" x14ac:dyDescent="0.2">
      <c r="A46" s="18">
        <v>1950</v>
      </c>
      <c r="B46" s="18">
        <v>10</v>
      </c>
      <c r="C46" s="53">
        <v>60145</v>
      </c>
      <c r="D46" s="54">
        <v>42.7</v>
      </c>
      <c r="E46" s="9">
        <v>14</v>
      </c>
      <c r="F46" s="105" t="s">
        <v>260</v>
      </c>
      <c r="G46" s="22">
        <f t="shared" ref="G46" si="25">AVERAGE(C46:C48)</f>
        <v>59386</v>
      </c>
      <c r="H46" s="22">
        <f t="shared" ref="H46" si="26">IF(MIN(D46:D48)/AVERAGE(D46:D48)&lt;0.97,(3*AVERAGE(D46:D48)-MIN(D46:D48))/2,AVERAGE(D46:D48))</f>
        <v>42.066666666666663</v>
      </c>
      <c r="M46" s="19" t="s">
        <v>282</v>
      </c>
      <c r="N46" s="19">
        <v>62902.333333333336</v>
      </c>
      <c r="O46" s="19">
        <v>41.266666666666666</v>
      </c>
      <c r="P46" s="9"/>
      <c r="Q46" t="s">
        <v>282</v>
      </c>
      <c r="R46" s="38">
        <v>62103.664973999999</v>
      </c>
      <c r="S46" s="38">
        <v>41.070308619999999</v>
      </c>
      <c r="T46" s="32">
        <f t="shared" si="0"/>
        <v>33158016929.898434</v>
      </c>
    </row>
    <row r="47" spans="1:20" s="19" customFormat="1" ht="12.75" customHeight="1" x14ac:dyDescent="0.2">
      <c r="A47" s="18">
        <v>1950</v>
      </c>
      <c r="B47" s="18">
        <v>11</v>
      </c>
      <c r="C47" s="53">
        <v>59681</v>
      </c>
      <c r="D47" s="54">
        <v>41.9</v>
      </c>
      <c r="E47" s="9"/>
      <c r="F47" s="105"/>
      <c r="G47" s="8"/>
      <c r="H47" s="22"/>
      <c r="M47" s="19" t="s">
        <v>283</v>
      </c>
      <c r="N47" s="19">
        <v>61147</v>
      </c>
      <c r="O47" s="19">
        <v>41.93333333333333</v>
      </c>
      <c r="P47" s="9"/>
      <c r="Q47" t="s">
        <v>283</v>
      </c>
      <c r="R47" s="38">
        <v>62091.818642999999</v>
      </c>
      <c r="S47" s="38">
        <v>40.983454522000002</v>
      </c>
      <c r="T47" s="32">
        <f t="shared" si="0"/>
        <v>33081583932.067612</v>
      </c>
    </row>
    <row r="48" spans="1:20" s="19" customFormat="1" ht="12.75" customHeight="1" x14ac:dyDescent="0.2">
      <c r="A48" s="18">
        <v>1950</v>
      </c>
      <c r="B48" s="18">
        <v>12</v>
      </c>
      <c r="C48" s="53">
        <v>58332</v>
      </c>
      <c r="D48" s="54">
        <v>41.6</v>
      </c>
      <c r="E48" s="9"/>
      <c r="F48" s="105"/>
      <c r="G48" s="8"/>
      <c r="H48" s="22"/>
      <c r="M48" s="19" t="s">
        <v>294</v>
      </c>
      <c r="N48" s="19">
        <v>62682.666666666664</v>
      </c>
      <c r="O48" s="19">
        <v>40.366666666666667</v>
      </c>
      <c r="P48" s="9"/>
      <c r="Q48" t="s">
        <v>294</v>
      </c>
      <c r="R48" s="38">
        <v>61497.767797</v>
      </c>
      <c r="S48" s="38">
        <v>40.712835898000002</v>
      </c>
      <c r="T48" s="32">
        <f t="shared" si="0"/>
        <v>32548730869.363411</v>
      </c>
    </row>
    <row r="49" spans="1:20" s="19" customFormat="1" ht="12.75" customHeight="1" x14ac:dyDescent="0.2">
      <c r="A49" s="18">
        <v>1951</v>
      </c>
      <c r="B49" s="18">
        <v>1</v>
      </c>
      <c r="C49" s="53">
        <v>56987</v>
      </c>
      <c r="D49" s="54">
        <v>41.6</v>
      </c>
      <c r="E49" s="9">
        <v>15</v>
      </c>
      <c r="F49" s="105" t="s">
        <v>265</v>
      </c>
      <c r="G49" s="22">
        <f t="shared" ref="G49" si="27">AVERAGE(C49:C51)</f>
        <v>57152.333333333336</v>
      </c>
      <c r="H49" s="22">
        <f t="shared" ref="H49" si="28">IF(MIN(D49:D51)/AVERAGE(D49:D51)&lt;0.97,(3*AVERAGE(D49:D51)-MIN(D49:D51))/2,AVERAGE(D49:D51))</f>
        <v>41.633333333333333</v>
      </c>
      <c r="M49" s="19" t="s">
        <v>284</v>
      </c>
      <c r="N49" s="19">
        <v>59756.666666666664</v>
      </c>
      <c r="O49" s="19">
        <v>39.699999999999996</v>
      </c>
      <c r="P49" s="9"/>
      <c r="Q49" t="s">
        <v>284</v>
      </c>
      <c r="R49" s="38">
        <v>60829.855819999997</v>
      </c>
      <c r="S49" s="38">
        <v>40.478306658000001</v>
      </c>
      <c r="T49" s="32">
        <f t="shared" si="0"/>
        <v>32009764251.970516</v>
      </c>
    </row>
    <row r="50" spans="1:20" s="19" customFormat="1" ht="12.75" customHeight="1" x14ac:dyDescent="0.2">
      <c r="A50" s="18">
        <v>1951</v>
      </c>
      <c r="B50" s="18">
        <v>2</v>
      </c>
      <c r="C50" s="53">
        <v>56532</v>
      </c>
      <c r="D50" s="54">
        <v>41.4</v>
      </c>
      <c r="E50" s="9"/>
      <c r="F50" s="105"/>
      <c r="G50" s="8"/>
      <c r="H50" s="22"/>
      <c r="M50" s="19" t="s">
        <v>285</v>
      </c>
      <c r="N50" s="19">
        <v>61475</v>
      </c>
      <c r="O50" s="19">
        <v>40.699999999999996</v>
      </c>
      <c r="P50" s="9"/>
      <c r="Q50" t="s">
        <v>285</v>
      </c>
      <c r="R50" s="38">
        <v>60578.662688999997</v>
      </c>
      <c r="S50" s="38">
        <v>40.505031299999999</v>
      </c>
      <c r="T50" s="32">
        <f t="shared" si="0"/>
        <v>31898628168.29113</v>
      </c>
    </row>
    <row r="51" spans="1:20" s="19" customFormat="1" ht="12.75" customHeight="1" x14ac:dyDescent="0.2">
      <c r="A51" s="18">
        <v>1951</v>
      </c>
      <c r="B51" s="18">
        <v>3</v>
      </c>
      <c r="C51" s="53">
        <v>57938</v>
      </c>
      <c r="D51" s="54">
        <v>41.9</v>
      </c>
      <c r="E51" s="9"/>
      <c r="F51" s="105"/>
      <c r="G51" s="8"/>
      <c r="H51" s="22"/>
      <c r="M51" s="19" t="s">
        <v>295</v>
      </c>
      <c r="N51" s="19">
        <v>59746</v>
      </c>
      <c r="O51" s="19">
        <v>41.333333333333336</v>
      </c>
      <c r="P51" s="9"/>
      <c r="Q51" t="s">
        <v>295</v>
      </c>
      <c r="R51" s="38">
        <v>60756.965858000003</v>
      </c>
      <c r="S51" s="38">
        <v>40.415263377000002</v>
      </c>
      <c r="T51" s="32">
        <f t="shared" si="0"/>
        <v>31921614102.800072</v>
      </c>
    </row>
    <row r="52" spans="1:20" s="19" customFormat="1" ht="12.75" customHeight="1" x14ac:dyDescent="0.2">
      <c r="A52" s="18">
        <v>1951</v>
      </c>
      <c r="B52" s="18">
        <v>4</v>
      </c>
      <c r="C52" s="53">
        <v>58231</v>
      </c>
      <c r="D52" s="54">
        <v>42.4</v>
      </c>
      <c r="E52" s="9">
        <v>16</v>
      </c>
      <c r="F52" s="105" t="s">
        <v>288</v>
      </c>
      <c r="G52" s="22">
        <f t="shared" ref="G52" si="29">AVERAGE(C52:C54)</f>
        <v>58935.333333333336</v>
      </c>
      <c r="H52" s="22">
        <f t="shared" ref="H52" si="30">IF(MIN(D52:D54)/AVERAGE(D52:D54)&lt;0.97,(3*AVERAGE(D52:D54)-MIN(D52:D54))/2,AVERAGE(D52:D54))</f>
        <v>42.833333333333336</v>
      </c>
      <c r="M52" s="19" t="s">
        <v>183</v>
      </c>
      <c r="N52" s="19">
        <v>62582.666666666664</v>
      </c>
      <c r="O52" s="19">
        <v>40.56666666666667</v>
      </c>
      <c r="P52" s="9"/>
      <c r="Q52" t="s">
        <v>183</v>
      </c>
      <c r="R52" s="38">
        <v>61420.209131000003</v>
      </c>
      <c r="S52" s="38">
        <v>40.920628262999998</v>
      </c>
      <c r="T52" s="32">
        <f t="shared" si="0"/>
        <v>32673596093.909798</v>
      </c>
    </row>
    <row r="53" spans="1:20" s="19" customFormat="1" ht="12.75" customHeight="1" x14ac:dyDescent="0.2">
      <c r="A53" s="18">
        <v>1951</v>
      </c>
      <c r="B53" s="18">
        <v>5</v>
      </c>
      <c r="C53" s="53">
        <v>59405</v>
      </c>
      <c r="D53" s="54">
        <v>43.2</v>
      </c>
      <c r="E53" s="9"/>
      <c r="F53" s="105"/>
      <c r="G53" s="8"/>
      <c r="H53" s="22"/>
      <c r="L53" s="117"/>
      <c r="M53" s="117" t="s">
        <v>2</v>
      </c>
      <c r="N53" s="119">
        <v>60952.333333333336</v>
      </c>
      <c r="O53" s="119">
        <v>40.000000000000007</v>
      </c>
      <c r="P53" s="9"/>
      <c r="Q53" t="s">
        <v>296</v>
      </c>
      <c r="R53" s="38">
        <v>62032.909964999999</v>
      </c>
      <c r="S53" s="38">
        <v>40.760293744999998</v>
      </c>
      <c r="T53" s="32">
        <f t="shared" si="0"/>
        <v>32870235216.396988</v>
      </c>
    </row>
    <row r="54" spans="1:20" s="19" customFormat="1" ht="12.75" customHeight="1" x14ac:dyDescent="0.2">
      <c r="A54" s="18">
        <v>1951</v>
      </c>
      <c r="B54" s="18">
        <v>6</v>
      </c>
      <c r="C54" s="53">
        <v>59170</v>
      </c>
      <c r="D54" s="54">
        <v>42.9</v>
      </c>
      <c r="E54" s="9"/>
      <c r="F54" s="105"/>
      <c r="G54" s="8"/>
      <c r="H54" s="22"/>
      <c r="L54" s="117"/>
      <c r="M54" s="117" t="s">
        <v>3</v>
      </c>
      <c r="N54" s="119">
        <v>63636.333333333336</v>
      </c>
      <c r="O54" s="119">
        <v>41.06666666666667</v>
      </c>
      <c r="P54" s="9"/>
      <c r="Q54" t="s">
        <v>297</v>
      </c>
      <c r="R54" s="38">
        <v>62623.836225999999</v>
      </c>
      <c r="S54" s="38">
        <v>40.858699258999998</v>
      </c>
      <c r="T54" s="32">
        <f t="shared" si="0"/>
        <v>33263470380.439041</v>
      </c>
    </row>
    <row r="55" spans="1:20" s="19" customFormat="1" ht="12.75" customHeight="1" x14ac:dyDescent="0.2">
      <c r="A55" s="18">
        <v>1951</v>
      </c>
      <c r="B55" s="18">
        <v>7</v>
      </c>
      <c r="C55" s="53">
        <v>56564</v>
      </c>
      <c r="D55" s="54">
        <v>43.9</v>
      </c>
      <c r="E55" s="9">
        <v>17</v>
      </c>
      <c r="F55" s="105" t="s">
        <v>263</v>
      </c>
      <c r="G55" s="22">
        <f t="shared" ref="G55" si="31">AVERAGE(C55:C57)</f>
        <v>57607.333333333336</v>
      </c>
      <c r="H55" s="22">
        <f t="shared" ref="H55" si="32">IF(MIN(D55:D57)/AVERAGE(D55:D57)&lt;0.97,(3*AVERAGE(D55:D57)-MIN(D55:D57))/2,AVERAGE(D55:D57))</f>
        <v>43.749999999999993</v>
      </c>
      <c r="L55" s="117"/>
      <c r="M55" s="117" t="s">
        <v>4</v>
      </c>
      <c r="N55" s="119">
        <v>61237.333333333336</v>
      </c>
      <c r="O55" s="119">
        <v>41.750000000000007</v>
      </c>
      <c r="P55" s="9"/>
      <c r="Q55" t="s">
        <v>298</v>
      </c>
      <c r="R55" s="38">
        <v>62350.784328000002</v>
      </c>
      <c r="S55" s="38">
        <v>40.857114592000002</v>
      </c>
      <c r="T55" s="32">
        <f t="shared" si="0"/>
        <v>33117150822.47226</v>
      </c>
    </row>
    <row r="56" spans="1:20" s="19" customFormat="1" ht="12.75" customHeight="1" x14ac:dyDescent="0.2">
      <c r="A56" s="18">
        <v>1951</v>
      </c>
      <c r="B56" s="18">
        <v>8</v>
      </c>
      <c r="C56" s="53">
        <v>57782</v>
      </c>
      <c r="D56" s="54">
        <v>43.6</v>
      </c>
      <c r="E56" s="9"/>
      <c r="F56" s="105"/>
      <c r="G56" s="8"/>
      <c r="H56" s="22"/>
      <c r="L56" s="117"/>
      <c r="M56" s="117" t="s">
        <v>5</v>
      </c>
      <c r="N56" s="119">
        <v>63856.666666666664</v>
      </c>
      <c r="O56" s="119">
        <v>40.199999999999996</v>
      </c>
      <c r="P56" s="9"/>
      <c r="Q56" t="s">
        <v>299</v>
      </c>
      <c r="R56" s="38">
        <v>62690.454215999998</v>
      </c>
      <c r="S56" s="38">
        <v>40.557019261999997</v>
      </c>
      <c r="T56" s="32">
        <f t="shared" si="0"/>
        <v>33052993469.36393</v>
      </c>
    </row>
    <row r="57" spans="1:20" s="19" customFormat="1" ht="12.75" customHeight="1" x14ac:dyDescent="0.2">
      <c r="A57" s="18">
        <v>1951</v>
      </c>
      <c r="B57" s="18">
        <v>9</v>
      </c>
      <c r="C57" s="53">
        <v>58476</v>
      </c>
      <c r="D57" s="54">
        <v>39.700000000000003</v>
      </c>
      <c r="E57" s="9"/>
      <c r="F57" s="105"/>
      <c r="G57" s="8"/>
      <c r="H57" s="22"/>
      <c r="L57" s="117"/>
      <c r="M57" s="117" t="s">
        <v>6</v>
      </c>
      <c r="N57" s="119">
        <v>61646.333333333336</v>
      </c>
      <c r="O57" s="119">
        <v>39.799999999999997</v>
      </c>
      <c r="P57" s="9"/>
      <c r="Q57" t="s">
        <v>300</v>
      </c>
      <c r="R57" s="38">
        <v>62710.574843000002</v>
      </c>
      <c r="S57" s="38">
        <v>40.519162522000002</v>
      </c>
      <c r="T57" s="32">
        <f t="shared" si="0"/>
        <v>33032739660.850304</v>
      </c>
    </row>
    <row r="58" spans="1:20" s="19" customFormat="1" ht="12.75" customHeight="1" x14ac:dyDescent="0.2">
      <c r="A58" s="18">
        <v>1951</v>
      </c>
      <c r="B58" s="18">
        <v>10</v>
      </c>
      <c r="C58" s="53">
        <v>60038</v>
      </c>
      <c r="D58" s="54">
        <v>42.6</v>
      </c>
      <c r="E58" s="9">
        <v>18</v>
      </c>
      <c r="F58" s="105" t="s">
        <v>264</v>
      </c>
      <c r="G58" s="22">
        <f t="shared" ref="G58" si="33">AVERAGE(C58:C60)</f>
        <v>59604</v>
      </c>
      <c r="H58" s="22">
        <f t="shared" ref="H58" si="34">IF(MIN(D58:D60)/AVERAGE(D58:D60)&lt;0.97,(3*AVERAGE(D58:D60)-MIN(D58:D60))/2,AVERAGE(D58:D60))</f>
        <v>42.06666666666667</v>
      </c>
      <c r="L58" s="117"/>
      <c r="M58" s="117" t="s">
        <v>7</v>
      </c>
      <c r="N58" s="119">
        <v>64614.666666666664</v>
      </c>
      <c r="O58" s="119">
        <v>40.733333333333334</v>
      </c>
      <c r="P58" s="9"/>
      <c r="Q58" t="s">
        <v>301</v>
      </c>
      <c r="R58" s="38">
        <v>63551.910917000001</v>
      </c>
      <c r="S58" s="38">
        <v>40.520131952</v>
      </c>
      <c r="T58" s="32">
        <f t="shared" si="0"/>
        <v>33476713610.061665</v>
      </c>
    </row>
    <row r="59" spans="1:20" s="19" customFormat="1" ht="12.75" customHeight="1" x14ac:dyDescent="0.2">
      <c r="A59" s="18">
        <v>1951</v>
      </c>
      <c r="B59" s="18">
        <v>11</v>
      </c>
      <c r="C59" s="53">
        <v>59472</v>
      </c>
      <c r="D59" s="54">
        <v>41.7</v>
      </c>
      <c r="E59" s="9"/>
      <c r="F59" s="105"/>
      <c r="G59" s="8"/>
      <c r="H59" s="22"/>
      <c r="L59" s="117"/>
      <c r="M59" s="117" t="s">
        <v>8</v>
      </c>
      <c r="N59" s="119">
        <v>62631</v>
      </c>
      <c r="O59" s="119">
        <v>41.56666666666667</v>
      </c>
      <c r="P59" s="9"/>
      <c r="Q59" t="s">
        <v>302</v>
      </c>
      <c r="R59" s="38">
        <v>63792.520332</v>
      </c>
      <c r="S59" s="38">
        <v>40.721044849999998</v>
      </c>
      <c r="T59" s="32">
        <f t="shared" si="0"/>
        <v>33770075059.940815</v>
      </c>
    </row>
    <row r="60" spans="1:20" s="19" customFormat="1" ht="12.75" customHeight="1" x14ac:dyDescent="0.2">
      <c r="A60" s="18">
        <v>1951</v>
      </c>
      <c r="B60" s="18">
        <v>12</v>
      </c>
      <c r="C60" s="53">
        <v>59302</v>
      </c>
      <c r="D60" s="54">
        <v>41.9</v>
      </c>
      <c r="E60" s="9"/>
      <c r="F60" s="105"/>
      <c r="G60" s="8"/>
      <c r="H60" s="22"/>
      <c r="L60" s="117"/>
      <c r="M60" s="117" t="s">
        <v>9</v>
      </c>
      <c r="N60" s="119">
        <v>64904.666666666664</v>
      </c>
      <c r="O60" s="119">
        <v>39.966666666666669</v>
      </c>
      <c r="P60" s="9"/>
      <c r="Q60" t="s">
        <v>303</v>
      </c>
      <c r="R60" s="38">
        <v>63777.878388999998</v>
      </c>
      <c r="S60" s="38">
        <v>40.313588516000003</v>
      </c>
      <c r="T60" s="32">
        <f t="shared" si="0"/>
        <v>33424496895.369255</v>
      </c>
    </row>
    <row r="61" spans="1:20" s="19" customFormat="1" ht="12.75" customHeight="1" x14ac:dyDescent="0.2">
      <c r="A61" s="18">
        <v>1952</v>
      </c>
      <c r="B61" s="18">
        <v>1</v>
      </c>
      <c r="C61" s="53">
        <v>57544</v>
      </c>
      <c r="D61" s="54">
        <v>41.6</v>
      </c>
      <c r="E61" s="9">
        <v>19</v>
      </c>
      <c r="F61" s="105" t="s">
        <v>289</v>
      </c>
      <c r="G61" s="22">
        <f t="shared" ref="G61" si="35">AVERAGE(C61:C63)</f>
        <v>57564.666666666664</v>
      </c>
      <c r="H61" s="22">
        <f t="shared" ref="H61" si="36">IF(MIN(D61:D63)/AVERAGE(D61:D63)&lt;0.97,(3*AVERAGE(D61:D63)-MIN(D61:D63))/2,AVERAGE(D61:D63))</f>
        <v>41.699999999999996</v>
      </c>
      <c r="L61" s="117"/>
      <c r="M61" s="117" t="s">
        <v>10</v>
      </c>
      <c r="N61" s="119">
        <v>62787.333333333336</v>
      </c>
      <c r="O61" s="119">
        <v>39.866666666666667</v>
      </c>
      <c r="P61" s="9"/>
      <c r="Q61" t="s">
        <v>304</v>
      </c>
      <c r="R61" s="38">
        <v>63789.811966000001</v>
      </c>
      <c r="S61" s="38">
        <v>40.562018334000001</v>
      </c>
      <c r="T61" s="32">
        <f t="shared" si="0"/>
        <v>33636765792.334957</v>
      </c>
    </row>
    <row r="62" spans="1:20" s="19" customFormat="1" ht="12.75" customHeight="1" x14ac:dyDescent="0.2">
      <c r="A62" s="18">
        <v>1952</v>
      </c>
      <c r="B62" s="18">
        <v>2</v>
      </c>
      <c r="C62" s="53">
        <v>57642</v>
      </c>
      <c r="D62" s="54">
        <v>41.9</v>
      </c>
      <c r="E62" s="9"/>
      <c r="F62" s="105"/>
      <c r="G62" s="8"/>
      <c r="H62" s="22"/>
      <c r="L62" s="117"/>
      <c r="M62" s="117" t="s">
        <v>11</v>
      </c>
      <c r="N62" s="119">
        <v>64444.333333333336</v>
      </c>
      <c r="O62" s="119">
        <v>40.5</v>
      </c>
      <c r="P62" s="9"/>
      <c r="Q62" t="s">
        <v>305</v>
      </c>
      <c r="R62" s="38">
        <v>63407.898531999999</v>
      </c>
      <c r="S62" s="38">
        <v>40.279045437999997</v>
      </c>
      <c r="T62" s="32">
        <f t="shared" si="0"/>
        <v>33202125139.280773</v>
      </c>
    </row>
    <row r="63" spans="1:20" s="19" customFormat="1" ht="12.75" customHeight="1" x14ac:dyDescent="0.2">
      <c r="A63" s="18">
        <v>1952</v>
      </c>
      <c r="B63" s="18">
        <v>3</v>
      </c>
      <c r="C63" s="53">
        <v>57508</v>
      </c>
      <c r="D63" s="54">
        <v>41.6</v>
      </c>
      <c r="E63" s="9"/>
      <c r="F63" s="105"/>
      <c r="G63" s="8"/>
      <c r="H63" s="22"/>
      <c r="L63" s="117"/>
      <c r="M63" s="117" t="s">
        <v>12</v>
      </c>
      <c r="N63" s="119">
        <v>62395.333333333336</v>
      </c>
      <c r="O63" s="119">
        <v>41.033333333333339</v>
      </c>
      <c r="P63" s="9"/>
      <c r="Q63" t="s">
        <v>306</v>
      </c>
      <c r="R63" s="38">
        <v>63551.373315999997</v>
      </c>
      <c r="S63" s="38">
        <v>40.234406057000001</v>
      </c>
      <c r="T63" s="32">
        <f t="shared" si="0"/>
        <v>33240372873.187199</v>
      </c>
    </row>
    <row r="64" spans="1:20" s="19" customFormat="1" ht="12.75" customHeight="1" x14ac:dyDescent="0.2">
      <c r="A64" s="18">
        <v>1952</v>
      </c>
      <c r="B64" s="18">
        <v>4</v>
      </c>
      <c r="C64" s="53">
        <v>57996</v>
      </c>
      <c r="D64" s="54">
        <v>41.8</v>
      </c>
      <c r="E64" s="9">
        <v>20</v>
      </c>
      <c r="F64" s="105" t="s">
        <v>266</v>
      </c>
      <c r="G64" s="22">
        <f t="shared" ref="G64" si="37">AVERAGE(C64:C66)</f>
        <v>58681.333333333336</v>
      </c>
      <c r="H64" s="22">
        <f t="shared" ref="H64" si="38">IF(MIN(D64:D66)/AVERAGE(D64:D66)&lt;0.97,(3*AVERAGE(D64:D66)-MIN(D64:D66))/2,AVERAGE(D64:D66))</f>
        <v>42.533333333333339</v>
      </c>
      <c r="L64" s="117"/>
      <c r="M64" s="117" t="s">
        <v>13</v>
      </c>
      <c r="N64" s="119">
        <v>64975.333333333336</v>
      </c>
      <c r="O64" s="119">
        <v>40.466666666666661</v>
      </c>
      <c r="P64" s="9"/>
      <c r="Q64" t="s">
        <v>307</v>
      </c>
      <c r="R64" s="38">
        <v>63889.991287999997</v>
      </c>
      <c r="S64" s="38">
        <v>40.818094522000003</v>
      </c>
      <c r="T64" s="32">
        <f t="shared" si="0"/>
        <v>33902280144.243427</v>
      </c>
    </row>
    <row r="65" spans="1:20" s="19" customFormat="1" ht="12.75" customHeight="1" x14ac:dyDescent="0.2">
      <c r="A65" s="18">
        <v>1952</v>
      </c>
      <c r="B65" s="18">
        <v>5</v>
      </c>
      <c r="C65" s="53">
        <v>59008</v>
      </c>
      <c r="D65" s="54">
        <v>42.6</v>
      </c>
      <c r="E65" s="9"/>
      <c r="F65" s="105"/>
      <c r="G65" s="8"/>
      <c r="H65" s="22"/>
      <c r="L65" s="117"/>
      <c r="M65" s="117" t="s">
        <v>14</v>
      </c>
      <c r="N65" s="119">
        <v>63260.333333333336</v>
      </c>
      <c r="O65" s="119">
        <v>39.866666666666667</v>
      </c>
      <c r="P65" s="9"/>
      <c r="Q65" t="s">
        <v>308</v>
      </c>
      <c r="R65" s="38">
        <v>64207.414796999998</v>
      </c>
      <c r="S65" s="38">
        <v>40.527162818000001</v>
      </c>
      <c r="T65" s="32">
        <f t="shared" si="0"/>
        <v>33827876596.811459</v>
      </c>
    </row>
    <row r="66" spans="1:20" s="19" customFormat="1" ht="12.75" customHeight="1" x14ac:dyDescent="0.2">
      <c r="A66" s="18">
        <v>1952</v>
      </c>
      <c r="B66" s="18">
        <v>6</v>
      </c>
      <c r="C66" s="53">
        <v>59040</v>
      </c>
      <c r="D66" s="54">
        <v>43.2</v>
      </c>
      <c r="E66" s="9"/>
      <c r="F66" s="105"/>
      <c r="G66" s="8"/>
      <c r="H66" s="22"/>
      <c r="L66" s="117"/>
      <c r="M66" s="117" t="s">
        <v>15</v>
      </c>
      <c r="N66" s="119">
        <v>65556.666666666672</v>
      </c>
      <c r="O66" s="119">
        <v>40.9</v>
      </c>
      <c r="P66" s="9"/>
      <c r="Q66" t="s">
        <v>309</v>
      </c>
      <c r="R66" s="38">
        <v>64520.499946999997</v>
      </c>
      <c r="S66" s="38">
        <v>40.681867588999999</v>
      </c>
      <c r="T66" s="32">
        <f t="shared" si="0"/>
        <v>34122587663.059158</v>
      </c>
    </row>
    <row r="67" spans="1:20" s="19" customFormat="1" ht="12.75" customHeight="1" x14ac:dyDescent="0.2">
      <c r="A67" s="18">
        <v>1952</v>
      </c>
      <c r="B67" s="18">
        <v>7</v>
      </c>
      <c r="C67" s="53">
        <v>56078</v>
      </c>
      <c r="D67" s="54">
        <v>42.8</v>
      </c>
      <c r="E67" s="9">
        <v>21</v>
      </c>
      <c r="F67" s="105" t="s">
        <v>267</v>
      </c>
      <c r="G67" s="22">
        <f t="shared" ref="G67" si="39">AVERAGE(C67:C69)</f>
        <v>57594.666666666664</v>
      </c>
      <c r="H67" s="22">
        <f t="shared" ref="H67" si="40">IF(MIN(D67:D69)/AVERAGE(D67:D69)&lt;0.97,(3*AVERAGE(D67:D69)-MIN(D67:D69))/2,AVERAGE(D67:D69))</f>
        <v>42.9</v>
      </c>
      <c r="L67" s="117"/>
      <c r="M67" s="117" t="s">
        <v>16</v>
      </c>
      <c r="N67" s="119">
        <v>63632.666666666664</v>
      </c>
      <c r="O67" s="119">
        <v>41.199999999999996</v>
      </c>
      <c r="P67" s="9"/>
      <c r="Q67" t="s">
        <v>310</v>
      </c>
      <c r="R67" s="38">
        <v>64817.390055999997</v>
      </c>
      <c r="S67" s="38">
        <v>40.427806713000003</v>
      </c>
      <c r="T67" s="32">
        <f t="shared" si="0"/>
        <v>34065523918.72625</v>
      </c>
    </row>
    <row r="68" spans="1:20" s="19" customFormat="1" ht="12.75" customHeight="1" x14ac:dyDescent="0.2">
      <c r="A68" s="18">
        <v>1952</v>
      </c>
      <c r="B68" s="18">
        <v>8</v>
      </c>
      <c r="C68" s="53">
        <v>57012</v>
      </c>
      <c r="D68" s="54">
        <v>42.9</v>
      </c>
      <c r="E68" s="9"/>
      <c r="F68" s="105"/>
      <c r="G68" s="8"/>
      <c r="H68" s="22"/>
      <c r="L68" s="117"/>
      <c r="M68" s="117" t="s">
        <v>17</v>
      </c>
      <c r="N68" s="119">
        <v>65811.666666666672</v>
      </c>
      <c r="O68" s="119">
        <v>40.06666666666667</v>
      </c>
      <c r="P68" s="9"/>
      <c r="Q68" t="s">
        <v>311</v>
      </c>
      <c r="R68" s="38">
        <v>64753.079823</v>
      </c>
      <c r="S68" s="38">
        <v>40.400794304000001</v>
      </c>
      <c r="T68" s="32">
        <f t="shared" si="0"/>
        <v>34008986160.233707</v>
      </c>
    </row>
    <row r="69" spans="1:20" s="19" customFormat="1" ht="12.75" customHeight="1" x14ac:dyDescent="0.2">
      <c r="A69" s="18">
        <v>1952</v>
      </c>
      <c r="B69" s="18">
        <v>9</v>
      </c>
      <c r="C69" s="53">
        <v>59694</v>
      </c>
      <c r="D69" s="54">
        <v>43</v>
      </c>
      <c r="E69" s="9"/>
      <c r="F69" s="105"/>
      <c r="G69" s="8"/>
      <c r="H69" s="22"/>
      <c r="L69" s="117"/>
      <c r="M69" s="117" t="s">
        <v>18</v>
      </c>
      <c r="N69" s="119">
        <v>63881.333333333336</v>
      </c>
      <c r="O69" s="119">
        <v>39.9</v>
      </c>
      <c r="P69" s="9"/>
      <c r="Q69" t="s">
        <v>312</v>
      </c>
      <c r="R69" s="38">
        <v>64759.240017999997</v>
      </c>
      <c r="S69" s="38">
        <v>40.547313705999997</v>
      </c>
      <c r="T69" s="32">
        <f t="shared" si="0"/>
        <v>34135571864.835934</v>
      </c>
    </row>
    <row r="70" spans="1:20" s="19" customFormat="1" ht="12.75" customHeight="1" x14ac:dyDescent="0.2">
      <c r="A70" s="18">
        <v>1952</v>
      </c>
      <c r="B70" s="18">
        <v>10</v>
      </c>
      <c r="C70" s="53">
        <v>59918</v>
      </c>
      <c r="D70" s="54">
        <v>42.5</v>
      </c>
      <c r="E70" s="9">
        <v>22</v>
      </c>
      <c r="F70" s="105" t="s">
        <v>268</v>
      </c>
      <c r="G70" s="22">
        <f t="shared" ref="G70" si="41">AVERAGE(C70:C72)</f>
        <v>60066.666666666664</v>
      </c>
      <c r="H70" s="22">
        <f t="shared" ref="H70" si="42">IF(MIN(D70:D72)/AVERAGE(D70:D72)&lt;0.97,(3*AVERAGE(D70:D72)-MIN(D70:D72))/2,AVERAGE(D70:D72))</f>
        <v>42.4</v>
      </c>
      <c r="L70" s="117"/>
      <c r="M70" s="117" t="s">
        <v>19</v>
      </c>
      <c r="N70" s="119">
        <v>66161.666666666672</v>
      </c>
      <c r="O70" s="119">
        <v>40.633333333333333</v>
      </c>
      <c r="P70" s="9"/>
      <c r="Q70" t="s">
        <v>313</v>
      </c>
      <c r="R70" s="38">
        <v>65137.392785999997</v>
      </c>
      <c r="S70" s="38">
        <v>40.419872310999999</v>
      </c>
      <c r="T70" s="32">
        <f t="shared" si="0"/>
        <v>34226986288.06044</v>
      </c>
    </row>
    <row r="71" spans="1:20" s="19" customFormat="1" ht="12.75" customHeight="1" x14ac:dyDescent="0.2">
      <c r="A71" s="18">
        <v>1952</v>
      </c>
      <c r="B71" s="18">
        <v>11</v>
      </c>
      <c r="C71" s="53">
        <v>60532</v>
      </c>
      <c r="D71" s="54">
        <v>42.4</v>
      </c>
      <c r="E71" s="9"/>
      <c r="F71" s="105"/>
      <c r="G71" s="8"/>
      <c r="H71" s="22"/>
      <c r="L71" s="117"/>
      <c r="M71" s="117" t="s">
        <v>20</v>
      </c>
      <c r="N71" s="119">
        <v>64200.666666666664</v>
      </c>
      <c r="O71" s="119">
        <v>41.133333333333333</v>
      </c>
      <c r="P71" s="9"/>
      <c r="Q71" t="s">
        <v>314</v>
      </c>
      <c r="R71" s="38">
        <v>65441.628287</v>
      </c>
      <c r="S71" s="38">
        <v>40.374871474999999</v>
      </c>
      <c r="T71" s="32">
        <f t="shared" ref="T71:T134" si="43">R71*S71*52/4*1000</f>
        <v>34348565305.630543</v>
      </c>
    </row>
    <row r="72" spans="1:20" s="19" customFormat="1" ht="12.75" customHeight="1" x14ac:dyDescent="0.2">
      <c r="A72" s="18">
        <v>1952</v>
      </c>
      <c r="B72" s="18">
        <v>12</v>
      </c>
      <c r="C72" s="53">
        <v>59750</v>
      </c>
      <c r="D72" s="54">
        <v>42.3</v>
      </c>
      <c r="E72" s="9"/>
      <c r="F72" s="105"/>
      <c r="G72" s="8"/>
      <c r="H72" s="22"/>
      <c r="L72" s="117"/>
      <c r="M72" s="117" t="s">
        <v>21</v>
      </c>
      <c r="N72" s="119">
        <v>66990.333333333328</v>
      </c>
      <c r="O72" s="119">
        <v>40.166666666666664</v>
      </c>
      <c r="P72" s="9"/>
      <c r="Q72" t="s">
        <v>315</v>
      </c>
      <c r="R72" s="38">
        <v>65913.003943000003</v>
      </c>
      <c r="S72" s="38">
        <v>40.502147641000001</v>
      </c>
      <c r="T72" s="32">
        <f t="shared" si="43"/>
        <v>34705036823.095619</v>
      </c>
    </row>
    <row r="73" spans="1:20" s="19" customFormat="1" ht="12.75" customHeight="1" x14ac:dyDescent="0.2">
      <c r="A73" s="18">
        <v>1953</v>
      </c>
      <c r="B73" s="18">
        <v>1</v>
      </c>
      <c r="C73" s="53">
        <v>58166</v>
      </c>
      <c r="D73" s="54">
        <v>41.4</v>
      </c>
      <c r="E73" s="9">
        <v>23</v>
      </c>
      <c r="F73" s="105" t="s">
        <v>269</v>
      </c>
      <c r="G73" s="22">
        <f t="shared" ref="G73" si="44">AVERAGE(C73:C75)</f>
        <v>58730.666666666664</v>
      </c>
      <c r="H73" s="22">
        <f t="shared" ref="H73" si="45">IF(MIN(D73:D75)/AVERAGE(D73:D75)&lt;0.97,(3*AVERAGE(D73:D75)-MIN(D73:D75))/2,AVERAGE(D73:D75))</f>
        <v>41.43333333333333</v>
      </c>
      <c r="L73" s="117"/>
      <c r="M73" s="117" t="s">
        <v>22</v>
      </c>
      <c r="N73" s="119">
        <v>65540.666666666672</v>
      </c>
      <c r="O73" s="119">
        <v>39.6</v>
      </c>
      <c r="P73" s="9"/>
      <c r="Q73" t="s">
        <v>316</v>
      </c>
      <c r="R73" s="38">
        <v>66348.468884999995</v>
      </c>
      <c r="S73" s="38">
        <v>40.222067979000002</v>
      </c>
      <c r="T73" s="32">
        <f t="shared" si="43"/>
        <v>34692744135.335464</v>
      </c>
    </row>
    <row r="74" spans="1:20" s="19" customFormat="1" ht="12.75" customHeight="1" x14ac:dyDescent="0.2">
      <c r="A74" s="18">
        <v>1953</v>
      </c>
      <c r="B74" s="18">
        <v>2</v>
      </c>
      <c r="C74" s="53">
        <v>58562</v>
      </c>
      <c r="D74" s="54">
        <v>41.3</v>
      </c>
      <c r="E74" s="9"/>
      <c r="F74" s="105"/>
      <c r="G74" s="8"/>
      <c r="H74" s="22"/>
      <c r="L74" s="117"/>
      <c r="M74" s="117" t="s">
        <v>23</v>
      </c>
      <c r="N74" s="119">
        <v>68058</v>
      </c>
      <c r="O74" s="119">
        <v>40.633333333333333</v>
      </c>
      <c r="P74" s="9"/>
      <c r="Q74" t="s">
        <v>317</v>
      </c>
      <c r="R74" s="38">
        <v>67066.408175999997</v>
      </c>
      <c r="S74" s="38">
        <v>40.439331611999997</v>
      </c>
      <c r="T74" s="32">
        <f t="shared" si="43"/>
        <v>35257569363.315147</v>
      </c>
    </row>
    <row r="75" spans="1:20" s="19" customFormat="1" ht="12.75" customHeight="1" x14ac:dyDescent="0.2">
      <c r="A75" s="18">
        <v>1953</v>
      </c>
      <c r="B75" s="18">
        <v>3</v>
      </c>
      <c r="C75" s="53">
        <v>59464</v>
      </c>
      <c r="D75" s="54">
        <v>41.6</v>
      </c>
      <c r="E75" s="9"/>
      <c r="F75" s="105"/>
      <c r="G75" s="8"/>
      <c r="H75" s="22"/>
      <c r="L75" s="117"/>
      <c r="M75" s="117" t="s">
        <v>24</v>
      </c>
      <c r="N75" s="119">
        <v>65577.333333333328</v>
      </c>
      <c r="O75" s="119">
        <v>41.25</v>
      </c>
      <c r="P75" s="9"/>
      <c r="Q75" t="s">
        <v>318</v>
      </c>
      <c r="R75" s="38">
        <v>66899.168128999998</v>
      </c>
      <c r="S75" s="38">
        <v>40.483930393999998</v>
      </c>
      <c r="T75" s="32">
        <f t="shared" si="43"/>
        <v>35208436457.362213</v>
      </c>
    </row>
    <row r="76" spans="1:20" s="19" customFormat="1" ht="12.75" customHeight="1" x14ac:dyDescent="0.2">
      <c r="A76" s="18">
        <v>1953</v>
      </c>
      <c r="B76" s="18">
        <v>4</v>
      </c>
      <c r="C76" s="53">
        <v>59060</v>
      </c>
      <c r="D76" s="54">
        <v>42</v>
      </c>
      <c r="E76" s="9">
        <v>24</v>
      </c>
      <c r="F76" s="105" t="s">
        <v>270</v>
      </c>
      <c r="G76" s="22">
        <f t="shared" ref="G76" si="46">AVERAGE(C76:C78)</f>
        <v>59763.333333333336</v>
      </c>
      <c r="H76" s="22">
        <f t="shared" ref="H76" si="47">IF(MIN(D76:D78)/AVERAGE(D76:D78)&lt;0.97,(3*AVERAGE(D76:D78)-MIN(D76:D78))/2,AVERAGE(D76:D78))</f>
        <v>42.466666666666661</v>
      </c>
      <c r="L76" s="117"/>
      <c r="M76" s="117" t="s">
        <v>25</v>
      </c>
      <c r="N76" s="119">
        <v>68274.666666666672</v>
      </c>
      <c r="O76" s="119">
        <v>39.966666666666669</v>
      </c>
      <c r="P76" s="9"/>
      <c r="Q76" t="s">
        <v>319</v>
      </c>
      <c r="R76" s="38">
        <v>67141.011261000007</v>
      </c>
      <c r="S76" s="38">
        <v>40.294553215999997</v>
      </c>
      <c r="T76" s="32">
        <f t="shared" si="43"/>
        <v>35170421666.021461</v>
      </c>
    </row>
    <row r="77" spans="1:20" s="19" customFormat="1" ht="12.75" customHeight="1" x14ac:dyDescent="0.2">
      <c r="A77" s="18">
        <v>1953</v>
      </c>
      <c r="B77" s="18">
        <v>5</v>
      </c>
      <c r="C77" s="53">
        <v>59676</v>
      </c>
      <c r="D77" s="54">
        <v>42.1</v>
      </c>
      <c r="E77" s="9"/>
      <c r="F77" s="105"/>
      <c r="G77" s="8"/>
      <c r="H77" s="22"/>
      <c r="L77" s="117"/>
      <c r="M77" s="117" t="s">
        <v>26</v>
      </c>
      <c r="N77" s="119">
        <v>67070.666666666672</v>
      </c>
      <c r="O77" s="119">
        <v>40.06666666666667</v>
      </c>
      <c r="P77" s="9"/>
      <c r="Q77" t="s">
        <v>320</v>
      </c>
      <c r="R77" s="38">
        <v>67774.142798999994</v>
      </c>
      <c r="S77" s="38">
        <v>40.699244014000001</v>
      </c>
      <c r="T77" s="32">
        <f t="shared" si="43"/>
        <v>35858632883.010361</v>
      </c>
    </row>
    <row r="78" spans="1:20" s="19" customFormat="1" ht="12.75" customHeight="1" x14ac:dyDescent="0.2">
      <c r="A78" s="18">
        <v>1953</v>
      </c>
      <c r="B78" s="18">
        <v>6</v>
      </c>
      <c r="C78" s="53">
        <v>60554</v>
      </c>
      <c r="D78" s="54">
        <v>43.3</v>
      </c>
      <c r="E78" s="9"/>
      <c r="F78" s="105"/>
      <c r="G78" s="8"/>
      <c r="H78" s="22"/>
      <c r="L78" s="117"/>
      <c r="M78" s="117" t="s">
        <v>27</v>
      </c>
      <c r="N78" s="119">
        <v>69324</v>
      </c>
      <c r="O78" s="119">
        <v>40.533333333333331</v>
      </c>
      <c r="P78" s="9"/>
      <c r="Q78" t="s">
        <v>321</v>
      </c>
      <c r="R78" s="38">
        <v>68433.890062999999</v>
      </c>
      <c r="S78" s="38">
        <v>40.355203846999999</v>
      </c>
      <c r="T78" s="32">
        <f t="shared" si="43"/>
        <v>35901626585.962181</v>
      </c>
    </row>
    <row r="79" spans="1:20" s="19" customFormat="1" ht="12.75" customHeight="1" x14ac:dyDescent="0.2">
      <c r="A79" s="18">
        <v>1953</v>
      </c>
      <c r="B79" s="18">
        <v>7</v>
      </c>
      <c r="C79" s="53">
        <v>56994</v>
      </c>
      <c r="D79" s="54">
        <v>43.3</v>
      </c>
      <c r="E79" s="9">
        <v>25</v>
      </c>
      <c r="F79" s="105" t="s">
        <v>271</v>
      </c>
      <c r="G79" s="22">
        <f t="shared" ref="G79" si="48">AVERAGE(C79:C81)</f>
        <v>58362.666666666664</v>
      </c>
      <c r="H79" s="22">
        <f t="shared" ref="H79" si="49">IF(MIN(D79:D81)/AVERAGE(D79:D81)&lt;0.97,(3*AVERAGE(D79:D81)-MIN(D79:D81))/2,AVERAGE(D79:D81))</f>
        <v>43.2</v>
      </c>
      <c r="L79" s="117"/>
      <c r="M79" s="117" t="s">
        <v>28</v>
      </c>
      <c r="N79" s="119">
        <v>67587.333333333328</v>
      </c>
      <c r="O79" s="119">
        <v>41.233333333333327</v>
      </c>
      <c r="P79" s="9"/>
      <c r="Q79" t="s">
        <v>322</v>
      </c>
      <c r="R79" s="38">
        <v>69032.637759000005</v>
      </c>
      <c r="S79" s="38">
        <v>40.442198624</v>
      </c>
      <c r="T79" s="32">
        <f t="shared" si="43"/>
        <v>36293811421.245567</v>
      </c>
    </row>
    <row r="80" spans="1:20" s="19" customFormat="1" ht="12.75" customHeight="1" x14ac:dyDescent="0.2">
      <c r="A80" s="18">
        <v>1953</v>
      </c>
      <c r="B80" s="18">
        <v>8</v>
      </c>
      <c r="C80" s="53">
        <v>58484</v>
      </c>
      <c r="D80" s="54">
        <v>43.1</v>
      </c>
      <c r="E80" s="9"/>
      <c r="F80" s="105"/>
      <c r="G80" s="8"/>
      <c r="H80" s="22"/>
      <c r="L80" s="117"/>
      <c r="M80" s="117" t="s">
        <v>29</v>
      </c>
      <c r="N80" s="119">
        <v>70634.333333333328</v>
      </c>
      <c r="O80" s="119">
        <v>40.233333333333341</v>
      </c>
      <c r="P80" s="9"/>
      <c r="Q80" t="s">
        <v>323</v>
      </c>
      <c r="R80" s="38">
        <v>69364.356188000005</v>
      </c>
      <c r="S80" s="38">
        <v>40.574459744000002</v>
      </c>
      <c r="T80" s="32">
        <f t="shared" si="43"/>
        <v>36587476611.640289</v>
      </c>
    </row>
    <row r="81" spans="1:20" s="19" customFormat="1" ht="12.75" customHeight="1" x14ac:dyDescent="0.2">
      <c r="A81" s="18">
        <v>1953</v>
      </c>
      <c r="B81" s="18">
        <v>9</v>
      </c>
      <c r="C81" s="53">
        <v>59610</v>
      </c>
      <c r="D81" s="54">
        <v>40</v>
      </c>
      <c r="E81" s="9"/>
      <c r="F81" s="105"/>
      <c r="G81" s="8"/>
      <c r="H81" s="22"/>
      <c r="L81" s="117"/>
      <c r="M81" s="117" t="s">
        <v>30</v>
      </c>
      <c r="N81" s="119">
        <v>69130.333333333328</v>
      </c>
      <c r="O81" s="119">
        <v>40.033333333333331</v>
      </c>
      <c r="P81" s="9"/>
      <c r="Q81" t="s">
        <v>324</v>
      </c>
      <c r="R81" s="38">
        <v>69731.093072999996</v>
      </c>
      <c r="S81" s="38">
        <v>40.664455185999998</v>
      </c>
      <c r="T81" s="32">
        <f t="shared" si="43"/>
        <v>36862499821.391441</v>
      </c>
    </row>
    <row r="82" spans="1:20" s="19" customFormat="1" ht="12.75" customHeight="1" x14ac:dyDescent="0.2">
      <c r="A82" s="18">
        <v>1953</v>
      </c>
      <c r="B82" s="18">
        <v>10</v>
      </c>
      <c r="C82" s="53">
        <v>60647</v>
      </c>
      <c r="D82" s="54">
        <v>42.4</v>
      </c>
      <c r="E82" s="9">
        <v>26</v>
      </c>
      <c r="F82" s="105" t="s">
        <v>290</v>
      </c>
      <c r="G82" s="22">
        <f t="shared" ref="G82" si="50">AVERAGE(C82:C84)</f>
        <v>59992.666666666664</v>
      </c>
      <c r="H82" s="22">
        <f t="shared" ref="H82" si="51">IF(MIN(D82:D84)/AVERAGE(D82:D84)&lt;0.97,(3*AVERAGE(D82:D84)-MIN(D82:D84))/2,AVERAGE(D82:D84))</f>
        <v>41.733333333333327</v>
      </c>
      <c r="L82" s="117"/>
      <c r="M82" s="117" t="s">
        <v>31</v>
      </c>
      <c r="N82" s="119">
        <v>70971</v>
      </c>
      <c r="O82" s="119">
        <v>40.666666666666664</v>
      </c>
      <c r="P82" s="9"/>
      <c r="Q82" t="s">
        <v>325</v>
      </c>
      <c r="R82" s="38">
        <v>70185.458498000007</v>
      </c>
      <c r="S82" s="38">
        <v>40.504562808000003</v>
      </c>
      <c r="T82" s="32">
        <f t="shared" si="43"/>
        <v>36956807055.226746</v>
      </c>
    </row>
    <row r="83" spans="1:20" s="19" customFormat="1" ht="12.75" customHeight="1" x14ac:dyDescent="0.2">
      <c r="A83" s="18">
        <v>1953</v>
      </c>
      <c r="B83" s="18">
        <v>11</v>
      </c>
      <c r="C83" s="53">
        <v>60238</v>
      </c>
      <c r="D83" s="54">
        <v>41.2</v>
      </c>
      <c r="E83" s="9"/>
      <c r="F83" s="105"/>
      <c r="G83" s="8"/>
      <c r="H83" s="22"/>
      <c r="L83" s="117"/>
      <c r="M83" s="117" t="s">
        <v>32</v>
      </c>
      <c r="N83" s="119">
        <v>69421</v>
      </c>
      <c r="O83" s="119">
        <v>41.166666666666664</v>
      </c>
      <c r="P83" s="9"/>
      <c r="Q83" t="s">
        <v>326</v>
      </c>
      <c r="R83" s="38">
        <v>71023.399758</v>
      </c>
      <c r="S83" s="38">
        <v>40.356142351999999</v>
      </c>
      <c r="T83" s="32">
        <f t="shared" si="43"/>
        <v>37260995602.439056</v>
      </c>
    </row>
    <row r="84" spans="1:20" s="19" customFormat="1" ht="12.75" customHeight="1" x14ac:dyDescent="0.2">
      <c r="A84" s="18">
        <v>1953</v>
      </c>
      <c r="B84" s="18">
        <v>12</v>
      </c>
      <c r="C84" s="53">
        <v>59093</v>
      </c>
      <c r="D84" s="54">
        <v>41.6</v>
      </c>
      <c r="E84" s="9"/>
      <c r="F84" s="105"/>
      <c r="G84" s="8"/>
      <c r="H84" s="22"/>
      <c r="L84" s="117"/>
      <c r="M84" s="117" t="s">
        <v>33</v>
      </c>
      <c r="N84" s="119">
        <v>72291</v>
      </c>
      <c r="O84" s="119">
        <v>39.800000000000004</v>
      </c>
      <c r="P84" s="9"/>
      <c r="Q84" t="s">
        <v>327</v>
      </c>
      <c r="R84" s="38">
        <v>70897.511551999996</v>
      </c>
      <c r="S84" s="38">
        <v>40.132256865000002</v>
      </c>
      <c r="T84" s="32">
        <f t="shared" si="43"/>
        <v>36988602881.024193</v>
      </c>
    </row>
    <row r="85" spans="1:20" s="19" customFormat="1" ht="12.75" customHeight="1" x14ac:dyDescent="0.2">
      <c r="A85" s="18">
        <v>1954</v>
      </c>
      <c r="B85" s="18">
        <v>1</v>
      </c>
      <c r="C85" s="53">
        <v>57770</v>
      </c>
      <c r="D85" s="54">
        <v>41</v>
      </c>
      <c r="E85" s="9">
        <v>27</v>
      </c>
      <c r="F85" s="105" t="s">
        <v>273</v>
      </c>
      <c r="G85" s="22">
        <f t="shared" ref="G85" si="52">AVERAGE(C85:C87)</f>
        <v>57898</v>
      </c>
      <c r="H85" s="22">
        <f t="shared" ref="H85" si="53">IF(MIN(D85:D87)/AVERAGE(D85:D87)&lt;0.97,(3*AVERAGE(D85:D87)-MIN(D85:D87))/2,AVERAGE(D85:D87))</f>
        <v>41.033333333333331</v>
      </c>
      <c r="L85" s="117"/>
      <c r="M85" s="117" t="s">
        <v>34</v>
      </c>
      <c r="N85" s="119">
        <v>69929</v>
      </c>
      <c r="O85" s="119">
        <v>39.833333333333336</v>
      </c>
      <c r="P85" s="9"/>
      <c r="Q85" t="s">
        <v>328</v>
      </c>
      <c r="R85" s="38">
        <v>70384.204362000004</v>
      </c>
      <c r="S85" s="38">
        <v>40.480942882000001</v>
      </c>
      <c r="T85" s="32">
        <f t="shared" si="43"/>
        <v>37039846435.450783</v>
      </c>
    </row>
    <row r="86" spans="1:20" s="19" customFormat="1" ht="12.75" customHeight="1" x14ac:dyDescent="0.2">
      <c r="A86" s="18">
        <v>1954</v>
      </c>
      <c r="B86" s="18">
        <v>2</v>
      </c>
      <c r="C86" s="53">
        <v>57767</v>
      </c>
      <c r="D86" s="54">
        <v>41</v>
      </c>
      <c r="E86" s="9"/>
      <c r="F86" s="105"/>
      <c r="G86" s="8"/>
      <c r="H86" s="22"/>
      <c r="L86" s="117"/>
      <c r="M86" s="117" t="s">
        <v>35</v>
      </c>
      <c r="N86" s="119">
        <v>70813.666666666672</v>
      </c>
      <c r="O86" s="119">
        <v>40.366666666666667</v>
      </c>
      <c r="P86" s="9"/>
      <c r="Q86" t="s">
        <v>329</v>
      </c>
      <c r="R86" s="38">
        <v>70110.690054999999</v>
      </c>
      <c r="S86" s="38">
        <v>40.207822708999998</v>
      </c>
      <c r="T86" s="32">
        <f t="shared" si="43"/>
        <v>36646976544.582169</v>
      </c>
    </row>
    <row r="87" spans="1:20" s="19" customFormat="1" ht="12.75" customHeight="1" x14ac:dyDescent="0.2">
      <c r="A87" s="18">
        <v>1954</v>
      </c>
      <c r="B87" s="18">
        <v>3</v>
      </c>
      <c r="C87" s="53">
        <v>58157</v>
      </c>
      <c r="D87" s="54">
        <v>41.1</v>
      </c>
      <c r="E87" s="9"/>
      <c r="F87" s="105"/>
      <c r="G87" s="8"/>
      <c r="H87" s="22"/>
      <c r="L87" s="117"/>
      <c r="M87" s="117" t="s">
        <v>36</v>
      </c>
      <c r="N87" s="119">
        <v>68793.333333333328</v>
      </c>
      <c r="O87" s="119">
        <v>41.166666666666664</v>
      </c>
      <c r="P87" s="9"/>
      <c r="Q87" t="s">
        <v>330</v>
      </c>
      <c r="R87" s="38">
        <v>70564.584321999995</v>
      </c>
      <c r="S87" s="38">
        <v>40.337883460999997</v>
      </c>
      <c r="T87" s="32">
        <f t="shared" si="43"/>
        <v>37003537725.111664</v>
      </c>
    </row>
    <row r="88" spans="1:20" s="19" customFormat="1" ht="12.75" customHeight="1" x14ac:dyDescent="0.2">
      <c r="A88" s="18">
        <v>1954</v>
      </c>
      <c r="B88" s="18">
        <v>4</v>
      </c>
      <c r="C88" s="53">
        <v>58312</v>
      </c>
      <c r="D88" s="54">
        <v>41.4</v>
      </c>
      <c r="E88" s="9">
        <v>28</v>
      </c>
      <c r="F88" s="105" t="s">
        <v>274</v>
      </c>
      <c r="G88" s="22">
        <f t="shared" ref="G88" si="54">AVERAGE(C88:C90)</f>
        <v>58809.666666666664</v>
      </c>
      <c r="H88" s="22">
        <f t="shared" ref="H88" si="55">IF(MIN(D88:D90)/AVERAGE(D88:D90)&lt;0.97,(3*AVERAGE(D88:D90)-MIN(D88:D90))/2,AVERAGE(D88:D90))</f>
        <v>41.833333333333336</v>
      </c>
      <c r="L88" s="117"/>
      <c r="M88" s="117" t="s">
        <v>37</v>
      </c>
      <c r="N88" s="119">
        <v>72629</v>
      </c>
      <c r="O88" s="119">
        <v>40.1</v>
      </c>
      <c r="P88" s="9"/>
      <c r="Q88" t="s">
        <v>331</v>
      </c>
      <c r="R88" s="38">
        <v>71156.693803000002</v>
      </c>
      <c r="S88" s="38">
        <v>40.438395266000001</v>
      </c>
      <c r="T88" s="32">
        <f t="shared" si="43"/>
        <v>37407012627.756805</v>
      </c>
    </row>
    <row r="89" spans="1:20" s="19" customFormat="1" ht="12.75" customHeight="1" x14ac:dyDescent="0.2">
      <c r="A89" s="18">
        <v>1954</v>
      </c>
      <c r="B89" s="18">
        <v>5</v>
      </c>
      <c r="C89" s="53">
        <v>58983</v>
      </c>
      <c r="D89" s="54">
        <v>41.6</v>
      </c>
      <c r="E89" s="9"/>
      <c r="F89" s="105"/>
      <c r="G89" s="8"/>
      <c r="H89" s="22"/>
      <c r="L89" s="117"/>
      <c r="M89" s="117" t="s">
        <v>38</v>
      </c>
      <c r="N89" s="119">
        <v>70910.333333333328</v>
      </c>
      <c r="O89" s="119">
        <v>39.566666666666663</v>
      </c>
      <c r="P89" s="9"/>
      <c r="Q89" t="s">
        <v>332</v>
      </c>
      <c r="R89" s="38">
        <v>71195.899908000007</v>
      </c>
      <c r="S89" s="38">
        <v>40.220251046999998</v>
      </c>
      <c r="T89" s="32">
        <f t="shared" si="43"/>
        <v>37225720581.618973</v>
      </c>
    </row>
    <row r="90" spans="1:20" s="19" customFormat="1" ht="12.75" customHeight="1" x14ac:dyDescent="0.2">
      <c r="A90" s="18">
        <v>1954</v>
      </c>
      <c r="B90" s="18">
        <v>6</v>
      </c>
      <c r="C90" s="53">
        <v>59134</v>
      </c>
      <c r="D90" s="54">
        <v>42.5</v>
      </c>
      <c r="E90" s="9"/>
      <c r="F90" s="105"/>
      <c r="G90" s="8"/>
      <c r="H90" s="22"/>
      <c r="L90" s="117"/>
      <c r="M90" s="117" t="s">
        <v>39</v>
      </c>
      <c r="N90" s="119">
        <v>72291.666666666672</v>
      </c>
      <c r="O90" s="119">
        <v>40.500000000000007</v>
      </c>
      <c r="P90" s="9"/>
      <c r="Q90" t="s">
        <v>333</v>
      </c>
      <c r="R90" s="38">
        <v>71597.161043</v>
      </c>
      <c r="S90" s="38">
        <v>40.339869858</v>
      </c>
      <c r="T90" s="32">
        <f t="shared" si="43"/>
        <v>37546862062.799538</v>
      </c>
    </row>
    <row r="91" spans="1:20" s="19" customFormat="1" ht="12.75" customHeight="1" x14ac:dyDescent="0.2">
      <c r="A91" s="18">
        <v>1954</v>
      </c>
      <c r="B91" s="18">
        <v>7</v>
      </c>
      <c r="C91" s="53">
        <v>54155</v>
      </c>
      <c r="D91" s="54">
        <v>38.4</v>
      </c>
      <c r="E91" s="9">
        <v>29</v>
      </c>
      <c r="F91" s="105" t="s">
        <v>291</v>
      </c>
      <c r="G91" s="22">
        <f t="shared" ref="G91" si="56">AVERAGE(C91:C93)</f>
        <v>56609</v>
      </c>
      <c r="H91" s="22">
        <f t="shared" ref="H91" si="57">IF(MIN(D91:D93)/AVERAGE(D91:D93)&lt;0.97,(3*AVERAGE(D91:D93)-MIN(D91:D93))/2,AVERAGE(D91:D93))</f>
        <v>40.299999999999997</v>
      </c>
      <c r="L91" s="117"/>
      <c r="M91" s="117" t="s">
        <v>40</v>
      </c>
      <c r="N91" s="119">
        <v>69927</v>
      </c>
      <c r="O91" s="119">
        <v>41.033333333333339</v>
      </c>
      <c r="P91" s="118"/>
      <c r="Q91" t="s">
        <v>334</v>
      </c>
      <c r="R91" s="38">
        <v>71940.674755999993</v>
      </c>
      <c r="S91" s="38">
        <v>40.202908999000002</v>
      </c>
      <c r="T91" s="32">
        <f t="shared" si="43"/>
        <v>37598917207.047615</v>
      </c>
    </row>
    <row r="92" spans="1:20" s="19" customFormat="1" ht="12.75" customHeight="1" x14ac:dyDescent="0.2">
      <c r="A92" s="18">
        <v>1954</v>
      </c>
      <c r="B92" s="18">
        <v>8</v>
      </c>
      <c r="C92" s="53">
        <v>56701</v>
      </c>
      <c r="D92" s="54">
        <v>42.2</v>
      </c>
      <c r="E92" s="9"/>
      <c r="F92" s="105"/>
      <c r="G92" s="8"/>
      <c r="H92" s="22"/>
      <c r="L92" s="117"/>
      <c r="M92" s="117" t="s">
        <v>41</v>
      </c>
      <c r="N92" s="119">
        <v>73728</v>
      </c>
      <c r="O92" s="119">
        <v>39.833333333333336</v>
      </c>
      <c r="P92" s="9"/>
      <c r="Q92" t="s">
        <v>335</v>
      </c>
      <c r="R92" s="38">
        <v>72216.163169000007</v>
      </c>
      <c r="S92" s="38">
        <v>40.161368582000001</v>
      </c>
      <c r="T92" s="32">
        <f t="shared" si="43"/>
        <v>37703899305.904816</v>
      </c>
    </row>
    <row r="93" spans="1:20" s="19" customFormat="1" ht="12.75" customHeight="1" x14ac:dyDescent="0.2">
      <c r="A93" s="18">
        <v>1954</v>
      </c>
      <c r="B93" s="18">
        <v>9</v>
      </c>
      <c r="C93" s="53">
        <v>58971</v>
      </c>
      <c r="D93" s="54">
        <v>38</v>
      </c>
      <c r="E93" s="9"/>
      <c r="F93" s="105"/>
      <c r="G93" s="8"/>
      <c r="H93" s="22"/>
      <c r="L93" s="117"/>
      <c r="M93" s="117" t="s">
        <v>42</v>
      </c>
      <c r="N93" s="119">
        <v>72987.333333333328</v>
      </c>
      <c r="O93" s="119">
        <v>39.333333333333336</v>
      </c>
      <c r="P93" s="9"/>
      <c r="Q93" t="s">
        <v>336</v>
      </c>
      <c r="R93" s="38">
        <v>73068.262799000004</v>
      </c>
      <c r="S93" s="38">
        <v>39.998654274000003</v>
      </c>
      <c r="T93" s="32">
        <f t="shared" si="43"/>
        <v>37994218367.286697</v>
      </c>
    </row>
    <row r="94" spans="1:20" s="19" customFormat="1" ht="12.75" customHeight="1" x14ac:dyDescent="0.2">
      <c r="A94" s="18">
        <v>1954</v>
      </c>
      <c r="B94" s="18">
        <v>10</v>
      </c>
      <c r="C94" s="53">
        <v>60116</v>
      </c>
      <c r="D94" s="54">
        <v>41.4</v>
      </c>
      <c r="E94" s="9">
        <v>30</v>
      </c>
      <c r="F94" s="105" t="s">
        <v>272</v>
      </c>
      <c r="G94" s="22">
        <f t="shared" ref="G94" si="58">AVERAGE(C94:C96)</f>
        <v>59705.666666666664</v>
      </c>
      <c r="H94" s="22">
        <f t="shared" ref="H94" si="59">IF(MIN(D94:D96)/AVERAGE(D94:D96)&lt;0.97,(3*AVERAGE(D94:D96)-MIN(D94:D96))/2,AVERAGE(D94:D96))</f>
        <v>41.1</v>
      </c>
      <c r="L94" s="117"/>
      <c r="M94" s="117" t="s">
        <v>43</v>
      </c>
      <c r="N94" s="119">
        <v>73939.666666666672</v>
      </c>
      <c r="O94" s="119">
        <v>40.133333333333333</v>
      </c>
      <c r="P94" s="9"/>
      <c r="Q94" t="s">
        <v>337</v>
      </c>
      <c r="R94" s="38">
        <v>73248.527407999994</v>
      </c>
      <c r="S94" s="38">
        <v>39.965926050999997</v>
      </c>
      <c r="T94" s="32">
        <f t="shared" si="43"/>
        <v>38056787986.526062</v>
      </c>
    </row>
    <row r="95" spans="1:20" s="19" customFormat="1" ht="12.75" customHeight="1" x14ac:dyDescent="0.2">
      <c r="A95" s="18">
        <v>1954</v>
      </c>
      <c r="B95" s="18">
        <v>11</v>
      </c>
      <c r="C95" s="53">
        <v>60007</v>
      </c>
      <c r="D95" s="54">
        <v>40.6</v>
      </c>
      <c r="E95" s="9"/>
      <c r="F95" s="105"/>
      <c r="G95" s="8"/>
      <c r="H95" s="22"/>
      <c r="L95" s="117"/>
      <c r="M95" s="117" t="s">
        <v>44</v>
      </c>
      <c r="N95" s="119">
        <v>71292</v>
      </c>
      <c r="O95" s="119">
        <v>40.766666666666666</v>
      </c>
      <c r="P95" s="9"/>
      <c r="Q95" t="s">
        <v>338</v>
      </c>
      <c r="R95" s="38">
        <v>73550.015931000002</v>
      </c>
      <c r="S95" s="38">
        <v>39.944436119999999</v>
      </c>
      <c r="T95" s="32">
        <f t="shared" si="43"/>
        <v>38192880868.750549</v>
      </c>
    </row>
    <row r="96" spans="1:20" s="19" customFormat="1" ht="12.75" customHeight="1" x14ac:dyDescent="0.2">
      <c r="A96" s="18">
        <v>1954</v>
      </c>
      <c r="B96" s="18">
        <v>12</v>
      </c>
      <c r="C96" s="53">
        <v>58994</v>
      </c>
      <c r="D96" s="54">
        <v>41.3</v>
      </c>
      <c r="E96" s="9"/>
      <c r="F96" s="105"/>
      <c r="G96" s="8"/>
      <c r="H96" s="22"/>
      <c r="L96" s="117"/>
      <c r="M96" s="117" t="s">
        <v>45</v>
      </c>
      <c r="N96" s="119">
        <v>75757.666666666672</v>
      </c>
      <c r="O96" s="119">
        <v>39.4</v>
      </c>
      <c r="P96" s="9"/>
      <c r="Q96" t="s">
        <v>339</v>
      </c>
      <c r="R96" s="38">
        <v>74168.479565999995</v>
      </c>
      <c r="S96" s="38">
        <v>39.721093142999997</v>
      </c>
      <c r="T96" s="32">
        <f t="shared" si="43"/>
        <v>38298690106.505112</v>
      </c>
    </row>
    <row r="97" spans="1:20" s="19" customFormat="1" ht="12.75" customHeight="1" x14ac:dyDescent="0.2">
      <c r="A97" s="18">
        <v>1955</v>
      </c>
      <c r="B97" s="18">
        <v>1</v>
      </c>
      <c r="C97" s="53">
        <v>57873</v>
      </c>
      <c r="D97" s="54">
        <v>40.799999999999997</v>
      </c>
      <c r="E97" s="9">
        <v>31</v>
      </c>
      <c r="F97" s="105" t="s">
        <v>277</v>
      </c>
      <c r="G97" s="22">
        <f t="shared" ref="G97" si="60">AVERAGE(C97:C99)</f>
        <v>58077.666666666664</v>
      </c>
      <c r="H97" s="22">
        <f t="shared" ref="H97" si="61">IF(MIN(D97:D99)/AVERAGE(D97:D99)&lt;0.97,(3*AVERAGE(D97:D99)-MIN(D97:D99))/2,AVERAGE(D97:D99))</f>
        <v>40.999999999999993</v>
      </c>
      <c r="L97" s="117"/>
      <c r="M97" s="117" t="s">
        <v>46</v>
      </c>
      <c r="N97" s="119">
        <v>74380.666666666672</v>
      </c>
      <c r="O97" s="119">
        <v>38.966666666666669</v>
      </c>
      <c r="P97" s="9"/>
      <c r="Q97" t="s">
        <v>340</v>
      </c>
      <c r="R97" s="38">
        <v>74314.608382999999</v>
      </c>
      <c r="S97" s="38">
        <v>39.630045488</v>
      </c>
      <c r="T97" s="32">
        <f t="shared" si="43"/>
        <v>38286187038.335548</v>
      </c>
    </row>
    <row r="98" spans="1:20" s="19" customFormat="1" ht="12.75" customHeight="1" x14ac:dyDescent="0.2">
      <c r="A98" s="18">
        <v>1955</v>
      </c>
      <c r="B98" s="18">
        <v>2</v>
      </c>
      <c r="C98" s="53">
        <v>57755</v>
      </c>
      <c r="D98" s="54">
        <v>40.9</v>
      </c>
      <c r="E98" s="9"/>
      <c r="F98" s="105"/>
      <c r="G98" s="8"/>
      <c r="H98" s="22"/>
      <c r="L98" s="117"/>
      <c r="M98" s="117" t="s">
        <v>47</v>
      </c>
      <c r="N98" s="119">
        <v>74836.666666666672</v>
      </c>
      <c r="O98" s="119">
        <v>39.700000000000003</v>
      </c>
      <c r="P98" s="9"/>
      <c r="Q98" t="s">
        <v>341</v>
      </c>
      <c r="R98" s="38">
        <v>74164.076287000004</v>
      </c>
      <c r="S98" s="38">
        <v>39.529305680999997</v>
      </c>
      <c r="T98" s="32">
        <f t="shared" si="43"/>
        <v>38111507747.271744</v>
      </c>
    </row>
    <row r="99" spans="1:20" s="19" customFormat="1" ht="12.75" customHeight="1" x14ac:dyDescent="0.2">
      <c r="A99" s="18">
        <v>1955</v>
      </c>
      <c r="B99" s="18">
        <v>3</v>
      </c>
      <c r="C99" s="53">
        <v>58605</v>
      </c>
      <c r="D99" s="54">
        <v>41.3</v>
      </c>
      <c r="E99" s="9"/>
      <c r="F99" s="105"/>
      <c r="G99" s="8"/>
      <c r="H99" s="22"/>
      <c r="L99" s="117"/>
      <c r="M99" s="117" t="s">
        <v>48</v>
      </c>
      <c r="N99" s="119">
        <v>71362.333333333328</v>
      </c>
      <c r="O99" s="119">
        <v>40.4</v>
      </c>
      <c r="P99" s="9"/>
      <c r="Q99" t="s">
        <v>342</v>
      </c>
      <c r="R99" s="38">
        <v>73734.373634999996</v>
      </c>
      <c r="S99" s="38">
        <v>39.592254056000002</v>
      </c>
      <c r="T99" s="32">
        <f t="shared" si="43"/>
        <v>37951030697.020325</v>
      </c>
    </row>
    <row r="100" spans="1:20" s="19" customFormat="1" ht="12.75" customHeight="1" x14ac:dyDescent="0.2">
      <c r="A100" s="18">
        <v>1955</v>
      </c>
      <c r="B100" s="18">
        <v>4</v>
      </c>
      <c r="C100" s="53">
        <v>59589</v>
      </c>
      <c r="D100" s="54">
        <v>41.2</v>
      </c>
      <c r="E100" s="9">
        <v>32</v>
      </c>
      <c r="F100" s="105" t="s">
        <v>292</v>
      </c>
      <c r="G100" s="22">
        <f t="shared" ref="G100" si="62">AVERAGE(C100:C102)</f>
        <v>60481</v>
      </c>
      <c r="H100" s="22">
        <f t="shared" ref="H100" si="63">IF(MIN(D100:D102)/AVERAGE(D100:D102)&lt;0.97,(3*AVERAGE(D100:D102)-MIN(D100:D102))/2,AVERAGE(D100:D102))</f>
        <v>41.633333333333333</v>
      </c>
      <c r="L100" s="117"/>
      <c r="M100" s="117" t="s">
        <v>49</v>
      </c>
      <c r="N100" s="119">
        <v>75472</v>
      </c>
      <c r="O100" s="119">
        <v>38.93333333333333</v>
      </c>
      <c r="P100" s="9"/>
      <c r="Q100" t="s">
        <v>343</v>
      </c>
      <c r="R100" s="38">
        <v>73849.296719000005</v>
      </c>
      <c r="S100" s="38">
        <v>39.244532171000003</v>
      </c>
      <c r="T100" s="32">
        <f t="shared" si="43"/>
        <v>37676354311.628769</v>
      </c>
    </row>
    <row r="101" spans="1:20" s="19" customFormat="1" ht="12.75" customHeight="1" x14ac:dyDescent="0.2">
      <c r="A101" s="18">
        <v>1955</v>
      </c>
      <c r="B101" s="18">
        <v>5</v>
      </c>
      <c r="C101" s="53">
        <v>60700</v>
      </c>
      <c r="D101" s="54">
        <v>41.9</v>
      </c>
      <c r="E101" s="9"/>
      <c r="F101" s="105"/>
      <c r="G101" s="8"/>
      <c r="H101" s="22"/>
      <c r="L101" s="117"/>
      <c r="M101" s="117" t="s">
        <v>50</v>
      </c>
      <c r="N101" s="119">
        <v>74151</v>
      </c>
      <c r="O101" s="119">
        <v>38.733333333333327</v>
      </c>
      <c r="P101" s="9"/>
      <c r="Q101" t="s">
        <v>344</v>
      </c>
      <c r="R101" s="38">
        <v>74039.901939999996</v>
      </c>
      <c r="S101" s="38">
        <v>39.397204133000002</v>
      </c>
      <c r="T101" s="32">
        <f t="shared" si="43"/>
        <v>37920546699.327278</v>
      </c>
    </row>
    <row r="102" spans="1:20" s="19" customFormat="1" ht="12.75" customHeight="1" x14ac:dyDescent="0.2">
      <c r="A102" s="18">
        <v>1955</v>
      </c>
      <c r="B102" s="18">
        <v>6</v>
      </c>
      <c r="C102" s="53">
        <v>61154</v>
      </c>
      <c r="D102" s="54">
        <v>41.8</v>
      </c>
      <c r="E102" s="9"/>
      <c r="F102" s="105"/>
      <c r="G102" s="8"/>
      <c r="H102" s="22"/>
      <c r="L102" s="117"/>
      <c r="M102" s="117" t="s">
        <v>51</v>
      </c>
      <c r="N102" s="119">
        <v>74642.333333333328</v>
      </c>
      <c r="O102" s="119">
        <v>39.5</v>
      </c>
      <c r="P102" s="9"/>
      <c r="Q102" t="s">
        <v>345</v>
      </c>
      <c r="R102" s="38">
        <v>73991.908574000001</v>
      </c>
      <c r="S102" s="38">
        <v>39.321575303000003</v>
      </c>
      <c r="T102" s="32">
        <f t="shared" si="43"/>
        <v>37823219262.468025</v>
      </c>
    </row>
    <row r="103" spans="1:20" s="19" customFormat="1" ht="12.75" customHeight="1" x14ac:dyDescent="0.2">
      <c r="A103" s="18">
        <v>1955</v>
      </c>
      <c r="B103" s="18">
        <v>7</v>
      </c>
      <c r="C103" s="53">
        <v>58530</v>
      </c>
      <c r="D103" s="54">
        <v>42.7</v>
      </c>
      <c r="E103" s="9">
        <v>33</v>
      </c>
      <c r="F103" s="105" t="s">
        <v>275</v>
      </c>
      <c r="G103" s="22">
        <f t="shared" ref="G103" si="64">AVERAGE(C103:C105)</f>
        <v>59870.333333333336</v>
      </c>
      <c r="H103" s="22">
        <f t="shared" ref="H103" si="65">IF(MIN(D103:D105)/AVERAGE(D103:D105)&lt;0.97,(3*AVERAGE(D103:D105)-MIN(D103:D105))/2,AVERAGE(D103:D105))</f>
        <v>42.6</v>
      </c>
      <c r="L103" s="117"/>
      <c r="M103" s="117" t="s">
        <v>52</v>
      </c>
      <c r="N103" s="119">
        <v>72021.333333333328</v>
      </c>
      <c r="O103" s="119">
        <v>39.93333333333333</v>
      </c>
      <c r="P103" s="9"/>
      <c r="Q103" t="s">
        <v>346</v>
      </c>
      <c r="R103" s="38">
        <v>74457.193308000002</v>
      </c>
      <c r="S103" s="38">
        <v>39.147913127000002</v>
      </c>
      <c r="T103" s="32">
        <f t="shared" si="43"/>
        <v>37892968558.92379</v>
      </c>
    </row>
    <row r="104" spans="1:20" s="19" customFormat="1" ht="12.75" customHeight="1" x14ac:dyDescent="0.2">
      <c r="A104" s="18">
        <v>1955</v>
      </c>
      <c r="B104" s="18">
        <v>8</v>
      </c>
      <c r="C104" s="53">
        <v>59253</v>
      </c>
      <c r="D104" s="54">
        <v>42.6</v>
      </c>
      <c r="E104" s="9"/>
      <c r="F104" s="105"/>
      <c r="G104" s="8"/>
      <c r="H104" s="22"/>
      <c r="L104" s="117"/>
      <c r="M104" s="117" t="s">
        <v>53</v>
      </c>
      <c r="N104" s="119">
        <v>76978.333333333328</v>
      </c>
      <c r="O104" s="119">
        <v>39.033333333333331</v>
      </c>
      <c r="P104" s="9"/>
      <c r="Q104" t="s">
        <v>347</v>
      </c>
      <c r="R104" s="38">
        <v>75244.774158</v>
      </c>
      <c r="S104" s="38">
        <v>39.334795389999996</v>
      </c>
      <c r="T104" s="32">
        <f t="shared" si="43"/>
        <v>38476591343.731964</v>
      </c>
    </row>
    <row r="105" spans="1:20" s="19" customFormat="1" ht="12.75" customHeight="1" x14ac:dyDescent="0.2">
      <c r="A105" s="18">
        <v>1955</v>
      </c>
      <c r="B105" s="18">
        <v>9</v>
      </c>
      <c r="C105" s="53">
        <v>61828</v>
      </c>
      <c r="D105" s="54">
        <v>42.5</v>
      </c>
      <c r="E105" s="9"/>
      <c r="F105" s="105"/>
      <c r="G105" s="8"/>
      <c r="H105" s="22"/>
      <c r="L105" s="117"/>
      <c r="M105" s="117" t="s">
        <v>54</v>
      </c>
      <c r="N105" s="119">
        <v>76245</v>
      </c>
      <c r="O105" s="119">
        <v>38.800000000000004</v>
      </c>
      <c r="P105" s="9"/>
      <c r="Q105" t="s">
        <v>348</v>
      </c>
      <c r="R105" s="38">
        <v>76193.862775000001</v>
      </c>
      <c r="S105" s="38">
        <v>39.469554307999999</v>
      </c>
      <c r="T105" s="32">
        <f t="shared" si="43"/>
        <v>39095391461.544106</v>
      </c>
    </row>
    <row r="106" spans="1:20" s="19" customFormat="1" ht="12.75" customHeight="1" x14ac:dyDescent="0.2">
      <c r="A106" s="18">
        <v>1955</v>
      </c>
      <c r="B106" s="18">
        <v>10</v>
      </c>
      <c r="C106" s="53">
        <v>62867</v>
      </c>
      <c r="D106" s="54">
        <v>42</v>
      </c>
      <c r="E106" s="9">
        <v>34</v>
      </c>
      <c r="F106" s="105" t="s">
        <v>276</v>
      </c>
      <c r="G106" s="22">
        <f t="shared" ref="G106" si="66">AVERAGE(C106:C108)</f>
        <v>62619</v>
      </c>
      <c r="H106" s="22">
        <f t="shared" ref="H106" si="67">IF(MIN(D106:D108)/AVERAGE(D106:D108)&lt;0.97,(3*AVERAGE(D106:D108)-MIN(D106:D108))/2,AVERAGE(D106:D108))</f>
        <v>41.233333333333334</v>
      </c>
      <c r="L106" s="117"/>
      <c r="M106" s="117" t="s">
        <v>55</v>
      </c>
      <c r="N106" s="119">
        <v>77432.666666666672</v>
      </c>
      <c r="O106" s="119">
        <v>39.533333333333331</v>
      </c>
      <c r="P106" s="9"/>
      <c r="Q106" t="s">
        <v>349</v>
      </c>
      <c r="R106" s="38">
        <v>76779.198927999998</v>
      </c>
      <c r="S106" s="38">
        <v>39.347021640999998</v>
      </c>
      <c r="T106" s="32">
        <f t="shared" si="43"/>
        <v>39273426423.382584</v>
      </c>
    </row>
    <row r="107" spans="1:20" s="19" customFormat="1" ht="12.75" customHeight="1" x14ac:dyDescent="0.2">
      <c r="A107" s="18">
        <v>1955</v>
      </c>
      <c r="B107" s="18">
        <v>11</v>
      </c>
      <c r="C107" s="53">
        <v>62841</v>
      </c>
      <c r="D107" s="54">
        <v>40.5</v>
      </c>
      <c r="E107" s="9"/>
      <c r="F107" s="105"/>
      <c r="G107" s="8"/>
      <c r="H107" s="22"/>
      <c r="L107" s="117"/>
      <c r="M107" s="117" t="s">
        <v>56</v>
      </c>
      <c r="N107" s="119">
        <v>74816.333333333328</v>
      </c>
      <c r="O107" s="119">
        <v>40.133333333333333</v>
      </c>
      <c r="P107" s="9"/>
      <c r="Q107" t="s">
        <v>350</v>
      </c>
      <c r="R107" s="38">
        <v>77303.623229000004</v>
      </c>
      <c r="S107" s="38">
        <v>39.364189764999999</v>
      </c>
      <c r="T107" s="32">
        <f t="shared" si="43"/>
        <v>39558928426.009438</v>
      </c>
    </row>
    <row r="108" spans="1:20" s="19" customFormat="1" ht="12.75" customHeight="1" x14ac:dyDescent="0.2">
      <c r="A108" s="18">
        <v>1955</v>
      </c>
      <c r="B108" s="18">
        <v>12</v>
      </c>
      <c r="C108" s="53">
        <v>62149</v>
      </c>
      <c r="D108" s="54">
        <v>41.2</v>
      </c>
      <c r="E108" s="9"/>
      <c r="F108" s="105"/>
      <c r="G108" s="8"/>
      <c r="H108" s="22"/>
      <c r="L108" s="117"/>
      <c r="M108" s="117" t="s">
        <v>57</v>
      </c>
      <c r="N108" s="119">
        <v>79501</v>
      </c>
      <c r="O108" s="119">
        <v>39.066666666666663</v>
      </c>
      <c r="P108" s="9"/>
      <c r="Q108" t="s">
        <v>351</v>
      </c>
      <c r="R108" s="38">
        <v>77632.452436000007</v>
      </c>
      <c r="S108" s="38">
        <v>39.344719357000002</v>
      </c>
      <c r="T108" s="32">
        <f t="shared" si="43"/>
        <v>39707551703.170929</v>
      </c>
    </row>
    <row r="109" spans="1:20" s="19" customFormat="1" ht="12.75" customHeight="1" x14ac:dyDescent="0.2">
      <c r="A109" s="18">
        <v>1956</v>
      </c>
      <c r="B109" s="18">
        <v>1</v>
      </c>
      <c r="C109" s="53">
        <v>60455</v>
      </c>
      <c r="D109" s="54">
        <v>40.9</v>
      </c>
      <c r="E109" s="9">
        <v>35</v>
      </c>
      <c r="F109" s="105" t="s">
        <v>293</v>
      </c>
      <c r="G109" s="22">
        <f t="shared" ref="G109" si="68">AVERAGE(C109:C111)</f>
        <v>60468</v>
      </c>
      <c r="H109" s="22">
        <f t="shared" ref="H109" si="69">IF(MIN(D109:D111)/AVERAGE(D109:D111)&lt;0.97,(3*AVERAGE(D109:D111)-MIN(D109:D111))/2,AVERAGE(D109:D111))</f>
        <v>40.666666666666664</v>
      </c>
      <c r="L109" s="117"/>
      <c r="M109" s="117" t="s">
        <v>58</v>
      </c>
      <c r="N109" s="119">
        <v>78041.666666666672</v>
      </c>
      <c r="O109" s="119">
        <v>38.666666666666664</v>
      </c>
      <c r="P109" s="9"/>
      <c r="Q109" t="s">
        <v>352</v>
      </c>
      <c r="R109" s="38">
        <v>78121.277161999998</v>
      </c>
      <c r="S109" s="38">
        <v>39.344622151999999</v>
      </c>
      <c r="T109" s="32">
        <f t="shared" si="43"/>
        <v>39957477715.617241</v>
      </c>
    </row>
    <row r="110" spans="1:20" s="19" customFormat="1" ht="12.75" customHeight="1" x14ac:dyDescent="0.2">
      <c r="A110" s="18">
        <v>1956</v>
      </c>
      <c r="B110" s="18">
        <v>2</v>
      </c>
      <c r="C110" s="53">
        <v>60200</v>
      </c>
      <c r="D110" s="54">
        <v>40.4</v>
      </c>
      <c r="E110" s="9"/>
      <c r="F110" s="105"/>
      <c r="G110" s="8"/>
      <c r="H110" s="22"/>
      <c r="L110" s="117"/>
      <c r="M110" s="117" t="s">
        <v>59</v>
      </c>
      <c r="N110" s="119">
        <v>80024</v>
      </c>
      <c r="O110" s="119">
        <v>39.566666666666663</v>
      </c>
      <c r="P110" s="9"/>
      <c r="Q110" t="s">
        <v>353</v>
      </c>
      <c r="R110" s="38">
        <v>79338.623087999993</v>
      </c>
      <c r="S110" s="38">
        <v>39.374045643000002</v>
      </c>
      <c r="T110" s="32">
        <f t="shared" si="43"/>
        <v>40610473367.355911</v>
      </c>
    </row>
    <row r="111" spans="1:20" s="19" customFormat="1" ht="12.75" customHeight="1" x14ac:dyDescent="0.2">
      <c r="A111" s="18">
        <v>1956</v>
      </c>
      <c r="B111" s="18">
        <v>3</v>
      </c>
      <c r="C111" s="53">
        <v>60749</v>
      </c>
      <c r="D111" s="54">
        <v>40.700000000000003</v>
      </c>
      <c r="E111" s="9"/>
      <c r="F111" s="105"/>
      <c r="G111" s="8"/>
      <c r="H111" s="22"/>
      <c r="L111" s="117"/>
      <c r="M111" s="117" t="s">
        <v>60</v>
      </c>
      <c r="N111" s="119">
        <v>77312.666666666672</v>
      </c>
      <c r="O111" s="119">
        <v>40.199999999999996</v>
      </c>
      <c r="P111" s="9"/>
      <c r="Q111" t="s">
        <v>354</v>
      </c>
      <c r="R111" s="38">
        <v>79842.502384000007</v>
      </c>
      <c r="S111" s="38">
        <v>39.449827781000003</v>
      </c>
      <c r="T111" s="32">
        <f t="shared" si="43"/>
        <v>40947048592.48748</v>
      </c>
    </row>
    <row r="112" spans="1:20" s="19" customFormat="1" ht="12.75" customHeight="1" x14ac:dyDescent="0.2">
      <c r="A112" s="18">
        <v>1956</v>
      </c>
      <c r="B112" s="18">
        <v>4</v>
      </c>
      <c r="C112" s="53">
        <v>61901</v>
      </c>
      <c r="D112" s="54">
        <v>41.3</v>
      </c>
      <c r="E112" s="9">
        <v>36</v>
      </c>
      <c r="F112" s="105" t="s">
        <v>278</v>
      </c>
      <c r="G112" s="22">
        <f t="shared" ref="G112" si="70">AVERAGE(C112:C114)</f>
        <v>62571</v>
      </c>
      <c r="H112" s="22">
        <f t="shared" ref="H112" si="71">IF(MIN(D112:D114)/AVERAGE(D112:D114)&lt;0.97,(3*AVERAGE(D112:D114)-MIN(D112:D114))/2,AVERAGE(D112:D114))</f>
        <v>41.7</v>
      </c>
      <c r="L112" s="117"/>
      <c r="M112" s="117" t="s">
        <v>61</v>
      </c>
      <c r="N112" s="119">
        <v>82554</v>
      </c>
      <c r="O112" s="119">
        <v>39.033333333333331</v>
      </c>
      <c r="P112" s="9"/>
      <c r="Q112" t="s">
        <v>355</v>
      </c>
      <c r="R112" s="38">
        <v>80545.987248000005</v>
      </c>
      <c r="S112" s="38">
        <v>39.285233994999999</v>
      </c>
      <c r="T112" s="32">
        <f t="shared" si="43"/>
        <v>41135483433.14756</v>
      </c>
    </row>
    <row r="113" spans="1:20" s="19" customFormat="1" ht="12.75" customHeight="1" x14ac:dyDescent="0.2">
      <c r="A113" s="18">
        <v>1956</v>
      </c>
      <c r="B113" s="18">
        <v>5</v>
      </c>
      <c r="C113" s="53">
        <v>63144</v>
      </c>
      <c r="D113" s="54">
        <v>41.6</v>
      </c>
      <c r="E113" s="9"/>
      <c r="F113" s="105"/>
      <c r="G113" s="8"/>
      <c r="H113" s="22"/>
      <c r="L113" s="117"/>
      <c r="M113" s="117" t="s">
        <v>62</v>
      </c>
      <c r="N113" s="119">
        <v>80726</v>
      </c>
      <c r="O113" s="119">
        <v>38.499999999999993</v>
      </c>
      <c r="P113" s="9"/>
      <c r="Q113" t="s">
        <v>356</v>
      </c>
      <c r="R113" s="38">
        <v>80887.228243000005</v>
      </c>
      <c r="S113" s="38">
        <v>39.183769838000003</v>
      </c>
      <c r="T113" s="32">
        <f t="shared" si="43"/>
        <v>41203064945.997314</v>
      </c>
    </row>
    <row r="114" spans="1:20" s="19" customFormat="1" ht="12.75" customHeight="1" x14ac:dyDescent="0.2">
      <c r="A114" s="18">
        <v>1956</v>
      </c>
      <c r="B114" s="18">
        <v>6</v>
      </c>
      <c r="C114" s="53">
        <v>62668</v>
      </c>
      <c r="D114" s="54">
        <v>42.2</v>
      </c>
      <c r="E114" s="9"/>
      <c r="F114" s="105"/>
      <c r="G114" s="8"/>
      <c r="H114" s="22"/>
      <c r="L114" s="117"/>
      <c r="M114" s="117" t="s">
        <v>63</v>
      </c>
      <c r="N114" s="119">
        <v>81012</v>
      </c>
      <c r="O114" s="119">
        <v>39.54999999999999</v>
      </c>
      <c r="P114" s="9"/>
      <c r="Q114" t="s">
        <v>357</v>
      </c>
      <c r="R114" s="38">
        <v>80376.927333</v>
      </c>
      <c r="S114" s="38">
        <v>39.358898314000001</v>
      </c>
      <c r="T114" s="32">
        <f t="shared" si="43"/>
        <v>41126115025.987083</v>
      </c>
    </row>
    <row r="115" spans="1:20" s="19" customFormat="1" ht="12.75" customHeight="1" x14ac:dyDescent="0.2">
      <c r="A115" s="18">
        <v>1956</v>
      </c>
      <c r="B115" s="18">
        <v>7</v>
      </c>
      <c r="C115" s="53">
        <v>59175</v>
      </c>
      <c r="D115" s="54">
        <v>42.5</v>
      </c>
      <c r="E115" s="9">
        <v>37</v>
      </c>
      <c r="F115" s="105" t="s">
        <v>279</v>
      </c>
      <c r="G115" s="22">
        <f t="shared" ref="G115" si="72">AVERAGE(C115:C117)</f>
        <v>61052</v>
      </c>
      <c r="H115" s="22">
        <f t="shared" ref="H115" si="73">IF(MIN(D115:D117)/AVERAGE(D115:D117)&lt;0.97,(3*AVERAGE(D115:D117)-MIN(D115:D117))/2,AVERAGE(D115:D117))</f>
        <v>42.466666666666661</v>
      </c>
      <c r="L115" s="117"/>
      <c r="M115" s="117" t="s">
        <v>64</v>
      </c>
      <c r="N115" s="119">
        <v>78412.666666666672</v>
      </c>
      <c r="O115" s="119">
        <v>39.833333333333336</v>
      </c>
      <c r="P115" s="9"/>
      <c r="Q115" t="s">
        <v>358</v>
      </c>
      <c r="R115" s="38">
        <v>80884.705990000002</v>
      </c>
      <c r="S115" s="38">
        <v>39.099036147</v>
      </c>
      <c r="T115" s="32">
        <f t="shared" si="43"/>
        <v>41112682562.152206</v>
      </c>
    </row>
    <row r="116" spans="1:20" s="19" customFormat="1" ht="12.75" customHeight="1" x14ac:dyDescent="0.2">
      <c r="A116" s="18">
        <v>1956</v>
      </c>
      <c r="B116" s="18">
        <v>8</v>
      </c>
      <c r="C116" s="53">
        <v>60899</v>
      </c>
      <c r="D116" s="54">
        <v>42.6</v>
      </c>
      <c r="E116" s="9"/>
      <c r="F116" s="105"/>
      <c r="G116" s="8"/>
      <c r="H116" s="22"/>
      <c r="L116" s="117"/>
      <c r="M116" s="117" t="s">
        <v>65</v>
      </c>
      <c r="N116" s="119">
        <v>82300.666666666672</v>
      </c>
      <c r="O116" s="119">
        <v>38.766666666666673</v>
      </c>
      <c r="P116" s="9"/>
      <c r="Q116" t="s">
        <v>359</v>
      </c>
      <c r="R116" s="38">
        <v>80272.290236999994</v>
      </c>
      <c r="S116" s="38">
        <v>39.004278935000002</v>
      </c>
      <c r="T116" s="32">
        <f t="shared" si="43"/>
        <v>40702516389.017921</v>
      </c>
    </row>
    <row r="117" spans="1:20" s="19" customFormat="1" ht="12.75" customHeight="1" x14ac:dyDescent="0.2">
      <c r="A117" s="18">
        <v>1956</v>
      </c>
      <c r="B117" s="18">
        <v>9</v>
      </c>
      <c r="C117" s="53">
        <v>63082</v>
      </c>
      <c r="D117" s="54">
        <v>42.3</v>
      </c>
      <c r="E117" s="9"/>
      <c r="F117" s="105"/>
      <c r="G117" s="8"/>
      <c r="H117" s="22"/>
      <c r="L117" s="117"/>
      <c r="M117" s="117" t="s">
        <v>66</v>
      </c>
      <c r="N117" s="119">
        <v>79219.666666666672</v>
      </c>
      <c r="O117" s="119">
        <v>38.06666666666667</v>
      </c>
      <c r="P117" s="9"/>
      <c r="Q117" t="s">
        <v>360</v>
      </c>
      <c r="R117" s="38">
        <v>79441.682306000002</v>
      </c>
      <c r="S117" s="38">
        <v>38.742502510999998</v>
      </c>
      <c r="T117" s="32">
        <f t="shared" si="43"/>
        <v>40011004490.837502</v>
      </c>
    </row>
    <row r="118" spans="1:20" s="19" customFormat="1" ht="12.75" customHeight="1" x14ac:dyDescent="0.2">
      <c r="A118" s="18">
        <v>1956</v>
      </c>
      <c r="B118" s="18">
        <v>10</v>
      </c>
      <c r="C118" s="53">
        <v>63858</v>
      </c>
      <c r="D118" s="54">
        <v>41.9</v>
      </c>
      <c r="E118" s="9">
        <v>38</v>
      </c>
      <c r="F118" s="105" t="s">
        <v>280</v>
      </c>
      <c r="G118" s="22">
        <f t="shared" ref="G118" si="74">AVERAGE(C118:C120)</f>
        <v>63181.666666666664</v>
      </c>
      <c r="H118" s="22">
        <f t="shared" ref="H118" si="75">IF(MIN(D118:D120)/AVERAGE(D118:D120)&lt;0.97,(3*AVERAGE(D118:D120)-MIN(D118:D120))/2,AVERAGE(D118:D120))</f>
        <v>41.1</v>
      </c>
      <c r="L118" s="117"/>
      <c r="M118" s="117" t="s">
        <v>67</v>
      </c>
      <c r="N118" s="119">
        <v>80070</v>
      </c>
      <c r="O118" s="119">
        <v>38.800000000000004</v>
      </c>
      <c r="P118" s="9"/>
      <c r="Q118" t="s">
        <v>361</v>
      </c>
      <c r="R118" s="38">
        <v>79459.731662000006</v>
      </c>
      <c r="S118" s="38">
        <v>38.614224262999997</v>
      </c>
      <c r="T118" s="32">
        <f t="shared" si="43"/>
        <v>39887586677.565506</v>
      </c>
    </row>
    <row r="119" spans="1:20" s="19" customFormat="1" ht="12.75" customHeight="1" x14ac:dyDescent="0.2">
      <c r="A119" s="18">
        <v>1956</v>
      </c>
      <c r="B119" s="18">
        <v>11</v>
      </c>
      <c r="C119" s="53">
        <v>63138</v>
      </c>
      <c r="D119" s="54">
        <v>40.4</v>
      </c>
      <c r="E119" s="9"/>
      <c r="F119" s="105"/>
      <c r="G119" s="8"/>
      <c r="H119" s="22"/>
      <c r="L119" s="117"/>
      <c r="M119" s="117" t="s">
        <v>68</v>
      </c>
      <c r="N119" s="119">
        <v>76947</v>
      </c>
      <c r="O119" s="119">
        <v>39.366666666666667</v>
      </c>
      <c r="P119" s="9"/>
      <c r="Q119" t="s">
        <v>362</v>
      </c>
      <c r="R119" s="38">
        <v>79323.376008000007</v>
      </c>
      <c r="S119" s="38">
        <v>38.649532624999999</v>
      </c>
      <c r="T119" s="32">
        <f t="shared" si="43"/>
        <v>39855548316.302406</v>
      </c>
    </row>
    <row r="120" spans="1:20" s="19" customFormat="1" ht="12.75" customHeight="1" x14ac:dyDescent="0.2">
      <c r="A120" s="18">
        <v>1956</v>
      </c>
      <c r="B120" s="18">
        <v>12</v>
      </c>
      <c r="C120" s="53">
        <v>62549</v>
      </c>
      <c r="D120" s="54">
        <v>41</v>
      </c>
      <c r="E120" s="9"/>
      <c r="F120" s="105"/>
      <c r="G120" s="8"/>
      <c r="H120" s="22"/>
      <c r="L120" s="117"/>
      <c r="M120" s="117" t="s">
        <v>69</v>
      </c>
      <c r="N120" s="119">
        <v>82210.666666666672</v>
      </c>
      <c r="O120" s="119">
        <v>38.56666666666667</v>
      </c>
      <c r="P120" s="9"/>
      <c r="Q120" t="s">
        <v>363</v>
      </c>
      <c r="R120" s="38">
        <v>80200.068035999997</v>
      </c>
      <c r="S120" s="38">
        <v>38.799760444999997</v>
      </c>
      <c r="T120" s="32">
        <f t="shared" si="43"/>
        <v>40452664557.103516</v>
      </c>
    </row>
    <row r="121" spans="1:20" s="19" customFormat="1" ht="12.75" customHeight="1" x14ac:dyDescent="0.2">
      <c r="A121" s="18">
        <v>1957</v>
      </c>
      <c r="B121" s="18">
        <v>1</v>
      </c>
      <c r="C121" s="53">
        <v>60586</v>
      </c>
      <c r="D121" s="54">
        <v>40.5</v>
      </c>
      <c r="E121" s="9">
        <v>39</v>
      </c>
      <c r="F121" s="105" t="s">
        <v>281</v>
      </c>
      <c r="G121" s="22">
        <f t="shared" ref="G121" si="76">AVERAGE(C121:C123)</f>
        <v>61241.333333333336</v>
      </c>
      <c r="H121" s="22">
        <f t="shared" ref="H121" si="77">IF(MIN(D121:D123)/AVERAGE(D121:D123)&lt;0.97,(3*AVERAGE(D121:D123)-MIN(D121:D123))/2,AVERAGE(D121:D123))</f>
        <v>40.533333333333339</v>
      </c>
      <c r="L121" s="117"/>
      <c r="M121" s="117" t="s">
        <v>70</v>
      </c>
      <c r="N121" s="119">
        <v>81250.666666666672</v>
      </c>
      <c r="O121" s="119">
        <v>38.233333333333334</v>
      </c>
      <c r="P121" s="9"/>
      <c r="Q121" t="s">
        <v>364</v>
      </c>
      <c r="R121" s="38">
        <v>81453.046726</v>
      </c>
      <c r="S121" s="38">
        <v>38.901679915000003</v>
      </c>
      <c r="T121" s="32">
        <f t="shared" si="43"/>
        <v>41192584573.873077</v>
      </c>
    </row>
    <row r="122" spans="1:20" s="19" customFormat="1" ht="12.75" customHeight="1" x14ac:dyDescent="0.2">
      <c r="A122" s="18">
        <v>1957</v>
      </c>
      <c r="B122" s="18">
        <v>2</v>
      </c>
      <c r="C122" s="53">
        <v>61179</v>
      </c>
      <c r="D122" s="54">
        <v>40.4</v>
      </c>
      <c r="E122" s="9"/>
      <c r="F122" s="105"/>
      <c r="G122" s="8"/>
      <c r="H122" s="22"/>
      <c r="L122" s="117"/>
      <c r="M122" s="117" t="s">
        <v>71</v>
      </c>
      <c r="N122" s="119">
        <v>82830.333333333328</v>
      </c>
      <c r="O122" s="119">
        <v>38.466666666666661</v>
      </c>
      <c r="P122" s="9"/>
      <c r="Q122" t="s">
        <v>365</v>
      </c>
      <c r="R122" s="38">
        <v>82269.351431999996</v>
      </c>
      <c r="S122" s="38">
        <v>38.282975602999997</v>
      </c>
      <c r="T122" s="32">
        <f t="shared" si="43"/>
        <v>40943702458.696548</v>
      </c>
    </row>
    <row r="123" spans="1:20" s="19" customFormat="1" ht="12.75" customHeight="1" x14ac:dyDescent="0.2">
      <c r="A123" s="18">
        <v>1957</v>
      </c>
      <c r="B123" s="18">
        <v>3</v>
      </c>
      <c r="C123" s="53">
        <v>61959</v>
      </c>
      <c r="D123" s="54">
        <v>40.700000000000003</v>
      </c>
      <c r="E123" s="9"/>
      <c r="F123" s="105"/>
      <c r="G123" s="8"/>
      <c r="H123" s="22"/>
      <c r="L123" s="117"/>
      <c r="M123" s="117" t="s">
        <v>72</v>
      </c>
      <c r="N123" s="119">
        <v>81177.333333333328</v>
      </c>
      <c r="O123" s="119">
        <v>39.466666666666669</v>
      </c>
      <c r="P123" s="9"/>
      <c r="Q123" t="s">
        <v>366</v>
      </c>
      <c r="R123" s="38">
        <v>83610.764102000001</v>
      </c>
      <c r="S123" s="38">
        <v>38.762410531</v>
      </c>
      <c r="T123" s="32">
        <f t="shared" si="43"/>
        <v>42132411918.120186</v>
      </c>
    </row>
    <row r="124" spans="1:20" s="19" customFormat="1" ht="12.75" customHeight="1" x14ac:dyDescent="0.2">
      <c r="A124" s="18">
        <v>1957</v>
      </c>
      <c r="B124" s="18">
        <v>4</v>
      </c>
      <c r="C124" s="53">
        <v>62439</v>
      </c>
      <c r="D124" s="54">
        <v>40.9</v>
      </c>
      <c r="E124" s="9">
        <v>40</v>
      </c>
      <c r="F124" s="105" t="s">
        <v>282</v>
      </c>
      <c r="G124" s="22">
        <f t="shared" ref="G124" si="78">AVERAGE(C124:C126)</f>
        <v>62902.333333333336</v>
      </c>
      <c r="H124" s="22">
        <f t="shared" ref="H124" si="79">IF(MIN(D124:D126)/AVERAGE(D124:D126)&lt;0.97,(3*AVERAGE(D124:D126)-MIN(D124:D126))/2,AVERAGE(D124:D126))</f>
        <v>41.266666666666666</v>
      </c>
      <c r="L124" s="117"/>
      <c r="M124" s="117" t="s">
        <v>73</v>
      </c>
      <c r="N124" s="119">
        <v>86384.666666666672</v>
      </c>
      <c r="O124" s="119">
        <v>38.533333333333331</v>
      </c>
      <c r="P124" s="9"/>
      <c r="Q124" t="s">
        <v>367</v>
      </c>
      <c r="R124" s="38">
        <v>84299.348207999996</v>
      </c>
      <c r="S124" s="38">
        <v>38.768117586999999</v>
      </c>
      <c r="T124" s="32">
        <f t="shared" si="43"/>
        <v>42485651569.85762</v>
      </c>
    </row>
    <row r="125" spans="1:20" s="19" customFormat="1" ht="12.75" customHeight="1" x14ac:dyDescent="0.2">
      <c r="A125" s="18">
        <v>1957</v>
      </c>
      <c r="B125" s="18">
        <v>5</v>
      </c>
      <c r="C125" s="53">
        <v>63122</v>
      </c>
      <c r="D125" s="54">
        <v>41.1</v>
      </c>
      <c r="E125" s="9"/>
      <c r="F125" s="105"/>
      <c r="G125" s="8"/>
      <c r="H125" s="22"/>
      <c r="L125" s="117"/>
      <c r="M125" s="117" t="s">
        <v>74</v>
      </c>
      <c r="N125" s="119">
        <v>84754.666666666672</v>
      </c>
      <c r="O125" s="119">
        <v>38.199999999999996</v>
      </c>
      <c r="P125" s="9"/>
      <c r="Q125" t="s">
        <v>368</v>
      </c>
      <c r="R125" s="38">
        <v>84945.127364</v>
      </c>
      <c r="S125" s="38">
        <v>38.841331099999998</v>
      </c>
      <c r="T125" s="32">
        <f t="shared" si="43"/>
        <v>42891963624.598328</v>
      </c>
    </row>
    <row r="126" spans="1:20" s="19" customFormat="1" ht="12.75" customHeight="1" x14ac:dyDescent="0.2">
      <c r="A126" s="18">
        <v>1957</v>
      </c>
      <c r="B126" s="18">
        <v>6</v>
      </c>
      <c r="C126" s="53">
        <v>63146</v>
      </c>
      <c r="D126" s="54">
        <v>41.8</v>
      </c>
      <c r="E126" s="9"/>
      <c r="F126" s="105"/>
      <c r="G126" s="8"/>
      <c r="H126" s="22"/>
      <c r="L126" s="117"/>
      <c r="M126" s="117" t="s">
        <v>75</v>
      </c>
      <c r="N126" s="119">
        <v>86680.666666666672</v>
      </c>
      <c r="O126" s="119">
        <v>39.033333333333331</v>
      </c>
      <c r="P126" s="9"/>
      <c r="Q126" t="s">
        <v>369</v>
      </c>
      <c r="R126" s="38">
        <v>86135.221105000004</v>
      </c>
      <c r="S126" s="38">
        <v>38.857706272999998</v>
      </c>
      <c r="T126" s="32">
        <f t="shared" si="43"/>
        <v>43511222578.954002</v>
      </c>
    </row>
    <row r="127" spans="1:20" s="19" customFormat="1" ht="12.75" customHeight="1" x14ac:dyDescent="0.2">
      <c r="A127" s="18">
        <v>1957</v>
      </c>
      <c r="B127" s="18">
        <v>7</v>
      </c>
      <c r="C127" s="53">
        <v>60207</v>
      </c>
      <c r="D127" s="54">
        <v>42.3</v>
      </c>
      <c r="E127" s="9">
        <v>41</v>
      </c>
      <c r="F127" s="105" t="s">
        <v>283</v>
      </c>
      <c r="G127" s="22">
        <f t="shared" ref="G127" si="80">AVERAGE(C127:C129)</f>
        <v>61147</v>
      </c>
      <c r="H127" s="22">
        <f t="shared" ref="H127" si="81">IF(MIN(D127:D129)/AVERAGE(D127:D129)&lt;0.97,(3*AVERAGE(D127:D129)-MIN(D127:D129))/2,AVERAGE(D127:D129))</f>
        <v>41.93333333333333</v>
      </c>
      <c r="L127" s="117"/>
      <c r="M127" s="117" t="s">
        <v>76</v>
      </c>
      <c r="N127" s="119">
        <v>84449.666666666672</v>
      </c>
      <c r="O127" s="119">
        <v>39.56666666666667</v>
      </c>
      <c r="P127" s="9"/>
      <c r="Q127" t="s">
        <v>370</v>
      </c>
      <c r="R127" s="38">
        <v>86949.851005000004</v>
      </c>
      <c r="S127" s="38">
        <v>38.875139961000002</v>
      </c>
      <c r="T127" s="32">
        <f t="shared" si="43"/>
        <v>43942439156.297134</v>
      </c>
    </row>
    <row r="128" spans="1:20" s="19" customFormat="1" ht="12.75" customHeight="1" x14ac:dyDescent="0.2">
      <c r="A128" s="18">
        <v>1957</v>
      </c>
      <c r="B128" s="18">
        <v>8</v>
      </c>
      <c r="C128" s="53">
        <v>60338</v>
      </c>
      <c r="D128" s="54">
        <v>42.2</v>
      </c>
      <c r="E128" s="9"/>
      <c r="F128" s="105"/>
      <c r="G128" s="8"/>
      <c r="H128" s="22"/>
      <c r="L128" s="117"/>
      <c r="M128" s="117" t="s">
        <v>77</v>
      </c>
      <c r="N128" s="119">
        <v>90103.333333333328</v>
      </c>
      <c r="O128" s="119">
        <v>38.466666666666661</v>
      </c>
      <c r="P128" s="9"/>
      <c r="Q128" t="s">
        <v>371</v>
      </c>
      <c r="R128" s="38">
        <v>87963.691697999995</v>
      </c>
      <c r="S128" s="38">
        <v>38.701320801000001</v>
      </c>
      <c r="T128" s="32">
        <f t="shared" si="43"/>
        <v>44256043666.179253</v>
      </c>
    </row>
    <row r="129" spans="1:20" s="19" customFormat="1" ht="12.75" customHeight="1" x14ac:dyDescent="0.2">
      <c r="A129" s="18">
        <v>1957</v>
      </c>
      <c r="B129" s="18">
        <v>9</v>
      </c>
      <c r="C129" s="53">
        <v>62896</v>
      </c>
      <c r="D129" s="54">
        <v>41.3</v>
      </c>
      <c r="E129" s="9"/>
      <c r="F129" s="105"/>
      <c r="G129" s="8"/>
      <c r="H129" s="22"/>
      <c r="L129" s="117"/>
      <c r="M129" s="117" t="s">
        <v>78</v>
      </c>
      <c r="N129" s="119">
        <v>88406</v>
      </c>
      <c r="O129" s="119">
        <v>38.233333333333334</v>
      </c>
      <c r="P129" s="9"/>
      <c r="Q129" t="s">
        <v>372</v>
      </c>
      <c r="R129" s="38">
        <v>88504.077720000001</v>
      </c>
      <c r="S129" s="38">
        <v>38.847967939</v>
      </c>
      <c r="T129" s="32">
        <f t="shared" si="43"/>
        <v>44696646458.58522</v>
      </c>
    </row>
    <row r="130" spans="1:20" s="19" customFormat="1" ht="12.75" customHeight="1" x14ac:dyDescent="0.2">
      <c r="A130" s="18">
        <v>1957</v>
      </c>
      <c r="B130" s="18">
        <v>10</v>
      </c>
      <c r="C130" s="53">
        <v>63434</v>
      </c>
      <c r="D130" s="54">
        <v>41.1</v>
      </c>
      <c r="E130" s="9">
        <v>42</v>
      </c>
      <c r="F130" s="105" t="s">
        <v>294</v>
      </c>
      <c r="G130" s="22">
        <f t="shared" ref="G130" si="82">AVERAGE(C130:C132)</f>
        <v>62682.666666666664</v>
      </c>
      <c r="H130" s="22">
        <f t="shared" ref="H130" si="83">IF(MIN(D130:D132)/AVERAGE(D130:D132)&lt;0.97,(3*AVERAGE(D130:D132)-MIN(D130:D132))/2,AVERAGE(D130:D132))</f>
        <v>40.366666666666667</v>
      </c>
      <c r="L130" s="117"/>
      <c r="M130" s="117" t="s">
        <v>79</v>
      </c>
      <c r="N130" s="119">
        <v>91246.666666666672</v>
      </c>
      <c r="O130" s="119">
        <v>39.166666666666664</v>
      </c>
      <c r="P130" s="9"/>
      <c r="Q130" t="s">
        <v>373</v>
      </c>
      <c r="R130" s="38">
        <v>90789.122493999996</v>
      </c>
      <c r="S130" s="38">
        <v>39.005653666000001</v>
      </c>
      <c r="T130" s="32">
        <f t="shared" si="43"/>
        <v>46036757892.333183</v>
      </c>
    </row>
    <row r="131" spans="1:20" s="19" customFormat="1" ht="12.75" customHeight="1" x14ac:dyDescent="0.2">
      <c r="A131" s="18">
        <v>1957</v>
      </c>
      <c r="B131" s="18">
        <v>11</v>
      </c>
      <c r="C131" s="53">
        <v>62379</v>
      </c>
      <c r="D131" s="54">
        <v>39.6</v>
      </c>
      <c r="E131" s="9"/>
      <c r="F131" s="105"/>
      <c r="G131" s="8"/>
      <c r="H131" s="22"/>
      <c r="L131" s="117"/>
      <c r="M131" s="117" t="s">
        <v>80</v>
      </c>
      <c r="N131" s="119">
        <v>88368.666666666672</v>
      </c>
      <c r="O131" s="119">
        <v>39.733333333333327</v>
      </c>
      <c r="P131" s="9"/>
      <c r="Q131" t="s">
        <v>374</v>
      </c>
      <c r="R131" s="38">
        <v>90938.338829999993</v>
      </c>
      <c r="S131" s="38">
        <v>39.046970788000003</v>
      </c>
      <c r="T131" s="32">
        <f t="shared" si="43"/>
        <v>46161266577.45533</v>
      </c>
    </row>
    <row r="132" spans="1:20" s="19" customFormat="1" ht="12.75" customHeight="1" x14ac:dyDescent="0.2">
      <c r="A132" s="18">
        <v>1957</v>
      </c>
      <c r="B132" s="18">
        <v>12</v>
      </c>
      <c r="C132" s="53">
        <v>62235</v>
      </c>
      <c r="D132" s="54">
        <v>40.4</v>
      </c>
      <c r="E132" s="9"/>
      <c r="F132" s="105"/>
      <c r="G132" s="8"/>
      <c r="H132" s="22"/>
      <c r="L132" s="117"/>
      <c r="M132" s="117" t="s">
        <v>81</v>
      </c>
      <c r="N132" s="119">
        <v>93883.666666666672</v>
      </c>
      <c r="O132" s="119">
        <v>38.833333333333336</v>
      </c>
      <c r="P132" s="9"/>
      <c r="Q132" t="s">
        <v>375</v>
      </c>
      <c r="R132" s="38">
        <v>91679.337895999997</v>
      </c>
      <c r="S132" s="38">
        <v>39.070538607000003</v>
      </c>
      <c r="T132" s="32">
        <f t="shared" si="43"/>
        <v>46565494439.488258</v>
      </c>
    </row>
    <row r="133" spans="1:20" s="19" customFormat="1" ht="12.75" customHeight="1" x14ac:dyDescent="0.2">
      <c r="A133" s="18">
        <v>1958</v>
      </c>
      <c r="B133" s="18">
        <v>1</v>
      </c>
      <c r="C133" s="53">
        <v>59941</v>
      </c>
      <c r="D133" s="54">
        <v>39.9</v>
      </c>
      <c r="E133" s="9">
        <v>43</v>
      </c>
      <c r="F133" s="105" t="s">
        <v>284</v>
      </c>
      <c r="G133" s="22">
        <f t="shared" ref="G133" si="84">AVERAGE(C133:C135)</f>
        <v>59756.666666666664</v>
      </c>
      <c r="H133" s="22">
        <f t="shared" ref="H133" si="85">IF(MIN(D133:D135)/AVERAGE(D133:D135)&lt;0.97,(3*AVERAGE(D133:D135)-MIN(D133:D135))/2,AVERAGE(D133:D135))</f>
        <v>39.699999999999996</v>
      </c>
      <c r="L133" s="117"/>
      <c r="M133" s="117" t="s">
        <v>82</v>
      </c>
      <c r="N133" s="119">
        <v>92245.666666666672</v>
      </c>
      <c r="O133" s="119">
        <v>38.466666666666661</v>
      </c>
      <c r="P133" s="9"/>
      <c r="Q133" t="s">
        <v>376</v>
      </c>
      <c r="R133" s="38">
        <v>92252.358735000002</v>
      </c>
      <c r="S133" s="38">
        <v>39.067028884999999</v>
      </c>
      <c r="T133" s="32">
        <f t="shared" si="43"/>
        <v>46852332324.32515</v>
      </c>
    </row>
    <row r="134" spans="1:20" s="19" customFormat="1" ht="12.75" customHeight="1" x14ac:dyDescent="0.2">
      <c r="A134" s="18">
        <v>1958</v>
      </c>
      <c r="B134" s="18">
        <v>2</v>
      </c>
      <c r="C134" s="53">
        <v>59167</v>
      </c>
      <c r="D134" s="54">
        <v>39.4</v>
      </c>
      <c r="E134" s="9"/>
      <c r="F134" s="105"/>
      <c r="G134" s="8"/>
      <c r="H134" s="22"/>
      <c r="L134" s="117"/>
      <c r="M134" s="117" t="s">
        <v>83</v>
      </c>
      <c r="N134" s="119">
        <v>92854.666666666672</v>
      </c>
      <c r="O134" s="119">
        <v>39.349999999999994</v>
      </c>
      <c r="P134" s="9"/>
      <c r="Q134" t="s">
        <v>377</v>
      </c>
      <c r="R134" s="38">
        <v>92503.968315999999</v>
      </c>
      <c r="S134" s="38">
        <v>39.194345908000003</v>
      </c>
      <c r="T134" s="32">
        <f t="shared" si="43"/>
        <v>47133222916.519691</v>
      </c>
    </row>
    <row r="135" spans="1:20" s="19" customFormat="1" ht="12.75" customHeight="1" x14ac:dyDescent="0.2">
      <c r="A135" s="18">
        <v>1958</v>
      </c>
      <c r="B135" s="18">
        <v>3</v>
      </c>
      <c r="C135" s="53">
        <v>60162</v>
      </c>
      <c r="D135" s="54">
        <v>39.799999999999997</v>
      </c>
      <c r="E135" s="9"/>
      <c r="F135" s="105"/>
      <c r="G135" s="8"/>
      <c r="H135" s="22"/>
      <c r="L135" s="117"/>
      <c r="M135" s="117" t="s">
        <v>84</v>
      </c>
      <c r="N135" s="119">
        <v>91097.333333333328</v>
      </c>
      <c r="O135" s="119">
        <v>39.666666666666664</v>
      </c>
      <c r="P135" s="9"/>
      <c r="Q135" t="s">
        <v>378</v>
      </c>
      <c r="R135" s="38">
        <v>93683.889485000007</v>
      </c>
      <c r="S135" s="38">
        <v>38.992838605999999</v>
      </c>
      <c r="T135" s="32">
        <f t="shared" ref="T135:T198" si="86">R135*S135*52/4*1000</f>
        <v>47489010174.722298</v>
      </c>
    </row>
    <row r="136" spans="1:20" s="19" customFormat="1" ht="12.75" customHeight="1" x14ac:dyDescent="0.2">
      <c r="A136" s="18">
        <v>1958</v>
      </c>
      <c r="B136" s="18">
        <v>4</v>
      </c>
      <c r="C136" s="53">
        <v>60591</v>
      </c>
      <c r="D136" s="54">
        <v>40</v>
      </c>
      <c r="E136" s="9">
        <v>44</v>
      </c>
      <c r="F136" s="105" t="s">
        <v>285</v>
      </c>
      <c r="G136" s="22">
        <f t="shared" ref="G136" si="87">AVERAGE(C136:C138)</f>
        <v>61475</v>
      </c>
      <c r="H136" s="22">
        <f t="shared" ref="H136" si="88">IF(MIN(D136:D138)/AVERAGE(D136:D138)&lt;0.97,(3*AVERAGE(D136:D138)-MIN(D136:D138))/2,AVERAGE(D136:D138))</f>
        <v>40.699999999999996</v>
      </c>
      <c r="L136" s="117"/>
      <c r="M136" s="117" t="s">
        <v>85</v>
      </c>
      <c r="N136" s="119">
        <v>96118.333333333328</v>
      </c>
      <c r="O136" s="119">
        <v>38.766666666666666</v>
      </c>
      <c r="P136" s="9"/>
      <c r="Q136" t="s">
        <v>379</v>
      </c>
      <c r="R136" s="38">
        <v>93893.532928000001</v>
      </c>
      <c r="S136" s="38">
        <v>39.001969561000003</v>
      </c>
      <c r="T136" s="32">
        <f t="shared" si="86"/>
        <v>47606425272.023903</v>
      </c>
    </row>
    <row r="137" spans="1:20" s="19" customFormat="1" ht="12.75" customHeight="1" x14ac:dyDescent="0.2">
      <c r="A137" s="18">
        <v>1958</v>
      </c>
      <c r="B137" s="18">
        <v>5</v>
      </c>
      <c r="C137" s="53">
        <v>62159</v>
      </c>
      <c r="D137" s="54">
        <v>41</v>
      </c>
      <c r="E137" s="9"/>
      <c r="F137" s="105"/>
      <c r="G137" s="8"/>
      <c r="H137" s="22"/>
      <c r="L137" s="117"/>
      <c r="M137" s="117" t="s">
        <v>86</v>
      </c>
      <c r="N137" s="119">
        <v>93832.666666666672</v>
      </c>
      <c r="O137" s="119">
        <v>38.266666666666673</v>
      </c>
      <c r="P137" s="9"/>
      <c r="Q137" t="s">
        <v>380</v>
      </c>
      <c r="R137" s="38">
        <v>93806.796480999998</v>
      </c>
      <c r="S137" s="38">
        <v>38.851732423000001</v>
      </c>
      <c r="T137" s="32">
        <f t="shared" si="86"/>
        <v>47379235232.402191</v>
      </c>
    </row>
    <row r="138" spans="1:20" s="19" customFormat="1" ht="12.75" customHeight="1" x14ac:dyDescent="0.2">
      <c r="A138" s="18">
        <v>1958</v>
      </c>
      <c r="B138" s="18">
        <v>6</v>
      </c>
      <c r="C138" s="53">
        <v>61675</v>
      </c>
      <c r="D138" s="54">
        <v>41.1</v>
      </c>
      <c r="E138" s="9"/>
      <c r="F138" s="105"/>
      <c r="G138" s="8"/>
      <c r="H138" s="22"/>
      <c r="L138" s="117"/>
      <c r="M138" s="117" t="s">
        <v>87</v>
      </c>
      <c r="N138" s="119">
        <v>93468</v>
      </c>
      <c r="O138" s="119">
        <v>38.533333333333331</v>
      </c>
      <c r="P138" s="9"/>
      <c r="Q138" t="s">
        <v>381</v>
      </c>
      <c r="R138" s="38">
        <v>93152.286347000001</v>
      </c>
      <c r="S138" s="38">
        <v>38.379564842000001</v>
      </c>
      <c r="T138" s="32">
        <f t="shared" si="86"/>
        <v>46476874782.458099</v>
      </c>
    </row>
    <row r="139" spans="1:20" s="19" customFormat="1" ht="12.75" customHeight="1" x14ac:dyDescent="0.2">
      <c r="A139" s="18">
        <v>1958</v>
      </c>
      <c r="B139" s="18">
        <v>7</v>
      </c>
      <c r="C139" s="53">
        <v>57866</v>
      </c>
      <c r="D139" s="54">
        <v>41.1</v>
      </c>
      <c r="E139" s="9">
        <v>45</v>
      </c>
      <c r="F139" s="105" t="s">
        <v>295</v>
      </c>
      <c r="G139" s="22">
        <f t="shared" ref="G139" si="89">AVERAGE(C139:C141)</f>
        <v>59746</v>
      </c>
      <c r="H139" s="22">
        <f t="shared" ref="H139" si="90">IF(MIN(D139:D141)/AVERAGE(D139:D141)&lt;0.97,(3*AVERAGE(D139:D141)-MIN(D139:D141))/2,AVERAGE(D139:D141))</f>
        <v>41.333333333333336</v>
      </c>
      <c r="L139" s="117"/>
      <c r="M139" s="117" t="s">
        <v>88</v>
      </c>
      <c r="N139" s="119">
        <v>90436.666666666672</v>
      </c>
      <c r="O139" s="119">
        <v>39.06666666666667</v>
      </c>
      <c r="P139" s="9"/>
      <c r="Q139" t="s">
        <v>382</v>
      </c>
      <c r="R139" s="38">
        <v>92930.004321999993</v>
      </c>
      <c r="S139" s="38">
        <v>38.415845824000002</v>
      </c>
      <c r="T139" s="32">
        <f t="shared" si="86"/>
        <v>46409801339.948875</v>
      </c>
    </row>
    <row r="140" spans="1:20" s="19" customFormat="1" ht="12.75" customHeight="1" x14ac:dyDescent="0.2">
      <c r="A140" s="18">
        <v>1958</v>
      </c>
      <c r="B140" s="18">
        <v>8</v>
      </c>
      <c r="C140" s="53">
        <v>59474</v>
      </c>
      <c r="D140" s="54">
        <v>41.6</v>
      </c>
      <c r="E140" s="9"/>
      <c r="F140" s="105"/>
      <c r="G140" s="8"/>
      <c r="H140" s="22"/>
      <c r="L140" s="117"/>
      <c r="M140" s="117" t="s">
        <v>89</v>
      </c>
      <c r="N140" s="119">
        <v>95949.666666666672</v>
      </c>
      <c r="O140" s="119">
        <v>38.266666666666666</v>
      </c>
      <c r="P140" s="9"/>
      <c r="Q140" t="s">
        <v>383</v>
      </c>
      <c r="R140" s="38">
        <v>93775.935480999993</v>
      </c>
      <c r="S140" s="38">
        <v>38.505176892999998</v>
      </c>
      <c r="T140" s="32">
        <f t="shared" si="86"/>
        <v>46941166792.031975</v>
      </c>
    </row>
    <row r="141" spans="1:20" s="19" customFormat="1" ht="12.75" customHeight="1" x14ac:dyDescent="0.2">
      <c r="A141" s="18">
        <v>1958</v>
      </c>
      <c r="B141" s="18">
        <v>9</v>
      </c>
      <c r="C141" s="53">
        <v>61898</v>
      </c>
      <c r="D141" s="54">
        <v>41.3</v>
      </c>
      <c r="E141" s="9"/>
      <c r="F141" s="104"/>
      <c r="G141" s="8"/>
      <c r="H141" s="22"/>
      <c r="L141" s="117"/>
      <c r="M141" s="117" t="s">
        <v>90</v>
      </c>
      <c r="N141" s="119">
        <v>94603</v>
      </c>
      <c r="O141" s="119">
        <v>38.133333333333333</v>
      </c>
      <c r="P141" s="9"/>
      <c r="Q141" t="s">
        <v>384</v>
      </c>
      <c r="R141" s="38">
        <v>94638.101685000001</v>
      </c>
      <c r="S141" s="38">
        <v>38.694109496000003</v>
      </c>
      <c r="T141" s="32">
        <f t="shared" si="86"/>
        <v>47605181898.208641</v>
      </c>
    </row>
    <row r="142" spans="1:20" s="19" customFormat="1" ht="12.75" customHeight="1" x14ac:dyDescent="0.2">
      <c r="A142" s="18">
        <v>1958</v>
      </c>
      <c r="B142" s="18">
        <v>10</v>
      </c>
      <c r="C142" s="53">
        <v>63082</v>
      </c>
      <c r="D142" s="54">
        <v>41.2</v>
      </c>
      <c r="E142" s="9">
        <v>46</v>
      </c>
      <c r="F142" s="105" t="s">
        <v>183</v>
      </c>
      <c r="G142" s="22">
        <f t="shared" ref="G142" si="91">AVERAGE(C142:C144)</f>
        <v>62582.666666666664</v>
      </c>
      <c r="H142" s="22">
        <f t="shared" ref="H142" si="92">IF(MIN(D142:D144)/AVERAGE(D142:D144)&lt;0.97,(3*AVERAGE(D142:D144)-MIN(D142:D144))/2,AVERAGE(D142:D144))</f>
        <v>40.56666666666667</v>
      </c>
      <c r="L142" s="117"/>
      <c r="M142" s="117" t="s">
        <v>91</v>
      </c>
      <c r="N142" s="119">
        <v>95085.666666666672</v>
      </c>
      <c r="O142" s="119">
        <v>38.199999999999996</v>
      </c>
      <c r="P142" s="9"/>
      <c r="Q142" t="s">
        <v>385</v>
      </c>
      <c r="R142" s="38">
        <v>94729.926619999998</v>
      </c>
      <c r="S142" s="38">
        <v>38.047967413999999</v>
      </c>
      <c r="T142" s="32">
        <f t="shared" si="86"/>
        <v>46855655095.18882</v>
      </c>
    </row>
    <row r="143" spans="1:20" s="19" customFormat="1" ht="12.75" customHeight="1" x14ac:dyDescent="0.2">
      <c r="A143" s="18">
        <v>1958</v>
      </c>
      <c r="B143" s="18">
        <v>11</v>
      </c>
      <c r="C143" s="53">
        <v>62684</v>
      </c>
      <c r="D143" s="54">
        <v>40.1</v>
      </c>
      <c r="E143" s="9"/>
      <c r="F143" s="104"/>
      <c r="G143" s="8"/>
      <c r="H143" s="22"/>
      <c r="L143" s="117"/>
      <c r="M143" s="117" t="s">
        <v>92</v>
      </c>
      <c r="N143" s="119">
        <v>92251.666666666672</v>
      </c>
      <c r="O143" s="119">
        <v>39.200000000000003</v>
      </c>
      <c r="P143" s="9"/>
      <c r="Q143" t="s">
        <v>386</v>
      </c>
      <c r="R143" s="38">
        <v>94666.541329</v>
      </c>
      <c r="S143" s="38">
        <v>38.561325631000003</v>
      </c>
      <c r="T143" s="32">
        <f t="shared" si="86"/>
        <v>47456075245.125153</v>
      </c>
    </row>
    <row r="144" spans="1:20" s="19" customFormat="1" ht="12.75" customHeight="1" x14ac:dyDescent="0.2">
      <c r="A144" s="18">
        <v>1958</v>
      </c>
      <c r="B144" s="18">
        <v>12</v>
      </c>
      <c r="C144" s="53">
        <v>61982</v>
      </c>
      <c r="D144" s="54">
        <v>40.4</v>
      </c>
      <c r="E144" s="9"/>
      <c r="F144" s="104"/>
      <c r="G144" s="8"/>
      <c r="H144" s="22"/>
      <c r="L144" s="117"/>
      <c r="M144" s="117" t="s">
        <v>93</v>
      </c>
      <c r="N144" s="119">
        <v>96490.333333333328</v>
      </c>
      <c r="O144" s="119">
        <v>38.033333333333331</v>
      </c>
      <c r="P144" s="9"/>
      <c r="Q144" t="s">
        <v>387</v>
      </c>
      <c r="R144" s="38">
        <v>94387.041127000004</v>
      </c>
      <c r="S144" s="38">
        <v>38.283470631</v>
      </c>
      <c r="T144" s="32">
        <f t="shared" si="86"/>
        <v>46975025720.122421</v>
      </c>
    </row>
    <row r="145" spans="1:20" x14ac:dyDescent="0.2">
      <c r="A145" s="15">
        <v>1959</v>
      </c>
      <c r="B145" s="15">
        <v>1</v>
      </c>
      <c r="C145" s="55">
        <v>60620</v>
      </c>
      <c r="D145" s="56">
        <v>40.1</v>
      </c>
      <c r="E145" s="9">
        <v>47</v>
      </c>
      <c r="F145" s="13" t="s">
        <v>2</v>
      </c>
      <c r="G145" s="22">
        <f t="shared" ref="G145" si="93">AVERAGE(C145:C147)</f>
        <v>60952.333333333336</v>
      </c>
      <c r="H145" s="22">
        <f t="shared" ref="H145" si="94">IF(MIN(D145:D147)/AVERAGE(D145:D147)&lt;0.97,(3*AVERAGE(D145:D147)-MIN(D145:D147))/2,AVERAGE(D145:D147))</f>
        <v>40.000000000000007</v>
      </c>
      <c r="M145" s="117" t="s">
        <v>94</v>
      </c>
      <c r="N145" s="119">
        <v>93717.666666666672</v>
      </c>
      <c r="O145" s="119">
        <v>37.4</v>
      </c>
      <c r="Q145" t="s">
        <v>388</v>
      </c>
      <c r="R145" s="38">
        <v>93880.339515</v>
      </c>
      <c r="S145" s="38">
        <v>37.921211063000001</v>
      </c>
      <c r="T145" s="32">
        <f t="shared" si="86"/>
        <v>46280730202.387383</v>
      </c>
    </row>
    <row r="146" spans="1:20" x14ac:dyDescent="0.2">
      <c r="A146" s="15">
        <v>1959</v>
      </c>
      <c r="B146" s="15">
        <v>2</v>
      </c>
      <c r="C146" s="55">
        <v>60510</v>
      </c>
      <c r="D146" s="56">
        <v>39.700000000000003</v>
      </c>
      <c r="E146" s="9"/>
      <c r="G146" s="8"/>
      <c r="H146" s="22"/>
      <c r="M146" s="117" t="s">
        <v>95</v>
      </c>
      <c r="N146" s="119">
        <v>94591.333333333328</v>
      </c>
      <c r="O146" s="119">
        <v>38.199999999999996</v>
      </c>
      <c r="Q146" t="s">
        <v>389</v>
      </c>
      <c r="R146" s="38">
        <v>94125.487703999999</v>
      </c>
      <c r="S146" s="38">
        <v>38.043564343</v>
      </c>
      <c r="T146" s="32">
        <f t="shared" si="86"/>
        <v>46551297621.183929</v>
      </c>
    </row>
    <row r="147" spans="1:20" x14ac:dyDescent="0.2">
      <c r="A147" s="15">
        <v>1959</v>
      </c>
      <c r="B147" s="15">
        <v>3</v>
      </c>
      <c r="C147" s="55">
        <v>61727</v>
      </c>
      <c r="D147" s="56">
        <v>40.200000000000003</v>
      </c>
      <c r="E147" s="9"/>
      <c r="G147" s="8"/>
      <c r="H147" s="22"/>
      <c r="M147" s="117" t="s">
        <v>96</v>
      </c>
      <c r="N147" s="119">
        <v>91534.666666666672</v>
      </c>
      <c r="O147" s="119">
        <v>38.56666666666667</v>
      </c>
      <c r="Q147" t="s">
        <v>390</v>
      </c>
      <c r="R147" s="38">
        <v>93818.967543999999</v>
      </c>
      <c r="S147" s="38">
        <v>37.959641839</v>
      </c>
      <c r="T147" s="32">
        <f t="shared" si="86"/>
        <v>46297347273.77507</v>
      </c>
    </row>
    <row r="148" spans="1:20" x14ac:dyDescent="0.2">
      <c r="A148" s="15">
        <v>1959</v>
      </c>
      <c r="B148" s="15">
        <v>4</v>
      </c>
      <c r="C148" s="55">
        <v>62994</v>
      </c>
      <c r="D148" s="56">
        <v>40.700000000000003</v>
      </c>
      <c r="E148" s="9">
        <v>48</v>
      </c>
      <c r="F148" s="13" t="s">
        <v>3</v>
      </c>
      <c r="G148" s="22">
        <f t="shared" ref="G148" si="95">AVERAGE(C148:C150)</f>
        <v>63636.333333333336</v>
      </c>
      <c r="H148" s="22">
        <f t="shared" ref="H148" si="96">IF(MIN(D148:D150)/AVERAGE(D148:D150)&lt;0.97,(3*AVERAGE(D148:D150)-MIN(D148:D150))/2,AVERAGE(D148:D150))</f>
        <v>41.06666666666667</v>
      </c>
      <c r="M148" s="117" t="s">
        <v>97</v>
      </c>
      <c r="N148" s="119">
        <v>95414.333333333328</v>
      </c>
      <c r="O148" s="119">
        <v>37.699999999999996</v>
      </c>
      <c r="Q148" t="s">
        <v>391</v>
      </c>
      <c r="R148" s="38">
        <v>93460.386501000001</v>
      </c>
      <c r="S148" s="38">
        <v>37.962650351000001</v>
      </c>
      <c r="T148" s="32">
        <f t="shared" si="86"/>
        <v>46124051667.288185</v>
      </c>
    </row>
    <row r="149" spans="1:20" x14ac:dyDescent="0.2">
      <c r="A149" s="15">
        <v>1959</v>
      </c>
      <c r="B149" s="15">
        <v>5</v>
      </c>
      <c r="C149" s="55">
        <v>64008</v>
      </c>
      <c r="D149" s="56">
        <v>41.1</v>
      </c>
      <c r="E149" s="9"/>
      <c r="G149" s="8"/>
      <c r="H149" s="22"/>
      <c r="M149" s="117" t="s">
        <v>98</v>
      </c>
      <c r="N149" s="119">
        <v>93509</v>
      </c>
      <c r="O149" s="119">
        <v>37.633333333333333</v>
      </c>
      <c r="Q149" t="s">
        <v>392</v>
      </c>
      <c r="R149" s="38">
        <v>93709.197090999995</v>
      </c>
      <c r="S149" s="38">
        <v>38.123695867999999</v>
      </c>
      <c r="T149" s="32">
        <f t="shared" si="86"/>
        <v>46443032089.112793</v>
      </c>
    </row>
    <row r="150" spans="1:20" x14ac:dyDescent="0.2">
      <c r="A150" s="15">
        <v>1959</v>
      </c>
      <c r="B150" s="15">
        <v>6</v>
      </c>
      <c r="C150" s="55">
        <v>63907</v>
      </c>
      <c r="D150" s="56">
        <v>41.4</v>
      </c>
      <c r="E150" s="9"/>
      <c r="G150" s="8"/>
      <c r="H150" s="22"/>
      <c r="M150" s="117" t="s">
        <v>99</v>
      </c>
      <c r="N150" s="119">
        <v>94975</v>
      </c>
      <c r="O150" s="119">
        <v>38.4</v>
      </c>
      <c r="Q150" t="s">
        <v>393</v>
      </c>
      <c r="R150" s="38">
        <v>94463.199099000005</v>
      </c>
      <c r="S150" s="38">
        <v>38.234346312</v>
      </c>
      <c r="T150" s="32">
        <f t="shared" si="86"/>
        <v>46952602685.177444</v>
      </c>
    </row>
    <row r="151" spans="1:20" x14ac:dyDescent="0.2">
      <c r="A151" s="15">
        <v>1959</v>
      </c>
      <c r="B151" s="15">
        <v>7</v>
      </c>
      <c r="C151" s="55">
        <v>60510</v>
      </c>
      <c r="D151" s="56">
        <v>41.7</v>
      </c>
      <c r="E151" s="9">
        <v>49</v>
      </c>
      <c r="F151" s="13" t="s">
        <v>4</v>
      </c>
      <c r="G151" s="22">
        <f t="shared" ref="G151" si="97">AVERAGE(C151:C153)</f>
        <v>61237.333333333336</v>
      </c>
      <c r="H151" s="22">
        <f t="shared" ref="H151" si="98">IF(MIN(D151:D153)/AVERAGE(D151:D153)&lt;0.97,(3*AVERAGE(D151:D153)-MIN(D151:D153))/2,AVERAGE(D151:D153))</f>
        <v>41.750000000000007</v>
      </c>
      <c r="M151" s="117" t="s">
        <v>100</v>
      </c>
      <c r="N151" s="119">
        <v>93579.666666666672</v>
      </c>
      <c r="O151" s="119">
        <v>38.966666666666661</v>
      </c>
      <c r="Q151" t="s">
        <v>394</v>
      </c>
      <c r="R151" s="38">
        <v>95818.250830999998</v>
      </c>
      <c r="S151" s="38">
        <v>38.386576781999999</v>
      </c>
      <c r="T151" s="32">
        <f t="shared" si="86"/>
        <v>47815750354.334511</v>
      </c>
    </row>
    <row r="152" spans="1:20" x14ac:dyDescent="0.2">
      <c r="A152" s="15">
        <v>1959</v>
      </c>
      <c r="B152" s="15">
        <v>8</v>
      </c>
      <c r="C152" s="55">
        <v>60430</v>
      </c>
      <c r="D152" s="56">
        <v>41.8</v>
      </c>
      <c r="E152" s="9"/>
      <c r="G152" s="8"/>
      <c r="H152" s="22"/>
      <c r="M152" s="117" t="s">
        <v>101</v>
      </c>
      <c r="N152" s="119">
        <v>99017</v>
      </c>
      <c r="O152" s="119">
        <v>38.166666666666664</v>
      </c>
      <c r="Q152" t="s">
        <v>395</v>
      </c>
      <c r="R152" s="38">
        <v>97099.484998</v>
      </c>
      <c r="S152" s="38">
        <v>38.442886399999999</v>
      </c>
      <c r="T152" s="32">
        <f t="shared" si="86"/>
        <v>48526198126.596031</v>
      </c>
    </row>
    <row r="153" spans="1:20" x14ac:dyDescent="0.2">
      <c r="A153" s="15">
        <v>1959</v>
      </c>
      <c r="B153" s="15">
        <v>9</v>
      </c>
      <c r="C153" s="55">
        <v>62772</v>
      </c>
      <c r="D153" s="56">
        <v>38.299999999999997</v>
      </c>
      <c r="E153" s="9"/>
      <c r="G153" s="8"/>
      <c r="H153" s="22"/>
      <c r="M153" s="117" t="s">
        <v>102</v>
      </c>
      <c r="N153" s="119">
        <v>97855.333333333328</v>
      </c>
      <c r="O153" s="119">
        <v>38.266666666666673</v>
      </c>
      <c r="Q153" t="s">
        <v>396</v>
      </c>
      <c r="R153" s="38">
        <v>98058.829853999996</v>
      </c>
      <c r="S153" s="38">
        <v>38.723793567999998</v>
      </c>
      <c r="T153" s="32">
        <f t="shared" si="86"/>
        <v>49363728502.21711</v>
      </c>
    </row>
    <row r="154" spans="1:20" x14ac:dyDescent="0.2">
      <c r="A154" s="15">
        <v>1959</v>
      </c>
      <c r="B154" s="15">
        <v>10</v>
      </c>
      <c r="C154" s="55">
        <v>64188</v>
      </c>
      <c r="D154" s="56">
        <v>40.4</v>
      </c>
      <c r="E154" s="9">
        <v>50</v>
      </c>
      <c r="F154" s="13" t="s">
        <v>5</v>
      </c>
      <c r="G154" s="22">
        <f t="shared" ref="G154" si="99">AVERAGE(C154:C156)</f>
        <v>63856.666666666664</v>
      </c>
      <c r="H154" s="22">
        <f t="shared" ref="H154" si="100">IF(MIN(D154:D156)/AVERAGE(D154:D156)&lt;0.97,(3*AVERAGE(D154:D156)-MIN(D154:D156))/2,AVERAGE(D154:D156))</f>
        <v>40.199999999999996</v>
      </c>
      <c r="M154" s="117" t="s">
        <v>103</v>
      </c>
      <c r="N154" s="119">
        <v>100218.66666666667</v>
      </c>
      <c r="O154" s="119">
        <v>38.93333333333333</v>
      </c>
      <c r="Q154" t="s">
        <v>397</v>
      </c>
      <c r="R154" s="38">
        <v>99636.152358000007</v>
      </c>
      <c r="S154" s="38">
        <v>38.761536096999997</v>
      </c>
      <c r="T154" s="32">
        <f t="shared" si="86"/>
        <v>50206654110.480507</v>
      </c>
    </row>
    <row r="155" spans="1:20" x14ac:dyDescent="0.2">
      <c r="A155" s="15">
        <v>1959</v>
      </c>
      <c r="B155" s="15">
        <v>11</v>
      </c>
      <c r="C155" s="55">
        <v>63576</v>
      </c>
      <c r="D155" s="56">
        <v>39.9</v>
      </c>
      <c r="E155" s="9"/>
      <c r="G155" s="8"/>
      <c r="H155" s="22"/>
      <c r="M155" s="117" t="s">
        <v>104</v>
      </c>
      <c r="N155" s="119">
        <v>97582.333333333328</v>
      </c>
      <c r="O155" s="119">
        <v>39.366666666666667</v>
      </c>
      <c r="Q155" t="s">
        <v>398</v>
      </c>
      <c r="R155" s="38">
        <v>99900.317347000004</v>
      </c>
      <c r="S155" s="38">
        <v>38.820862988000002</v>
      </c>
      <c r="T155" s="32">
        <f t="shared" si="86"/>
        <v>50416814918.412895</v>
      </c>
    </row>
    <row r="156" spans="1:20" x14ac:dyDescent="0.2">
      <c r="A156" s="15">
        <v>1959</v>
      </c>
      <c r="B156" s="15">
        <v>12</v>
      </c>
      <c r="C156" s="55">
        <v>63806</v>
      </c>
      <c r="D156" s="56">
        <v>40.299999999999997</v>
      </c>
      <c r="E156" s="9"/>
      <c r="G156" s="8"/>
      <c r="H156" s="22"/>
      <c r="M156" s="117" t="s">
        <v>105</v>
      </c>
      <c r="N156" s="119">
        <v>102067</v>
      </c>
      <c r="O156" s="119">
        <v>38.6</v>
      </c>
      <c r="Q156" t="s">
        <v>399</v>
      </c>
      <c r="R156" s="38">
        <v>100170.88838</v>
      </c>
      <c r="S156" s="38">
        <v>38.879967082999997</v>
      </c>
      <c r="T156" s="32">
        <f t="shared" si="86"/>
        <v>50630330957.560471</v>
      </c>
    </row>
    <row r="157" spans="1:20" x14ac:dyDescent="0.2">
      <c r="A157" s="15">
        <v>1960</v>
      </c>
      <c r="B157" s="15">
        <v>1</v>
      </c>
      <c r="C157" s="55">
        <v>61675</v>
      </c>
      <c r="D157" s="56">
        <v>40</v>
      </c>
      <c r="E157" s="9">
        <v>51</v>
      </c>
      <c r="F157" s="13" t="s">
        <v>6</v>
      </c>
      <c r="G157" s="22">
        <f t="shared" ref="G157" si="101">AVERAGE(C157:C159)</f>
        <v>61646.333333333336</v>
      </c>
      <c r="H157" s="22">
        <f t="shared" ref="H157" si="102">IF(MIN(D157:D159)/AVERAGE(D157:D159)&lt;0.97,(3*AVERAGE(D157:D159)-MIN(D157:D159))/2,AVERAGE(D157:D159))</f>
        <v>39.799999999999997</v>
      </c>
      <c r="M157" s="117" t="s">
        <v>106</v>
      </c>
      <c r="N157" s="119">
        <v>100638.33333333333</v>
      </c>
      <c r="O157" s="119">
        <v>38.533333333333331</v>
      </c>
      <c r="Q157" t="s">
        <v>400</v>
      </c>
      <c r="R157" s="38">
        <v>100768.56247999999</v>
      </c>
      <c r="S157" s="38">
        <v>38.951607954000004</v>
      </c>
      <c r="T157" s="32">
        <f t="shared" si="86"/>
        <v>51026268017.518486</v>
      </c>
    </row>
    <row r="158" spans="1:20" x14ac:dyDescent="0.2">
      <c r="A158" s="15">
        <v>1960</v>
      </c>
      <c r="B158" s="15">
        <v>2</v>
      </c>
      <c r="C158" s="55">
        <v>61788</v>
      </c>
      <c r="D158" s="56">
        <v>39.6</v>
      </c>
      <c r="E158" s="9"/>
      <c r="G158" s="8"/>
      <c r="H158" s="22"/>
      <c r="M158" s="117" t="s">
        <v>107</v>
      </c>
      <c r="N158" s="119">
        <v>101434.33333333333</v>
      </c>
      <c r="O158" s="119">
        <v>39.199999999999996</v>
      </c>
      <c r="Q158" t="s">
        <v>401</v>
      </c>
      <c r="R158" s="38">
        <v>100871.71554</v>
      </c>
      <c r="S158" s="38">
        <v>39.030810781</v>
      </c>
      <c r="T158" s="32">
        <f t="shared" si="86"/>
        <v>51182362951.155769</v>
      </c>
    </row>
    <row r="159" spans="1:20" x14ac:dyDescent="0.2">
      <c r="A159" s="15">
        <v>1960</v>
      </c>
      <c r="B159" s="15">
        <v>3</v>
      </c>
      <c r="C159" s="55">
        <v>61476</v>
      </c>
      <c r="D159" s="56">
        <v>39.799999999999997</v>
      </c>
      <c r="E159" s="9"/>
      <c r="G159" s="8"/>
      <c r="H159" s="22"/>
      <c r="M159" s="117" t="s">
        <v>108</v>
      </c>
      <c r="N159" s="119">
        <v>99154.333333333328</v>
      </c>
      <c r="O159" s="119">
        <v>39.533333333333331</v>
      </c>
      <c r="Q159" t="s">
        <v>402</v>
      </c>
      <c r="R159" s="38">
        <v>101511.80469</v>
      </c>
      <c r="S159" s="38">
        <v>39.025174796999998</v>
      </c>
      <c r="T159" s="32">
        <f t="shared" si="86"/>
        <v>51499706985.820267</v>
      </c>
    </row>
    <row r="160" spans="1:20" x14ac:dyDescent="0.2">
      <c r="A160" s="15">
        <v>1960</v>
      </c>
      <c r="B160" s="15">
        <v>4</v>
      </c>
      <c r="C160" s="55">
        <v>63916</v>
      </c>
      <c r="D160" s="56">
        <v>40.1</v>
      </c>
      <c r="E160" s="9">
        <v>52</v>
      </c>
      <c r="F160" s="13" t="s">
        <v>7</v>
      </c>
      <c r="G160" s="22">
        <f t="shared" ref="G160" si="103">AVERAGE(C160:C162)</f>
        <v>64614.666666666664</v>
      </c>
      <c r="H160" s="22">
        <f t="shared" ref="H160" si="104">IF(MIN(D160:D162)/AVERAGE(D160:D162)&lt;0.97,(3*AVERAGE(D160:D162)-MIN(D160:D162))/2,AVERAGE(D160:D162))</f>
        <v>40.733333333333334</v>
      </c>
      <c r="M160" s="117" t="s">
        <v>109</v>
      </c>
      <c r="N160" s="119">
        <v>104216.66666666667</v>
      </c>
      <c r="O160" s="119">
        <v>38.900000000000006</v>
      </c>
      <c r="Q160" t="s">
        <v>403</v>
      </c>
      <c r="R160" s="38">
        <v>102293.60205</v>
      </c>
      <c r="S160" s="38">
        <v>39.172464445000003</v>
      </c>
      <c r="T160" s="32">
        <f t="shared" si="86"/>
        <v>52092202360.30986</v>
      </c>
    </row>
    <row r="161" spans="1:20" x14ac:dyDescent="0.2">
      <c r="A161" s="15">
        <v>1960</v>
      </c>
      <c r="B161" s="15">
        <v>5</v>
      </c>
      <c r="C161" s="55">
        <v>65122</v>
      </c>
      <c r="D161" s="56">
        <v>40.799999999999997</v>
      </c>
      <c r="E161" s="9"/>
      <c r="G161" s="8"/>
      <c r="H161" s="22"/>
      <c r="M161" s="117" t="s">
        <v>110</v>
      </c>
      <c r="N161" s="119">
        <v>102829.33333333333</v>
      </c>
      <c r="O161" s="119">
        <v>38.699999999999996</v>
      </c>
      <c r="Q161" t="s">
        <v>404</v>
      </c>
      <c r="R161" s="38">
        <v>102942.8909</v>
      </c>
      <c r="S161" s="38">
        <v>39.084895758000002</v>
      </c>
      <c r="T161" s="32">
        <f t="shared" si="86"/>
        <v>52305658078.097672</v>
      </c>
    </row>
    <row r="162" spans="1:20" x14ac:dyDescent="0.2">
      <c r="A162" s="15">
        <v>1960</v>
      </c>
      <c r="B162" s="15">
        <v>6</v>
      </c>
      <c r="C162" s="55">
        <v>64806</v>
      </c>
      <c r="D162" s="56">
        <v>41.3</v>
      </c>
      <c r="E162" s="9"/>
      <c r="G162" s="8"/>
      <c r="H162" s="22"/>
      <c r="M162" s="117" t="s">
        <v>111</v>
      </c>
      <c r="N162" s="119">
        <v>104283.33333333333</v>
      </c>
      <c r="O162" s="119">
        <v>39.199999999999996</v>
      </c>
      <c r="Q162" t="s">
        <v>405</v>
      </c>
      <c r="R162" s="38">
        <v>103704.52713</v>
      </c>
      <c r="S162" s="38">
        <v>39.042195911</v>
      </c>
      <c r="T162" s="32">
        <f t="shared" si="86"/>
        <v>52635082045.871971</v>
      </c>
    </row>
    <row r="163" spans="1:20" x14ac:dyDescent="0.2">
      <c r="A163" s="15">
        <v>1960</v>
      </c>
      <c r="B163" s="15">
        <v>7</v>
      </c>
      <c r="C163" s="55">
        <v>61398</v>
      </c>
      <c r="D163" s="56">
        <v>41.7</v>
      </c>
      <c r="E163" s="9">
        <v>53</v>
      </c>
      <c r="F163" s="13" t="s">
        <v>8</v>
      </c>
      <c r="G163" s="22">
        <f t="shared" ref="G163" si="105">AVERAGE(C163:C165)</f>
        <v>62631</v>
      </c>
      <c r="H163" s="22">
        <f t="shared" ref="H163" si="106">IF(MIN(D163:D165)/AVERAGE(D163:D165)&lt;0.97,(3*AVERAGE(D163:D165)-MIN(D163:D165))/2,AVERAGE(D163:D165))</f>
        <v>41.56666666666667</v>
      </c>
      <c r="M163" s="117" t="s">
        <v>112</v>
      </c>
      <c r="N163" s="119">
        <v>101620.33333333333</v>
      </c>
      <c r="O163" s="119">
        <v>39.6</v>
      </c>
      <c r="Q163" t="s">
        <v>406</v>
      </c>
      <c r="R163" s="38">
        <v>104038.03051</v>
      </c>
      <c r="S163" s="38">
        <v>39.124592579999998</v>
      </c>
      <c r="T163" s="32">
        <f t="shared" si="86"/>
        <v>52915792234.881668</v>
      </c>
    </row>
    <row r="164" spans="1:20" x14ac:dyDescent="0.2">
      <c r="A164" s="15">
        <v>1960</v>
      </c>
      <c r="B164" s="15">
        <v>8</v>
      </c>
      <c r="C164" s="55">
        <v>61358</v>
      </c>
      <c r="D164" s="56">
        <v>41.7</v>
      </c>
      <c r="E164" s="9"/>
      <c r="G164" s="8"/>
      <c r="H164" s="22"/>
      <c r="M164" s="117" t="s">
        <v>113</v>
      </c>
      <c r="N164" s="119">
        <v>106694</v>
      </c>
      <c r="O164" s="119">
        <v>38.93333333333333</v>
      </c>
      <c r="Q164" t="s">
        <v>407</v>
      </c>
      <c r="R164" s="38">
        <v>104734.15919000001</v>
      </c>
      <c r="S164" s="38">
        <v>39.182230865000001</v>
      </c>
      <c r="T164" s="32">
        <f t="shared" si="86"/>
        <v>53348334062.845139</v>
      </c>
    </row>
    <row r="165" spans="1:20" x14ac:dyDescent="0.2">
      <c r="A165" s="15">
        <v>1960</v>
      </c>
      <c r="B165" s="15">
        <v>9</v>
      </c>
      <c r="C165" s="55">
        <v>65137</v>
      </c>
      <c r="D165" s="56">
        <v>41.3</v>
      </c>
      <c r="E165" s="9"/>
      <c r="G165" s="8"/>
      <c r="H165" s="22"/>
      <c r="M165" s="117" t="s">
        <v>114</v>
      </c>
      <c r="N165" s="119">
        <v>105499.66666666667</v>
      </c>
      <c r="O165" s="119">
        <v>38.9</v>
      </c>
      <c r="Q165" t="s">
        <v>408</v>
      </c>
      <c r="R165" s="38">
        <v>105606.31066</v>
      </c>
      <c r="S165" s="38">
        <v>39.270287488999998</v>
      </c>
      <c r="T165" s="32">
        <f t="shared" si="86"/>
        <v>53913472343.520981</v>
      </c>
    </row>
    <row r="166" spans="1:20" x14ac:dyDescent="0.2">
      <c r="A166" s="15">
        <v>1960</v>
      </c>
      <c r="B166" s="15">
        <v>10</v>
      </c>
      <c r="C166" s="55">
        <v>65425</v>
      </c>
      <c r="D166" s="56">
        <v>40.799999999999997</v>
      </c>
      <c r="E166" s="9">
        <v>54</v>
      </c>
      <c r="F166" s="13" t="s">
        <v>9</v>
      </c>
      <c r="G166" s="22">
        <f t="shared" ref="G166" si="107">AVERAGE(C166:C168)</f>
        <v>64904.666666666664</v>
      </c>
      <c r="H166" s="22">
        <f t="shared" ref="H166" si="108">IF(MIN(D166:D168)/AVERAGE(D166:D168)&lt;0.97,(3*AVERAGE(D166:D168)-MIN(D166:D168))/2,AVERAGE(D166:D168))</f>
        <v>39.966666666666669</v>
      </c>
      <c r="M166" s="117" t="s">
        <v>115</v>
      </c>
      <c r="N166" s="119">
        <v>106378.33333333333</v>
      </c>
      <c r="O166" s="119">
        <v>39.066666666666663</v>
      </c>
      <c r="Q166" t="s">
        <v>409</v>
      </c>
      <c r="R166" s="38">
        <v>105817.14763000001</v>
      </c>
      <c r="S166" s="38">
        <v>38.923476295999997</v>
      </c>
      <c r="T166" s="32">
        <f t="shared" si="86"/>
        <v>53544026087.326286</v>
      </c>
    </row>
    <row r="167" spans="1:20" x14ac:dyDescent="0.2">
      <c r="A167" s="15">
        <v>1960</v>
      </c>
      <c r="B167" s="15">
        <v>11</v>
      </c>
      <c r="C167" s="55">
        <v>65269</v>
      </c>
      <c r="D167" s="56">
        <v>39</v>
      </c>
      <c r="E167" s="9"/>
      <c r="G167" s="8"/>
      <c r="H167" s="22"/>
      <c r="M167" s="117" t="s">
        <v>116</v>
      </c>
      <c r="N167" s="119">
        <v>104585</v>
      </c>
      <c r="O167" s="119">
        <v>39.900000000000006</v>
      </c>
      <c r="Q167" t="s">
        <v>410</v>
      </c>
      <c r="R167" s="38">
        <v>107016.68161</v>
      </c>
      <c r="S167" s="38">
        <v>39.440860182000002</v>
      </c>
      <c r="T167" s="32">
        <f t="shared" si="86"/>
        <v>54870789694.781067</v>
      </c>
    </row>
    <row r="168" spans="1:20" x14ac:dyDescent="0.2">
      <c r="A168" s="15">
        <v>1960</v>
      </c>
      <c r="B168" s="15">
        <v>12</v>
      </c>
      <c r="C168" s="55">
        <v>64020</v>
      </c>
      <c r="D168" s="56">
        <v>40.1</v>
      </c>
      <c r="E168" s="9"/>
      <c r="G168" s="8"/>
      <c r="H168" s="22"/>
      <c r="M168" s="117" t="s">
        <v>117</v>
      </c>
      <c r="N168" s="119">
        <v>109658</v>
      </c>
      <c r="O168" s="119">
        <v>39.033333333333339</v>
      </c>
      <c r="Q168" t="s">
        <v>411</v>
      </c>
      <c r="R168" s="38">
        <v>107667.41615999999</v>
      </c>
      <c r="S168" s="38">
        <v>39.261306087000001</v>
      </c>
      <c r="T168" s="32">
        <f t="shared" si="86"/>
        <v>54953123958.904205</v>
      </c>
    </row>
    <row r="169" spans="1:20" x14ac:dyDescent="0.2">
      <c r="A169" s="15">
        <v>1961</v>
      </c>
      <c r="B169" s="15">
        <v>1</v>
      </c>
      <c r="C169" s="55">
        <v>62407</v>
      </c>
      <c r="D169" s="56">
        <v>40</v>
      </c>
      <c r="E169" s="9">
        <v>55</v>
      </c>
      <c r="F169" s="13" t="s">
        <v>10</v>
      </c>
      <c r="G169" s="22">
        <f t="shared" ref="G169" si="109">AVERAGE(C169:C171)</f>
        <v>62787.333333333336</v>
      </c>
      <c r="H169" s="22">
        <f t="shared" ref="H169" si="110">IF(MIN(D169:D171)/AVERAGE(D169:D171)&lt;0.97,(3*AVERAGE(D169:D171)-MIN(D169:D171))/2,AVERAGE(D169:D171))</f>
        <v>39.866666666666667</v>
      </c>
      <c r="M169" s="117" t="s">
        <v>118</v>
      </c>
      <c r="N169" s="119">
        <v>108121</v>
      </c>
      <c r="O169" s="119">
        <v>38.999999999999993</v>
      </c>
      <c r="Q169" t="s">
        <v>412</v>
      </c>
      <c r="R169" s="38">
        <v>108262.79424</v>
      </c>
      <c r="S169" s="38">
        <v>39.359443597000002</v>
      </c>
      <c r="T169" s="32">
        <f t="shared" si="86"/>
        <v>55395123466.057663</v>
      </c>
    </row>
    <row r="170" spans="1:20" x14ac:dyDescent="0.2">
      <c r="A170" s="15">
        <v>1961</v>
      </c>
      <c r="B170" s="15">
        <v>2</v>
      </c>
      <c r="C170" s="55">
        <v>62482</v>
      </c>
      <c r="D170" s="56">
        <v>39.6</v>
      </c>
      <c r="E170" s="9"/>
      <c r="G170" s="8"/>
      <c r="H170" s="22"/>
      <c r="M170" s="117" t="s">
        <v>119</v>
      </c>
      <c r="N170" s="119">
        <v>109338.66666666667</v>
      </c>
      <c r="O170" s="119">
        <v>39.699999999999996</v>
      </c>
      <c r="Q170" t="s">
        <v>413</v>
      </c>
      <c r="R170" s="38">
        <v>108761.05941</v>
      </c>
      <c r="S170" s="38">
        <v>39.573857451999999</v>
      </c>
      <c r="T170" s="32">
        <f t="shared" si="86"/>
        <v>55953230598.457962</v>
      </c>
    </row>
    <row r="171" spans="1:20" x14ac:dyDescent="0.2">
      <c r="A171" s="15">
        <v>1961</v>
      </c>
      <c r="B171" s="15">
        <v>3</v>
      </c>
      <c r="C171" s="55">
        <v>63473</v>
      </c>
      <c r="D171" s="56">
        <v>40</v>
      </c>
      <c r="E171" s="9"/>
      <c r="G171" s="8"/>
      <c r="H171" s="22"/>
      <c r="M171" s="117" t="s">
        <v>120</v>
      </c>
      <c r="N171" s="119">
        <v>106954.33333333333</v>
      </c>
      <c r="O171" s="119">
        <v>39.833333333333336</v>
      </c>
      <c r="Q171" t="s">
        <v>414</v>
      </c>
      <c r="R171" s="38">
        <v>109360.61343</v>
      </c>
      <c r="S171" s="38">
        <v>39.384500133000003</v>
      </c>
      <c r="T171" s="32">
        <f t="shared" si="86"/>
        <v>55992470224.324364</v>
      </c>
    </row>
    <row r="172" spans="1:20" x14ac:dyDescent="0.2">
      <c r="A172" s="15">
        <v>1961</v>
      </c>
      <c r="B172" s="15">
        <v>4</v>
      </c>
      <c r="C172" s="55">
        <v>63714</v>
      </c>
      <c r="D172" s="56">
        <v>40.200000000000003</v>
      </c>
      <c r="E172" s="9">
        <v>56</v>
      </c>
      <c r="F172" s="13" t="s">
        <v>11</v>
      </c>
      <c r="G172" s="22">
        <f t="shared" ref="G172" si="111">AVERAGE(C172:C174)</f>
        <v>64444.333333333336</v>
      </c>
      <c r="H172" s="22">
        <f t="shared" ref="H172" si="112">IF(MIN(D172:D174)/AVERAGE(D172:D174)&lt;0.97,(3*AVERAGE(D172:D174)-MIN(D172:D174))/2,AVERAGE(D172:D174))</f>
        <v>40.5</v>
      </c>
      <c r="M172" s="117" t="s">
        <v>121</v>
      </c>
      <c r="N172" s="119">
        <v>112133</v>
      </c>
      <c r="O172" s="119">
        <v>39.133333333333333</v>
      </c>
      <c r="Q172" t="s">
        <v>415</v>
      </c>
      <c r="R172" s="38">
        <v>110139.81080000001</v>
      </c>
      <c r="S172" s="38">
        <v>39.343893176000002</v>
      </c>
      <c r="T172" s="32">
        <f t="shared" si="86"/>
        <v>56333276357.020676</v>
      </c>
    </row>
    <row r="173" spans="1:20" x14ac:dyDescent="0.2">
      <c r="A173" s="15">
        <v>1961</v>
      </c>
      <c r="B173" s="15">
        <v>5</v>
      </c>
      <c r="C173" s="55">
        <v>64752</v>
      </c>
      <c r="D173" s="56">
        <v>40.4</v>
      </c>
      <c r="E173" s="9"/>
      <c r="G173" s="8"/>
      <c r="H173" s="22"/>
      <c r="M173" s="117" t="s">
        <v>122</v>
      </c>
      <c r="N173" s="119">
        <v>110464</v>
      </c>
      <c r="O173" s="119">
        <v>39.1</v>
      </c>
      <c r="Q173" t="s">
        <v>416</v>
      </c>
      <c r="R173" s="38">
        <v>110659.30021</v>
      </c>
      <c r="S173" s="38">
        <v>39.448445829999997</v>
      </c>
      <c r="T173" s="32">
        <f t="shared" si="86"/>
        <v>56749386328.958603</v>
      </c>
    </row>
    <row r="174" spans="1:20" x14ac:dyDescent="0.2">
      <c r="A174" s="15">
        <v>1961</v>
      </c>
      <c r="B174" s="15">
        <v>6</v>
      </c>
      <c r="C174" s="55">
        <v>64867</v>
      </c>
      <c r="D174" s="56">
        <v>40.9</v>
      </c>
      <c r="E174" s="9"/>
      <c r="G174" s="8"/>
      <c r="H174" s="22"/>
      <c r="M174" s="117" t="s">
        <v>123</v>
      </c>
      <c r="N174" s="119">
        <v>111666.66666666667</v>
      </c>
      <c r="O174" s="119">
        <v>39.6</v>
      </c>
      <c r="Q174" t="s">
        <v>417</v>
      </c>
      <c r="R174" s="38">
        <v>111068.96277</v>
      </c>
      <c r="S174" s="38">
        <v>39.498897120999999</v>
      </c>
      <c r="T174" s="32">
        <f t="shared" si="86"/>
        <v>57032319939.249321</v>
      </c>
    </row>
    <row r="175" spans="1:20" x14ac:dyDescent="0.2">
      <c r="A175" s="15">
        <v>1961</v>
      </c>
      <c r="B175" s="15">
        <v>7</v>
      </c>
      <c r="C175" s="55">
        <v>61141</v>
      </c>
      <c r="D175" s="56">
        <v>41.2</v>
      </c>
      <c r="E175" s="9">
        <v>57</v>
      </c>
      <c r="F175" s="13" t="s">
        <v>12</v>
      </c>
      <c r="G175" s="22">
        <f t="shared" ref="G175" si="113">AVERAGE(C175:C177)</f>
        <v>62395.333333333336</v>
      </c>
      <c r="H175" s="22">
        <f t="shared" ref="H175" si="114">IF(MIN(D175:D177)/AVERAGE(D175:D177)&lt;0.97,(3*AVERAGE(D175:D177)-MIN(D175:D177))/2,AVERAGE(D175:D177))</f>
        <v>41.033333333333339</v>
      </c>
      <c r="M175" s="117" t="s">
        <v>124</v>
      </c>
      <c r="N175" s="119">
        <v>108928.33333333333</v>
      </c>
      <c r="O175" s="119">
        <v>40.033333333333331</v>
      </c>
      <c r="Q175" t="s">
        <v>418</v>
      </c>
      <c r="R175" s="38">
        <v>111280.18502</v>
      </c>
      <c r="S175" s="38">
        <v>39.581486959000003</v>
      </c>
      <c r="T175" s="32">
        <f t="shared" si="86"/>
        <v>57260257498.135086</v>
      </c>
    </row>
    <row r="176" spans="1:20" x14ac:dyDescent="0.2">
      <c r="A176" s="15">
        <v>1961</v>
      </c>
      <c r="B176" s="15">
        <v>8</v>
      </c>
      <c r="C176" s="55">
        <v>61935</v>
      </c>
      <c r="D176" s="56">
        <v>41.2</v>
      </c>
      <c r="E176" s="9"/>
      <c r="G176" s="8"/>
      <c r="H176" s="22"/>
      <c r="M176" s="117" t="s">
        <v>125</v>
      </c>
      <c r="N176" s="119">
        <v>113573</v>
      </c>
      <c r="O176" s="119">
        <v>39.5</v>
      </c>
      <c r="Q176" t="s">
        <v>419</v>
      </c>
      <c r="R176" s="38">
        <v>111608.68148</v>
      </c>
      <c r="S176" s="38">
        <v>39.702270941000002</v>
      </c>
      <c r="T176" s="32">
        <f t="shared" si="86"/>
        <v>57604535449.327484</v>
      </c>
    </row>
    <row r="177" spans="1:20" x14ac:dyDescent="0.2">
      <c r="A177" s="15">
        <v>1961</v>
      </c>
      <c r="B177" s="15">
        <v>9</v>
      </c>
      <c r="C177" s="55">
        <v>64110</v>
      </c>
      <c r="D177" s="56">
        <v>40.700000000000003</v>
      </c>
      <c r="E177" s="9"/>
      <c r="G177" s="8"/>
      <c r="H177" s="22"/>
      <c r="M177" s="117" t="s">
        <v>126</v>
      </c>
      <c r="N177" s="119">
        <v>112583.33333333333</v>
      </c>
      <c r="O177" s="119">
        <v>39.166666666666664</v>
      </c>
      <c r="Q177" t="s">
        <v>420</v>
      </c>
      <c r="R177" s="38">
        <v>112830.51564</v>
      </c>
      <c r="S177" s="38">
        <v>39.503467061999999</v>
      </c>
      <c r="T177" s="32">
        <f t="shared" si="86"/>
        <v>57943555256.251808</v>
      </c>
    </row>
    <row r="178" spans="1:20" x14ac:dyDescent="0.2">
      <c r="A178" s="15">
        <v>1961</v>
      </c>
      <c r="B178" s="15">
        <v>10</v>
      </c>
      <c r="C178" s="55">
        <v>65470</v>
      </c>
      <c r="D178" s="56">
        <v>40.799999999999997</v>
      </c>
      <c r="E178" s="9">
        <v>58</v>
      </c>
      <c r="F178" s="13" t="s">
        <v>13</v>
      </c>
      <c r="G178" s="22">
        <f t="shared" ref="G178" si="115">AVERAGE(C178:C180)</f>
        <v>64975.333333333336</v>
      </c>
      <c r="H178" s="22">
        <f t="shared" ref="H178" si="116">IF(MIN(D178:D180)/AVERAGE(D178:D180)&lt;0.97,(3*AVERAGE(D178:D180)-MIN(D178:D180))/2,AVERAGE(D178:D180))</f>
        <v>40.466666666666661</v>
      </c>
      <c r="M178" s="117" t="s">
        <v>127</v>
      </c>
      <c r="N178" s="119">
        <v>112982.66666666667</v>
      </c>
      <c r="O178" s="119">
        <v>39.300000000000004</v>
      </c>
      <c r="Q178" t="s">
        <v>421</v>
      </c>
      <c r="R178" s="38">
        <v>112368.64378</v>
      </c>
      <c r="S178" s="38">
        <v>39.220749714</v>
      </c>
      <c r="T178" s="32">
        <f t="shared" si="86"/>
        <v>57293371894.161041</v>
      </c>
    </row>
    <row r="179" spans="1:20" x14ac:dyDescent="0.2">
      <c r="A179" s="15">
        <v>1961</v>
      </c>
      <c r="B179" s="15">
        <v>11</v>
      </c>
      <c r="C179" s="55">
        <v>65159</v>
      </c>
      <c r="D179" s="56">
        <v>40.299999999999997</v>
      </c>
      <c r="E179" s="9"/>
      <c r="G179" s="8"/>
      <c r="H179" s="22"/>
      <c r="M179" s="117" t="s">
        <v>128</v>
      </c>
      <c r="N179" s="119">
        <v>110589</v>
      </c>
      <c r="O179" s="119">
        <v>39.933333333333337</v>
      </c>
      <c r="Q179" t="s">
        <v>422</v>
      </c>
      <c r="R179" s="38">
        <v>112903.28152</v>
      </c>
      <c r="S179" s="38">
        <v>39.486189564999997</v>
      </c>
      <c r="T179" s="32">
        <f t="shared" si="86"/>
        <v>57955564895.920647</v>
      </c>
    </row>
    <row r="180" spans="1:20" x14ac:dyDescent="0.2">
      <c r="A180" s="15">
        <v>1961</v>
      </c>
      <c r="B180" s="15">
        <v>12</v>
      </c>
      <c r="C180" s="55">
        <v>64297</v>
      </c>
      <c r="D180" s="56">
        <v>40.299999999999997</v>
      </c>
      <c r="E180" s="9"/>
      <c r="G180" s="8"/>
      <c r="H180" s="22"/>
      <c r="M180" s="117" t="s">
        <v>129</v>
      </c>
      <c r="N180" s="119">
        <v>114379</v>
      </c>
      <c r="O180" s="119">
        <v>39.166666666666664</v>
      </c>
      <c r="Q180" t="s">
        <v>423</v>
      </c>
      <c r="R180" s="38">
        <v>112418.21474</v>
      </c>
      <c r="S180" s="38">
        <v>39.347903066999997</v>
      </c>
      <c r="T180" s="32">
        <f t="shared" si="86"/>
        <v>57504473215.211235</v>
      </c>
    </row>
    <row r="181" spans="1:20" x14ac:dyDescent="0.2">
      <c r="A181" s="15">
        <v>1962</v>
      </c>
      <c r="B181" s="15">
        <v>1</v>
      </c>
      <c r="C181" s="55">
        <v>62377</v>
      </c>
      <c r="D181" s="56">
        <v>39.5</v>
      </c>
      <c r="E181" s="9">
        <v>59</v>
      </c>
      <c r="F181" s="13" t="s">
        <v>14</v>
      </c>
      <c r="G181" s="22">
        <f t="shared" ref="G181" si="117">AVERAGE(C181:C183)</f>
        <v>63260.333333333336</v>
      </c>
      <c r="H181" s="22">
        <f t="shared" ref="H181" si="118">IF(MIN(D181:D183)/AVERAGE(D181:D183)&lt;0.97,(3*AVERAGE(D181:D183)-MIN(D181:D183))/2,AVERAGE(D181:D183))</f>
        <v>39.866666666666667</v>
      </c>
      <c r="M181" s="117" t="s">
        <v>130</v>
      </c>
      <c r="N181" s="119">
        <v>111507.33333333333</v>
      </c>
      <c r="O181" s="119">
        <v>38.9</v>
      </c>
      <c r="Q181" t="s">
        <v>424</v>
      </c>
      <c r="R181" s="38">
        <v>111803.7911</v>
      </c>
      <c r="S181" s="38">
        <v>39.236413655</v>
      </c>
      <c r="T181" s="32">
        <f t="shared" si="86"/>
        <v>57028137345.358505</v>
      </c>
    </row>
    <row r="182" spans="1:20" x14ac:dyDescent="0.2">
      <c r="A182" s="15">
        <v>1962</v>
      </c>
      <c r="B182" s="15">
        <v>2</v>
      </c>
      <c r="C182" s="55">
        <v>63218</v>
      </c>
      <c r="D182" s="56">
        <v>39.9</v>
      </c>
      <c r="E182" s="9"/>
      <c r="G182" s="8"/>
      <c r="H182" s="22"/>
      <c r="M182" s="117" t="s">
        <v>131</v>
      </c>
      <c r="N182" s="119">
        <v>112444.33333333333</v>
      </c>
      <c r="O182" s="119">
        <v>39.333333333333336</v>
      </c>
      <c r="Q182" t="s">
        <v>425</v>
      </c>
      <c r="R182" s="38">
        <v>111828.72629000001</v>
      </c>
      <c r="S182" s="38">
        <v>39.267120296999998</v>
      </c>
      <c r="T182" s="32">
        <f t="shared" si="86"/>
        <v>57085496622.566322</v>
      </c>
    </row>
    <row r="183" spans="1:20" x14ac:dyDescent="0.2">
      <c r="A183" s="15">
        <v>1962</v>
      </c>
      <c r="B183" s="15">
        <v>3</v>
      </c>
      <c r="C183" s="55">
        <v>64186</v>
      </c>
      <c r="D183" s="56">
        <v>40.200000000000003</v>
      </c>
      <c r="E183" s="9"/>
      <c r="G183" s="8"/>
      <c r="H183" s="22"/>
      <c r="M183" s="117" t="s">
        <v>132</v>
      </c>
      <c r="N183" s="119">
        <v>109495.66666666667</v>
      </c>
      <c r="O183" s="119">
        <v>39.6</v>
      </c>
      <c r="Q183" t="s">
        <v>426</v>
      </c>
      <c r="R183" s="38">
        <v>111743.86113999999</v>
      </c>
      <c r="S183" s="38">
        <v>39.153649105</v>
      </c>
      <c r="T183" s="32">
        <f t="shared" si="86"/>
        <v>56877339073.274261</v>
      </c>
    </row>
    <row r="184" spans="1:20" x14ac:dyDescent="0.2">
      <c r="A184" s="15">
        <v>1962</v>
      </c>
      <c r="B184" s="15">
        <v>4</v>
      </c>
      <c r="C184" s="55">
        <v>64830</v>
      </c>
      <c r="D184" s="56">
        <v>40.4</v>
      </c>
      <c r="E184" s="9">
        <v>60</v>
      </c>
      <c r="F184" s="13" t="s">
        <v>15</v>
      </c>
      <c r="G184" s="22">
        <f t="shared" ref="G184" si="119">AVERAGE(C184:C186)</f>
        <v>65556.666666666672</v>
      </c>
      <c r="H184" s="22">
        <f t="shared" ref="H184" si="120">IF(MIN(D184:D186)/AVERAGE(D184:D186)&lt;0.97,(3*AVERAGE(D184:D186)-MIN(D184:D186))/2,AVERAGE(D184:D186))</f>
        <v>40.9</v>
      </c>
      <c r="M184" s="117" t="s">
        <v>133</v>
      </c>
      <c r="N184" s="119">
        <v>113770.33333333333</v>
      </c>
      <c r="O184" s="119">
        <v>39.033333333333331</v>
      </c>
      <c r="Q184" t="s">
        <v>427</v>
      </c>
      <c r="R184" s="38">
        <v>111830.23423</v>
      </c>
      <c r="S184" s="38">
        <v>39.206140443000002</v>
      </c>
      <c r="T184" s="32">
        <f t="shared" si="86"/>
        <v>56997614296.934563</v>
      </c>
    </row>
    <row r="185" spans="1:20" x14ac:dyDescent="0.2">
      <c r="A185" s="15">
        <v>1962</v>
      </c>
      <c r="B185" s="15">
        <v>5</v>
      </c>
      <c r="C185" s="55">
        <v>66171</v>
      </c>
      <c r="D185" s="56">
        <v>40.9</v>
      </c>
      <c r="E185" s="9"/>
      <c r="G185" s="8"/>
      <c r="H185" s="22"/>
      <c r="M185" s="117" t="s">
        <v>134</v>
      </c>
      <c r="N185" s="119">
        <v>111805</v>
      </c>
      <c r="O185" s="119">
        <v>39</v>
      </c>
      <c r="Q185" t="s">
        <v>428</v>
      </c>
      <c r="R185" s="38">
        <v>112104.92013</v>
      </c>
      <c r="S185" s="38">
        <v>39.337377441000001</v>
      </c>
      <c r="T185" s="32">
        <f t="shared" si="86"/>
        <v>57328876229.910599</v>
      </c>
    </row>
    <row r="186" spans="1:20" x14ac:dyDescent="0.2">
      <c r="A186" s="15">
        <v>1962</v>
      </c>
      <c r="B186" s="15">
        <v>6</v>
      </c>
      <c r="C186" s="55">
        <v>65669</v>
      </c>
      <c r="D186" s="56">
        <v>41.4</v>
      </c>
      <c r="E186" s="9"/>
      <c r="G186" s="8"/>
      <c r="H186" s="22"/>
      <c r="M186" s="117" t="s">
        <v>135</v>
      </c>
      <c r="N186" s="119">
        <v>112750.66666666667</v>
      </c>
      <c r="O186" s="119">
        <v>39.133333333333333</v>
      </c>
      <c r="Q186" t="s">
        <v>429</v>
      </c>
      <c r="R186" s="38">
        <v>112166.86281000001</v>
      </c>
      <c r="S186" s="38">
        <v>39.075938485999998</v>
      </c>
      <c r="T186" s="32">
        <f t="shared" si="86"/>
        <v>56979330607.305092</v>
      </c>
    </row>
    <row r="187" spans="1:20" x14ac:dyDescent="0.2">
      <c r="A187" s="15">
        <v>1962</v>
      </c>
      <c r="B187" s="15">
        <v>7</v>
      </c>
      <c r="C187" s="55">
        <v>62088</v>
      </c>
      <c r="D187" s="56">
        <v>41.4</v>
      </c>
      <c r="E187" s="9">
        <v>61</v>
      </c>
      <c r="F187" s="13" t="s">
        <v>16</v>
      </c>
      <c r="G187" s="22">
        <f t="shared" ref="G187" si="121">AVERAGE(C187:C189)</f>
        <v>63632.666666666664</v>
      </c>
      <c r="H187" s="22">
        <f t="shared" ref="H187" si="122">IF(MIN(D187:D189)/AVERAGE(D187:D189)&lt;0.97,(3*AVERAGE(D187:D189)-MIN(D187:D189))/2,AVERAGE(D187:D189))</f>
        <v>41.199999999999996</v>
      </c>
      <c r="M187" s="117" t="s">
        <v>136</v>
      </c>
      <c r="N187" s="119">
        <v>110210.66666666667</v>
      </c>
      <c r="O187" s="119">
        <v>39.650000000000006</v>
      </c>
      <c r="Q187" t="s">
        <v>430</v>
      </c>
      <c r="R187" s="38">
        <v>112444.77299</v>
      </c>
      <c r="S187" s="38">
        <v>39.204128838999999</v>
      </c>
      <c r="T187" s="32">
        <f t="shared" si="86"/>
        <v>57307891778.436874</v>
      </c>
    </row>
    <row r="188" spans="1:20" x14ac:dyDescent="0.2">
      <c r="A188" s="15">
        <v>1962</v>
      </c>
      <c r="B188" s="15">
        <v>8</v>
      </c>
      <c r="C188" s="55">
        <v>62923</v>
      </c>
      <c r="D188" s="56">
        <v>41.3</v>
      </c>
      <c r="E188" s="9"/>
      <c r="G188" s="8"/>
      <c r="H188" s="22"/>
      <c r="M188" s="117" t="s">
        <v>137</v>
      </c>
      <c r="N188" s="119">
        <v>114852</v>
      </c>
      <c r="O188" s="119">
        <v>39.033333333333339</v>
      </c>
      <c r="Q188" t="s">
        <v>431</v>
      </c>
      <c r="R188" s="38">
        <v>112877.72526000001</v>
      </c>
      <c r="S188" s="38">
        <v>39.188499317999998</v>
      </c>
      <c r="T188" s="32">
        <f t="shared" si="86"/>
        <v>57505612571.795715</v>
      </c>
    </row>
    <row r="189" spans="1:20" x14ac:dyDescent="0.2">
      <c r="A189" s="15">
        <v>1962</v>
      </c>
      <c r="B189" s="15">
        <v>9</v>
      </c>
      <c r="C189" s="55">
        <v>65887</v>
      </c>
      <c r="D189" s="56">
        <v>40.9</v>
      </c>
      <c r="E189" s="9"/>
      <c r="G189" s="8"/>
      <c r="H189" s="22"/>
      <c r="M189" s="117" t="s">
        <v>138</v>
      </c>
      <c r="N189" s="119">
        <v>112959.33333333333</v>
      </c>
      <c r="O189" s="119">
        <v>39</v>
      </c>
      <c r="Q189" t="s">
        <v>432</v>
      </c>
      <c r="R189" s="38">
        <v>113265.65731</v>
      </c>
      <c r="S189" s="38">
        <v>39.356350202999998</v>
      </c>
      <c r="T189" s="32">
        <f t="shared" si="86"/>
        <v>57950397375.849503</v>
      </c>
    </row>
    <row r="190" spans="1:20" x14ac:dyDescent="0.2">
      <c r="A190" s="15">
        <v>1962</v>
      </c>
      <c r="B190" s="15">
        <v>10</v>
      </c>
      <c r="C190" s="55">
        <v>66630</v>
      </c>
      <c r="D190" s="56">
        <v>40.4</v>
      </c>
      <c r="E190" s="9">
        <v>62</v>
      </c>
      <c r="F190" s="13" t="s">
        <v>17</v>
      </c>
      <c r="G190" s="22">
        <f t="shared" ref="G190" si="123">AVERAGE(C190:C192)</f>
        <v>65811.666666666672</v>
      </c>
      <c r="H190" s="22">
        <f t="shared" ref="H190" si="124">IF(MIN(D190:D192)/AVERAGE(D190:D192)&lt;0.97,(3*AVERAGE(D190:D192)-MIN(D190:D192))/2,AVERAGE(D190:D192))</f>
        <v>40.06666666666667</v>
      </c>
      <c r="M190" s="117" t="s">
        <v>139</v>
      </c>
      <c r="N190" s="119">
        <v>114422.66666666667</v>
      </c>
      <c r="O190" s="119">
        <v>39.500000000000007</v>
      </c>
      <c r="Q190" t="s">
        <v>433</v>
      </c>
      <c r="R190" s="38">
        <v>113882.73529</v>
      </c>
      <c r="S190" s="38">
        <v>39.435200354000003</v>
      </c>
      <c r="T190" s="32">
        <f t="shared" si="86"/>
        <v>58382850279.295052</v>
      </c>
    </row>
    <row r="191" spans="1:20" x14ac:dyDescent="0.2">
      <c r="A191" s="15">
        <v>1962</v>
      </c>
      <c r="B191" s="15">
        <v>11</v>
      </c>
      <c r="C191" s="55">
        <v>65804</v>
      </c>
      <c r="D191" s="56">
        <v>39.6</v>
      </c>
      <c r="E191" s="9"/>
      <c r="G191" s="8"/>
      <c r="H191" s="22"/>
      <c r="M191" s="117" t="s">
        <v>140</v>
      </c>
      <c r="N191" s="119">
        <v>112241</v>
      </c>
      <c r="O191" s="119">
        <v>39.833333333333329</v>
      </c>
      <c r="Q191" t="s">
        <v>434</v>
      </c>
      <c r="R191" s="38">
        <v>114460.39877</v>
      </c>
      <c r="S191" s="38">
        <v>39.389580334999998</v>
      </c>
      <c r="T191" s="32">
        <f t="shared" si="86"/>
        <v>58611111942.851646</v>
      </c>
    </row>
    <row r="192" spans="1:20" x14ac:dyDescent="0.2">
      <c r="A192" s="15">
        <v>1962</v>
      </c>
      <c r="B192" s="15">
        <v>12</v>
      </c>
      <c r="C192" s="55">
        <v>65001</v>
      </c>
      <c r="D192" s="56">
        <v>40.200000000000003</v>
      </c>
      <c r="E192" s="9"/>
      <c r="G192" s="8"/>
      <c r="H192" s="22"/>
      <c r="M192" s="117" t="s">
        <v>141</v>
      </c>
      <c r="N192" s="119">
        <v>117248.66666666667</v>
      </c>
      <c r="O192" s="119">
        <v>39.300000000000004</v>
      </c>
      <c r="Q192" t="s">
        <v>435</v>
      </c>
      <c r="R192" s="38">
        <v>115237.07896</v>
      </c>
      <c r="S192" s="38">
        <v>39.439603804000001</v>
      </c>
      <c r="T192" s="32">
        <f t="shared" si="86"/>
        <v>59083761590.264641</v>
      </c>
    </row>
    <row r="193" spans="1:20" x14ac:dyDescent="0.2">
      <c r="A193" s="15">
        <v>1963</v>
      </c>
      <c r="B193" s="15">
        <v>1</v>
      </c>
      <c r="C193" s="55">
        <v>63514</v>
      </c>
      <c r="D193" s="56">
        <v>40.1</v>
      </c>
      <c r="E193" s="9">
        <v>63</v>
      </c>
      <c r="F193" s="13" t="s">
        <v>18</v>
      </c>
      <c r="G193" s="22">
        <f t="shared" ref="G193" si="125">AVERAGE(C193:C195)</f>
        <v>63881.333333333336</v>
      </c>
      <c r="H193" s="22">
        <f t="shared" ref="H193" si="126">IF(MIN(D193:D195)/AVERAGE(D193:D195)&lt;0.97,(3*AVERAGE(D193:D195)-MIN(D193:D195))/2,AVERAGE(D193:D195))</f>
        <v>39.9</v>
      </c>
      <c r="M193" s="117" t="s">
        <v>142</v>
      </c>
      <c r="N193" s="119">
        <v>115885.33333333333</v>
      </c>
      <c r="O193" s="119">
        <v>38.566666666666663</v>
      </c>
      <c r="Q193" t="s">
        <v>436</v>
      </c>
      <c r="R193" s="38">
        <v>116196.53904</v>
      </c>
      <c r="S193" s="38">
        <v>38.942594747000001</v>
      </c>
      <c r="T193" s="32">
        <f t="shared" si="86"/>
        <v>58824931500.902901</v>
      </c>
    </row>
    <row r="194" spans="1:20" x14ac:dyDescent="0.2">
      <c r="A194" s="15">
        <v>1963</v>
      </c>
      <c r="B194" s="15">
        <v>2</v>
      </c>
      <c r="C194" s="55">
        <v>63659</v>
      </c>
      <c r="D194" s="56">
        <v>39.6</v>
      </c>
      <c r="E194" s="9"/>
      <c r="G194" s="8"/>
      <c r="H194" s="22"/>
      <c r="M194" s="117" t="s">
        <v>143</v>
      </c>
      <c r="N194" s="119">
        <v>117593.66666666667</v>
      </c>
      <c r="O194" s="119">
        <v>39.533333333333339</v>
      </c>
      <c r="Q194" t="s">
        <v>437</v>
      </c>
      <c r="R194" s="38">
        <v>117110.78096</v>
      </c>
      <c r="S194" s="38">
        <v>39.451828829</v>
      </c>
      <c r="T194" s="32">
        <f t="shared" si="86"/>
        <v>60063048298.037621</v>
      </c>
    </row>
    <row r="195" spans="1:20" x14ac:dyDescent="0.2">
      <c r="A195" s="15">
        <v>1963</v>
      </c>
      <c r="B195" s="15">
        <v>3</v>
      </c>
      <c r="C195" s="55">
        <v>64471</v>
      </c>
      <c r="D195" s="56">
        <v>40</v>
      </c>
      <c r="E195" s="9"/>
      <c r="G195" s="8"/>
      <c r="H195" s="22"/>
      <c r="M195" s="117" t="s">
        <v>144</v>
      </c>
      <c r="N195" s="119">
        <v>115596.66666666667</v>
      </c>
      <c r="O195" s="119">
        <v>39.700000000000003</v>
      </c>
      <c r="Q195" t="s">
        <v>438</v>
      </c>
      <c r="R195" s="38">
        <v>117786.56925</v>
      </c>
      <c r="S195" s="38">
        <v>39.271818056000001</v>
      </c>
      <c r="T195" s="32">
        <f t="shared" si="86"/>
        <v>60134005321.343773</v>
      </c>
    </row>
    <row r="196" spans="1:20" x14ac:dyDescent="0.2">
      <c r="A196" s="15">
        <v>1963</v>
      </c>
      <c r="B196" s="15">
        <v>4</v>
      </c>
      <c r="C196" s="55">
        <v>65361</v>
      </c>
      <c r="D196" s="56">
        <v>40</v>
      </c>
      <c r="E196" s="9">
        <v>64</v>
      </c>
      <c r="F196" s="13" t="s">
        <v>19</v>
      </c>
      <c r="G196" s="22">
        <f t="shared" ref="G196" si="127">AVERAGE(C196:C198)</f>
        <v>66161.666666666672</v>
      </c>
      <c r="H196" s="22">
        <f t="shared" ref="H196" si="128">IF(MIN(D196:D198)/AVERAGE(D196:D198)&lt;0.97,(3*AVERAGE(D196:D198)-MIN(D196:D198))/2,AVERAGE(D196:D198))</f>
        <v>40.633333333333333</v>
      </c>
      <c r="M196" s="117" t="s">
        <v>145</v>
      </c>
      <c r="N196" s="119">
        <v>120687</v>
      </c>
      <c r="O196" s="119">
        <v>38.966666666666669</v>
      </c>
      <c r="Q196" t="s">
        <v>439</v>
      </c>
      <c r="R196" s="38">
        <v>118640.91972000001</v>
      </c>
      <c r="S196" s="38">
        <v>39.081455108</v>
      </c>
      <c r="T196" s="32">
        <f t="shared" si="86"/>
        <v>60276577114.117157</v>
      </c>
    </row>
    <row r="197" spans="1:20" x14ac:dyDescent="0.2">
      <c r="A197" s="15">
        <v>1963</v>
      </c>
      <c r="B197" s="15">
        <v>5</v>
      </c>
      <c r="C197" s="55">
        <v>66889</v>
      </c>
      <c r="D197" s="56">
        <v>40.700000000000003</v>
      </c>
      <c r="E197" s="9"/>
      <c r="G197" s="8"/>
      <c r="H197" s="22"/>
      <c r="M197" s="117" t="s">
        <v>146</v>
      </c>
      <c r="N197" s="119">
        <v>118862.66666666667</v>
      </c>
      <c r="O197" s="119">
        <v>38.93333333333333</v>
      </c>
      <c r="Q197" t="s">
        <v>440</v>
      </c>
      <c r="R197" s="38">
        <v>119193.62817</v>
      </c>
      <c r="S197" s="38">
        <v>39.341249421999997</v>
      </c>
      <c r="T197" s="32">
        <f t="shared" si="86"/>
        <v>60959941319.538239</v>
      </c>
    </row>
    <row r="198" spans="1:20" x14ac:dyDescent="0.2">
      <c r="A198" s="15">
        <v>1963</v>
      </c>
      <c r="B198" s="15">
        <v>6</v>
      </c>
      <c r="C198" s="55">
        <v>66235</v>
      </c>
      <c r="D198" s="56">
        <v>41.2</v>
      </c>
      <c r="E198" s="9"/>
      <c r="G198" s="8"/>
      <c r="H198" s="22"/>
      <c r="M198" s="117" t="s">
        <v>147</v>
      </c>
      <c r="N198" s="119">
        <v>119250.66666666667</v>
      </c>
      <c r="O198" s="119">
        <v>39.1</v>
      </c>
      <c r="Q198" t="s">
        <v>441</v>
      </c>
      <c r="R198" s="38">
        <v>118803.39336</v>
      </c>
      <c r="S198" s="38">
        <v>38.996867829000003</v>
      </c>
      <c r="T198" s="32">
        <f t="shared" si="86"/>
        <v>60228482970.456017</v>
      </c>
    </row>
    <row r="199" spans="1:20" x14ac:dyDescent="0.2">
      <c r="A199" s="15">
        <v>1963</v>
      </c>
      <c r="B199" s="15">
        <v>7</v>
      </c>
      <c r="C199" s="55">
        <v>62935</v>
      </c>
      <c r="D199" s="56">
        <v>41.3</v>
      </c>
      <c r="E199" s="9">
        <v>65</v>
      </c>
      <c r="F199" s="13" t="s">
        <v>20</v>
      </c>
      <c r="G199" s="22">
        <f t="shared" ref="G199" si="129">AVERAGE(C199:C201)</f>
        <v>64200.666666666664</v>
      </c>
      <c r="H199" s="22">
        <f t="shared" ref="H199" si="130">IF(MIN(D199:D201)/AVERAGE(D199:D201)&lt;0.97,(3*AVERAGE(D199:D201)-MIN(D199:D201))/2,AVERAGE(D199:D201))</f>
        <v>41.133333333333333</v>
      </c>
      <c r="M199" s="117" t="s">
        <v>148</v>
      </c>
      <c r="N199" s="119">
        <v>117576.33333333333</v>
      </c>
      <c r="O199" s="119">
        <v>39.700000000000003</v>
      </c>
      <c r="Q199" t="s">
        <v>442</v>
      </c>
      <c r="R199" s="38">
        <v>119713.61635</v>
      </c>
      <c r="S199" s="38">
        <v>39.287456904999999</v>
      </c>
      <c r="T199" s="32">
        <f t="shared" ref="T199:T262" si="131">R199*S199*52/4*1000</f>
        <v>61142166062.800255</v>
      </c>
    </row>
    <row r="200" spans="1:20" x14ac:dyDescent="0.2">
      <c r="A200" s="15">
        <v>1963</v>
      </c>
      <c r="B200" s="15">
        <v>8</v>
      </c>
      <c r="C200" s="55">
        <v>63223</v>
      </c>
      <c r="D200" s="56">
        <v>41.1</v>
      </c>
      <c r="E200" s="9"/>
      <c r="G200" s="8"/>
      <c r="H200" s="22"/>
      <c r="M200" s="117" t="s">
        <v>149</v>
      </c>
      <c r="N200" s="119">
        <v>121582</v>
      </c>
      <c r="O200" s="119">
        <v>39.266666666666666</v>
      </c>
      <c r="Q200" t="s">
        <v>443</v>
      </c>
      <c r="R200" s="38">
        <v>119584.34506000001</v>
      </c>
      <c r="S200" s="38">
        <v>39.375842480999999</v>
      </c>
      <c r="T200" s="32">
        <f t="shared" si="131"/>
        <v>61213546345.589447</v>
      </c>
    </row>
    <row r="201" spans="1:20" x14ac:dyDescent="0.2">
      <c r="A201" s="15">
        <v>1963</v>
      </c>
      <c r="B201" s="15">
        <v>9</v>
      </c>
      <c r="C201" s="55">
        <v>66444</v>
      </c>
      <c r="D201" s="56">
        <v>41</v>
      </c>
      <c r="E201" s="9"/>
      <c r="G201" s="8"/>
      <c r="H201" s="22"/>
      <c r="M201" s="117" t="s">
        <v>150</v>
      </c>
      <c r="N201" s="119">
        <v>119156.33333333333</v>
      </c>
      <c r="O201" s="119">
        <v>38.533333333333331</v>
      </c>
      <c r="Q201" t="s">
        <v>444</v>
      </c>
      <c r="R201" s="38">
        <v>119462.25563</v>
      </c>
      <c r="S201" s="38">
        <v>38.938795571</v>
      </c>
      <c r="T201" s="32">
        <f t="shared" si="131"/>
        <v>60472312555.552475</v>
      </c>
    </row>
    <row r="202" spans="1:20" x14ac:dyDescent="0.2">
      <c r="A202" s="15">
        <v>1963</v>
      </c>
      <c r="B202" s="15">
        <v>10</v>
      </c>
      <c r="C202" s="55">
        <v>67504</v>
      </c>
      <c r="D202" s="56">
        <v>40.799999999999997</v>
      </c>
      <c r="E202" s="9">
        <v>66</v>
      </c>
      <c r="F202" s="13" t="s">
        <v>21</v>
      </c>
      <c r="G202" s="22">
        <f t="shared" ref="G202" si="132">AVERAGE(C202:C204)</f>
        <v>66990.333333333328</v>
      </c>
      <c r="H202" s="22">
        <f t="shared" ref="H202" si="133">IF(MIN(D202:D204)/AVERAGE(D202:D204)&lt;0.97,(3*AVERAGE(D202:D204)-MIN(D202:D204))/2,AVERAGE(D202:D204))</f>
        <v>40.166666666666664</v>
      </c>
      <c r="M202" s="117" t="s">
        <v>151</v>
      </c>
      <c r="N202" s="119">
        <v>120711</v>
      </c>
      <c r="O202" s="119">
        <v>39.43333333333333</v>
      </c>
      <c r="Q202" t="s">
        <v>445</v>
      </c>
      <c r="R202" s="38">
        <v>120270.26450999999</v>
      </c>
      <c r="S202" s="38">
        <v>39.313883453000003</v>
      </c>
      <c r="T202" s="32">
        <f t="shared" si="131"/>
        <v>61467785103.499084</v>
      </c>
    </row>
    <row r="203" spans="1:20" x14ac:dyDescent="0.2">
      <c r="A203" s="15">
        <v>1963</v>
      </c>
      <c r="B203" s="15">
        <v>11</v>
      </c>
      <c r="C203" s="55">
        <v>67121</v>
      </c>
      <c r="D203" s="56">
        <v>39.6</v>
      </c>
      <c r="E203" s="9"/>
      <c r="G203" s="8"/>
      <c r="H203" s="22"/>
      <c r="M203" s="117" t="s">
        <v>152</v>
      </c>
      <c r="N203" s="119">
        <v>119816.33333333333</v>
      </c>
      <c r="O203" s="119">
        <v>39.733333333333334</v>
      </c>
      <c r="Q203" t="s">
        <v>446</v>
      </c>
      <c r="R203" s="38">
        <v>121956.94551000001</v>
      </c>
      <c r="S203" s="38">
        <v>39.345503407000002</v>
      </c>
      <c r="T203" s="32">
        <f t="shared" si="131"/>
        <v>62379946395.923248</v>
      </c>
    </row>
    <row r="204" spans="1:20" x14ac:dyDescent="0.2">
      <c r="A204" s="15">
        <v>1963</v>
      </c>
      <c r="B204" s="15">
        <v>12</v>
      </c>
      <c r="C204" s="55">
        <v>66346</v>
      </c>
      <c r="D204" s="56">
        <v>40.1</v>
      </c>
      <c r="E204" s="9"/>
      <c r="G204" s="8"/>
      <c r="H204" s="22"/>
      <c r="M204" s="117" t="s">
        <v>153</v>
      </c>
      <c r="N204" s="119">
        <v>124074.66666666667</v>
      </c>
      <c r="O204" s="119">
        <v>39.4</v>
      </c>
      <c r="Q204" t="s">
        <v>447</v>
      </c>
      <c r="R204" s="38">
        <v>122134.03495</v>
      </c>
      <c r="S204" s="38">
        <v>39.506788378000003</v>
      </c>
      <c r="T204" s="32">
        <f t="shared" si="131"/>
        <v>62726605142.771782</v>
      </c>
    </row>
    <row r="205" spans="1:20" x14ac:dyDescent="0.2">
      <c r="A205" s="15">
        <v>1964</v>
      </c>
      <c r="B205" s="15">
        <v>1</v>
      </c>
      <c r="C205" s="55">
        <v>64678</v>
      </c>
      <c r="D205" s="56">
        <v>39.299999999999997</v>
      </c>
      <c r="E205" s="9">
        <v>67</v>
      </c>
      <c r="F205" s="13" t="s">
        <v>22</v>
      </c>
      <c r="G205" s="22">
        <f t="shared" ref="G205" si="134">AVERAGE(C205:C207)</f>
        <v>65540.666666666672</v>
      </c>
      <c r="H205" s="22">
        <f t="shared" ref="H205" si="135">IF(MIN(D205:D207)/AVERAGE(D205:D207)&lt;0.97,(3*AVERAGE(D205:D207)-MIN(D205:D207))/2,AVERAGE(D205:D207))</f>
        <v>39.6</v>
      </c>
      <c r="M205" s="117" t="s">
        <v>154</v>
      </c>
      <c r="N205" s="119">
        <v>122766.33333333333</v>
      </c>
      <c r="O205" s="119">
        <v>39</v>
      </c>
      <c r="Q205" t="s">
        <v>448</v>
      </c>
      <c r="R205" s="38">
        <v>122993.72133</v>
      </c>
      <c r="S205" s="38">
        <v>39.394773125</v>
      </c>
      <c r="T205" s="32">
        <f t="shared" si="131"/>
        <v>62989026718.732697</v>
      </c>
    </row>
    <row r="206" spans="1:20" x14ac:dyDescent="0.2">
      <c r="A206" s="15">
        <v>1964</v>
      </c>
      <c r="B206" s="15">
        <v>2</v>
      </c>
      <c r="C206" s="55">
        <v>65676</v>
      </c>
      <c r="D206" s="56">
        <v>39.5</v>
      </c>
      <c r="E206" s="9"/>
      <c r="G206" s="8"/>
      <c r="H206" s="22"/>
      <c r="M206" s="117" t="s">
        <v>155</v>
      </c>
      <c r="N206" s="119">
        <v>124410.33333333333</v>
      </c>
      <c r="O206" s="119">
        <v>39.699999999999996</v>
      </c>
      <c r="Q206" t="s">
        <v>449</v>
      </c>
      <c r="R206" s="38">
        <v>123918.12445</v>
      </c>
      <c r="S206" s="38">
        <v>39.568658333999998</v>
      </c>
      <c r="T206" s="32">
        <f t="shared" si="131"/>
        <v>63742561060.77784</v>
      </c>
    </row>
    <row r="207" spans="1:20" x14ac:dyDescent="0.2">
      <c r="A207" s="15">
        <v>1964</v>
      </c>
      <c r="B207" s="15">
        <v>3</v>
      </c>
      <c r="C207" s="55">
        <v>66268</v>
      </c>
      <c r="D207" s="56">
        <v>40</v>
      </c>
      <c r="E207" s="9"/>
      <c r="G207" s="8"/>
      <c r="H207" s="22"/>
      <c r="M207" s="117" t="s">
        <v>156</v>
      </c>
      <c r="N207" s="119">
        <v>122056</v>
      </c>
      <c r="O207" s="119">
        <v>39.866666666666667</v>
      </c>
      <c r="Q207" t="s">
        <v>450</v>
      </c>
      <c r="R207" s="38">
        <v>124282.96199</v>
      </c>
      <c r="S207" s="38">
        <v>39.507471738</v>
      </c>
      <c r="T207" s="32">
        <f t="shared" si="131"/>
        <v>63831372908.353088</v>
      </c>
    </row>
    <row r="208" spans="1:20" x14ac:dyDescent="0.2">
      <c r="A208" s="15">
        <v>1964</v>
      </c>
      <c r="B208" s="15">
        <v>4</v>
      </c>
      <c r="C208" s="55">
        <v>67639</v>
      </c>
      <c r="D208" s="56">
        <v>40.299999999999997</v>
      </c>
      <c r="E208" s="9">
        <v>68</v>
      </c>
      <c r="F208" s="13" t="s">
        <v>23</v>
      </c>
      <c r="G208" s="22">
        <f t="shared" ref="G208" si="136">AVERAGE(C208:C210)</f>
        <v>68058</v>
      </c>
      <c r="H208" s="22">
        <f t="shared" ref="H208" si="137">IF(MIN(D208:D210)/AVERAGE(D208:D210)&lt;0.97,(3*AVERAGE(D208:D210)-MIN(D208:D210))/2,AVERAGE(D208:D210))</f>
        <v>40.633333333333333</v>
      </c>
      <c r="M208" s="117" t="s">
        <v>157</v>
      </c>
      <c r="N208" s="119">
        <v>126779</v>
      </c>
      <c r="O208" s="119">
        <v>39.300000000000004</v>
      </c>
      <c r="Q208" t="s">
        <v>451</v>
      </c>
      <c r="R208" s="38">
        <v>124926.07638</v>
      </c>
      <c r="S208" s="38">
        <v>39.414364556000002</v>
      </c>
      <c r="T208" s="32">
        <f t="shared" si="131"/>
        <v>64010464920.896271</v>
      </c>
    </row>
    <row r="209" spans="1:20" x14ac:dyDescent="0.2">
      <c r="A209" s="15">
        <v>1964</v>
      </c>
      <c r="B209" s="15">
        <v>5</v>
      </c>
      <c r="C209" s="55">
        <v>68706</v>
      </c>
      <c r="D209" s="56">
        <v>40.6</v>
      </c>
      <c r="E209" s="9"/>
      <c r="G209" s="8"/>
      <c r="H209" s="22"/>
      <c r="M209" s="117" t="s">
        <v>158</v>
      </c>
      <c r="N209" s="119">
        <v>125210.66666666667</v>
      </c>
      <c r="O209" s="119">
        <v>39.233333333333334</v>
      </c>
      <c r="Q209" t="s">
        <v>452</v>
      </c>
      <c r="R209" s="38">
        <v>125276.26052</v>
      </c>
      <c r="S209" s="38">
        <v>39.594284033999998</v>
      </c>
      <c r="T209" s="32">
        <f t="shared" si="131"/>
        <v>64482909942.701385</v>
      </c>
    </row>
    <row r="210" spans="1:20" x14ac:dyDescent="0.2">
      <c r="A210" s="15">
        <v>1964</v>
      </c>
      <c r="B210" s="15">
        <v>6</v>
      </c>
      <c r="C210" s="55">
        <v>67829</v>
      </c>
      <c r="D210" s="56">
        <v>41</v>
      </c>
      <c r="E210" s="9"/>
      <c r="G210" s="8"/>
      <c r="H210" s="22"/>
      <c r="M210" s="117" t="s">
        <v>159</v>
      </c>
      <c r="N210" s="119">
        <v>125757.33333333333</v>
      </c>
      <c r="O210" s="119">
        <v>39.633333333333333</v>
      </c>
      <c r="Q210" t="s">
        <v>453</v>
      </c>
      <c r="R210" s="38">
        <v>125235.90601999999</v>
      </c>
      <c r="S210" s="38">
        <v>39.497443986</v>
      </c>
      <c r="T210" s="32">
        <f t="shared" si="131"/>
        <v>64304476379.791824</v>
      </c>
    </row>
    <row r="211" spans="1:20" x14ac:dyDescent="0.2">
      <c r="A211" s="15">
        <v>1964</v>
      </c>
      <c r="B211" s="15">
        <v>7</v>
      </c>
      <c r="C211" s="55">
        <v>64748</v>
      </c>
      <c r="D211" s="56">
        <v>41.3</v>
      </c>
      <c r="E211" s="9">
        <v>69</v>
      </c>
      <c r="F211" s="13" t="s">
        <v>24</v>
      </c>
      <c r="G211" s="22">
        <f t="shared" ref="G211" si="138">AVERAGE(C211:C213)</f>
        <v>65577.333333333328</v>
      </c>
      <c r="H211" s="22">
        <f t="shared" ref="H211" si="139">IF(MIN(D211:D213)/AVERAGE(D211:D213)&lt;0.97,(3*AVERAGE(D211:D213)-MIN(D211:D213))/2,AVERAGE(D211:D213))</f>
        <v>41.25</v>
      </c>
      <c r="M211" s="117" t="s">
        <v>160</v>
      </c>
      <c r="N211" s="119">
        <v>123871.66666666667</v>
      </c>
      <c r="O211" s="119">
        <v>39.9</v>
      </c>
      <c r="Q211" t="s">
        <v>454</v>
      </c>
      <c r="R211" s="38">
        <v>126192.71442</v>
      </c>
      <c r="S211" s="38">
        <v>39.574204311000003</v>
      </c>
      <c r="T211" s="32">
        <f t="shared" si="131"/>
        <v>64921691419.217842</v>
      </c>
    </row>
    <row r="212" spans="1:20" x14ac:dyDescent="0.2">
      <c r="A212" s="15">
        <v>1964</v>
      </c>
      <c r="B212" s="15">
        <v>8</v>
      </c>
      <c r="C212" s="55">
        <v>64739</v>
      </c>
      <c r="D212" s="56">
        <v>41.2</v>
      </c>
      <c r="E212" s="9"/>
      <c r="G212" s="8"/>
      <c r="H212" s="22"/>
      <c r="M212" s="117" t="s">
        <v>161</v>
      </c>
      <c r="N212" s="119">
        <v>128669</v>
      </c>
      <c r="O212" s="119">
        <v>39.466666666666661</v>
      </c>
      <c r="Q212" t="s">
        <v>455</v>
      </c>
      <c r="R212" s="38">
        <v>126920.4099</v>
      </c>
      <c r="S212" s="38">
        <v>39.592864486000003</v>
      </c>
      <c r="T212" s="32">
        <f t="shared" si="131"/>
        <v>65326853665.817558</v>
      </c>
    </row>
    <row r="213" spans="1:20" x14ac:dyDescent="0.2">
      <c r="A213" s="15">
        <v>1964</v>
      </c>
      <c r="B213" s="15">
        <v>9</v>
      </c>
      <c r="C213" s="55">
        <v>67245</v>
      </c>
      <c r="D213" s="56">
        <v>37.5</v>
      </c>
      <c r="E213" s="9"/>
      <c r="G213" s="8"/>
      <c r="H213" s="22"/>
      <c r="M213" s="117" t="s">
        <v>162</v>
      </c>
      <c r="N213" s="119">
        <v>127396</v>
      </c>
      <c r="O213" s="119">
        <v>39.266666666666673</v>
      </c>
      <c r="Q213" t="s">
        <v>456</v>
      </c>
      <c r="R213" s="38">
        <v>127294.46344000001</v>
      </c>
      <c r="S213" s="38">
        <v>39.584684187000001</v>
      </c>
      <c r="T213" s="32">
        <f t="shared" si="131"/>
        <v>65505844742.338234</v>
      </c>
    </row>
    <row r="214" spans="1:20" x14ac:dyDescent="0.2">
      <c r="A214" s="15">
        <v>1964</v>
      </c>
      <c r="B214" s="15">
        <v>10</v>
      </c>
      <c r="C214" s="55">
        <v>68198</v>
      </c>
      <c r="D214" s="56">
        <v>40.200000000000003</v>
      </c>
      <c r="E214" s="9">
        <v>70</v>
      </c>
      <c r="F214" s="13" t="s">
        <v>25</v>
      </c>
      <c r="G214" s="22">
        <f t="shared" ref="G214" si="140">AVERAGE(C214:C216)</f>
        <v>68274.666666666672</v>
      </c>
      <c r="H214" s="22">
        <f t="shared" ref="H214" si="141">IF(MIN(D214:D216)/AVERAGE(D214:D216)&lt;0.97,(3*AVERAGE(D214:D216)-MIN(D214:D216))/2,AVERAGE(D214:D216))</f>
        <v>39.966666666666669</v>
      </c>
      <c r="M214" s="117" t="s">
        <v>163</v>
      </c>
      <c r="N214" s="119">
        <v>128578</v>
      </c>
      <c r="O214" s="119">
        <v>39.733333333333341</v>
      </c>
      <c r="Q214" t="s">
        <v>457</v>
      </c>
      <c r="R214" s="38">
        <v>128049.74811</v>
      </c>
      <c r="S214" s="38">
        <v>39.593923083999996</v>
      </c>
      <c r="T214" s="32">
        <f t="shared" si="131"/>
        <v>65909894408.707878</v>
      </c>
    </row>
    <row r="215" spans="1:20" x14ac:dyDescent="0.2">
      <c r="A215" s="15">
        <v>1964</v>
      </c>
      <c r="B215" s="15">
        <v>11</v>
      </c>
      <c r="C215" s="55">
        <v>68444</v>
      </c>
      <c r="D215" s="56">
        <v>39.5</v>
      </c>
      <c r="E215" s="9"/>
      <c r="G215" s="8"/>
      <c r="H215" s="22"/>
      <c r="M215" s="117" t="s">
        <v>164</v>
      </c>
      <c r="N215" s="119">
        <v>125743</v>
      </c>
      <c r="O215" s="119">
        <v>39.733333333333327</v>
      </c>
      <c r="Q215" t="s">
        <v>458</v>
      </c>
      <c r="R215" s="38">
        <v>128101.10473000001</v>
      </c>
      <c r="S215" s="38">
        <v>39.442429916999998</v>
      </c>
      <c r="T215" s="32">
        <f t="shared" si="131"/>
        <v>65684044992.842926</v>
      </c>
    </row>
    <row r="216" spans="1:20" x14ac:dyDescent="0.2">
      <c r="A216" s="15">
        <v>1964</v>
      </c>
      <c r="B216" s="15">
        <v>12</v>
      </c>
      <c r="C216" s="55">
        <v>68182</v>
      </c>
      <c r="D216" s="56">
        <v>40.200000000000003</v>
      </c>
      <c r="E216" s="9"/>
      <c r="G216" s="8"/>
      <c r="H216" s="22"/>
      <c r="M216" s="117" t="s">
        <v>165</v>
      </c>
      <c r="N216" s="119">
        <v>130605</v>
      </c>
      <c r="O216" s="119">
        <v>39.533333333333339</v>
      </c>
      <c r="Q216" t="s">
        <v>459</v>
      </c>
      <c r="R216" s="38">
        <v>128951.41062</v>
      </c>
      <c r="S216" s="38">
        <v>39.674138382999999</v>
      </c>
      <c r="T216" s="32">
        <f t="shared" si="131"/>
        <v>66508469425.072159</v>
      </c>
    </row>
    <row r="217" spans="1:20" x14ac:dyDescent="0.2">
      <c r="A217" s="15">
        <v>1965</v>
      </c>
      <c r="B217" s="15">
        <v>1</v>
      </c>
      <c r="C217" s="55">
        <v>66634</v>
      </c>
      <c r="D217" s="56">
        <v>40.200000000000003</v>
      </c>
      <c r="E217" s="9">
        <v>71</v>
      </c>
      <c r="F217" s="13" t="s">
        <v>26</v>
      </c>
      <c r="G217" s="22">
        <f t="shared" ref="G217" si="142">AVERAGE(C217:C219)</f>
        <v>67070.666666666672</v>
      </c>
      <c r="H217" s="22">
        <f t="shared" ref="H217" si="143">IF(MIN(D217:D219)/AVERAGE(D217:D219)&lt;0.97,(3*AVERAGE(D217:D219)-MIN(D217:D219))/2,AVERAGE(D217:D219))</f>
        <v>40.06666666666667</v>
      </c>
      <c r="M217" s="117" t="s">
        <v>166</v>
      </c>
      <c r="N217" s="119">
        <v>130993.66666666667</v>
      </c>
      <c r="O217" s="119">
        <v>39.5</v>
      </c>
      <c r="Q217" t="s">
        <v>460</v>
      </c>
      <c r="R217" s="38">
        <v>130765.63920999999</v>
      </c>
      <c r="S217" s="38">
        <v>39.769854545000001</v>
      </c>
      <c r="T217" s="32">
        <f t="shared" si="131"/>
        <v>67606895861.253441</v>
      </c>
    </row>
    <row r="218" spans="1:20" x14ac:dyDescent="0.2">
      <c r="A218" s="15">
        <v>1965</v>
      </c>
      <c r="B218" s="15">
        <v>2</v>
      </c>
      <c r="C218" s="55">
        <v>66846</v>
      </c>
      <c r="D218" s="56">
        <v>39.799999999999997</v>
      </c>
      <c r="E218" s="9"/>
      <c r="G218" s="8"/>
      <c r="H218" s="22"/>
      <c r="M218" s="117" t="s">
        <v>167</v>
      </c>
      <c r="N218" s="119">
        <v>131808.66666666666</v>
      </c>
      <c r="O218" s="119">
        <v>39.866666666666667</v>
      </c>
      <c r="Q218" t="s">
        <v>461</v>
      </c>
      <c r="R218" s="38">
        <v>131351.29845</v>
      </c>
      <c r="S218" s="38">
        <v>39.732929953000003</v>
      </c>
      <c r="T218" s="32">
        <f t="shared" si="131"/>
        <v>67846635227.142822</v>
      </c>
    </row>
    <row r="219" spans="1:20" x14ac:dyDescent="0.2">
      <c r="A219" s="15">
        <v>1965</v>
      </c>
      <c r="B219" s="15">
        <v>3</v>
      </c>
      <c r="C219" s="55">
        <v>67732</v>
      </c>
      <c r="D219" s="56">
        <v>40.200000000000003</v>
      </c>
      <c r="E219" s="9"/>
      <c r="G219" s="8"/>
      <c r="H219" s="22"/>
      <c r="M219" s="117" t="s">
        <v>168</v>
      </c>
      <c r="N219" s="119">
        <v>128740.66666666667</v>
      </c>
      <c r="O219" s="119">
        <v>40.033333333333331</v>
      </c>
      <c r="Q219" t="s">
        <v>462</v>
      </c>
      <c r="R219" s="38">
        <v>131038.25425</v>
      </c>
      <c r="S219" s="38">
        <v>39.770108825999998</v>
      </c>
      <c r="T219" s="32">
        <f t="shared" si="131"/>
        <v>67748273214.590233</v>
      </c>
    </row>
    <row r="220" spans="1:20" x14ac:dyDescent="0.2">
      <c r="A220" s="15">
        <v>1965</v>
      </c>
      <c r="B220" s="15">
        <v>4</v>
      </c>
      <c r="C220" s="55">
        <v>68125</v>
      </c>
      <c r="D220" s="56">
        <v>39.6</v>
      </c>
      <c r="E220" s="9">
        <v>72</v>
      </c>
      <c r="F220" s="13" t="s">
        <v>27</v>
      </c>
      <c r="G220" s="22">
        <f t="shared" ref="G220" si="144">AVERAGE(C220:C222)</f>
        <v>69324</v>
      </c>
      <c r="H220" s="22">
        <f t="shared" ref="H220" si="145">IF(MIN(D220:D222)/AVERAGE(D220:D222)&lt;0.97,(3*AVERAGE(D220:D222)-MIN(D220:D222))/2,AVERAGE(D220:D222))</f>
        <v>40.533333333333331</v>
      </c>
      <c r="M220" s="117" t="s">
        <v>169</v>
      </c>
      <c r="N220" s="119">
        <v>133294</v>
      </c>
      <c r="O220" s="119">
        <v>39.5</v>
      </c>
      <c r="Q220" t="s">
        <v>463</v>
      </c>
      <c r="R220" s="38">
        <v>131677.83616000001</v>
      </c>
      <c r="S220" s="38">
        <v>39.646470280000003</v>
      </c>
      <c r="T220" s="32">
        <f t="shared" si="131"/>
        <v>67867298432.077957</v>
      </c>
    </row>
    <row r="221" spans="1:20" x14ac:dyDescent="0.2">
      <c r="A221" s="15">
        <v>1965</v>
      </c>
      <c r="B221" s="15">
        <v>5</v>
      </c>
      <c r="C221" s="55">
        <v>70005</v>
      </c>
      <c r="D221" s="56">
        <v>40.9</v>
      </c>
      <c r="E221" s="9"/>
      <c r="G221" s="8"/>
      <c r="H221" s="22"/>
      <c r="M221" s="117" t="s">
        <v>170</v>
      </c>
      <c r="N221" s="119">
        <v>131976.33333333334</v>
      </c>
      <c r="O221" s="119">
        <v>39.200000000000003</v>
      </c>
      <c r="Q221" t="s">
        <v>464</v>
      </c>
      <c r="R221" s="38">
        <v>131737.70572999999</v>
      </c>
      <c r="S221" s="38">
        <v>39.430381001999997</v>
      </c>
      <c r="T221" s="32">
        <f t="shared" si="131"/>
        <v>67528083080.42234</v>
      </c>
    </row>
    <row r="222" spans="1:20" x14ac:dyDescent="0.2">
      <c r="A222" s="15">
        <v>1965</v>
      </c>
      <c r="B222" s="15">
        <v>6</v>
      </c>
      <c r="C222" s="55">
        <v>69842</v>
      </c>
      <c r="D222" s="56">
        <v>41.1</v>
      </c>
      <c r="E222" s="9"/>
      <c r="G222" s="8"/>
      <c r="H222" s="22"/>
      <c r="M222" s="117" t="s">
        <v>171</v>
      </c>
      <c r="N222" s="119">
        <v>131477.33333333334</v>
      </c>
      <c r="O222" s="119">
        <v>39.366666666666667</v>
      </c>
      <c r="Q222" t="s">
        <v>465</v>
      </c>
      <c r="R222" s="38">
        <v>131124.66965</v>
      </c>
      <c r="S222" s="38">
        <v>39.239250396000003</v>
      </c>
      <c r="T222" s="32">
        <f t="shared" si="131"/>
        <v>66888038691.358719</v>
      </c>
    </row>
    <row r="223" spans="1:20" x14ac:dyDescent="0.2">
      <c r="A223" s="15">
        <v>1965</v>
      </c>
      <c r="B223" s="15">
        <v>7</v>
      </c>
      <c r="C223" s="55">
        <v>66823</v>
      </c>
      <c r="D223" s="56">
        <v>41.3</v>
      </c>
      <c r="E223" s="9">
        <v>73</v>
      </c>
      <c r="F223" s="13" t="s">
        <v>28</v>
      </c>
      <c r="G223" s="22">
        <f t="shared" ref="G223" si="146">AVERAGE(C223:C225)</f>
        <v>67587.333333333328</v>
      </c>
      <c r="H223" s="22">
        <f t="shared" ref="H223" si="147">IF(MIN(D223:D225)/AVERAGE(D223:D225)&lt;0.97,(3*AVERAGE(D223:D225)-MIN(D223:D225))/2,AVERAGE(D223:D225))</f>
        <v>41.233333333333327</v>
      </c>
      <c r="M223" s="117" t="s">
        <v>172</v>
      </c>
      <c r="N223" s="119">
        <v>129312</v>
      </c>
      <c r="O223" s="119">
        <v>39.4</v>
      </c>
      <c r="Q223" t="s">
        <v>466</v>
      </c>
      <c r="R223" s="38">
        <v>131442.80222000001</v>
      </c>
      <c r="S223" s="38">
        <v>39.168280041000003</v>
      </c>
      <c r="T223" s="32">
        <f t="shared" si="131"/>
        <v>66929050327.447586</v>
      </c>
    </row>
    <row r="224" spans="1:20" x14ac:dyDescent="0.2">
      <c r="A224" s="15">
        <v>1965</v>
      </c>
      <c r="B224" s="15">
        <v>8</v>
      </c>
      <c r="C224" s="55">
        <v>66482</v>
      </c>
      <c r="D224" s="56">
        <v>41.4</v>
      </c>
      <c r="E224" s="9"/>
      <c r="G224" s="8"/>
      <c r="H224" s="22"/>
      <c r="M224" s="117" t="s">
        <v>173</v>
      </c>
      <c r="N224" s="119">
        <v>132444</v>
      </c>
      <c r="O224" s="119">
        <v>39</v>
      </c>
      <c r="Q224" t="s">
        <v>467</v>
      </c>
      <c r="R224" s="38">
        <v>130854.99322999999</v>
      </c>
      <c r="S224" s="38">
        <v>39.139010046999999</v>
      </c>
      <c r="T224" s="32">
        <f t="shared" si="131"/>
        <v>66579953631.478127</v>
      </c>
    </row>
    <row r="225" spans="1:20" x14ac:dyDescent="0.2">
      <c r="A225" s="15">
        <v>1965</v>
      </c>
      <c r="B225" s="15">
        <v>9</v>
      </c>
      <c r="C225" s="55">
        <v>69457</v>
      </c>
      <c r="D225" s="56">
        <v>41</v>
      </c>
      <c r="E225" s="9"/>
      <c r="G225" s="8"/>
      <c r="H225" s="22"/>
      <c r="M225" s="117" t="s">
        <v>174</v>
      </c>
      <c r="N225" s="119">
        <v>130647.33333333333</v>
      </c>
      <c r="O225" s="119">
        <v>39</v>
      </c>
      <c r="Q225" t="s">
        <v>468</v>
      </c>
      <c r="R225" s="38">
        <v>130491.87437000001</v>
      </c>
      <c r="S225" s="38">
        <v>39.208672919000001</v>
      </c>
      <c r="T225" s="32">
        <f t="shared" si="131"/>
        <v>66513371869.887413</v>
      </c>
    </row>
    <row r="226" spans="1:20" x14ac:dyDescent="0.2">
      <c r="A226" s="15">
        <v>1965</v>
      </c>
      <c r="B226" s="15">
        <v>10</v>
      </c>
      <c r="C226" s="55">
        <v>70649</v>
      </c>
      <c r="D226" s="56">
        <v>40.6</v>
      </c>
      <c r="E226" s="9">
        <v>74</v>
      </c>
      <c r="F226" s="13" t="s">
        <v>29</v>
      </c>
      <c r="G226" s="22">
        <f t="shared" ref="G226" si="148">AVERAGE(C226:C228)</f>
        <v>70634.333333333328</v>
      </c>
      <c r="H226" s="22">
        <f t="shared" ref="H226" si="149">IF(MIN(D226:D228)/AVERAGE(D226:D228)&lt;0.97,(3*AVERAGE(D226:D228)-MIN(D226:D228))/2,AVERAGE(D226:D228))</f>
        <v>40.233333333333341</v>
      </c>
      <c r="M226" s="117" t="s">
        <v>175</v>
      </c>
      <c r="N226" s="119">
        <v>131333.33333333334</v>
      </c>
      <c r="O226" s="119">
        <v>39.366666666666667</v>
      </c>
      <c r="Q226" t="s">
        <v>175</v>
      </c>
      <c r="R226" s="38">
        <v>131057.15813</v>
      </c>
      <c r="S226" s="38">
        <v>39.242571740999999</v>
      </c>
      <c r="T226" s="32">
        <f t="shared" si="131"/>
        <v>66859259091.145378</v>
      </c>
    </row>
    <row r="227" spans="1:20" x14ac:dyDescent="0.2">
      <c r="A227" s="15">
        <v>1965</v>
      </c>
      <c r="B227" s="15">
        <v>11</v>
      </c>
      <c r="C227" s="55">
        <v>70525</v>
      </c>
      <c r="D227" s="56">
        <v>39.700000000000003</v>
      </c>
      <c r="E227" s="9"/>
      <c r="G227" s="8"/>
      <c r="H227" s="22"/>
      <c r="M227" s="117" t="s">
        <v>176</v>
      </c>
      <c r="N227" s="119">
        <v>129397</v>
      </c>
      <c r="O227" s="119">
        <v>39.333333333333336</v>
      </c>
      <c r="Q227" t="s">
        <v>469</v>
      </c>
      <c r="R227" s="38">
        <v>131384.03885000001</v>
      </c>
      <c r="S227" s="38">
        <v>39.120315755999997</v>
      </c>
      <c r="T227" s="32">
        <f t="shared" si="131"/>
        <v>66817206106.437431</v>
      </c>
    </row>
    <row r="228" spans="1:20" x14ac:dyDescent="0.2">
      <c r="A228" s="15">
        <v>1965</v>
      </c>
      <c r="B228" s="15">
        <v>12</v>
      </c>
      <c r="C228" s="55">
        <v>70729</v>
      </c>
      <c r="D228" s="56">
        <v>40.4</v>
      </c>
      <c r="E228" s="9"/>
      <c r="G228" s="8"/>
      <c r="H228" s="22"/>
      <c r="M228" s="117" t="s">
        <v>177</v>
      </c>
      <c r="N228" s="119">
        <v>132987</v>
      </c>
      <c r="O228" s="119">
        <v>38.93333333333333</v>
      </c>
      <c r="Q228" t="s">
        <v>177</v>
      </c>
      <c r="R228" s="38">
        <v>131342.13214</v>
      </c>
      <c r="S228" s="38">
        <v>39.066808504999997</v>
      </c>
      <c r="T228" s="32">
        <f t="shared" si="131"/>
        <v>66704533024.373215</v>
      </c>
    </row>
    <row r="229" spans="1:20" x14ac:dyDescent="0.2">
      <c r="A229" s="15">
        <v>1966</v>
      </c>
      <c r="B229" s="15">
        <v>1</v>
      </c>
      <c r="C229" s="55">
        <v>68761</v>
      </c>
      <c r="D229" s="56">
        <v>39.9</v>
      </c>
      <c r="E229" s="9">
        <v>75</v>
      </c>
      <c r="F229" s="13" t="s">
        <v>30</v>
      </c>
      <c r="G229" s="22">
        <f t="shared" ref="G229" si="150">AVERAGE(C229:C231)</f>
        <v>69130.333333333328</v>
      </c>
      <c r="H229" s="22">
        <f t="shared" ref="H229" si="151">IF(MIN(D229:D231)/AVERAGE(D229:D231)&lt;0.97,(3*AVERAGE(D229:D231)-MIN(D229:D231))/2,AVERAGE(D229:D231))</f>
        <v>40.033333333333331</v>
      </c>
      <c r="M229" s="117" t="s">
        <v>178</v>
      </c>
      <c r="N229" s="119">
        <v>132041.66666666666</v>
      </c>
      <c r="O229" s="119">
        <v>38.833333333333336</v>
      </c>
      <c r="Q229" t="s">
        <v>470</v>
      </c>
      <c r="R229" s="38">
        <v>132011.57161000001</v>
      </c>
      <c r="S229" s="38">
        <v>39.026335774000003</v>
      </c>
      <c r="T229" s="32">
        <f t="shared" si="131"/>
        <v>66975062956.168991</v>
      </c>
    </row>
    <row r="230" spans="1:20" x14ac:dyDescent="0.2">
      <c r="A230" s="15">
        <v>1966</v>
      </c>
      <c r="B230" s="15">
        <v>2</v>
      </c>
      <c r="C230" s="55">
        <v>68994</v>
      </c>
      <c r="D230" s="56">
        <v>39.9</v>
      </c>
      <c r="E230" s="9"/>
      <c r="G230" s="8"/>
      <c r="H230" s="22"/>
      <c r="M230" s="117" t="s">
        <v>179</v>
      </c>
      <c r="N230" s="119">
        <v>132564.66666666666</v>
      </c>
      <c r="O230" s="119">
        <v>39.133333333333333</v>
      </c>
      <c r="Q230" t="s">
        <v>179</v>
      </c>
      <c r="R230" s="38">
        <v>132327.98447</v>
      </c>
      <c r="S230" s="38">
        <v>39.018917207000001</v>
      </c>
      <c r="T230" s="32">
        <f t="shared" si="131"/>
        <v>67122830712.653442</v>
      </c>
    </row>
    <row r="231" spans="1:20" x14ac:dyDescent="0.2">
      <c r="A231" s="15">
        <v>1966</v>
      </c>
      <c r="B231" s="15">
        <v>3</v>
      </c>
      <c r="C231" s="55">
        <v>69636</v>
      </c>
      <c r="D231" s="56">
        <v>40.299999999999997</v>
      </c>
      <c r="E231" s="9"/>
      <c r="G231" s="8"/>
      <c r="H231" s="22"/>
      <c r="M231" s="117" t="s">
        <v>184</v>
      </c>
      <c r="N231" s="119">
        <v>129866.33333333333</v>
      </c>
      <c r="O231" s="119">
        <v>39.233333333333341</v>
      </c>
      <c r="Q231" t="s">
        <v>184</v>
      </c>
      <c r="R231" s="38">
        <v>131774.87315</v>
      </c>
      <c r="S231" s="38">
        <v>39.029805054000001</v>
      </c>
      <c r="T231" s="32">
        <f t="shared" si="131"/>
        <v>66860918930.781029</v>
      </c>
    </row>
    <row r="232" spans="1:20" x14ac:dyDescent="0.2">
      <c r="A232" s="15">
        <v>1966</v>
      </c>
      <c r="B232" s="15">
        <v>4</v>
      </c>
      <c r="C232" s="55">
        <v>70115</v>
      </c>
      <c r="D232" s="56">
        <v>40.299999999999997</v>
      </c>
      <c r="E232" s="9">
        <v>76</v>
      </c>
      <c r="F232" s="13" t="s">
        <v>31</v>
      </c>
      <c r="G232" s="22">
        <f t="shared" ref="G232" si="152">AVERAGE(C232:C234)</f>
        <v>70971</v>
      </c>
      <c r="H232" s="22">
        <f t="shared" ref="H232" si="153">IF(MIN(D232:D234)/AVERAGE(D232:D234)&lt;0.97,(3*AVERAGE(D232:D234)-MIN(D232:D234))/2,AVERAGE(D232:D234))</f>
        <v>40.666666666666664</v>
      </c>
      <c r="M232" s="117" t="s">
        <v>185</v>
      </c>
      <c r="N232" s="119">
        <v>134594</v>
      </c>
      <c r="O232" s="119">
        <v>38.9</v>
      </c>
      <c r="Q232" t="s">
        <v>185</v>
      </c>
      <c r="R232" s="38">
        <v>132836.33971999999</v>
      </c>
      <c r="S232" s="38">
        <v>39.019903276999997</v>
      </c>
      <c r="T232" s="32">
        <f t="shared" si="131"/>
        <v>67382394658.086464</v>
      </c>
    </row>
    <row r="233" spans="1:20" x14ac:dyDescent="0.2">
      <c r="A233" s="15">
        <v>1966</v>
      </c>
      <c r="B233" s="15">
        <v>5</v>
      </c>
      <c r="C233" s="55">
        <v>71349</v>
      </c>
      <c r="D233" s="56">
        <v>40.4</v>
      </c>
      <c r="E233" s="9"/>
      <c r="G233" s="8"/>
      <c r="H233" s="22"/>
      <c r="M233" s="117" t="s">
        <v>187</v>
      </c>
      <c r="N233" s="119">
        <v>133014</v>
      </c>
      <c r="O233" s="119">
        <v>38.966666666666669</v>
      </c>
      <c r="Q233" t="s">
        <v>187</v>
      </c>
      <c r="R233" s="38">
        <v>133112.72631</v>
      </c>
      <c r="S233" s="38">
        <v>39.161611737999998</v>
      </c>
      <c r="T233" s="32">
        <f t="shared" si="131"/>
        <v>67767815766.805412</v>
      </c>
    </row>
    <row r="234" spans="1:20" x14ac:dyDescent="0.2">
      <c r="A234" s="15">
        <v>1966</v>
      </c>
      <c r="B234" s="15">
        <v>6</v>
      </c>
      <c r="C234" s="55">
        <v>71449</v>
      </c>
      <c r="D234" s="56">
        <v>41.3</v>
      </c>
      <c r="E234" s="9"/>
      <c r="G234" s="8"/>
      <c r="H234" s="22"/>
      <c r="M234" s="117" t="s">
        <v>188</v>
      </c>
      <c r="N234" s="119">
        <v>133481.33333333334</v>
      </c>
      <c r="O234" s="119">
        <v>39.133333333333333</v>
      </c>
      <c r="Q234" t="s">
        <v>188</v>
      </c>
      <c r="R234" s="38">
        <v>133290.58528</v>
      </c>
      <c r="S234" s="38">
        <v>39.026356360000001</v>
      </c>
      <c r="T234" s="32">
        <f t="shared" si="131"/>
        <v>67623996447.413254</v>
      </c>
    </row>
    <row r="235" spans="1:20" x14ac:dyDescent="0.2">
      <c r="A235" s="15">
        <v>1966</v>
      </c>
      <c r="B235" s="15">
        <v>7</v>
      </c>
      <c r="C235" s="55">
        <v>68359</v>
      </c>
      <c r="D235" s="56">
        <v>41.4</v>
      </c>
      <c r="E235" s="9">
        <v>77</v>
      </c>
      <c r="F235" s="13" t="s">
        <v>32</v>
      </c>
      <c r="G235" s="22">
        <f t="shared" ref="G235" si="154">AVERAGE(C235:C237)</f>
        <v>69421</v>
      </c>
      <c r="H235" s="22">
        <f t="shared" ref="H235" si="155">IF(MIN(D235:D237)/AVERAGE(D235:D237)&lt;0.97,(3*AVERAGE(D235:D237)-MIN(D235:D237))/2,AVERAGE(D235:D237))</f>
        <v>41.166666666666664</v>
      </c>
      <c r="M235" s="117" t="s">
        <v>189</v>
      </c>
      <c r="N235" s="119">
        <v>132162.66666666666</v>
      </c>
      <c r="O235" s="119">
        <v>39.166666666666671</v>
      </c>
      <c r="Q235" t="s">
        <v>189</v>
      </c>
      <c r="R235" s="38">
        <v>134028.16028000001</v>
      </c>
      <c r="S235" s="38">
        <v>38.967028953000003</v>
      </c>
      <c r="T235" s="32">
        <f t="shared" si="131"/>
        <v>67894829627.92511</v>
      </c>
    </row>
    <row r="236" spans="1:20" x14ac:dyDescent="0.2">
      <c r="A236" s="15">
        <v>1966</v>
      </c>
      <c r="B236" s="15">
        <v>8</v>
      </c>
      <c r="C236" s="55">
        <v>68651</v>
      </c>
      <c r="D236" s="56">
        <v>41.3</v>
      </c>
      <c r="E236" s="9"/>
      <c r="G236" s="8"/>
      <c r="H236" s="22"/>
      <c r="M236" s="117" t="s">
        <v>190</v>
      </c>
      <c r="N236" s="119">
        <v>136423</v>
      </c>
      <c r="O236" s="119">
        <v>38.966666666666669</v>
      </c>
      <c r="Q236" t="s">
        <v>190</v>
      </c>
      <c r="R236" s="38">
        <v>134548.57039000001</v>
      </c>
      <c r="S236" s="38">
        <v>39.068309667000001</v>
      </c>
      <c r="T236" s="32">
        <f t="shared" si="131"/>
        <v>68335607772.232681</v>
      </c>
    </row>
    <row r="237" spans="1:20" x14ac:dyDescent="0.2">
      <c r="A237" s="15">
        <v>1966</v>
      </c>
      <c r="B237" s="15">
        <v>9</v>
      </c>
      <c r="C237" s="55">
        <v>71253</v>
      </c>
      <c r="D237" s="56">
        <v>40.799999999999997</v>
      </c>
      <c r="E237" s="9"/>
      <c r="G237" s="8"/>
      <c r="H237" s="22"/>
      <c r="M237" s="117" t="s">
        <v>191</v>
      </c>
      <c r="N237" s="119">
        <v>134789.33333333334</v>
      </c>
      <c r="O237" s="119">
        <v>38.93333333333333</v>
      </c>
      <c r="Q237" t="s">
        <v>191</v>
      </c>
      <c r="R237" s="38">
        <v>135008.22871</v>
      </c>
      <c r="S237" s="38">
        <v>39.139475564000001</v>
      </c>
      <c r="T237" s="32">
        <f t="shared" si="131"/>
        <v>68693966490.941582</v>
      </c>
    </row>
    <row r="238" spans="1:20" x14ac:dyDescent="0.2">
      <c r="A238" s="15">
        <v>1966</v>
      </c>
      <c r="B238" s="15">
        <v>10</v>
      </c>
      <c r="C238" s="55">
        <v>72114</v>
      </c>
      <c r="D238" s="56">
        <v>40.4</v>
      </c>
      <c r="E238" s="9">
        <v>78</v>
      </c>
      <c r="F238" s="13" t="s">
        <v>33</v>
      </c>
      <c r="G238" s="22">
        <f t="shared" ref="G238" si="156">AVERAGE(C238:C240)</f>
        <v>72291</v>
      </c>
      <c r="H238" s="22">
        <f t="shared" ref="H238" si="157">IF(MIN(D238:D240)/AVERAGE(D238:D240)&lt;0.97,(3*AVERAGE(D238:D240)-MIN(D238:D240))/2,AVERAGE(D238:D240))</f>
        <v>39.800000000000004</v>
      </c>
      <c r="M238" s="117" t="s">
        <v>192</v>
      </c>
      <c r="N238" s="119">
        <v>136291.66666666666</v>
      </c>
      <c r="O238" s="119">
        <v>39.266666666666673</v>
      </c>
      <c r="Q238" t="s">
        <v>192</v>
      </c>
      <c r="R238" s="38">
        <v>136135.80165000001</v>
      </c>
      <c r="S238" s="38">
        <v>39.166040483000003</v>
      </c>
      <c r="T238" s="32">
        <f t="shared" si="131"/>
        <v>69314704141.924255</v>
      </c>
    </row>
    <row r="239" spans="1:20" x14ac:dyDescent="0.2">
      <c r="A239" s="15">
        <v>1966</v>
      </c>
      <c r="B239" s="15">
        <v>11</v>
      </c>
      <c r="C239" s="55">
        <v>72558</v>
      </c>
      <c r="D239" s="56">
        <v>39</v>
      </c>
      <c r="E239" s="9"/>
      <c r="G239" s="8"/>
      <c r="H239" s="22"/>
      <c r="M239" s="117" t="s">
        <v>193</v>
      </c>
      <c r="N239" s="119">
        <v>134840.33333333334</v>
      </c>
      <c r="O239" s="119">
        <v>39.4</v>
      </c>
      <c r="Q239" t="s">
        <v>193</v>
      </c>
      <c r="R239" s="38">
        <v>136671.93731000001</v>
      </c>
      <c r="S239" s="38">
        <v>39.196581768999998</v>
      </c>
      <c r="T239" s="32">
        <f t="shared" si="131"/>
        <v>69641945961.887726</v>
      </c>
    </row>
    <row r="240" spans="1:20" x14ac:dyDescent="0.2">
      <c r="A240" s="15">
        <v>1966</v>
      </c>
      <c r="B240" s="15">
        <v>12</v>
      </c>
      <c r="C240" s="55">
        <v>72201</v>
      </c>
      <c r="D240" s="56">
        <v>40</v>
      </c>
      <c r="E240" s="9"/>
      <c r="G240" s="8"/>
      <c r="H240" s="22"/>
      <c r="M240" s="117" t="s">
        <v>194</v>
      </c>
      <c r="N240" s="119">
        <v>138951</v>
      </c>
      <c r="O240" s="119">
        <v>39.06666666666667</v>
      </c>
      <c r="Q240" t="s">
        <v>194</v>
      </c>
      <c r="R240" s="38">
        <v>136981.37755</v>
      </c>
      <c r="S240" s="38">
        <v>39.150752869000002</v>
      </c>
      <c r="T240" s="32">
        <f t="shared" si="131"/>
        <v>69718012781.498062</v>
      </c>
    </row>
    <row r="241" spans="1:20" x14ac:dyDescent="0.2">
      <c r="A241" s="15">
        <v>1967</v>
      </c>
      <c r="B241" s="15">
        <v>1</v>
      </c>
      <c r="C241" s="55">
        <v>69730</v>
      </c>
      <c r="D241" s="56">
        <v>40</v>
      </c>
      <c r="E241" s="9">
        <v>79</v>
      </c>
      <c r="F241" s="13" t="s">
        <v>34</v>
      </c>
      <c r="G241" s="22">
        <f t="shared" ref="G241" si="158">AVERAGE(C241:C243)</f>
        <v>69929</v>
      </c>
      <c r="H241" s="22">
        <f t="shared" ref="H241" si="159">IF(MIN(D241:D243)/AVERAGE(D241:D243)&lt;0.97,(3*AVERAGE(D241:D243)-MIN(D241:D243))/2,AVERAGE(D241:D243))</f>
        <v>39.833333333333336</v>
      </c>
      <c r="M241" s="117" t="s">
        <v>195</v>
      </c>
      <c r="N241" s="119">
        <v>137330</v>
      </c>
      <c r="O241" s="119">
        <v>39.033333333333331</v>
      </c>
      <c r="Q241" t="s">
        <v>195</v>
      </c>
      <c r="R241" s="38">
        <v>137646.39395999999</v>
      </c>
      <c r="S241" s="38">
        <v>39.256830915999998</v>
      </c>
      <c r="T241" s="32">
        <f t="shared" si="131"/>
        <v>70246295780.50296</v>
      </c>
    </row>
    <row r="242" spans="1:20" x14ac:dyDescent="0.2">
      <c r="A242" s="15">
        <v>1967</v>
      </c>
      <c r="B242" s="15">
        <v>2</v>
      </c>
      <c r="C242" s="55">
        <v>70010</v>
      </c>
      <c r="D242" s="56">
        <v>39.6</v>
      </c>
      <c r="E242" s="9"/>
      <c r="G242" s="8"/>
      <c r="H242" s="22"/>
      <c r="M242" s="117" t="s">
        <v>196</v>
      </c>
      <c r="N242" s="119">
        <v>138216</v>
      </c>
      <c r="O242" s="119">
        <v>39.133333333333333</v>
      </c>
      <c r="Q242" t="s">
        <v>196</v>
      </c>
      <c r="R242" s="38">
        <v>138074.19615999999</v>
      </c>
      <c r="S242" s="38">
        <v>39.036257288999998</v>
      </c>
      <c r="T242" s="32">
        <f t="shared" si="131"/>
        <v>70068698001.556992</v>
      </c>
    </row>
    <row r="243" spans="1:20" x14ac:dyDescent="0.2">
      <c r="A243" s="15">
        <v>1967</v>
      </c>
      <c r="B243" s="15">
        <v>3</v>
      </c>
      <c r="C243" s="55">
        <v>70047</v>
      </c>
      <c r="D243" s="56">
        <v>39.9</v>
      </c>
      <c r="E243" s="9"/>
      <c r="G243" s="8"/>
      <c r="H243" s="22"/>
      <c r="M243" s="117" t="s">
        <v>197</v>
      </c>
      <c r="N243" s="119">
        <v>137228.33333333334</v>
      </c>
      <c r="O243" s="119">
        <v>39.533333333333339</v>
      </c>
      <c r="Q243" t="s">
        <v>197</v>
      </c>
      <c r="R243" s="38">
        <v>139042.34727</v>
      </c>
      <c r="S243" s="38">
        <v>39.323960290999999</v>
      </c>
      <c r="T243" s="32">
        <f t="shared" si="131"/>
        <v>71080044656.567856</v>
      </c>
    </row>
    <row r="244" spans="1:20" x14ac:dyDescent="0.2">
      <c r="A244" s="15">
        <v>1967</v>
      </c>
      <c r="B244" s="15">
        <v>4</v>
      </c>
      <c r="C244" s="55">
        <v>71038</v>
      </c>
      <c r="D244" s="56">
        <v>40.1</v>
      </c>
      <c r="E244" s="9">
        <v>80</v>
      </c>
      <c r="F244" s="13" t="s">
        <v>35</v>
      </c>
      <c r="G244" s="22">
        <f t="shared" ref="G244" si="160">AVERAGE(C244:C246)</f>
        <v>70813.666666666672</v>
      </c>
      <c r="H244" s="22">
        <f t="shared" ref="H244" si="161">IF(MIN(D244:D246)/AVERAGE(D244:D246)&lt;0.97,(3*AVERAGE(D244:D246)-MIN(D244:D246))/2,AVERAGE(D244:D246))</f>
        <v>40.366666666666667</v>
      </c>
      <c r="M244" s="117" t="s">
        <v>198</v>
      </c>
      <c r="N244" s="119">
        <v>141948</v>
      </c>
      <c r="O244" s="119">
        <v>39.199999999999996</v>
      </c>
      <c r="Q244" t="s">
        <v>198</v>
      </c>
      <c r="R244" s="38">
        <v>139893.79308</v>
      </c>
      <c r="S244" s="38">
        <v>39.272376704000003</v>
      </c>
      <c r="T244" s="32">
        <f t="shared" si="131"/>
        <v>71421502625.059448</v>
      </c>
    </row>
    <row r="245" spans="1:20" x14ac:dyDescent="0.2">
      <c r="A245" s="15">
        <v>1967</v>
      </c>
      <c r="B245" s="15">
        <v>5</v>
      </c>
      <c r="C245" s="55">
        <v>71152</v>
      </c>
      <c r="D245" s="56">
        <v>40.200000000000003</v>
      </c>
      <c r="E245" s="9"/>
      <c r="G245" s="8"/>
      <c r="H245" s="22"/>
      <c r="M245" s="117" t="s">
        <v>237</v>
      </c>
      <c r="N245" s="119">
        <v>139782.33333333334</v>
      </c>
      <c r="O245" s="119">
        <v>38.9</v>
      </c>
      <c r="Q245" t="s">
        <v>237</v>
      </c>
      <c r="R245" s="38">
        <v>140206.87132999999</v>
      </c>
      <c r="S245" s="38">
        <v>39.141157931000002</v>
      </c>
      <c r="T245" s="32">
        <f t="shared" si="131"/>
        <v>71342170818.606033</v>
      </c>
    </row>
    <row r="246" spans="1:20" x14ac:dyDescent="0.2">
      <c r="A246" s="15">
        <v>1967</v>
      </c>
      <c r="B246" s="15">
        <v>6</v>
      </c>
      <c r="C246" s="55">
        <v>70251</v>
      </c>
      <c r="D246" s="56">
        <v>40.799999999999997</v>
      </c>
      <c r="E246" s="9"/>
      <c r="G246" s="8"/>
      <c r="H246" s="22"/>
      <c r="M246" s="117" t="s">
        <v>239</v>
      </c>
      <c r="N246" s="119">
        <v>140187.66666666666</v>
      </c>
      <c r="O246" s="119">
        <v>39.233333333333334</v>
      </c>
      <c r="Q246" t="s">
        <v>239</v>
      </c>
      <c r="R246" s="38">
        <v>139982.78602999999</v>
      </c>
      <c r="S246" s="38">
        <v>39.129450544000001</v>
      </c>
      <c r="T246" s="32">
        <f t="shared" si="131"/>
        <v>71206843538.63884</v>
      </c>
    </row>
    <row r="247" spans="1:20" x14ac:dyDescent="0.2">
      <c r="A247" s="15">
        <v>1967</v>
      </c>
      <c r="B247" s="15">
        <v>7</v>
      </c>
      <c r="C247" s="55">
        <v>67228</v>
      </c>
      <c r="D247" s="56">
        <v>41.2</v>
      </c>
      <c r="E247" s="9">
        <v>81</v>
      </c>
      <c r="F247" s="13" t="s">
        <v>36</v>
      </c>
      <c r="G247" s="22">
        <f t="shared" ref="G247" si="162">AVERAGE(C247:C249)</f>
        <v>68793.333333333328</v>
      </c>
      <c r="H247" s="22">
        <f t="shared" ref="H247" si="163">IF(MIN(D247:D249)/AVERAGE(D247:D249)&lt;0.97,(3*AVERAGE(D247:D249)-MIN(D247:D249))/2,AVERAGE(D247:D249))</f>
        <v>41.166666666666664</v>
      </c>
      <c r="M247" s="117" t="s">
        <v>240</v>
      </c>
      <c r="N247" s="119">
        <v>138698</v>
      </c>
      <c r="O247" s="119">
        <v>39.333333333333336</v>
      </c>
      <c r="Q247" t="s">
        <v>240</v>
      </c>
      <c r="R247" s="38">
        <v>140513.29162</v>
      </c>
      <c r="S247" s="38">
        <v>39.123125713</v>
      </c>
      <c r="T247" s="32">
        <f t="shared" si="131"/>
        <v>71465149241.156967</v>
      </c>
    </row>
    <row r="248" spans="1:20" x14ac:dyDescent="0.2">
      <c r="A248" s="15">
        <v>1967</v>
      </c>
      <c r="B248" s="15">
        <v>8</v>
      </c>
      <c r="C248" s="55">
        <v>67940</v>
      </c>
      <c r="D248" s="56">
        <v>41.3</v>
      </c>
      <c r="E248" s="9"/>
      <c r="G248" s="8"/>
      <c r="H248" s="22"/>
      <c r="M248" s="117" t="s">
        <v>241</v>
      </c>
      <c r="N248" s="119">
        <v>142642.33333333334</v>
      </c>
      <c r="O248" s="119">
        <v>39.166666666666664</v>
      </c>
      <c r="Q248" t="s">
        <v>241</v>
      </c>
      <c r="R248" s="38">
        <v>140608.72435</v>
      </c>
      <c r="S248" s="38">
        <v>39.233644048000002</v>
      </c>
      <c r="T248" s="32">
        <f t="shared" si="131"/>
        <v>71715704335.486267</v>
      </c>
    </row>
    <row r="249" spans="1:20" x14ac:dyDescent="0.2">
      <c r="A249" s="15">
        <v>1967</v>
      </c>
      <c r="B249" s="15">
        <v>9</v>
      </c>
      <c r="C249" s="55">
        <v>71212</v>
      </c>
      <c r="D249" s="56">
        <v>41</v>
      </c>
      <c r="E249" s="9"/>
      <c r="G249" s="8"/>
      <c r="H249" s="22"/>
      <c r="M249" s="117" t="s">
        <v>242</v>
      </c>
      <c r="N249" s="119">
        <v>140143.66666666666</v>
      </c>
      <c r="O249" s="119">
        <v>38.866666666666667</v>
      </c>
      <c r="Q249" t="s">
        <v>242</v>
      </c>
      <c r="R249" s="38">
        <v>140630.66615999999</v>
      </c>
      <c r="S249" s="38">
        <v>39.123351595999999</v>
      </c>
      <c r="T249" s="32">
        <f t="shared" si="131"/>
        <v>71525258965.64592</v>
      </c>
    </row>
    <row r="250" spans="1:20" x14ac:dyDescent="0.2">
      <c r="A250" s="15">
        <v>1967</v>
      </c>
      <c r="B250" s="15">
        <v>10</v>
      </c>
      <c r="C250" s="55">
        <v>72250</v>
      </c>
      <c r="D250" s="56">
        <v>40.1</v>
      </c>
      <c r="E250" s="9">
        <v>82</v>
      </c>
      <c r="F250" s="13" t="s">
        <v>37</v>
      </c>
      <c r="G250" s="22">
        <f t="shared" ref="G250" si="164">AVERAGE(C250:C252)</f>
        <v>72629</v>
      </c>
      <c r="H250" s="22">
        <f t="shared" ref="H250" si="165">IF(MIN(D250:D252)/AVERAGE(D250:D252)&lt;0.97,(3*AVERAGE(D250:D252)-MIN(D250:D252))/2,AVERAGE(D250:D252))</f>
        <v>40.1</v>
      </c>
      <c r="M250" s="117" t="s">
        <v>243</v>
      </c>
      <c r="N250" s="119">
        <v>140806</v>
      </c>
      <c r="O250" s="119">
        <v>39.166666666666671</v>
      </c>
      <c r="Q250" t="s">
        <v>243</v>
      </c>
      <c r="R250" s="38">
        <v>140489.39541999999</v>
      </c>
      <c r="S250" s="38">
        <v>39.047355340000003</v>
      </c>
      <c r="T250" s="32">
        <f t="shared" si="131"/>
        <v>71314611478.064606</v>
      </c>
    </row>
    <row r="251" spans="1:20" x14ac:dyDescent="0.2">
      <c r="A251" s="15">
        <v>1967</v>
      </c>
      <c r="B251" s="15">
        <v>11</v>
      </c>
      <c r="C251" s="55">
        <v>72643</v>
      </c>
      <c r="D251" s="56">
        <v>40.200000000000003</v>
      </c>
      <c r="E251" s="9"/>
      <c r="G251" s="8"/>
      <c r="H251" s="22"/>
      <c r="M251" s="117" t="s">
        <v>245</v>
      </c>
      <c r="N251" s="119">
        <v>137814.66666666666</v>
      </c>
      <c r="O251" s="119">
        <v>39.066666666666663</v>
      </c>
      <c r="Q251" t="s">
        <v>245</v>
      </c>
      <c r="R251" s="38">
        <v>139622.18327000001</v>
      </c>
      <c r="S251" s="38">
        <v>38.865169870000003</v>
      </c>
      <c r="T251" s="32">
        <f t="shared" si="131"/>
        <v>70543718315.314697</v>
      </c>
    </row>
    <row r="252" spans="1:20" x14ac:dyDescent="0.2">
      <c r="A252" s="15">
        <v>1967</v>
      </c>
      <c r="B252" s="15">
        <v>12</v>
      </c>
      <c r="C252" s="55">
        <v>72994</v>
      </c>
      <c r="D252" s="56">
        <v>40</v>
      </c>
      <c r="E252" s="9"/>
      <c r="G252" s="8"/>
      <c r="H252" s="22"/>
      <c r="M252" s="117" t="s">
        <v>246</v>
      </c>
      <c r="N252" s="119">
        <v>140530.33333333334</v>
      </c>
      <c r="O252" s="119">
        <v>38.466666666666669</v>
      </c>
      <c r="Q252" t="s">
        <v>246</v>
      </c>
      <c r="R252" s="38">
        <v>138608.47553</v>
      </c>
      <c r="S252" s="38">
        <v>38.531450124000003</v>
      </c>
      <c r="T252" s="32">
        <f t="shared" si="131"/>
        <v>69430212301.422302</v>
      </c>
    </row>
    <row r="253" spans="1:20" x14ac:dyDescent="0.2">
      <c r="A253" s="15">
        <v>1968</v>
      </c>
      <c r="B253" s="15">
        <v>1</v>
      </c>
      <c r="C253" s="55">
        <v>69595</v>
      </c>
      <c r="D253" s="56">
        <v>39.299999999999997</v>
      </c>
      <c r="E253" s="9">
        <v>83</v>
      </c>
      <c r="F253" s="13" t="s">
        <v>38</v>
      </c>
      <c r="G253" s="22">
        <f t="shared" ref="G253" si="166">AVERAGE(C253:C255)</f>
        <v>70910.333333333328</v>
      </c>
      <c r="H253" s="22">
        <f t="shared" ref="H253" si="167">IF(MIN(D253:D255)/AVERAGE(D253:D255)&lt;0.97,(3*AVERAGE(D253:D255)-MIN(D253:D255))/2,AVERAGE(D253:D255))</f>
        <v>39.566666666666663</v>
      </c>
      <c r="M253" s="117" t="s">
        <v>247</v>
      </c>
      <c r="N253" s="119">
        <v>135972.66666666666</v>
      </c>
      <c r="O253" s="119">
        <v>38.133333333333333</v>
      </c>
      <c r="Q253" t="s">
        <v>247</v>
      </c>
      <c r="R253" s="38">
        <v>136464.29412999999</v>
      </c>
      <c r="S253" s="38">
        <v>38.390580172</v>
      </c>
      <c r="T253" s="32">
        <f t="shared" si="131"/>
        <v>68106264517.371002</v>
      </c>
    </row>
    <row r="254" spans="1:20" x14ac:dyDescent="0.2">
      <c r="A254" s="15">
        <v>1968</v>
      </c>
      <c r="B254" s="15">
        <v>2</v>
      </c>
      <c r="C254" s="55">
        <v>71284</v>
      </c>
      <c r="D254" s="56">
        <v>39.5</v>
      </c>
      <c r="E254" s="9"/>
      <c r="G254" s="8"/>
      <c r="H254" s="22"/>
      <c r="M254" s="117" t="s">
        <v>248</v>
      </c>
      <c r="N254" s="119">
        <v>135116</v>
      </c>
      <c r="O254" s="119">
        <v>38.133333333333333</v>
      </c>
      <c r="Q254" t="s">
        <v>248</v>
      </c>
      <c r="R254" s="38">
        <v>134691.50159999999</v>
      </c>
      <c r="S254" s="38">
        <v>38.003073540000003</v>
      </c>
      <c r="T254" s="32">
        <f t="shared" si="131"/>
        <v>66542983526.731758</v>
      </c>
    </row>
    <row r="255" spans="1:20" x14ac:dyDescent="0.2">
      <c r="A255" s="15">
        <v>1968</v>
      </c>
      <c r="B255" s="15">
        <v>3</v>
      </c>
      <c r="C255" s="55">
        <v>71852</v>
      </c>
      <c r="D255" s="56">
        <v>39.9</v>
      </c>
      <c r="E255" s="9"/>
      <c r="G255" s="8"/>
      <c r="H255" s="22"/>
      <c r="M255" s="117" t="s">
        <v>249</v>
      </c>
      <c r="N255" s="119">
        <v>131956.66666666666</v>
      </c>
      <c r="O255" s="119">
        <v>38.1</v>
      </c>
      <c r="Q255" s="13" t="s">
        <v>249</v>
      </c>
      <c r="R255" s="38">
        <v>133685.85767999999</v>
      </c>
      <c r="S255" s="38">
        <v>37.914705640999998</v>
      </c>
      <c r="T255" s="32">
        <f t="shared" si="131"/>
        <v>65892579249.923637</v>
      </c>
    </row>
    <row r="256" spans="1:20" x14ac:dyDescent="0.2">
      <c r="A256" s="15">
        <v>1968</v>
      </c>
      <c r="B256" s="15">
        <v>4</v>
      </c>
      <c r="C256" s="55">
        <v>71501</v>
      </c>
      <c r="D256" s="56">
        <v>38.700000000000003</v>
      </c>
      <c r="E256" s="9">
        <v>84</v>
      </c>
      <c r="F256" s="13" t="s">
        <v>39</v>
      </c>
      <c r="G256" s="22">
        <f t="shared" ref="G256" si="168">AVERAGE(C256:C258)</f>
        <v>72291.666666666672</v>
      </c>
      <c r="H256" s="22">
        <f t="shared" ref="H256" si="169">IF(MIN(D256:D258)/AVERAGE(D256:D258)&lt;0.97,(3*AVERAGE(D256:D258)-MIN(D256:D258))/2,AVERAGE(D256:D258))</f>
        <v>40.500000000000007</v>
      </c>
      <c r="M256" s="117" t="s">
        <v>250</v>
      </c>
      <c r="N256" s="119">
        <v>134729.66666666666</v>
      </c>
      <c r="O256" s="119">
        <v>37.866666666666667</v>
      </c>
      <c r="Q256" t="s">
        <v>250</v>
      </c>
      <c r="R256" s="38">
        <v>133049.19696999999</v>
      </c>
      <c r="S256" s="38">
        <v>37.932165570000002</v>
      </c>
      <c r="T256" s="32">
        <f t="shared" si="131"/>
        <v>65608974189.480576</v>
      </c>
    </row>
    <row r="257" spans="1:20" x14ac:dyDescent="0.2">
      <c r="A257" s="15">
        <v>1968</v>
      </c>
      <c r="B257" s="15">
        <v>5</v>
      </c>
      <c r="C257" s="55">
        <v>73237</v>
      </c>
      <c r="D257" s="56">
        <v>40.1</v>
      </c>
      <c r="E257" s="9"/>
      <c r="G257" s="8"/>
      <c r="H257" s="22"/>
      <c r="M257" s="117" t="s">
        <v>480</v>
      </c>
      <c r="N257" s="119">
        <v>132991.66666666666</v>
      </c>
      <c r="O257" s="119">
        <v>37.766666666666666</v>
      </c>
      <c r="Q257" t="s">
        <v>480</v>
      </c>
      <c r="R257" s="38">
        <v>133386.73157</v>
      </c>
      <c r="S257" s="38">
        <v>38.016988695999999</v>
      </c>
      <c r="T257" s="32">
        <f t="shared" si="131"/>
        <v>65922504261.80999</v>
      </c>
    </row>
    <row r="258" spans="1:20" x14ac:dyDescent="0.2">
      <c r="A258" s="15">
        <v>1968</v>
      </c>
      <c r="B258" s="15">
        <v>6</v>
      </c>
      <c r="C258" s="55">
        <v>72137</v>
      </c>
      <c r="D258" s="56">
        <v>40.9</v>
      </c>
      <c r="E258" s="9"/>
      <c r="G258" s="8"/>
      <c r="H258" s="22"/>
      <c r="M258" s="117" t="s">
        <v>481</v>
      </c>
      <c r="N258" s="119">
        <v>134929</v>
      </c>
      <c r="O258" s="119">
        <v>38.4</v>
      </c>
      <c r="Q258" t="s">
        <v>481</v>
      </c>
      <c r="R258" s="38">
        <v>134437.47420999999</v>
      </c>
      <c r="S258" s="38">
        <v>38.260414273999999</v>
      </c>
      <c r="T258" s="32">
        <f t="shared" si="131"/>
        <v>66867234943.922264</v>
      </c>
    </row>
    <row r="259" spans="1:20" x14ac:dyDescent="0.2">
      <c r="A259" s="15">
        <v>1968</v>
      </c>
      <c r="B259" s="15">
        <v>7</v>
      </c>
      <c r="C259" s="55">
        <v>68612</v>
      </c>
      <c r="D259" s="56">
        <v>41.1</v>
      </c>
      <c r="E259" s="9">
        <v>85</v>
      </c>
      <c r="F259" s="13" t="s">
        <v>40</v>
      </c>
      <c r="G259" s="22">
        <f t="shared" ref="G259" si="170">AVERAGE(C259:C261)</f>
        <v>69927</v>
      </c>
      <c r="H259" s="22">
        <f t="shared" ref="H259" si="171">IF(MIN(D259:D261)/AVERAGE(D259:D261)&lt;0.97,(3*AVERAGE(D259:D261)-MIN(D259:D261))/2,AVERAGE(D259:D261))</f>
        <v>41.033333333333339</v>
      </c>
      <c r="M259" s="117" t="s">
        <v>482</v>
      </c>
      <c r="N259" s="119">
        <v>132381</v>
      </c>
      <c r="O259" s="119">
        <v>38.4</v>
      </c>
      <c r="Q259" t="s">
        <v>482</v>
      </c>
      <c r="R259" s="38">
        <v>134131.61358999999</v>
      </c>
      <c r="S259" s="38">
        <v>38.226895091000003</v>
      </c>
      <c r="T259" s="32">
        <f t="shared" si="131"/>
        <v>66656656574.189247</v>
      </c>
    </row>
    <row r="260" spans="1:20" x14ac:dyDescent="0.2">
      <c r="A260" s="15">
        <v>1968</v>
      </c>
      <c r="B260" s="15">
        <v>8</v>
      </c>
      <c r="C260" s="55">
        <v>68579</v>
      </c>
      <c r="D260" s="56">
        <v>41.2</v>
      </c>
      <c r="E260" s="9"/>
      <c r="G260" s="8"/>
      <c r="H260" s="22"/>
      <c r="M260" s="117" t="s">
        <v>483</v>
      </c>
      <c r="N260" s="119">
        <v>135714</v>
      </c>
      <c r="O260" s="119">
        <v>38.133333333333333</v>
      </c>
      <c r="Q260" t="s">
        <v>483</v>
      </c>
      <c r="R260" s="38">
        <v>134127.91897999999</v>
      </c>
      <c r="S260" s="38">
        <v>38.199243428999999</v>
      </c>
      <c r="T260" s="32">
        <f t="shared" si="131"/>
        <v>66606605360.648712</v>
      </c>
    </row>
    <row r="261" spans="1:20" x14ac:dyDescent="0.2">
      <c r="A261" s="15">
        <v>1968</v>
      </c>
      <c r="B261" s="15">
        <v>9</v>
      </c>
      <c r="C261" s="55">
        <v>72590</v>
      </c>
      <c r="D261" s="56">
        <v>40.799999999999997</v>
      </c>
      <c r="E261" s="9"/>
      <c r="G261" s="8"/>
      <c r="H261" s="22"/>
      <c r="M261" s="117" t="s">
        <v>484</v>
      </c>
      <c r="N261" s="119">
        <v>134070.33333333334</v>
      </c>
      <c r="O261" s="119">
        <v>37.93333333333333</v>
      </c>
      <c r="Q261" t="s">
        <v>484</v>
      </c>
      <c r="R261" s="38">
        <v>134389.09474</v>
      </c>
      <c r="S261" s="38">
        <v>38.176194221999999</v>
      </c>
      <c r="T261" s="32">
        <f t="shared" si="131"/>
        <v>66696034367.468979</v>
      </c>
    </row>
    <row r="262" spans="1:20" x14ac:dyDescent="0.2">
      <c r="A262" s="15">
        <v>1968</v>
      </c>
      <c r="B262" s="15">
        <v>10</v>
      </c>
      <c r="C262" s="55">
        <v>73487</v>
      </c>
      <c r="D262" s="56">
        <v>40.5</v>
      </c>
      <c r="E262" s="9">
        <v>86</v>
      </c>
      <c r="F262" s="13" t="s">
        <v>41</v>
      </c>
      <c r="G262" s="22">
        <f t="shared" ref="G262" si="172">AVERAGE(C262:C264)</f>
        <v>73728</v>
      </c>
      <c r="H262" s="22">
        <f t="shared" ref="H262" si="173">IF(MIN(D262:D264)/AVERAGE(D262:D264)&lt;0.97,(3*AVERAGE(D262:D264)-MIN(D262:D264))/2,AVERAGE(D262:D264))</f>
        <v>39.833333333333336</v>
      </c>
      <c r="M262" s="117" t="s">
        <v>485</v>
      </c>
      <c r="N262" s="119">
        <v>135144.33333333334</v>
      </c>
      <c r="O262" s="119">
        <v>38.466666666666669</v>
      </c>
      <c r="Q262" t="s">
        <v>485</v>
      </c>
      <c r="R262" s="38">
        <v>134645.30439999999</v>
      </c>
      <c r="S262" s="38">
        <v>38.324067614000001</v>
      </c>
      <c r="T262" s="32">
        <f t="shared" si="131"/>
        <v>67082024746.531746</v>
      </c>
    </row>
    <row r="263" spans="1:20" x14ac:dyDescent="0.2">
      <c r="A263" s="15">
        <v>1968</v>
      </c>
      <c r="B263" s="15">
        <v>11</v>
      </c>
      <c r="C263" s="55">
        <v>73878</v>
      </c>
      <c r="D263" s="56">
        <v>39.200000000000003</v>
      </c>
      <c r="E263" s="9"/>
      <c r="G263" s="8"/>
      <c r="H263" s="22"/>
      <c r="M263" s="117" t="s">
        <v>486</v>
      </c>
      <c r="N263" s="119">
        <v>133082.33333333334</v>
      </c>
      <c r="O263" s="119">
        <v>38.466666666666669</v>
      </c>
      <c r="Q263" t="s">
        <v>486</v>
      </c>
      <c r="R263" s="38">
        <v>134810.6649</v>
      </c>
      <c r="S263" s="38">
        <v>38.305355269000003</v>
      </c>
      <c r="T263" s="32">
        <f t="shared" ref="T263:T286" si="174">R263*S263*52/4*1000</f>
        <v>67131615369.57991</v>
      </c>
    </row>
    <row r="264" spans="1:20" x14ac:dyDescent="0.2">
      <c r="A264" s="15">
        <v>1968</v>
      </c>
      <c r="B264" s="15">
        <v>12</v>
      </c>
      <c r="C264" s="55">
        <v>73819</v>
      </c>
      <c r="D264" s="56">
        <v>39.799999999999997</v>
      </c>
      <c r="E264" s="9"/>
      <c r="G264" s="8"/>
      <c r="H264" s="22"/>
      <c r="M264" s="117" t="s">
        <v>487</v>
      </c>
      <c r="N264" s="119">
        <v>137218.66666666666</v>
      </c>
      <c r="O264" s="119">
        <v>38.300000000000004</v>
      </c>
      <c r="Q264" t="s">
        <v>487</v>
      </c>
      <c r="R264" s="38">
        <v>135724.84909</v>
      </c>
      <c r="S264" s="38">
        <v>38.364241061000001</v>
      </c>
      <c r="T264" s="32">
        <f t="shared" si="174"/>
        <v>67690750769.93589</v>
      </c>
    </row>
    <row r="265" spans="1:20" x14ac:dyDescent="0.2">
      <c r="A265" s="15">
        <v>1969</v>
      </c>
      <c r="B265" s="15">
        <v>1</v>
      </c>
      <c r="C265" s="55">
        <v>72132</v>
      </c>
      <c r="D265" s="56">
        <v>39.6</v>
      </c>
      <c r="E265" s="9">
        <v>87</v>
      </c>
      <c r="F265" s="13" t="s">
        <v>42</v>
      </c>
      <c r="G265" s="22">
        <f t="shared" ref="G265" si="175">AVERAGE(C265:C267)</f>
        <v>72987.333333333328</v>
      </c>
      <c r="H265" s="22">
        <f t="shared" ref="H265" si="176">IF(MIN(D265:D267)/AVERAGE(D265:D267)&lt;0.97,(3*AVERAGE(D265:D267)-MIN(D265:D267))/2,AVERAGE(D265:D267))</f>
        <v>39.333333333333336</v>
      </c>
      <c r="M265" s="117" t="s">
        <v>526</v>
      </c>
      <c r="N265" s="119">
        <v>136513.66666666666</v>
      </c>
      <c r="O265" s="119">
        <v>38.200000000000003</v>
      </c>
      <c r="Q265" s="74" t="s">
        <v>526</v>
      </c>
      <c r="R265" s="38">
        <v>136760.69834999999</v>
      </c>
      <c r="S265" s="38">
        <v>38.434415723000001</v>
      </c>
      <c r="T265" s="32">
        <f t="shared" si="174"/>
        <v>68332127954.372093</v>
      </c>
    </row>
    <row r="266" spans="1:20" x14ac:dyDescent="0.2">
      <c r="A266" s="15">
        <v>1969</v>
      </c>
      <c r="B266" s="15">
        <v>2</v>
      </c>
      <c r="C266" s="55">
        <v>73030</v>
      </c>
      <c r="D266" s="56">
        <v>38.700000000000003</v>
      </c>
      <c r="E266" s="9"/>
      <c r="G266" s="8"/>
      <c r="H266" s="22"/>
      <c r="M266" s="117" t="s">
        <v>527</v>
      </c>
      <c r="N266" s="119">
        <v>137234.66666666666</v>
      </c>
      <c r="O266" s="119">
        <v>38.466666666666669</v>
      </c>
      <c r="Q266" s="74" t="s">
        <v>527</v>
      </c>
      <c r="R266" s="38">
        <v>136745.87429000001</v>
      </c>
      <c r="S266" s="38">
        <v>38.326766020000001</v>
      </c>
      <c r="T266" s="32">
        <f t="shared" si="174"/>
        <v>68133352665.471123</v>
      </c>
    </row>
    <row r="267" spans="1:20" x14ac:dyDescent="0.2">
      <c r="A267" s="15">
        <v>1969</v>
      </c>
      <c r="B267" s="15">
        <v>3</v>
      </c>
      <c r="C267" s="55">
        <v>73800</v>
      </c>
      <c r="D267" s="56">
        <v>39.700000000000003</v>
      </c>
      <c r="E267" s="9"/>
      <c r="G267" s="8"/>
      <c r="H267" s="22"/>
      <c r="M267" s="117" t="s">
        <v>528</v>
      </c>
      <c r="N267" s="119">
        <v>135838.33333333334</v>
      </c>
      <c r="O267" s="119">
        <v>38.6</v>
      </c>
      <c r="Q267" s="74" t="s">
        <v>528</v>
      </c>
      <c r="R267" s="38">
        <v>137552.61807</v>
      </c>
      <c r="S267" s="38">
        <v>38.44716107</v>
      </c>
      <c r="T267" s="32">
        <f t="shared" si="174"/>
        <v>68750599612.987274</v>
      </c>
    </row>
    <row r="268" spans="1:20" x14ac:dyDescent="0.2">
      <c r="A268" s="15">
        <v>1969</v>
      </c>
      <c r="B268" s="15">
        <v>4</v>
      </c>
      <c r="C268" s="55">
        <v>73638</v>
      </c>
      <c r="D268" s="56">
        <v>39.6</v>
      </c>
      <c r="E268" s="9">
        <v>88</v>
      </c>
      <c r="F268" s="13" t="s">
        <v>43</v>
      </c>
      <c r="G268" s="22">
        <f t="shared" ref="G268" si="177">AVERAGE(C268:C270)</f>
        <v>73939.666666666672</v>
      </c>
      <c r="H268" s="22">
        <f t="shared" ref="H268" si="178">IF(MIN(D268:D270)/AVERAGE(D268:D270)&lt;0.97,(3*AVERAGE(D268:D270)-MIN(D268:D270))/2,AVERAGE(D268:D270))</f>
        <v>40.133333333333333</v>
      </c>
      <c r="M268" s="117" t="s">
        <v>529</v>
      </c>
      <c r="N268" s="119">
        <v>139762</v>
      </c>
      <c r="O268" s="119">
        <v>38.5</v>
      </c>
      <c r="Q268" s="74" t="s">
        <v>529</v>
      </c>
      <c r="R268" s="38">
        <v>138302.85068999999</v>
      </c>
      <c r="S268" s="38">
        <v>38.563601196999997</v>
      </c>
      <c r="T268" s="32">
        <f t="shared" si="174"/>
        <v>69334927719.426147</v>
      </c>
    </row>
    <row r="269" spans="1:20" x14ac:dyDescent="0.2">
      <c r="A269" s="15">
        <v>1969</v>
      </c>
      <c r="B269" s="15">
        <v>5</v>
      </c>
      <c r="C269" s="55">
        <v>74463</v>
      </c>
      <c r="D269" s="56">
        <v>40.200000000000003</v>
      </c>
      <c r="E269" s="9"/>
      <c r="G269" s="8"/>
      <c r="H269" s="22"/>
      <c r="M269" s="117" t="s">
        <v>530</v>
      </c>
      <c r="N269" s="119">
        <v>137764.66666666666</v>
      </c>
      <c r="O269" s="119">
        <v>38.333333333333336</v>
      </c>
      <c r="Q269" s="74" t="s">
        <v>530</v>
      </c>
      <c r="R269" s="38">
        <v>138028.28365</v>
      </c>
      <c r="S269" s="38">
        <v>38.555059843999999</v>
      </c>
      <c r="T269" s="32">
        <f t="shared" si="174"/>
        <v>69181953571.774628</v>
      </c>
    </row>
    <row r="270" spans="1:20" x14ac:dyDescent="0.2">
      <c r="A270" s="15">
        <v>1969</v>
      </c>
      <c r="B270" s="15">
        <v>6</v>
      </c>
      <c r="C270" s="55">
        <v>73718</v>
      </c>
      <c r="D270" s="56">
        <v>40.6</v>
      </c>
      <c r="E270" s="9"/>
      <c r="G270" s="8"/>
      <c r="H270" s="22"/>
      <c r="M270" s="117" t="s">
        <v>531</v>
      </c>
      <c r="N270" s="119">
        <v>139394.66666666666</v>
      </c>
      <c r="O270" s="119">
        <v>38.700000000000003</v>
      </c>
      <c r="Q270" s="74" t="s">
        <v>531</v>
      </c>
      <c r="R270" s="38">
        <v>138847.3137</v>
      </c>
      <c r="S270" s="38">
        <v>38.568337691000004</v>
      </c>
      <c r="T270" s="32">
        <f t="shared" si="174"/>
        <v>69616431069.507538</v>
      </c>
    </row>
    <row r="271" spans="1:20" x14ac:dyDescent="0.2">
      <c r="A271" s="15">
        <v>1969</v>
      </c>
      <c r="B271" s="15">
        <v>7</v>
      </c>
      <c r="C271" s="55">
        <v>69452</v>
      </c>
      <c r="D271" s="56">
        <v>40.799999999999997</v>
      </c>
      <c r="E271" s="9">
        <v>89</v>
      </c>
      <c r="F271" s="13" t="s">
        <v>44</v>
      </c>
      <c r="G271" s="22">
        <f t="shared" ref="G271" si="179">AVERAGE(C271:C273)</f>
        <v>71292</v>
      </c>
      <c r="H271" s="22">
        <f t="shared" ref="H271" si="180">IF(MIN(D271:D273)/AVERAGE(D271:D273)&lt;0.97,(3*AVERAGE(D271:D273)-MIN(D271:D273))/2,AVERAGE(D271:D273))</f>
        <v>40.766666666666666</v>
      </c>
      <c r="M271" s="117" t="s">
        <v>532</v>
      </c>
      <c r="N271" s="119">
        <v>137789</v>
      </c>
      <c r="O271" s="119">
        <v>38.699999999999996</v>
      </c>
      <c r="Q271" s="74" t="s">
        <v>532</v>
      </c>
      <c r="R271" s="38">
        <v>139485.47683</v>
      </c>
      <c r="S271" s="38">
        <v>38.548727419000002</v>
      </c>
      <c r="T271" s="32">
        <f t="shared" si="174"/>
        <v>69900839127.97583</v>
      </c>
    </row>
    <row r="272" spans="1:20" x14ac:dyDescent="0.2">
      <c r="A272" s="15">
        <v>1969</v>
      </c>
      <c r="B272" s="15">
        <v>8</v>
      </c>
      <c r="C272" s="55">
        <v>70200</v>
      </c>
      <c r="D272" s="56">
        <v>41</v>
      </c>
      <c r="E272" s="9"/>
      <c r="G272" s="8"/>
      <c r="H272" s="22"/>
      <c r="M272" s="117" t="s">
        <v>533</v>
      </c>
      <c r="N272" s="119">
        <v>140757</v>
      </c>
      <c r="O272" s="119">
        <v>38.633333333333333</v>
      </c>
      <c r="Q272" s="74" t="s">
        <v>533</v>
      </c>
      <c r="R272" s="38">
        <v>139403.89971</v>
      </c>
      <c r="S272" s="38">
        <v>38.700516815999997</v>
      </c>
      <c r="T272" s="32">
        <f t="shared" si="174"/>
        <v>70135038544.256805</v>
      </c>
    </row>
    <row r="273" spans="1:20" x14ac:dyDescent="0.2">
      <c r="A273" s="15">
        <v>1969</v>
      </c>
      <c r="B273" s="15">
        <v>9</v>
      </c>
      <c r="C273" s="55">
        <v>74224</v>
      </c>
      <c r="D273" s="56">
        <v>40.5</v>
      </c>
      <c r="E273" s="9"/>
      <c r="G273" s="8"/>
      <c r="H273" s="22"/>
      <c r="M273" s="117" t="s">
        <v>534</v>
      </c>
      <c r="N273" s="119">
        <v>140071.66666666666</v>
      </c>
      <c r="O273" s="119">
        <v>38.166666666666664</v>
      </c>
      <c r="Q273" s="74" t="s">
        <v>534</v>
      </c>
      <c r="R273" s="38">
        <v>140300.01736</v>
      </c>
      <c r="S273" s="38">
        <v>38.372859144000003</v>
      </c>
      <c r="T273" s="32">
        <f t="shared" si="174"/>
        <v>69988266452.72847</v>
      </c>
    </row>
    <row r="274" spans="1:20" x14ac:dyDescent="0.2">
      <c r="A274" s="15">
        <v>1969</v>
      </c>
      <c r="B274" s="15">
        <v>10</v>
      </c>
      <c r="C274" s="55">
        <v>75464</v>
      </c>
      <c r="D274" s="56">
        <v>39.700000000000003</v>
      </c>
      <c r="E274" s="9">
        <v>90</v>
      </c>
      <c r="F274" s="13" t="s">
        <v>45</v>
      </c>
      <c r="G274" s="22">
        <f t="shared" ref="G274" si="181">AVERAGE(C274:C276)</f>
        <v>75757.666666666672</v>
      </c>
      <c r="H274" s="22">
        <f t="shared" ref="H274" si="182">IF(MIN(D274:D276)/AVERAGE(D274:D276)&lt;0.97,(3*AVERAGE(D274:D276)-MIN(D274:D276))/2,AVERAGE(D274:D276))</f>
        <v>39.4</v>
      </c>
      <c r="M274" s="117" t="s">
        <v>535</v>
      </c>
      <c r="N274" s="119">
        <v>141516.33333333334</v>
      </c>
      <c r="O274" s="119">
        <v>38.766666666666666</v>
      </c>
      <c r="Q274" s="74" t="s">
        <v>535</v>
      </c>
      <c r="R274" s="38">
        <v>140902.70626000001</v>
      </c>
      <c r="S274" s="38">
        <v>38.645091256000001</v>
      </c>
      <c r="T274" s="32">
        <f t="shared" si="174"/>
        <v>70787573241.255814</v>
      </c>
    </row>
    <row r="275" spans="1:20" x14ac:dyDescent="0.2">
      <c r="A275" s="15">
        <v>1969</v>
      </c>
      <c r="B275" s="15">
        <v>11</v>
      </c>
      <c r="C275" s="55">
        <v>75802</v>
      </c>
      <c r="D275" s="56">
        <v>38.9</v>
      </c>
      <c r="E275" s="9"/>
      <c r="G275" s="8"/>
      <c r="H275" s="22"/>
      <c r="M275" s="117" t="s">
        <v>536</v>
      </c>
      <c r="N275" s="119">
        <v>139786.66666666666</v>
      </c>
      <c r="O275" s="119">
        <v>38.800000000000004</v>
      </c>
      <c r="Q275" s="74" t="s">
        <v>536</v>
      </c>
      <c r="R275" s="38">
        <v>141533.3389</v>
      </c>
      <c r="S275" s="38">
        <v>38.647876816999997</v>
      </c>
      <c r="T275" s="32">
        <f t="shared" si="174"/>
        <v>71109519614.976883</v>
      </c>
    </row>
    <row r="276" spans="1:20" x14ac:dyDescent="0.2">
      <c r="A276" s="15">
        <v>1969</v>
      </c>
      <c r="B276" s="15">
        <v>12</v>
      </c>
      <c r="C276" s="55">
        <v>76007</v>
      </c>
      <c r="D276" s="56">
        <v>39.6</v>
      </c>
      <c r="E276" s="9"/>
      <c r="G276" s="8"/>
      <c r="H276" s="22"/>
      <c r="M276" s="117" t="s">
        <v>537</v>
      </c>
      <c r="N276" s="119">
        <v>143730</v>
      </c>
      <c r="O276" s="119">
        <v>38.666666666666664</v>
      </c>
      <c r="Q276" s="74" t="s">
        <v>537</v>
      </c>
      <c r="R276" s="38">
        <v>142383.85816</v>
      </c>
      <c r="S276" s="38">
        <v>38.73667528</v>
      </c>
      <c r="T276" s="32">
        <f t="shared" si="174"/>
        <v>71701204622.54747</v>
      </c>
    </row>
    <row r="277" spans="1:20" x14ac:dyDescent="0.2">
      <c r="A277" s="15">
        <v>1970</v>
      </c>
      <c r="B277" s="15">
        <v>1</v>
      </c>
      <c r="C277" s="55">
        <v>74089</v>
      </c>
      <c r="D277" s="56">
        <v>39</v>
      </c>
      <c r="E277" s="9">
        <v>91</v>
      </c>
      <c r="F277" s="13" t="s">
        <v>46</v>
      </c>
      <c r="G277" s="22">
        <f t="shared" ref="G277" si="183">AVERAGE(C277:C279)</f>
        <v>74380.666666666672</v>
      </c>
      <c r="H277" s="22">
        <f t="shared" ref="H277" si="184">IF(MIN(D277:D279)/AVERAGE(D277:D279)&lt;0.97,(3*AVERAGE(D277:D279)-MIN(D277:D279))/2,AVERAGE(D277:D279))</f>
        <v>38.966666666666669</v>
      </c>
      <c r="M277" s="117" t="s">
        <v>538</v>
      </c>
      <c r="N277" s="119">
        <v>142840.33333333334</v>
      </c>
      <c r="O277" s="119">
        <v>38.56666666666667</v>
      </c>
      <c r="Q277" s="74" t="s">
        <v>538</v>
      </c>
      <c r="R277" s="38">
        <v>143068.69555</v>
      </c>
      <c r="S277" s="38">
        <v>38.767275648000002</v>
      </c>
      <c r="T277" s="32">
        <f t="shared" si="174"/>
        <v>72102986240.82634</v>
      </c>
    </row>
    <row r="278" spans="1:20" x14ac:dyDescent="0.2">
      <c r="A278" s="15">
        <v>1970</v>
      </c>
      <c r="B278" s="15">
        <v>2</v>
      </c>
      <c r="C278" s="55">
        <v>74060</v>
      </c>
      <c r="D278" s="56">
        <v>38.700000000000003</v>
      </c>
      <c r="E278" s="9"/>
      <c r="G278" s="8"/>
      <c r="H278" s="22"/>
      <c r="M278" s="117" t="s">
        <v>539</v>
      </c>
      <c r="N278" s="119">
        <v>144365.66666666666</v>
      </c>
      <c r="O278" s="119">
        <v>38.833333333333336</v>
      </c>
      <c r="Q278" s="74" t="s">
        <v>539</v>
      </c>
      <c r="R278" s="38">
        <v>143691.5913</v>
      </c>
      <c r="S278" s="38">
        <v>38.714832876000003</v>
      </c>
      <c r="T278" s="32">
        <f t="shared" si="174"/>
        <v>72318947257.257935</v>
      </c>
    </row>
    <row r="279" spans="1:20" x14ac:dyDescent="0.2">
      <c r="A279" s="15">
        <v>1970</v>
      </c>
      <c r="B279" s="15">
        <v>3</v>
      </c>
      <c r="C279" s="55">
        <v>74993</v>
      </c>
      <c r="D279" s="56">
        <v>39.200000000000003</v>
      </c>
      <c r="E279" s="9"/>
      <c r="G279" s="8"/>
      <c r="H279" s="22"/>
      <c r="M279" s="117" t="s">
        <v>540</v>
      </c>
      <c r="N279" s="119">
        <v>142028.33333333334</v>
      </c>
      <c r="O279" s="119">
        <v>38.950000000000003</v>
      </c>
      <c r="Q279" s="74" t="s">
        <v>540</v>
      </c>
      <c r="R279" s="38">
        <v>143834.81318</v>
      </c>
      <c r="S279" s="38">
        <v>38.798876534999998</v>
      </c>
      <c r="T279" s="32">
        <f t="shared" si="174"/>
        <v>72548179054.072937</v>
      </c>
    </row>
    <row r="280" spans="1:20" x14ac:dyDescent="0.2">
      <c r="A280" s="15">
        <v>1970</v>
      </c>
      <c r="B280" s="15">
        <v>4</v>
      </c>
      <c r="C280" s="55">
        <v>75367</v>
      </c>
      <c r="D280" s="56">
        <v>39.299999999999997</v>
      </c>
      <c r="E280" s="9">
        <v>92</v>
      </c>
      <c r="F280" s="13" t="s">
        <v>47</v>
      </c>
      <c r="G280" s="22">
        <f t="shared" ref="G280" si="185">AVERAGE(C280:C282)</f>
        <v>74836.666666666672</v>
      </c>
      <c r="H280" s="22">
        <f t="shared" ref="H280" si="186">IF(MIN(D280:D282)/AVERAGE(D280:D282)&lt;0.97,(3*AVERAGE(D280:D282)-MIN(D280:D282))/2,AVERAGE(D280:D282))</f>
        <v>39.700000000000003</v>
      </c>
      <c r="M280" s="117" t="s">
        <v>541</v>
      </c>
      <c r="N280" s="119">
        <v>145834.66666666666</v>
      </c>
      <c r="O280" s="119">
        <v>38.666666666666664</v>
      </c>
      <c r="Q280" s="74" t="s">
        <v>541</v>
      </c>
      <c r="R280" s="38">
        <v>144486.57823000001</v>
      </c>
      <c r="S280" s="38">
        <v>38.737169438999999</v>
      </c>
      <c r="T280" s="32">
        <f t="shared" si="174"/>
        <v>72761013813.238907</v>
      </c>
    </row>
    <row r="281" spans="1:20" x14ac:dyDescent="0.2">
      <c r="A281" s="15">
        <v>1970</v>
      </c>
      <c r="B281" s="15">
        <v>5</v>
      </c>
      <c r="C281" s="55">
        <v>75217</v>
      </c>
      <c r="D281" s="56">
        <v>39.6</v>
      </c>
      <c r="E281" s="9"/>
      <c r="G281" s="8"/>
      <c r="H281" s="22"/>
      <c r="M281" s="117" t="s">
        <v>542</v>
      </c>
      <c r="N281" s="119">
        <v>145683.33333333334</v>
      </c>
      <c r="O281" s="119">
        <v>38.6</v>
      </c>
      <c r="Q281" s="74" t="s">
        <v>542</v>
      </c>
      <c r="R281" s="38">
        <v>145869.79550000001</v>
      </c>
      <c r="S281" s="38">
        <v>38.798181597000003</v>
      </c>
      <c r="T281" s="32">
        <f t="shared" si="174"/>
        <v>73573276599.241302</v>
      </c>
    </row>
    <row r="282" spans="1:20" x14ac:dyDescent="0.2">
      <c r="A282" s="15">
        <v>1970</v>
      </c>
      <c r="B282" s="15">
        <v>6</v>
      </c>
      <c r="C282" s="55">
        <v>73926</v>
      </c>
      <c r="D282" s="56">
        <v>40.200000000000003</v>
      </c>
      <c r="E282" s="9"/>
      <c r="G282" s="8"/>
      <c r="H282" s="22"/>
      <c r="M282" s="117" t="s">
        <v>543</v>
      </c>
      <c r="N282" s="119">
        <v>146243.66666666666</v>
      </c>
      <c r="O282" s="119">
        <v>38.9</v>
      </c>
      <c r="Q282" s="74" t="s">
        <v>543</v>
      </c>
      <c r="R282" s="38">
        <v>145604.70511000001</v>
      </c>
      <c r="S282" s="38">
        <v>38.781553473000002</v>
      </c>
      <c r="T282" s="32">
        <f t="shared" si="174"/>
        <v>73408096542.870209</v>
      </c>
    </row>
    <row r="283" spans="1:20" x14ac:dyDescent="0.2">
      <c r="A283" s="15">
        <v>1970</v>
      </c>
      <c r="B283" s="15">
        <v>7</v>
      </c>
      <c r="C283" s="55">
        <v>70642</v>
      </c>
      <c r="D283" s="56">
        <v>40.4</v>
      </c>
      <c r="E283" s="9">
        <v>93</v>
      </c>
      <c r="F283" s="13" t="s">
        <v>48</v>
      </c>
      <c r="G283" s="22">
        <f t="shared" ref="G283" si="187">AVERAGE(C283:C285)</f>
        <v>71362.333333333328</v>
      </c>
      <c r="H283" s="22">
        <f t="shared" ref="H283" si="188">IF(MIN(D283:D285)/AVERAGE(D283:D285)&lt;0.97,(3*AVERAGE(D283:D285)-MIN(D283:D285))/2,AVERAGE(D283:D285))</f>
        <v>40.4</v>
      </c>
      <c r="M283" s="117" t="s">
        <v>544</v>
      </c>
      <c r="N283" s="119">
        <v>144567.66666666666</v>
      </c>
      <c r="O283" s="119">
        <v>38.9</v>
      </c>
      <c r="Q283" s="74" t="s">
        <v>544</v>
      </c>
      <c r="R283" s="38">
        <v>146406.20263000001</v>
      </c>
      <c r="S283" s="38">
        <v>38.750407537000001</v>
      </c>
      <c r="T283" s="32">
        <f t="shared" si="174"/>
        <v>73752900232.142334</v>
      </c>
    </row>
    <row r="284" spans="1:20" x14ac:dyDescent="0.2">
      <c r="A284" s="15">
        <v>1970</v>
      </c>
      <c r="B284" s="15">
        <v>8</v>
      </c>
      <c r="C284" s="55">
        <v>69885</v>
      </c>
      <c r="D284" s="56">
        <v>40.4</v>
      </c>
      <c r="E284" s="9"/>
      <c r="G284" s="8"/>
      <c r="H284" s="22"/>
      <c r="M284" s="117" t="s">
        <v>545</v>
      </c>
      <c r="N284" s="119">
        <v>148112.33333333334</v>
      </c>
      <c r="O284" s="119">
        <v>38.6</v>
      </c>
      <c r="Q284" s="74" t="s">
        <v>545</v>
      </c>
      <c r="R284" s="38">
        <v>146700.51014</v>
      </c>
      <c r="S284" s="38">
        <v>38.670564151999997</v>
      </c>
      <c r="T284" s="32">
        <f t="shared" si="174"/>
        <v>73748889350.499954</v>
      </c>
    </row>
    <row r="285" spans="1:20" x14ac:dyDescent="0.2">
      <c r="A285" s="15">
        <v>1970</v>
      </c>
      <c r="B285" s="15">
        <v>9</v>
      </c>
      <c r="C285" s="55">
        <v>73560</v>
      </c>
      <c r="D285" s="56">
        <v>35.700000000000003</v>
      </c>
      <c r="E285" s="9"/>
      <c r="G285" s="8"/>
      <c r="H285" s="22"/>
      <c r="M285" s="117" t="s">
        <v>546</v>
      </c>
      <c r="N285" s="119">
        <v>146628</v>
      </c>
      <c r="O285" s="119">
        <v>38.5</v>
      </c>
      <c r="Q285" s="74" t="s">
        <v>546</v>
      </c>
      <c r="R285" s="38">
        <v>146824.66523000001</v>
      </c>
      <c r="S285" s="38">
        <v>38.696429209999998</v>
      </c>
      <c r="T285" s="32">
        <f t="shared" si="174"/>
        <v>73860673436.610367</v>
      </c>
    </row>
    <row r="286" spans="1:20" x14ac:dyDescent="0.2">
      <c r="A286" s="15">
        <v>1970</v>
      </c>
      <c r="B286" s="15">
        <v>10</v>
      </c>
      <c r="C286" s="55">
        <v>75242</v>
      </c>
      <c r="D286" s="56">
        <v>39.1</v>
      </c>
      <c r="E286" s="9">
        <v>94</v>
      </c>
      <c r="F286" s="13" t="s">
        <v>49</v>
      </c>
      <c r="G286" s="22">
        <f t="shared" ref="G286" si="189">AVERAGE(C286:C288)</f>
        <v>75472</v>
      </c>
      <c r="H286" s="22">
        <f t="shared" ref="H286" si="190">IF(MIN(D286:D288)/AVERAGE(D286:D288)&lt;0.97,(3*AVERAGE(D286:D288)-MIN(D286:D288))/2,AVERAGE(D286:D288))</f>
        <v>38.93333333333333</v>
      </c>
      <c r="M286" s="117" t="s">
        <v>547</v>
      </c>
      <c r="N286" s="119">
        <v>147905.33333333334</v>
      </c>
      <c r="O286" s="119">
        <v>38.800000000000004</v>
      </c>
      <c r="Q286" s="74" t="s">
        <v>547</v>
      </c>
      <c r="R286" s="38">
        <v>147310.80765</v>
      </c>
      <c r="S286" s="38">
        <v>38.681992983000001</v>
      </c>
      <c r="T286" s="32">
        <f t="shared" si="174"/>
        <v>74077583161.885712</v>
      </c>
    </row>
    <row r="287" spans="1:20" x14ac:dyDescent="0.2">
      <c r="A287" s="15">
        <v>1970</v>
      </c>
      <c r="B287" s="15">
        <v>11</v>
      </c>
      <c r="C287" s="55">
        <v>75439</v>
      </c>
      <c r="D287" s="56">
        <v>38.4</v>
      </c>
      <c r="E287" s="9"/>
      <c r="G287" s="8"/>
      <c r="H287" s="22"/>
      <c r="M287" s="117" t="s">
        <v>561</v>
      </c>
      <c r="N287" s="119">
        <v>146271.66666666666</v>
      </c>
      <c r="O287" s="119">
        <v>38.833333333333329</v>
      </c>
      <c r="Q287" s="13" t="s">
        <v>561</v>
      </c>
      <c r="R287" s="38">
        <v>148094.11254</v>
      </c>
      <c r="S287" s="38">
        <v>38.685387732000002</v>
      </c>
      <c r="T287" s="32">
        <f t="shared" ref="T287:T288" si="191">R287*S287*52/4*1000</f>
        <v>74478016137.67247</v>
      </c>
    </row>
    <row r="288" spans="1:20" x14ac:dyDescent="0.2">
      <c r="A288" s="15">
        <v>1970</v>
      </c>
      <c r="B288" s="15">
        <v>12</v>
      </c>
      <c r="C288" s="55">
        <v>75735</v>
      </c>
      <c r="D288" s="56">
        <v>39.299999999999997</v>
      </c>
      <c r="E288" s="9"/>
      <c r="G288" s="8"/>
      <c r="H288" s="22"/>
      <c r="M288" s="117" t="s">
        <v>562</v>
      </c>
      <c r="N288" s="119">
        <v>150118</v>
      </c>
      <c r="O288" s="119">
        <v>38.766666666666673</v>
      </c>
      <c r="Q288" s="13" t="s">
        <v>562</v>
      </c>
      <c r="R288" s="38">
        <v>148677.43994000001</v>
      </c>
      <c r="S288" s="38">
        <v>38.836568337000003</v>
      </c>
      <c r="T288" s="32">
        <f t="shared" si="191"/>
        <v>75063580233.200317</v>
      </c>
    </row>
    <row r="289" spans="1:15" x14ac:dyDescent="0.2">
      <c r="A289" s="15">
        <v>1971</v>
      </c>
      <c r="B289" s="15">
        <v>1</v>
      </c>
      <c r="C289" s="55">
        <v>74022</v>
      </c>
      <c r="D289" s="56">
        <v>38.799999999999997</v>
      </c>
      <c r="E289" s="9">
        <v>95</v>
      </c>
      <c r="F289" s="13" t="s">
        <v>50</v>
      </c>
      <c r="G289" s="22">
        <f t="shared" ref="G289" si="192">AVERAGE(C289:C291)</f>
        <v>74151</v>
      </c>
      <c r="H289" s="22">
        <f t="shared" ref="H289" si="193">IF(MIN(D289:D291)/AVERAGE(D289:D291)&lt;0.97,(3*AVERAGE(D289:D291)-MIN(D289:D291))/2,AVERAGE(D289:D291))</f>
        <v>38.733333333333327</v>
      </c>
      <c r="L289" s="19"/>
      <c r="M289" s="19"/>
      <c r="N289" s="19"/>
      <c r="O289" s="19"/>
    </row>
    <row r="290" spans="1:15" x14ac:dyDescent="0.2">
      <c r="A290" s="15">
        <v>1971</v>
      </c>
      <c r="B290" s="15">
        <v>2</v>
      </c>
      <c r="C290" s="55">
        <v>73981</v>
      </c>
      <c r="D290" s="56">
        <v>38.4</v>
      </c>
      <c r="E290" s="9"/>
      <c r="G290" s="8"/>
      <c r="H290" s="22"/>
      <c r="L290" s="19"/>
      <c r="M290" s="19"/>
      <c r="N290" s="19"/>
      <c r="O290" s="19"/>
    </row>
    <row r="291" spans="1:15" x14ac:dyDescent="0.2">
      <c r="A291" s="15">
        <v>1971</v>
      </c>
      <c r="B291" s="15">
        <v>3</v>
      </c>
      <c r="C291" s="55">
        <v>74450</v>
      </c>
      <c r="D291" s="56">
        <v>39</v>
      </c>
      <c r="E291" s="9"/>
      <c r="G291" s="8"/>
      <c r="H291" s="22"/>
      <c r="L291" s="19"/>
      <c r="M291" s="19"/>
      <c r="N291" s="19"/>
      <c r="O291" s="19"/>
    </row>
    <row r="292" spans="1:15" x14ac:dyDescent="0.2">
      <c r="A292" s="15">
        <v>1971</v>
      </c>
      <c r="B292" s="15">
        <v>4</v>
      </c>
      <c r="C292" s="55">
        <v>74065</v>
      </c>
      <c r="D292" s="56">
        <v>39.1</v>
      </c>
      <c r="E292" s="9">
        <v>96</v>
      </c>
      <c r="F292" s="13" t="s">
        <v>51</v>
      </c>
      <c r="G292" s="22">
        <f t="shared" ref="G292" si="194">AVERAGE(C292:C294)</f>
        <v>74642.333333333328</v>
      </c>
      <c r="H292" s="22">
        <f t="shared" ref="H292" si="195">IF(MIN(D292:D294)/AVERAGE(D292:D294)&lt;0.97,(3*AVERAGE(D292:D294)-MIN(D292:D294))/2,AVERAGE(D292:D294))</f>
        <v>39.5</v>
      </c>
      <c r="L292" s="19"/>
      <c r="M292" s="19"/>
      <c r="N292" s="19"/>
      <c r="O292" s="19"/>
    </row>
    <row r="293" spans="1:15" x14ac:dyDescent="0.2">
      <c r="A293" s="15">
        <v>1971</v>
      </c>
      <c r="B293" s="15">
        <v>5</v>
      </c>
      <c r="C293" s="55">
        <v>75580</v>
      </c>
      <c r="D293" s="56">
        <v>39.5</v>
      </c>
      <c r="E293" s="9"/>
      <c r="G293" s="8"/>
      <c r="H293" s="22"/>
      <c r="L293" s="19"/>
      <c r="M293" s="19"/>
      <c r="N293" s="19"/>
      <c r="O293" s="19"/>
    </row>
    <row r="294" spans="1:15" x14ac:dyDescent="0.2">
      <c r="A294" s="15">
        <v>1971</v>
      </c>
      <c r="B294" s="15">
        <v>6</v>
      </c>
      <c r="C294" s="55">
        <v>74282</v>
      </c>
      <c r="D294" s="56">
        <v>39.9</v>
      </c>
      <c r="E294" s="9"/>
      <c r="G294" s="8"/>
      <c r="H294" s="22"/>
      <c r="L294" s="19"/>
      <c r="M294" s="19"/>
      <c r="N294" s="19"/>
      <c r="O294" s="19"/>
    </row>
    <row r="295" spans="1:15" x14ac:dyDescent="0.2">
      <c r="A295" s="15">
        <v>1971</v>
      </c>
      <c r="B295" s="15">
        <v>7</v>
      </c>
      <c r="C295" s="55">
        <v>70073</v>
      </c>
      <c r="D295" s="56">
        <v>40.1</v>
      </c>
      <c r="E295" s="9">
        <v>97</v>
      </c>
      <c r="F295" s="13" t="s">
        <v>52</v>
      </c>
      <c r="G295" s="22">
        <f t="shared" ref="G295" si="196">AVERAGE(C295:C297)</f>
        <v>72021.333333333328</v>
      </c>
      <c r="H295" s="22">
        <f t="shared" ref="H295" si="197">IF(MIN(D295:D297)/AVERAGE(D295:D297)&lt;0.97,(3*AVERAGE(D295:D297)-MIN(D295:D297))/2,AVERAGE(D295:D297))</f>
        <v>39.93333333333333</v>
      </c>
      <c r="L295" s="19"/>
      <c r="M295" s="19"/>
      <c r="N295" s="19"/>
      <c r="O295" s="19"/>
    </row>
    <row r="296" spans="1:15" x14ac:dyDescent="0.2">
      <c r="A296" s="15">
        <v>1971</v>
      </c>
      <c r="B296" s="15">
        <v>8</v>
      </c>
      <c r="C296" s="55">
        <v>70712</v>
      </c>
      <c r="D296" s="56">
        <v>40</v>
      </c>
      <c r="E296" s="9"/>
      <c r="G296" s="8"/>
      <c r="H296" s="22"/>
      <c r="L296" s="19"/>
      <c r="M296" s="19"/>
      <c r="N296" s="19"/>
      <c r="O296" s="19"/>
    </row>
    <row r="297" spans="1:15" x14ac:dyDescent="0.2">
      <c r="A297" s="15">
        <v>1971</v>
      </c>
      <c r="B297" s="15">
        <v>9</v>
      </c>
      <c r="C297" s="55">
        <v>75279</v>
      </c>
      <c r="D297" s="56">
        <v>39.700000000000003</v>
      </c>
      <c r="E297" s="9"/>
      <c r="G297" s="8"/>
      <c r="H297" s="22"/>
      <c r="L297" s="19"/>
      <c r="M297" s="19"/>
      <c r="N297" s="19"/>
      <c r="O297" s="19"/>
    </row>
    <row r="298" spans="1:15" x14ac:dyDescent="0.2">
      <c r="A298" s="15">
        <v>1971</v>
      </c>
      <c r="B298" s="15">
        <v>10</v>
      </c>
      <c r="C298" s="55">
        <v>76535</v>
      </c>
      <c r="D298" s="56">
        <v>38.799999999999997</v>
      </c>
      <c r="E298" s="9">
        <v>98</v>
      </c>
      <c r="F298" s="13" t="s">
        <v>53</v>
      </c>
      <c r="G298" s="22">
        <f t="shared" ref="G298" si="198">AVERAGE(C298:C300)</f>
        <v>76978.333333333328</v>
      </c>
      <c r="H298" s="22">
        <f t="shared" ref="H298" si="199">IF(MIN(D298:D300)/AVERAGE(D298:D300)&lt;0.97,(3*AVERAGE(D298:D300)-MIN(D298:D300))/2,AVERAGE(D298:D300))</f>
        <v>39.033333333333331</v>
      </c>
      <c r="L298" s="19"/>
      <c r="M298" s="19"/>
      <c r="N298" s="19"/>
      <c r="O298" s="19"/>
    </row>
    <row r="299" spans="1:15" x14ac:dyDescent="0.2">
      <c r="A299" s="15">
        <v>1971</v>
      </c>
      <c r="B299" s="15">
        <v>11</v>
      </c>
      <c r="C299" s="55">
        <v>77195</v>
      </c>
      <c r="D299" s="56">
        <v>39.299999999999997</v>
      </c>
      <c r="E299" s="9"/>
      <c r="G299" s="8"/>
      <c r="H299" s="22"/>
      <c r="L299" s="19"/>
      <c r="M299" s="19"/>
      <c r="N299" s="19"/>
      <c r="O299" s="19"/>
    </row>
    <row r="300" spans="1:15" x14ac:dyDescent="0.2">
      <c r="A300" s="15">
        <v>1971</v>
      </c>
      <c r="B300" s="15">
        <v>12</v>
      </c>
      <c r="C300" s="55">
        <v>77205</v>
      </c>
      <c r="D300" s="56">
        <v>39</v>
      </c>
      <c r="E300" s="9"/>
      <c r="G300" s="8"/>
      <c r="H300" s="22"/>
      <c r="L300" s="19"/>
      <c r="M300" s="19"/>
      <c r="N300" s="19"/>
      <c r="O300" s="19"/>
    </row>
    <row r="301" spans="1:15" x14ac:dyDescent="0.2">
      <c r="A301" s="15">
        <v>1972</v>
      </c>
      <c r="B301" s="15">
        <v>1</v>
      </c>
      <c r="C301" s="55">
        <v>75663</v>
      </c>
      <c r="D301" s="56">
        <v>38.700000000000003</v>
      </c>
      <c r="E301" s="9">
        <v>99</v>
      </c>
      <c r="F301" s="13" t="s">
        <v>54</v>
      </c>
      <c r="G301" s="22">
        <f t="shared" ref="G301" si="200">AVERAGE(C301:C303)</f>
        <v>76245</v>
      </c>
      <c r="H301" s="22">
        <f t="shared" ref="H301" si="201">IF(MIN(D301:D303)/AVERAGE(D301:D303)&lt;0.97,(3*AVERAGE(D301:D303)-MIN(D301:D303))/2,AVERAGE(D301:D303))</f>
        <v>38.800000000000004</v>
      </c>
      <c r="L301" s="19"/>
      <c r="M301" s="19"/>
      <c r="N301" s="19"/>
      <c r="O301" s="19"/>
    </row>
    <row r="302" spans="1:15" x14ac:dyDescent="0.2">
      <c r="A302" s="15">
        <v>1972</v>
      </c>
      <c r="B302" s="15">
        <v>2</v>
      </c>
      <c r="C302" s="55">
        <v>75906</v>
      </c>
      <c r="D302" s="56">
        <v>38.6</v>
      </c>
      <c r="E302" s="9"/>
      <c r="G302" s="8"/>
      <c r="H302" s="22"/>
      <c r="L302" s="19"/>
      <c r="M302" s="19"/>
      <c r="N302" s="19"/>
      <c r="O302" s="19"/>
    </row>
    <row r="303" spans="1:15" x14ac:dyDescent="0.2">
      <c r="A303" s="15">
        <v>1972</v>
      </c>
      <c r="B303" s="15">
        <v>3</v>
      </c>
      <c r="C303" s="55">
        <v>77166</v>
      </c>
      <c r="D303" s="56">
        <v>39.1</v>
      </c>
      <c r="E303" s="9"/>
      <c r="G303" s="8"/>
      <c r="H303" s="22"/>
      <c r="L303" s="19"/>
      <c r="M303" s="19"/>
      <c r="N303" s="19"/>
      <c r="O303" s="19"/>
    </row>
    <row r="304" spans="1:15" x14ac:dyDescent="0.2">
      <c r="A304" s="15">
        <v>1972</v>
      </c>
      <c r="B304" s="15">
        <v>4</v>
      </c>
      <c r="C304" s="55">
        <v>77592</v>
      </c>
      <c r="D304" s="56">
        <v>39.200000000000003</v>
      </c>
      <c r="E304" s="9">
        <v>100</v>
      </c>
      <c r="F304" s="13" t="s">
        <v>55</v>
      </c>
      <c r="G304" s="22">
        <f t="shared" ref="G304" si="202">AVERAGE(C304:C306)</f>
        <v>77432.666666666672</v>
      </c>
      <c r="H304" s="22">
        <f t="shared" ref="H304" si="203">IF(MIN(D304:D306)/AVERAGE(D304:D306)&lt;0.97,(3*AVERAGE(D304:D306)-MIN(D304:D306))/2,AVERAGE(D304:D306))</f>
        <v>39.533333333333331</v>
      </c>
      <c r="L304" s="19"/>
      <c r="M304" s="19"/>
      <c r="N304" s="19"/>
      <c r="O304" s="19"/>
    </row>
    <row r="305" spans="1:15" x14ac:dyDescent="0.2">
      <c r="A305" s="15">
        <v>1972</v>
      </c>
      <c r="B305" s="15">
        <v>5</v>
      </c>
      <c r="C305" s="55">
        <v>78072</v>
      </c>
      <c r="D305" s="56">
        <v>39.4</v>
      </c>
      <c r="E305" s="9"/>
      <c r="G305" s="8"/>
      <c r="H305" s="22"/>
      <c r="L305" s="19"/>
      <c r="M305" s="19"/>
      <c r="N305" s="19"/>
      <c r="O305" s="19"/>
    </row>
    <row r="306" spans="1:15" x14ac:dyDescent="0.2">
      <c r="A306" s="15">
        <v>1972</v>
      </c>
      <c r="B306" s="15">
        <v>6</v>
      </c>
      <c r="C306" s="55">
        <v>76634</v>
      </c>
      <c r="D306" s="56">
        <v>40</v>
      </c>
      <c r="E306" s="9"/>
      <c r="G306" s="8"/>
      <c r="H306" s="22"/>
      <c r="L306" s="19"/>
      <c r="M306" s="19"/>
      <c r="N306" s="19"/>
      <c r="O306" s="19"/>
    </row>
    <row r="307" spans="1:15" x14ac:dyDescent="0.2">
      <c r="A307" s="15">
        <v>1972</v>
      </c>
      <c r="B307" s="15">
        <v>7</v>
      </c>
      <c r="C307" s="55">
        <v>72954</v>
      </c>
      <c r="D307" s="56">
        <v>40.200000000000003</v>
      </c>
      <c r="E307" s="9">
        <v>101</v>
      </c>
      <c r="F307" s="13" t="s">
        <v>56</v>
      </c>
      <c r="G307" s="22">
        <f t="shared" ref="G307" si="204">AVERAGE(C307:C309)</f>
        <v>74816.333333333328</v>
      </c>
      <c r="H307" s="22">
        <f t="shared" ref="H307" si="205">IF(MIN(D307:D309)/AVERAGE(D307:D309)&lt;0.97,(3*AVERAGE(D307:D309)-MIN(D307:D309))/2,AVERAGE(D307:D309))</f>
        <v>40.133333333333333</v>
      </c>
      <c r="L307" s="19"/>
      <c r="M307" s="19"/>
      <c r="N307" s="19"/>
      <c r="O307" s="19"/>
    </row>
    <row r="308" spans="1:15" x14ac:dyDescent="0.2">
      <c r="A308" s="15">
        <v>1972</v>
      </c>
      <c r="B308" s="15">
        <v>8</v>
      </c>
      <c r="C308" s="55">
        <v>73465</v>
      </c>
      <c r="D308" s="56">
        <v>40.200000000000003</v>
      </c>
      <c r="E308" s="9"/>
      <c r="G308" s="8"/>
      <c r="H308" s="22"/>
      <c r="L308" s="19"/>
      <c r="M308" s="19"/>
      <c r="N308" s="19"/>
      <c r="O308" s="19"/>
    </row>
    <row r="309" spans="1:15" x14ac:dyDescent="0.2">
      <c r="A309" s="15">
        <v>1972</v>
      </c>
      <c r="B309" s="15">
        <v>9</v>
      </c>
      <c r="C309" s="55">
        <v>78030</v>
      </c>
      <c r="D309" s="56">
        <v>40</v>
      </c>
      <c r="E309" s="9"/>
      <c r="G309" s="8"/>
      <c r="H309" s="22"/>
      <c r="L309" s="19"/>
      <c r="M309" s="19"/>
      <c r="N309" s="19"/>
      <c r="O309" s="19"/>
    </row>
    <row r="310" spans="1:15" x14ac:dyDescent="0.2">
      <c r="A310" s="15">
        <v>1972</v>
      </c>
      <c r="B310" s="15">
        <v>10</v>
      </c>
      <c r="C310" s="55">
        <v>79231</v>
      </c>
      <c r="D310" s="56">
        <v>39</v>
      </c>
      <c r="E310" s="9">
        <v>102</v>
      </c>
      <c r="F310" s="13" t="s">
        <v>57</v>
      </c>
      <c r="G310" s="22">
        <f t="shared" ref="G310" si="206">AVERAGE(C310:C312)</f>
        <v>79501</v>
      </c>
      <c r="H310" s="22">
        <f t="shared" ref="H310" si="207">IF(MIN(D310:D312)/AVERAGE(D310:D312)&lt;0.97,(3*AVERAGE(D310:D312)-MIN(D310:D312))/2,AVERAGE(D310:D312))</f>
        <v>39.066666666666663</v>
      </c>
      <c r="L310" s="19"/>
      <c r="M310" s="19"/>
      <c r="N310" s="19"/>
      <c r="O310" s="19"/>
    </row>
    <row r="311" spans="1:15" x14ac:dyDescent="0.2">
      <c r="A311" s="15">
        <v>1972</v>
      </c>
      <c r="B311" s="15">
        <v>11</v>
      </c>
      <c r="C311" s="55">
        <v>79550</v>
      </c>
      <c r="D311" s="56">
        <v>39.1</v>
      </c>
      <c r="E311" s="9"/>
      <c r="G311" s="8"/>
      <c r="H311" s="22"/>
      <c r="L311" s="19"/>
      <c r="M311" s="19"/>
      <c r="N311" s="19"/>
      <c r="O311" s="19"/>
    </row>
    <row r="312" spans="1:15" x14ac:dyDescent="0.2">
      <c r="A312" s="15">
        <v>1972</v>
      </c>
      <c r="B312" s="15">
        <v>12</v>
      </c>
      <c r="C312" s="55">
        <v>79722</v>
      </c>
      <c r="D312" s="56">
        <v>39.1</v>
      </c>
      <c r="E312" s="9"/>
      <c r="G312" s="8"/>
      <c r="H312" s="22"/>
      <c r="L312" s="19"/>
      <c r="M312" s="19"/>
      <c r="N312" s="19"/>
      <c r="O312" s="19"/>
    </row>
    <row r="313" spans="1:15" x14ac:dyDescent="0.2">
      <c r="A313" s="15">
        <v>1973</v>
      </c>
      <c r="B313" s="15">
        <v>1</v>
      </c>
      <c r="C313" s="55">
        <v>76559</v>
      </c>
      <c r="D313" s="56">
        <v>38.4</v>
      </c>
      <c r="E313" s="9">
        <v>103</v>
      </c>
      <c r="F313" s="13" t="s">
        <v>58</v>
      </c>
      <c r="G313" s="22">
        <f t="shared" ref="G313" si="208">AVERAGE(C313:C315)</f>
        <v>78041.666666666672</v>
      </c>
      <c r="H313" s="22">
        <f t="shared" ref="H313" si="209">IF(MIN(D313:D315)/AVERAGE(D313:D315)&lt;0.97,(3*AVERAGE(D313:D315)-MIN(D313:D315))/2,AVERAGE(D313:D315))</f>
        <v>38.666666666666664</v>
      </c>
      <c r="L313" s="19"/>
      <c r="M313" s="19"/>
      <c r="N313" s="19"/>
      <c r="O313" s="19"/>
    </row>
    <row r="314" spans="1:15" x14ac:dyDescent="0.2">
      <c r="A314" s="15">
        <v>1973</v>
      </c>
      <c r="B314" s="15">
        <v>2</v>
      </c>
      <c r="C314" s="55">
        <v>78198</v>
      </c>
      <c r="D314" s="56">
        <v>38.5</v>
      </c>
      <c r="E314" s="9"/>
      <c r="G314" s="8"/>
      <c r="H314" s="22"/>
      <c r="L314" s="19"/>
      <c r="M314" s="19"/>
      <c r="N314" s="19"/>
      <c r="O314" s="19"/>
    </row>
    <row r="315" spans="1:15" x14ac:dyDescent="0.2">
      <c r="A315" s="15">
        <v>1973</v>
      </c>
      <c r="B315" s="15">
        <v>3</v>
      </c>
      <c r="C315" s="55">
        <v>79368</v>
      </c>
      <c r="D315" s="56">
        <v>39.1</v>
      </c>
      <c r="E315" s="9"/>
      <c r="G315" s="8"/>
      <c r="H315" s="22"/>
      <c r="L315" s="19"/>
      <c r="M315" s="19"/>
      <c r="N315" s="19"/>
      <c r="O315" s="19"/>
    </row>
    <row r="316" spans="1:15" x14ac:dyDescent="0.2">
      <c r="A316" s="15">
        <v>1973</v>
      </c>
      <c r="B316" s="15">
        <v>4</v>
      </c>
      <c r="C316" s="55">
        <v>80131</v>
      </c>
      <c r="D316" s="56">
        <v>39</v>
      </c>
      <c r="E316" s="9">
        <v>104</v>
      </c>
      <c r="F316" s="13" t="s">
        <v>59</v>
      </c>
      <c r="G316" s="22">
        <f t="shared" ref="G316" si="210">AVERAGE(C316:C318)</f>
        <v>80024</v>
      </c>
      <c r="H316" s="22">
        <f t="shared" ref="H316" si="211">IF(MIN(D316:D318)/AVERAGE(D316:D318)&lt;0.97,(3*AVERAGE(D316:D318)-MIN(D316:D318))/2,AVERAGE(D316:D318))</f>
        <v>39.566666666666663</v>
      </c>
      <c r="L316" s="19"/>
      <c r="M316" s="19"/>
      <c r="N316" s="19"/>
      <c r="O316" s="19"/>
    </row>
    <row r="317" spans="1:15" x14ac:dyDescent="0.2">
      <c r="A317" s="15">
        <v>1973</v>
      </c>
      <c r="B317" s="15">
        <v>5</v>
      </c>
      <c r="C317" s="55">
        <v>80489</v>
      </c>
      <c r="D317" s="56">
        <v>39.6</v>
      </c>
      <c r="E317" s="9"/>
      <c r="G317" s="8"/>
      <c r="H317" s="22"/>
      <c r="L317" s="19"/>
      <c r="M317" s="19"/>
      <c r="N317" s="19"/>
      <c r="O317" s="19"/>
    </row>
    <row r="318" spans="1:15" x14ac:dyDescent="0.2">
      <c r="A318" s="15">
        <v>1973</v>
      </c>
      <c r="B318" s="15">
        <v>6</v>
      </c>
      <c r="C318" s="55">
        <v>79452</v>
      </c>
      <c r="D318" s="56">
        <v>40.1</v>
      </c>
      <c r="E318" s="9"/>
      <c r="G318" s="8"/>
      <c r="H318" s="22"/>
      <c r="L318" s="19"/>
      <c r="M318" s="19"/>
      <c r="N318" s="19"/>
      <c r="O318" s="19"/>
    </row>
    <row r="319" spans="1:15" x14ac:dyDescent="0.2">
      <c r="A319" s="15">
        <v>1973</v>
      </c>
      <c r="B319" s="15">
        <v>7</v>
      </c>
      <c r="C319" s="55">
        <v>75765</v>
      </c>
      <c r="D319" s="56">
        <v>40.4</v>
      </c>
      <c r="E319" s="9">
        <v>105</v>
      </c>
      <c r="F319" s="13" t="s">
        <v>60</v>
      </c>
      <c r="G319" s="22">
        <f t="shared" ref="G319" si="212">AVERAGE(C319:C321)</f>
        <v>77312.666666666672</v>
      </c>
      <c r="H319" s="22">
        <f t="shared" ref="H319" si="213">IF(MIN(D319:D321)/AVERAGE(D319:D321)&lt;0.97,(3*AVERAGE(D319:D321)-MIN(D319:D321))/2,AVERAGE(D319:D321))</f>
        <v>40.199999999999996</v>
      </c>
      <c r="L319" s="19"/>
      <c r="M319" s="19"/>
      <c r="N319" s="19"/>
      <c r="O319" s="19"/>
    </row>
    <row r="320" spans="1:15" x14ac:dyDescent="0.2">
      <c r="A320" s="15">
        <v>1973</v>
      </c>
      <c r="B320" s="15">
        <v>8</v>
      </c>
      <c r="C320" s="55">
        <v>75604</v>
      </c>
      <c r="D320" s="56">
        <v>40.299999999999997</v>
      </c>
      <c r="E320" s="9"/>
      <c r="G320" s="8"/>
      <c r="H320" s="22"/>
      <c r="L320" s="19"/>
      <c r="M320" s="19"/>
      <c r="N320" s="19"/>
      <c r="O320" s="19"/>
    </row>
    <row r="321" spans="1:15" x14ac:dyDescent="0.2">
      <c r="A321" s="15">
        <v>1973</v>
      </c>
      <c r="B321" s="15">
        <v>9</v>
      </c>
      <c r="C321" s="55">
        <v>80569</v>
      </c>
      <c r="D321" s="56">
        <v>39.9</v>
      </c>
      <c r="E321" s="9"/>
      <c r="G321" s="8"/>
      <c r="H321" s="22"/>
      <c r="L321" s="19"/>
      <c r="M321" s="19"/>
      <c r="N321" s="19"/>
      <c r="O321" s="19"/>
    </row>
    <row r="322" spans="1:15" x14ac:dyDescent="0.2">
      <c r="A322" s="15">
        <v>1973</v>
      </c>
      <c r="B322" s="15">
        <v>10</v>
      </c>
      <c r="C322" s="55">
        <v>82320</v>
      </c>
      <c r="D322" s="56">
        <v>38.9</v>
      </c>
      <c r="E322" s="9">
        <v>106</v>
      </c>
      <c r="F322" s="13" t="s">
        <v>61</v>
      </c>
      <c r="G322" s="22">
        <f t="shared" ref="G322" si="214">AVERAGE(C322:C324)</f>
        <v>82554</v>
      </c>
      <c r="H322" s="22">
        <f t="shared" ref="H322" si="215">IF(MIN(D322:D324)/AVERAGE(D322:D324)&lt;0.97,(3*AVERAGE(D322:D324)-MIN(D322:D324))/2,AVERAGE(D322:D324))</f>
        <v>39.033333333333331</v>
      </c>
      <c r="L322" s="19"/>
      <c r="M322" s="19"/>
      <c r="N322" s="19"/>
      <c r="O322" s="19"/>
    </row>
    <row r="323" spans="1:15" x14ac:dyDescent="0.2">
      <c r="A323" s="15">
        <v>1973</v>
      </c>
      <c r="B323" s="15">
        <v>11</v>
      </c>
      <c r="C323" s="55">
        <v>82568</v>
      </c>
      <c r="D323" s="56">
        <v>39.1</v>
      </c>
      <c r="E323" s="9"/>
      <c r="G323" s="8"/>
      <c r="H323" s="22"/>
      <c r="L323" s="19"/>
      <c r="M323" s="19"/>
      <c r="N323" s="19"/>
      <c r="O323" s="19"/>
    </row>
    <row r="324" spans="1:15" x14ac:dyDescent="0.2">
      <c r="A324" s="15">
        <v>1973</v>
      </c>
      <c r="B324" s="15">
        <v>12</v>
      </c>
      <c r="C324" s="55">
        <v>82774</v>
      </c>
      <c r="D324" s="56">
        <v>39.1</v>
      </c>
      <c r="E324" s="9"/>
      <c r="G324" s="8"/>
      <c r="H324" s="22"/>
      <c r="L324" s="19"/>
      <c r="M324" s="19"/>
      <c r="N324" s="19"/>
      <c r="O324" s="19"/>
    </row>
    <row r="325" spans="1:15" x14ac:dyDescent="0.2">
      <c r="A325" s="15">
        <v>1974</v>
      </c>
      <c r="B325" s="15">
        <v>1</v>
      </c>
      <c r="C325" s="55">
        <v>80095</v>
      </c>
      <c r="D325" s="56">
        <v>38.299999999999997</v>
      </c>
      <c r="E325" s="9">
        <v>107</v>
      </c>
      <c r="F325" s="13" t="s">
        <v>62</v>
      </c>
      <c r="G325" s="22">
        <f t="shared" ref="G325" si="216">AVERAGE(C325:C327)</f>
        <v>80726</v>
      </c>
      <c r="H325" s="22">
        <f t="shared" ref="H325" si="217">IF(MIN(D325:D327)/AVERAGE(D325:D327)&lt;0.97,(3*AVERAGE(D325:D327)-MIN(D325:D327))/2,AVERAGE(D325:D327))</f>
        <v>38.499999999999993</v>
      </c>
      <c r="L325" s="19"/>
      <c r="M325" s="19"/>
      <c r="N325" s="19"/>
      <c r="O325" s="19"/>
    </row>
    <row r="326" spans="1:15" x14ac:dyDescent="0.2">
      <c r="A326" s="15">
        <v>1974</v>
      </c>
      <c r="B326" s="15">
        <v>2</v>
      </c>
      <c r="C326" s="55">
        <v>80724</v>
      </c>
      <c r="D326" s="56">
        <v>38.4</v>
      </c>
      <c r="E326" s="9"/>
      <c r="G326" s="8"/>
      <c r="H326" s="22"/>
      <c r="L326" s="19"/>
      <c r="M326" s="19"/>
      <c r="N326" s="19"/>
      <c r="O326" s="19"/>
    </row>
    <row r="327" spans="1:15" x14ac:dyDescent="0.2">
      <c r="A327" s="15">
        <v>1974</v>
      </c>
      <c r="B327" s="15">
        <v>3</v>
      </c>
      <c r="C327" s="55">
        <v>81359</v>
      </c>
      <c r="D327" s="56">
        <v>38.799999999999997</v>
      </c>
      <c r="E327" s="9"/>
      <c r="G327" s="8"/>
      <c r="H327" s="22"/>
      <c r="L327" s="19"/>
      <c r="M327" s="19"/>
      <c r="N327" s="19"/>
      <c r="O327" s="19"/>
    </row>
    <row r="328" spans="1:15" x14ac:dyDescent="0.2">
      <c r="A328" s="15">
        <v>1974</v>
      </c>
      <c r="B328" s="15">
        <v>4</v>
      </c>
      <c r="C328" s="55">
        <v>80021</v>
      </c>
      <c r="D328" s="56">
        <v>37.700000000000003</v>
      </c>
      <c r="E328" s="9">
        <v>108</v>
      </c>
      <c r="F328" s="13" t="s">
        <v>63</v>
      </c>
      <c r="G328" s="22">
        <f t="shared" ref="G328" si="218">AVERAGE(C328:C330)</f>
        <v>81012</v>
      </c>
      <c r="H328" s="22">
        <f t="shared" ref="H328" si="219">IF(MIN(D328:D330)/AVERAGE(D328:D330)&lt;0.97,(3*AVERAGE(D328:D330)-MIN(D328:D330))/2,AVERAGE(D328:D330))</f>
        <v>39.54999999999999</v>
      </c>
      <c r="L328" s="19"/>
      <c r="M328" s="19"/>
      <c r="N328" s="19"/>
      <c r="O328" s="19"/>
    </row>
    <row r="329" spans="1:15" x14ac:dyDescent="0.2">
      <c r="A329" s="15">
        <v>1974</v>
      </c>
      <c r="B329" s="15">
        <v>5</v>
      </c>
      <c r="C329" s="55">
        <v>82240</v>
      </c>
      <c r="D329" s="56">
        <v>39.299999999999997</v>
      </c>
      <c r="E329" s="9"/>
      <c r="G329" s="8"/>
      <c r="H329" s="22"/>
      <c r="L329" s="19"/>
      <c r="M329" s="19"/>
      <c r="N329" s="19"/>
      <c r="O329" s="19"/>
    </row>
    <row r="330" spans="1:15" x14ac:dyDescent="0.2">
      <c r="A330" s="15">
        <v>1974</v>
      </c>
      <c r="B330" s="15">
        <v>6</v>
      </c>
      <c r="C330" s="55">
        <v>80775</v>
      </c>
      <c r="D330" s="56">
        <v>39.799999999999997</v>
      </c>
      <c r="E330" s="9"/>
      <c r="G330" s="8"/>
      <c r="H330" s="22"/>
      <c r="L330" s="19"/>
      <c r="M330" s="19"/>
      <c r="N330" s="19"/>
      <c r="O330" s="19"/>
    </row>
    <row r="331" spans="1:15" x14ac:dyDescent="0.2">
      <c r="A331" s="15">
        <v>1974</v>
      </c>
      <c r="B331" s="15">
        <v>7</v>
      </c>
      <c r="C331" s="55">
        <v>76728</v>
      </c>
      <c r="D331" s="56">
        <v>40</v>
      </c>
      <c r="E331" s="9">
        <v>109</v>
      </c>
      <c r="F331" s="13" t="s">
        <v>64</v>
      </c>
      <c r="G331" s="22">
        <f t="shared" ref="G331" si="220">AVERAGE(C331:C333)</f>
        <v>78412.666666666672</v>
      </c>
      <c r="H331" s="22">
        <f t="shared" ref="H331" si="221">IF(MIN(D331:D333)/AVERAGE(D331:D333)&lt;0.97,(3*AVERAGE(D331:D333)-MIN(D331:D333))/2,AVERAGE(D331:D333))</f>
        <v>39.833333333333336</v>
      </c>
      <c r="L331" s="19"/>
      <c r="M331" s="19"/>
      <c r="N331" s="19"/>
      <c r="O331" s="19"/>
    </row>
    <row r="332" spans="1:15" x14ac:dyDescent="0.2">
      <c r="A332" s="15">
        <v>1974</v>
      </c>
      <c r="B332" s="15">
        <v>8</v>
      </c>
      <c r="C332" s="55">
        <v>76785</v>
      </c>
      <c r="D332" s="56">
        <v>40</v>
      </c>
      <c r="E332" s="9"/>
      <c r="G332" s="8"/>
      <c r="H332" s="22"/>
      <c r="L332" s="19"/>
      <c r="M332" s="19"/>
      <c r="N332" s="19"/>
      <c r="O332" s="19"/>
    </row>
    <row r="333" spans="1:15" x14ac:dyDescent="0.2">
      <c r="A333" s="15">
        <v>1974</v>
      </c>
      <c r="B333" s="15">
        <v>9</v>
      </c>
      <c r="C333" s="55">
        <v>81725</v>
      </c>
      <c r="D333" s="56">
        <v>39.5</v>
      </c>
      <c r="E333" s="9"/>
      <c r="G333" s="8"/>
      <c r="H333" s="22"/>
      <c r="L333" s="19"/>
      <c r="M333" s="19"/>
      <c r="N333" s="19"/>
      <c r="O333" s="19"/>
    </row>
    <row r="334" spans="1:15" x14ac:dyDescent="0.2">
      <c r="A334" s="15">
        <v>1974</v>
      </c>
      <c r="B334" s="15">
        <v>10</v>
      </c>
      <c r="C334" s="55">
        <v>82799</v>
      </c>
      <c r="D334" s="56">
        <v>39.299999999999997</v>
      </c>
      <c r="E334" s="9">
        <v>110</v>
      </c>
      <c r="F334" s="13" t="s">
        <v>65</v>
      </c>
      <c r="G334" s="22">
        <f t="shared" ref="G334" si="222">AVERAGE(C334:C336)</f>
        <v>82300.666666666672</v>
      </c>
      <c r="H334" s="22">
        <f t="shared" ref="H334" si="223">IF(MIN(D334:D336)/AVERAGE(D334:D336)&lt;0.97,(3*AVERAGE(D334:D336)-MIN(D334:D336))/2,AVERAGE(D334:D336))</f>
        <v>38.766666666666673</v>
      </c>
      <c r="L334" s="19"/>
      <c r="M334" s="19"/>
      <c r="N334" s="19"/>
      <c r="O334" s="19"/>
    </row>
    <row r="335" spans="1:15" x14ac:dyDescent="0.2">
      <c r="A335" s="15">
        <v>1974</v>
      </c>
      <c r="B335" s="15">
        <v>11</v>
      </c>
      <c r="C335" s="55">
        <v>82527</v>
      </c>
      <c r="D335" s="56">
        <v>38.6</v>
      </c>
      <c r="E335" s="9"/>
      <c r="G335" s="8"/>
      <c r="H335" s="22"/>
      <c r="L335" s="19"/>
      <c r="M335" s="19"/>
      <c r="N335" s="19"/>
      <c r="O335" s="19"/>
    </row>
    <row r="336" spans="1:15" x14ac:dyDescent="0.2">
      <c r="A336" s="15">
        <v>1974</v>
      </c>
      <c r="B336" s="15">
        <v>12</v>
      </c>
      <c r="C336" s="55">
        <v>81576</v>
      </c>
      <c r="D336" s="56">
        <v>38.4</v>
      </c>
      <c r="E336" s="9"/>
      <c r="G336" s="8"/>
      <c r="H336" s="22"/>
      <c r="L336" s="19"/>
      <c r="M336" s="19"/>
      <c r="N336" s="19"/>
      <c r="O336" s="19"/>
    </row>
    <row r="337" spans="1:15" x14ac:dyDescent="0.2">
      <c r="A337" s="15">
        <v>1975</v>
      </c>
      <c r="B337" s="15">
        <v>1</v>
      </c>
      <c r="C337" s="55">
        <v>79377</v>
      </c>
      <c r="D337" s="56">
        <v>38.200000000000003</v>
      </c>
      <c r="E337" s="9">
        <v>111</v>
      </c>
      <c r="F337" s="13" t="s">
        <v>66</v>
      </c>
      <c r="G337" s="22">
        <f t="shared" ref="G337" si="224">AVERAGE(C337:C339)</f>
        <v>79219.666666666672</v>
      </c>
      <c r="H337" s="22">
        <f t="shared" ref="H337" si="225">IF(MIN(D337:D339)/AVERAGE(D337:D339)&lt;0.97,(3*AVERAGE(D337:D339)-MIN(D337:D339))/2,AVERAGE(D337:D339))</f>
        <v>38.06666666666667</v>
      </c>
      <c r="L337" s="19"/>
      <c r="M337" s="19"/>
      <c r="N337" s="19"/>
      <c r="O337" s="19"/>
    </row>
    <row r="338" spans="1:15" x14ac:dyDescent="0.2">
      <c r="A338" s="15">
        <v>1975</v>
      </c>
      <c r="B338" s="15">
        <v>2</v>
      </c>
      <c r="C338" s="55">
        <v>78931</v>
      </c>
      <c r="D338" s="56">
        <v>37.799999999999997</v>
      </c>
      <c r="E338" s="9"/>
      <c r="G338" s="8"/>
      <c r="H338" s="22"/>
      <c r="L338" s="19"/>
      <c r="M338" s="19"/>
      <c r="N338" s="19"/>
      <c r="O338" s="19"/>
    </row>
    <row r="339" spans="1:15" x14ac:dyDescent="0.2">
      <c r="A339" s="15">
        <v>1975</v>
      </c>
      <c r="B339" s="15">
        <v>3</v>
      </c>
      <c r="C339" s="55">
        <v>79351</v>
      </c>
      <c r="D339" s="56">
        <v>38.200000000000003</v>
      </c>
      <c r="E339" s="9"/>
      <c r="G339" s="8"/>
      <c r="H339" s="22"/>
      <c r="L339" s="19"/>
      <c r="M339" s="19"/>
      <c r="N339" s="19"/>
      <c r="O339" s="19"/>
    </row>
    <row r="340" spans="1:15" x14ac:dyDescent="0.2">
      <c r="A340" s="15">
        <v>1975</v>
      </c>
      <c r="B340" s="15">
        <v>4</v>
      </c>
      <c r="C340" s="55">
        <v>80299</v>
      </c>
      <c r="D340" s="56">
        <v>38.5</v>
      </c>
      <c r="E340" s="9">
        <v>112</v>
      </c>
      <c r="F340" s="13" t="s">
        <v>67</v>
      </c>
      <c r="G340" s="22">
        <f t="shared" ref="G340" si="226">AVERAGE(C340:C342)</f>
        <v>80070</v>
      </c>
      <c r="H340" s="22">
        <f t="shared" ref="H340" si="227">IF(MIN(D340:D342)/AVERAGE(D340:D342)&lt;0.97,(3*AVERAGE(D340:D342)-MIN(D340:D342))/2,AVERAGE(D340:D342))</f>
        <v>38.800000000000004</v>
      </c>
      <c r="L340" s="19"/>
      <c r="M340" s="19"/>
      <c r="N340" s="19"/>
      <c r="O340" s="19"/>
    </row>
    <row r="341" spans="1:15" x14ac:dyDescent="0.2">
      <c r="A341" s="15">
        <v>1975</v>
      </c>
      <c r="B341" s="15">
        <v>5</v>
      </c>
      <c r="C341" s="55">
        <v>80531</v>
      </c>
      <c r="D341" s="56">
        <v>39</v>
      </c>
      <c r="E341" s="9"/>
      <c r="G341" s="8"/>
      <c r="H341" s="22"/>
      <c r="L341" s="19"/>
      <c r="M341" s="19"/>
      <c r="N341" s="19"/>
      <c r="O341" s="19"/>
    </row>
    <row r="342" spans="1:15" x14ac:dyDescent="0.2">
      <c r="A342" s="15">
        <v>1975</v>
      </c>
      <c r="B342" s="15">
        <v>6</v>
      </c>
      <c r="C342" s="55">
        <v>79380</v>
      </c>
      <c r="D342" s="56">
        <v>38.9</v>
      </c>
      <c r="E342" s="9"/>
      <c r="G342" s="8"/>
      <c r="H342" s="22"/>
      <c r="L342" s="19"/>
      <c r="M342" s="19"/>
      <c r="N342" s="19"/>
      <c r="O342" s="19"/>
    </row>
    <row r="343" spans="1:15" x14ac:dyDescent="0.2">
      <c r="A343" s="15">
        <v>1975</v>
      </c>
      <c r="B343" s="15">
        <v>7</v>
      </c>
      <c r="C343" s="55">
        <v>74460</v>
      </c>
      <c r="D343" s="56">
        <v>39.299999999999997</v>
      </c>
      <c r="E343" s="9">
        <v>113</v>
      </c>
      <c r="F343" s="13" t="s">
        <v>68</v>
      </c>
      <c r="G343" s="22">
        <f t="shared" ref="G343" si="228">AVERAGE(C343:C345)</f>
        <v>76947</v>
      </c>
      <c r="H343" s="22">
        <f t="shared" ref="H343" si="229">IF(MIN(D343:D345)/AVERAGE(D343:D345)&lt;0.97,(3*AVERAGE(D343:D345)-MIN(D343:D345))/2,AVERAGE(D343:D345))</f>
        <v>39.366666666666667</v>
      </c>
      <c r="L343" s="19"/>
      <c r="M343" s="19"/>
      <c r="N343" s="19"/>
      <c r="O343" s="19"/>
    </row>
    <row r="344" spans="1:15" x14ac:dyDescent="0.2">
      <c r="A344" s="15">
        <v>1975</v>
      </c>
      <c r="B344" s="15">
        <v>8</v>
      </c>
      <c r="C344" s="55">
        <v>75623</v>
      </c>
      <c r="D344" s="56">
        <v>39.5</v>
      </c>
      <c r="E344" s="9"/>
      <c r="G344" s="8"/>
      <c r="H344" s="22"/>
      <c r="L344" s="19"/>
      <c r="M344" s="19"/>
      <c r="N344" s="19"/>
      <c r="O344" s="19"/>
    </row>
    <row r="345" spans="1:15" x14ac:dyDescent="0.2">
      <c r="A345" s="15">
        <v>1975</v>
      </c>
      <c r="B345" s="15">
        <v>9</v>
      </c>
      <c r="C345" s="55">
        <v>80758</v>
      </c>
      <c r="D345" s="56">
        <v>39.299999999999997</v>
      </c>
      <c r="E345" s="9"/>
      <c r="G345" s="8"/>
      <c r="H345" s="22"/>
      <c r="L345" s="19"/>
      <c r="M345" s="19"/>
      <c r="N345" s="19"/>
      <c r="O345" s="19"/>
    </row>
    <row r="346" spans="1:15" x14ac:dyDescent="0.2">
      <c r="A346" s="15">
        <v>1975</v>
      </c>
      <c r="B346" s="15">
        <v>10</v>
      </c>
      <c r="C346" s="55">
        <v>82091</v>
      </c>
      <c r="D346" s="56">
        <v>38.6</v>
      </c>
      <c r="E346" s="9">
        <v>114</v>
      </c>
      <c r="F346" s="13" t="s">
        <v>69</v>
      </c>
      <c r="G346" s="22">
        <f t="shared" ref="G346" si="230">AVERAGE(C346:C348)</f>
        <v>82210.666666666672</v>
      </c>
      <c r="H346" s="22">
        <f t="shared" ref="H346" si="231">IF(MIN(D346:D348)/AVERAGE(D346:D348)&lt;0.97,(3*AVERAGE(D346:D348)-MIN(D346:D348))/2,AVERAGE(D346:D348))</f>
        <v>38.56666666666667</v>
      </c>
      <c r="L346" s="19"/>
      <c r="M346" s="19"/>
      <c r="N346" s="19"/>
      <c r="O346" s="19"/>
    </row>
    <row r="347" spans="1:15" x14ac:dyDescent="0.2">
      <c r="A347" s="15">
        <v>1975</v>
      </c>
      <c r="B347" s="15">
        <v>11</v>
      </c>
      <c r="C347" s="55">
        <v>82277</v>
      </c>
      <c r="D347" s="56">
        <v>38.4</v>
      </c>
      <c r="E347" s="9"/>
      <c r="G347" s="8"/>
      <c r="H347" s="22"/>
      <c r="L347" s="19"/>
      <c r="M347" s="19"/>
      <c r="N347" s="19"/>
      <c r="O347" s="19"/>
    </row>
    <row r="348" spans="1:15" x14ac:dyDescent="0.2">
      <c r="A348" s="15">
        <v>1975</v>
      </c>
      <c r="B348" s="15">
        <v>12</v>
      </c>
      <c r="C348" s="55">
        <v>82264</v>
      </c>
      <c r="D348" s="56">
        <v>38.700000000000003</v>
      </c>
      <c r="E348" s="9"/>
      <c r="G348" s="8"/>
      <c r="H348" s="22"/>
      <c r="L348" s="19"/>
      <c r="M348" s="19"/>
      <c r="N348" s="19"/>
      <c r="O348" s="19"/>
    </row>
    <row r="349" spans="1:15" x14ac:dyDescent="0.2">
      <c r="A349" s="15">
        <v>1976</v>
      </c>
      <c r="B349" s="15">
        <v>1</v>
      </c>
      <c r="C349" s="55">
        <v>81037</v>
      </c>
      <c r="D349" s="56">
        <v>38.4</v>
      </c>
      <c r="E349" s="9">
        <v>115</v>
      </c>
      <c r="F349" s="13" t="s">
        <v>70</v>
      </c>
      <c r="G349" s="22">
        <f t="shared" ref="G349" si="232">AVERAGE(C349:C351)</f>
        <v>81250.666666666672</v>
      </c>
      <c r="H349" s="22">
        <f t="shared" ref="H349" si="233">IF(MIN(D349:D351)/AVERAGE(D349:D351)&lt;0.97,(3*AVERAGE(D349:D351)-MIN(D349:D351))/2,AVERAGE(D349:D351))</f>
        <v>38.233333333333334</v>
      </c>
      <c r="L349" s="19"/>
      <c r="M349" s="19"/>
      <c r="N349" s="19"/>
      <c r="O349" s="19"/>
    </row>
    <row r="350" spans="1:15" x14ac:dyDescent="0.2">
      <c r="A350" s="15">
        <v>1976</v>
      </c>
      <c r="B350" s="15">
        <v>2</v>
      </c>
      <c r="C350" s="55">
        <v>81064</v>
      </c>
      <c r="D350" s="56">
        <v>38</v>
      </c>
      <c r="E350" s="9"/>
      <c r="G350" s="8"/>
      <c r="H350" s="22"/>
      <c r="L350" s="19"/>
      <c r="M350" s="19"/>
      <c r="N350" s="19"/>
      <c r="O350" s="19"/>
    </row>
    <row r="351" spans="1:15" x14ac:dyDescent="0.2">
      <c r="A351" s="15">
        <v>1976</v>
      </c>
      <c r="B351" s="15">
        <v>3</v>
      </c>
      <c r="C351" s="55">
        <v>81651</v>
      </c>
      <c r="D351" s="56">
        <v>38.299999999999997</v>
      </c>
      <c r="E351" s="9"/>
      <c r="G351" s="8"/>
      <c r="H351" s="22"/>
      <c r="L351" s="19"/>
      <c r="M351" s="19"/>
      <c r="N351" s="19"/>
      <c r="O351" s="19"/>
    </row>
    <row r="352" spans="1:15" x14ac:dyDescent="0.2">
      <c r="A352" s="15">
        <v>1976</v>
      </c>
      <c r="B352" s="15">
        <v>4</v>
      </c>
      <c r="C352" s="55">
        <v>81503</v>
      </c>
      <c r="D352" s="56">
        <v>37.4</v>
      </c>
      <c r="E352" s="9">
        <v>116</v>
      </c>
      <c r="F352" s="13" t="s">
        <v>71</v>
      </c>
      <c r="G352" s="22">
        <f t="shared" ref="G352" si="234">AVERAGE(C352:C354)</f>
        <v>82830.333333333328</v>
      </c>
      <c r="H352" s="22">
        <f t="shared" ref="H352" si="235">IF(MIN(D352:D354)/AVERAGE(D352:D354)&lt;0.97,(3*AVERAGE(D352:D354)-MIN(D352:D354))/2,AVERAGE(D352:D354))</f>
        <v>38.466666666666661</v>
      </c>
      <c r="L352" s="19"/>
      <c r="M352" s="19"/>
      <c r="N352" s="19"/>
      <c r="O352" s="19"/>
    </row>
    <row r="353" spans="1:15" x14ac:dyDescent="0.2">
      <c r="A353" s="15">
        <v>1976</v>
      </c>
      <c r="B353" s="15">
        <v>5</v>
      </c>
      <c r="C353" s="55">
        <v>83424</v>
      </c>
      <c r="D353" s="56">
        <v>38.799999999999997</v>
      </c>
      <c r="E353" s="9"/>
      <c r="G353" s="8"/>
      <c r="H353" s="22"/>
      <c r="L353" s="19"/>
      <c r="M353" s="19"/>
      <c r="N353" s="19"/>
      <c r="O353" s="19"/>
    </row>
    <row r="354" spans="1:15" x14ac:dyDescent="0.2">
      <c r="A354" s="43">
        <v>1976</v>
      </c>
      <c r="B354" s="43">
        <v>6</v>
      </c>
      <c r="C354" s="53">
        <v>83564</v>
      </c>
      <c r="D354" s="52">
        <v>39.200000000000003</v>
      </c>
      <c r="E354" s="9"/>
      <c r="G354" s="8"/>
      <c r="H354" s="22"/>
      <c r="L354" s="19"/>
      <c r="M354" s="19"/>
      <c r="N354" s="19"/>
      <c r="O354" s="19"/>
    </row>
    <row r="355" spans="1:15" x14ac:dyDescent="0.2">
      <c r="A355" s="15">
        <v>1976</v>
      </c>
      <c r="B355" s="15">
        <v>7</v>
      </c>
      <c r="C355" s="53">
        <v>79327</v>
      </c>
      <c r="D355" s="52">
        <v>39.6</v>
      </c>
      <c r="E355" s="9">
        <v>117</v>
      </c>
      <c r="F355" s="13" t="s">
        <v>72</v>
      </c>
      <c r="G355" s="22">
        <f t="shared" ref="G355" si="236">AVERAGE(C355:C357)</f>
        <v>81177.333333333328</v>
      </c>
      <c r="H355" s="22">
        <f t="shared" ref="H355" si="237">IF(MIN(D355:D357)/AVERAGE(D355:D357)&lt;0.97,(3*AVERAGE(D355:D357)-MIN(D355:D357))/2,AVERAGE(D355:D357))</f>
        <v>39.466666666666669</v>
      </c>
      <c r="L355" s="19"/>
      <c r="M355" s="19"/>
      <c r="N355" s="19"/>
      <c r="O355" s="19"/>
    </row>
    <row r="356" spans="1:15" x14ac:dyDescent="0.2">
      <c r="A356" s="15">
        <v>1976</v>
      </c>
      <c r="B356" s="15">
        <v>8</v>
      </c>
      <c r="C356" s="53">
        <v>79256</v>
      </c>
      <c r="D356" s="52">
        <v>39.6</v>
      </c>
      <c r="E356" s="9"/>
      <c r="G356" s="8"/>
      <c r="H356" s="22"/>
      <c r="L356" s="19"/>
      <c r="M356" s="19"/>
      <c r="N356" s="19"/>
      <c r="O356" s="19"/>
    </row>
    <row r="357" spans="1:15" x14ac:dyDescent="0.2">
      <c r="A357" s="15">
        <v>1976</v>
      </c>
      <c r="B357" s="15">
        <v>9</v>
      </c>
      <c r="C357" s="53">
        <v>84949</v>
      </c>
      <c r="D357" s="52">
        <v>39.200000000000003</v>
      </c>
      <c r="E357" s="9"/>
      <c r="G357" s="8"/>
      <c r="H357" s="22"/>
      <c r="L357" s="19"/>
      <c r="M357" s="19"/>
      <c r="N357" s="19"/>
      <c r="O357" s="19"/>
    </row>
    <row r="358" spans="1:15" x14ac:dyDescent="0.2">
      <c r="A358" s="15">
        <v>1976</v>
      </c>
      <c r="B358" s="15">
        <v>10</v>
      </c>
      <c r="C358" s="53">
        <v>86110</v>
      </c>
      <c r="D358" s="52">
        <v>38.6</v>
      </c>
      <c r="E358" s="9">
        <v>118</v>
      </c>
      <c r="F358" s="13" t="s">
        <v>73</v>
      </c>
      <c r="G358" s="22">
        <f t="shared" ref="G358" si="238">AVERAGE(C358:C360)</f>
        <v>86384.666666666672</v>
      </c>
      <c r="H358" s="22">
        <f t="shared" ref="H358" si="239">IF(MIN(D358:D360)/AVERAGE(D358:D360)&lt;0.97,(3*AVERAGE(D358:D360)-MIN(D358:D360))/2,AVERAGE(D358:D360))</f>
        <v>38.533333333333331</v>
      </c>
      <c r="L358" s="19"/>
      <c r="M358" s="19"/>
      <c r="N358" s="19"/>
      <c r="O358" s="19"/>
    </row>
    <row r="359" spans="1:15" x14ac:dyDescent="0.2">
      <c r="A359" s="15">
        <v>1976</v>
      </c>
      <c r="B359" s="15">
        <v>11</v>
      </c>
      <c r="C359" s="53">
        <v>86458</v>
      </c>
      <c r="D359" s="52">
        <v>38.4</v>
      </c>
      <c r="E359" s="9"/>
      <c r="G359" s="8"/>
      <c r="H359" s="22"/>
      <c r="L359" s="19"/>
      <c r="M359" s="19"/>
      <c r="N359" s="19"/>
      <c r="O359" s="19"/>
    </row>
    <row r="360" spans="1:15" x14ac:dyDescent="0.2">
      <c r="A360" s="15">
        <v>1976</v>
      </c>
      <c r="B360" s="15">
        <v>12</v>
      </c>
      <c r="C360" s="53">
        <v>86586</v>
      </c>
      <c r="D360" s="52">
        <v>38.6</v>
      </c>
      <c r="E360" s="9"/>
      <c r="G360" s="8"/>
      <c r="H360" s="22"/>
      <c r="L360" s="19"/>
      <c r="M360" s="19"/>
      <c r="N360" s="19"/>
      <c r="O360" s="19"/>
    </row>
    <row r="361" spans="1:15" x14ac:dyDescent="0.2">
      <c r="A361" s="15">
        <v>1977</v>
      </c>
      <c r="B361" s="15">
        <v>1</v>
      </c>
      <c r="C361" s="53">
        <v>83510</v>
      </c>
      <c r="D361" s="52">
        <v>37.799999999999997</v>
      </c>
      <c r="E361" s="9">
        <v>119</v>
      </c>
      <c r="F361" s="13" t="s">
        <v>74</v>
      </c>
      <c r="G361" s="22">
        <f t="shared" ref="G361" si="240">AVERAGE(C361:C363)</f>
        <v>84754.666666666672</v>
      </c>
      <c r="H361" s="22">
        <f t="shared" ref="H361" si="241">IF(MIN(D361:D363)/AVERAGE(D361:D363)&lt;0.97,(3*AVERAGE(D361:D363)-MIN(D361:D363))/2,AVERAGE(D361:D363))</f>
        <v>38.199999999999996</v>
      </c>
      <c r="L361" s="19"/>
      <c r="M361" s="19"/>
      <c r="N361" s="19"/>
      <c r="O361" s="19"/>
    </row>
    <row r="362" spans="1:15" x14ac:dyDescent="0.2">
      <c r="A362" s="15">
        <v>1977</v>
      </c>
      <c r="B362" s="15">
        <v>2</v>
      </c>
      <c r="C362" s="53">
        <v>84800</v>
      </c>
      <c r="D362" s="52">
        <v>38.299999999999997</v>
      </c>
      <c r="E362" s="9"/>
      <c r="G362" s="8"/>
      <c r="H362" s="22"/>
      <c r="L362" s="19"/>
      <c r="M362" s="19"/>
      <c r="N362" s="19"/>
      <c r="O362" s="19"/>
    </row>
    <row r="363" spans="1:15" x14ac:dyDescent="0.2">
      <c r="A363" s="15">
        <v>1977</v>
      </c>
      <c r="B363" s="15">
        <v>3</v>
      </c>
      <c r="C363" s="53">
        <v>85954</v>
      </c>
      <c r="D363" s="52">
        <v>38.5</v>
      </c>
      <c r="E363" s="9"/>
      <c r="G363" s="8"/>
      <c r="H363" s="22"/>
      <c r="L363" s="19"/>
      <c r="M363" s="19"/>
      <c r="N363" s="19"/>
      <c r="O363" s="19"/>
    </row>
    <row r="364" spans="1:15" x14ac:dyDescent="0.2">
      <c r="A364" s="15">
        <v>1977</v>
      </c>
      <c r="B364" s="15">
        <v>4</v>
      </c>
      <c r="C364" s="53">
        <v>86191</v>
      </c>
      <c r="D364" s="52">
        <v>38.6</v>
      </c>
      <c r="E364" s="9">
        <v>120</v>
      </c>
      <c r="F364" s="13" t="s">
        <v>75</v>
      </c>
      <c r="G364" s="22">
        <f t="shared" ref="G364" si="242">AVERAGE(C364:C366)</f>
        <v>86680.666666666672</v>
      </c>
      <c r="H364" s="22">
        <f t="shared" ref="H364" si="243">IF(MIN(D364:D366)/AVERAGE(D364:D366)&lt;0.97,(3*AVERAGE(D364:D366)-MIN(D364:D366))/2,AVERAGE(D364:D366))</f>
        <v>39.033333333333331</v>
      </c>
      <c r="L364" s="19"/>
      <c r="M364" s="19"/>
      <c r="N364" s="19"/>
      <c r="O364" s="19"/>
    </row>
    <row r="365" spans="1:15" x14ac:dyDescent="0.2">
      <c r="A365" s="15">
        <v>1977</v>
      </c>
      <c r="B365" s="15">
        <v>5</v>
      </c>
      <c r="C365" s="53">
        <v>87707</v>
      </c>
      <c r="D365" s="52">
        <v>39.1</v>
      </c>
      <c r="E365" s="9"/>
      <c r="G365" s="8"/>
      <c r="H365" s="22"/>
      <c r="L365" s="19"/>
      <c r="M365" s="19"/>
      <c r="N365" s="19"/>
      <c r="O365" s="19"/>
    </row>
    <row r="366" spans="1:15" x14ac:dyDescent="0.2">
      <c r="A366" s="15">
        <v>1977</v>
      </c>
      <c r="B366" s="15">
        <v>6</v>
      </c>
      <c r="C366" s="53">
        <v>86144</v>
      </c>
      <c r="D366" s="52">
        <v>39.4</v>
      </c>
      <c r="E366" s="9"/>
      <c r="G366" s="8"/>
      <c r="H366" s="22"/>
      <c r="L366" s="19"/>
      <c r="M366" s="19"/>
      <c r="N366" s="19"/>
      <c r="O366" s="19"/>
    </row>
    <row r="367" spans="1:15" x14ac:dyDescent="0.2">
      <c r="A367" s="15">
        <v>1977</v>
      </c>
      <c r="B367" s="15">
        <v>7</v>
      </c>
      <c r="C367" s="53">
        <v>82517</v>
      </c>
      <c r="D367" s="52">
        <v>39.799999999999997</v>
      </c>
      <c r="E367" s="9">
        <v>121</v>
      </c>
      <c r="F367" s="13" t="s">
        <v>76</v>
      </c>
      <c r="G367" s="22">
        <f t="shared" ref="G367" si="244">AVERAGE(C367:C369)</f>
        <v>84449.666666666672</v>
      </c>
      <c r="H367" s="22">
        <f t="shared" ref="H367" si="245">IF(MIN(D367:D369)/AVERAGE(D367:D369)&lt;0.97,(3*AVERAGE(D367:D369)-MIN(D367:D369))/2,AVERAGE(D367:D369))</f>
        <v>39.56666666666667</v>
      </c>
      <c r="L367" s="19"/>
      <c r="M367" s="19"/>
      <c r="N367" s="19"/>
      <c r="O367" s="19"/>
    </row>
    <row r="368" spans="1:15" x14ac:dyDescent="0.2">
      <c r="A368" s="15">
        <v>1977</v>
      </c>
      <c r="B368" s="15">
        <v>8</v>
      </c>
      <c r="C368" s="53">
        <v>82714</v>
      </c>
      <c r="D368" s="52">
        <v>39.700000000000003</v>
      </c>
      <c r="E368" s="9"/>
      <c r="G368" s="8"/>
      <c r="H368" s="22"/>
      <c r="L368" s="19"/>
      <c r="M368" s="19"/>
      <c r="N368" s="19"/>
      <c r="O368" s="19"/>
    </row>
    <row r="369" spans="1:15" x14ac:dyDescent="0.2">
      <c r="A369" s="15">
        <v>1977</v>
      </c>
      <c r="B369" s="15">
        <v>9</v>
      </c>
      <c r="C369" s="53">
        <v>88118</v>
      </c>
      <c r="D369" s="52">
        <v>39.200000000000003</v>
      </c>
      <c r="E369" s="9"/>
      <c r="G369" s="8"/>
      <c r="H369" s="22"/>
      <c r="L369" s="19"/>
      <c r="M369" s="19"/>
      <c r="N369" s="19"/>
      <c r="O369" s="19"/>
    </row>
    <row r="370" spans="1:15" x14ac:dyDescent="0.2">
      <c r="A370" s="15">
        <v>1977</v>
      </c>
      <c r="B370" s="15">
        <v>10</v>
      </c>
      <c r="C370" s="53">
        <v>89550</v>
      </c>
      <c r="D370" s="52">
        <v>38.799999999999997</v>
      </c>
      <c r="E370" s="9">
        <v>122</v>
      </c>
      <c r="F370" s="13" t="s">
        <v>77</v>
      </c>
      <c r="G370" s="22">
        <f t="shared" ref="G370" si="246">AVERAGE(C370:C372)</f>
        <v>90103.333333333328</v>
      </c>
      <c r="H370" s="22">
        <f t="shared" ref="H370" si="247">IF(MIN(D370:D372)/AVERAGE(D370:D372)&lt;0.97,(3*AVERAGE(D370:D372)-MIN(D370:D372))/2,AVERAGE(D370:D372))</f>
        <v>38.466666666666661</v>
      </c>
      <c r="L370" s="19"/>
      <c r="M370" s="19"/>
      <c r="N370" s="19"/>
      <c r="O370" s="19"/>
    </row>
    <row r="371" spans="1:15" x14ac:dyDescent="0.2">
      <c r="A371" s="15">
        <v>1977</v>
      </c>
      <c r="B371" s="15">
        <v>11</v>
      </c>
      <c r="C371" s="53">
        <v>90397</v>
      </c>
      <c r="D371" s="52">
        <v>38.299999999999997</v>
      </c>
      <c r="E371" s="9"/>
      <c r="G371" s="8"/>
      <c r="H371" s="22"/>
      <c r="L371" s="19"/>
      <c r="M371" s="19"/>
      <c r="N371" s="19"/>
      <c r="O371" s="19"/>
    </row>
    <row r="372" spans="1:15" x14ac:dyDescent="0.2">
      <c r="A372" s="15">
        <v>1977</v>
      </c>
      <c r="B372" s="15">
        <v>12</v>
      </c>
      <c r="C372" s="53">
        <v>90363</v>
      </c>
      <c r="D372" s="52">
        <v>38.299999999999997</v>
      </c>
      <c r="E372" s="9"/>
      <c r="G372" s="8"/>
      <c r="H372" s="22"/>
      <c r="L372" s="19"/>
      <c r="M372" s="19"/>
      <c r="N372" s="19"/>
      <c r="O372" s="19"/>
    </row>
    <row r="373" spans="1:15" x14ac:dyDescent="0.2">
      <c r="A373" s="15">
        <v>1978</v>
      </c>
      <c r="B373" s="15">
        <v>1</v>
      </c>
      <c r="C373" s="53">
        <v>87523</v>
      </c>
      <c r="D373" s="52">
        <v>37.9</v>
      </c>
      <c r="E373" s="9">
        <v>123</v>
      </c>
      <c r="F373" s="13" t="s">
        <v>78</v>
      </c>
      <c r="G373" s="22">
        <f t="shared" ref="G373" si="248">AVERAGE(C373:C375)</f>
        <v>88406</v>
      </c>
      <c r="H373" s="22">
        <f t="shared" ref="H373" si="249">IF(MIN(D373:D375)/AVERAGE(D373:D375)&lt;0.97,(3*AVERAGE(D373:D375)-MIN(D373:D375))/2,AVERAGE(D373:D375))</f>
        <v>38.233333333333334</v>
      </c>
      <c r="L373" s="19"/>
      <c r="M373" s="19"/>
      <c r="N373" s="19"/>
      <c r="O373" s="19"/>
    </row>
    <row r="374" spans="1:15" x14ac:dyDescent="0.2">
      <c r="A374" s="15">
        <v>1978</v>
      </c>
      <c r="B374" s="15">
        <v>2</v>
      </c>
      <c r="C374" s="53">
        <v>88235</v>
      </c>
      <c r="D374" s="52">
        <v>38.1</v>
      </c>
      <c r="E374" s="9"/>
      <c r="G374" s="8"/>
      <c r="H374" s="22"/>
      <c r="L374" s="19"/>
      <c r="M374" s="19"/>
      <c r="N374" s="19"/>
      <c r="O374" s="19"/>
    </row>
    <row r="375" spans="1:15" x14ac:dyDescent="0.2">
      <c r="A375" s="15">
        <v>1978</v>
      </c>
      <c r="B375" s="15">
        <v>3</v>
      </c>
      <c r="C375" s="53">
        <v>89460</v>
      </c>
      <c r="D375" s="52">
        <v>38.700000000000003</v>
      </c>
      <c r="E375" s="9"/>
      <c r="G375" s="8"/>
      <c r="H375" s="22"/>
      <c r="L375" s="19"/>
      <c r="M375" s="19"/>
      <c r="N375" s="19"/>
      <c r="O375" s="19"/>
    </row>
    <row r="376" spans="1:15" x14ac:dyDescent="0.2">
      <c r="A376" s="15">
        <v>1978</v>
      </c>
      <c r="B376" s="15">
        <v>4</v>
      </c>
      <c r="C376" s="53">
        <v>91255</v>
      </c>
      <c r="D376" s="52">
        <v>38.799999999999997</v>
      </c>
      <c r="E376" s="9">
        <v>124</v>
      </c>
      <c r="F376" s="13" t="s">
        <v>79</v>
      </c>
      <c r="G376" s="22">
        <f t="shared" ref="G376" si="250">AVERAGE(C376:C378)</f>
        <v>91246.666666666672</v>
      </c>
      <c r="H376" s="22">
        <f t="shared" ref="H376" si="251">IF(MIN(D376:D378)/AVERAGE(D376:D378)&lt;0.97,(3*AVERAGE(D376:D378)-MIN(D376:D378))/2,AVERAGE(D376:D378))</f>
        <v>39.166666666666664</v>
      </c>
      <c r="L376" s="19"/>
      <c r="M376" s="19"/>
      <c r="N376" s="19"/>
      <c r="O376" s="19"/>
    </row>
    <row r="377" spans="1:15" x14ac:dyDescent="0.2">
      <c r="A377" s="15">
        <v>1978</v>
      </c>
      <c r="B377" s="15">
        <v>5</v>
      </c>
      <c r="C377" s="53">
        <v>91711</v>
      </c>
      <c r="D377" s="52">
        <v>39</v>
      </c>
      <c r="E377" s="9"/>
      <c r="G377" s="8"/>
      <c r="H377" s="22"/>
      <c r="L377" s="19"/>
      <c r="M377" s="19"/>
      <c r="N377" s="19"/>
      <c r="O377" s="19"/>
    </row>
    <row r="378" spans="1:15" x14ac:dyDescent="0.2">
      <c r="A378" s="15">
        <v>1978</v>
      </c>
      <c r="B378" s="15">
        <v>6</v>
      </c>
      <c r="C378" s="53">
        <v>90774</v>
      </c>
      <c r="D378" s="52">
        <v>39.700000000000003</v>
      </c>
      <c r="E378" s="9"/>
      <c r="G378" s="8"/>
      <c r="H378" s="22"/>
      <c r="L378" s="19"/>
      <c r="M378" s="19"/>
      <c r="N378" s="19"/>
      <c r="O378" s="19"/>
    </row>
    <row r="379" spans="1:15" x14ac:dyDescent="0.2">
      <c r="A379" s="15">
        <v>1978</v>
      </c>
      <c r="B379" s="15">
        <v>7</v>
      </c>
      <c r="C379" s="53">
        <v>86328</v>
      </c>
      <c r="D379" s="52">
        <v>39.799999999999997</v>
      </c>
      <c r="E379" s="9">
        <v>125</v>
      </c>
      <c r="F379" s="13" t="s">
        <v>80</v>
      </c>
      <c r="G379" s="22">
        <f t="shared" ref="G379" si="252">AVERAGE(C379:C381)</f>
        <v>88368.666666666672</v>
      </c>
      <c r="H379" s="22">
        <f t="shared" ref="H379" si="253">IF(MIN(D379:D381)/AVERAGE(D379:D381)&lt;0.97,(3*AVERAGE(D379:D381)-MIN(D379:D381))/2,AVERAGE(D379:D381))</f>
        <v>39.733333333333327</v>
      </c>
      <c r="L379" s="19"/>
      <c r="M379" s="19"/>
      <c r="N379" s="19"/>
      <c r="O379" s="19"/>
    </row>
    <row r="380" spans="1:15" x14ac:dyDescent="0.2">
      <c r="A380" s="15">
        <v>1978</v>
      </c>
      <c r="B380" s="15">
        <v>8</v>
      </c>
      <c r="C380" s="53">
        <v>86692</v>
      </c>
      <c r="D380" s="52">
        <v>39.9</v>
      </c>
      <c r="E380" s="9"/>
      <c r="G380" s="8"/>
      <c r="H380" s="22"/>
      <c r="L380" s="19"/>
      <c r="M380" s="19"/>
      <c r="N380" s="19"/>
      <c r="O380" s="19"/>
    </row>
    <row r="381" spans="1:15" x14ac:dyDescent="0.2">
      <c r="A381" s="15">
        <v>1978</v>
      </c>
      <c r="B381" s="15">
        <v>9</v>
      </c>
      <c r="C381" s="53">
        <v>92086</v>
      </c>
      <c r="D381" s="52">
        <v>39.5</v>
      </c>
      <c r="E381" s="9"/>
      <c r="G381" s="8"/>
      <c r="H381" s="22"/>
    </row>
    <row r="382" spans="1:15" x14ac:dyDescent="0.2">
      <c r="A382" s="15">
        <v>1978</v>
      </c>
      <c r="B382" s="15">
        <v>10</v>
      </c>
      <c r="C382" s="53">
        <v>93622</v>
      </c>
      <c r="D382" s="52">
        <v>38.9</v>
      </c>
      <c r="E382" s="9">
        <v>126</v>
      </c>
      <c r="F382" s="13" t="s">
        <v>81</v>
      </c>
      <c r="G382" s="22">
        <f t="shared" ref="G382" si="254">AVERAGE(C382:C384)</f>
        <v>93883.666666666672</v>
      </c>
      <c r="H382" s="22">
        <f t="shared" ref="H382" si="255">IF(MIN(D382:D384)/AVERAGE(D382:D384)&lt;0.97,(3*AVERAGE(D382:D384)-MIN(D382:D384))/2,AVERAGE(D382:D384))</f>
        <v>38.833333333333336</v>
      </c>
    </row>
    <row r="383" spans="1:15" x14ac:dyDescent="0.2">
      <c r="A383" s="15">
        <v>1978</v>
      </c>
      <c r="B383" s="15">
        <v>11</v>
      </c>
      <c r="C383" s="53">
        <v>93809</v>
      </c>
      <c r="D383" s="52">
        <v>38.700000000000003</v>
      </c>
      <c r="E383" s="9"/>
      <c r="G383" s="8"/>
      <c r="H383" s="22"/>
    </row>
    <row r="384" spans="1:15" x14ac:dyDescent="0.2">
      <c r="A384" s="15">
        <v>1978</v>
      </c>
      <c r="B384" s="15">
        <v>12</v>
      </c>
      <c r="C384" s="53">
        <v>94220</v>
      </c>
      <c r="D384" s="52">
        <v>38.9</v>
      </c>
      <c r="E384" s="9"/>
      <c r="G384" s="8"/>
      <c r="H384" s="22"/>
    </row>
    <row r="385" spans="1:8" x14ac:dyDescent="0.2">
      <c r="A385" s="15">
        <v>1979</v>
      </c>
      <c r="B385" s="15">
        <v>1</v>
      </c>
      <c r="C385" s="53">
        <v>91540</v>
      </c>
      <c r="D385" s="52">
        <v>38.4</v>
      </c>
      <c r="E385" s="9">
        <v>127</v>
      </c>
      <c r="F385" s="13" t="s">
        <v>82</v>
      </c>
      <c r="G385" s="22">
        <f t="shared" ref="G385" si="256">AVERAGE(C385:C387)</f>
        <v>92245.666666666672</v>
      </c>
      <c r="H385" s="22">
        <f t="shared" ref="H385" si="257">IF(MIN(D385:D387)/AVERAGE(D385:D387)&lt;0.97,(3*AVERAGE(D385:D387)-MIN(D385:D387))/2,AVERAGE(D385:D387))</f>
        <v>38.466666666666661</v>
      </c>
    </row>
    <row r="386" spans="1:8" x14ac:dyDescent="0.2">
      <c r="A386" s="15">
        <v>1979</v>
      </c>
      <c r="B386" s="15">
        <v>2</v>
      </c>
      <c r="C386" s="53">
        <v>92001</v>
      </c>
      <c r="D386" s="52">
        <v>38.200000000000003</v>
      </c>
      <c r="E386" s="9"/>
      <c r="G386" s="8"/>
      <c r="H386" s="22"/>
    </row>
    <row r="387" spans="1:8" x14ac:dyDescent="0.2">
      <c r="A387" s="15">
        <v>1979</v>
      </c>
      <c r="B387" s="15">
        <v>3</v>
      </c>
      <c r="C387" s="53">
        <v>93196</v>
      </c>
      <c r="D387" s="52">
        <v>38.799999999999997</v>
      </c>
      <c r="E387" s="9"/>
      <c r="G387" s="8"/>
      <c r="H387" s="22"/>
    </row>
    <row r="388" spans="1:8" x14ac:dyDescent="0.2">
      <c r="A388" s="15">
        <v>1979</v>
      </c>
      <c r="B388" s="15">
        <v>4</v>
      </c>
      <c r="C388" s="53">
        <v>91802</v>
      </c>
      <c r="D388" s="52">
        <v>37.4</v>
      </c>
      <c r="E388" s="9">
        <v>128</v>
      </c>
      <c r="F388" s="13" t="s">
        <v>83</v>
      </c>
      <c r="G388" s="22">
        <f t="shared" ref="G388" si="258">AVERAGE(C388:C390)</f>
        <v>92854.666666666672</v>
      </c>
      <c r="H388" s="22">
        <f t="shared" ref="H388" si="259">IF(MIN(D388:D390)/AVERAGE(D388:D390)&lt;0.97,(3*AVERAGE(D388:D390)-MIN(D388:D390))/2,AVERAGE(D388:D390))</f>
        <v>39.349999999999994</v>
      </c>
    </row>
    <row r="389" spans="1:8" x14ac:dyDescent="0.2">
      <c r="A389" s="15">
        <v>1979</v>
      </c>
      <c r="B389" s="15">
        <v>5</v>
      </c>
      <c r="C389" s="53">
        <v>94204</v>
      </c>
      <c r="D389" s="52">
        <v>39.200000000000003</v>
      </c>
      <c r="E389" s="9"/>
      <c r="G389" s="8"/>
      <c r="H389" s="22"/>
    </row>
    <row r="390" spans="1:8" x14ac:dyDescent="0.2">
      <c r="A390" s="15">
        <v>1979</v>
      </c>
      <c r="B390" s="15">
        <v>6</v>
      </c>
      <c r="C390" s="53">
        <v>92558</v>
      </c>
      <c r="D390" s="52">
        <v>39.5</v>
      </c>
      <c r="E390" s="9"/>
      <c r="G390" s="8"/>
      <c r="H390" s="22"/>
    </row>
    <row r="391" spans="1:8" x14ac:dyDescent="0.2">
      <c r="A391" s="15">
        <v>1979</v>
      </c>
      <c r="B391" s="15">
        <v>7</v>
      </c>
      <c r="C391" s="53">
        <v>89064</v>
      </c>
      <c r="D391" s="52">
        <v>39.799999999999997</v>
      </c>
      <c r="E391" s="9">
        <v>129</v>
      </c>
      <c r="F391" s="13" t="s">
        <v>84</v>
      </c>
      <c r="G391" s="22">
        <f t="shared" ref="G391" si="260">AVERAGE(C391:C393)</f>
        <v>91097.333333333328</v>
      </c>
      <c r="H391" s="22">
        <f t="shared" ref="H391" si="261">IF(MIN(D391:D393)/AVERAGE(D391:D393)&lt;0.97,(3*AVERAGE(D391:D393)-MIN(D391:D393))/2,AVERAGE(D391:D393))</f>
        <v>39.666666666666664</v>
      </c>
    </row>
    <row r="392" spans="1:8" x14ac:dyDescent="0.2">
      <c r="A392" s="15">
        <v>1979</v>
      </c>
      <c r="B392" s="15">
        <v>8</v>
      </c>
      <c r="C392" s="53">
        <v>89360</v>
      </c>
      <c r="D392" s="52">
        <v>39.700000000000003</v>
      </c>
      <c r="E392" s="9"/>
      <c r="G392" s="8"/>
      <c r="H392" s="22"/>
    </row>
    <row r="393" spans="1:8" x14ac:dyDescent="0.2">
      <c r="A393" s="15">
        <v>1979</v>
      </c>
      <c r="B393" s="15">
        <v>9</v>
      </c>
      <c r="C393" s="53">
        <v>94868</v>
      </c>
      <c r="D393" s="52">
        <v>39.5</v>
      </c>
      <c r="E393" s="9"/>
      <c r="G393" s="8"/>
      <c r="H393" s="22"/>
    </row>
    <row r="394" spans="1:8" x14ac:dyDescent="0.2">
      <c r="A394" s="15">
        <v>1979</v>
      </c>
      <c r="B394" s="15">
        <v>10</v>
      </c>
      <c r="C394" s="53">
        <v>95706</v>
      </c>
      <c r="D394" s="52">
        <v>39</v>
      </c>
      <c r="E394" s="9">
        <v>130</v>
      </c>
      <c r="F394" s="13" t="s">
        <v>85</v>
      </c>
      <c r="G394" s="22">
        <f t="shared" ref="G394" si="262">AVERAGE(C394:C396)</f>
        <v>96118.333333333328</v>
      </c>
      <c r="H394" s="22">
        <f t="shared" ref="H394" si="263">IF(MIN(D394:D396)/AVERAGE(D394:D396)&lt;0.97,(3*AVERAGE(D394:D396)-MIN(D394:D396))/2,AVERAGE(D394:D396))</f>
        <v>38.766666666666666</v>
      </c>
    </row>
    <row r="395" spans="1:8" x14ac:dyDescent="0.2">
      <c r="A395" s="15">
        <v>1979</v>
      </c>
      <c r="B395" s="15">
        <v>11</v>
      </c>
      <c r="C395" s="53">
        <v>95983</v>
      </c>
      <c r="D395" s="52">
        <v>38.5</v>
      </c>
      <c r="E395" s="9"/>
      <c r="G395" s="8"/>
      <c r="H395" s="22"/>
    </row>
    <row r="396" spans="1:8" x14ac:dyDescent="0.2">
      <c r="A396" s="15">
        <v>1979</v>
      </c>
      <c r="B396" s="15">
        <v>12</v>
      </c>
      <c r="C396" s="53">
        <v>96666</v>
      </c>
      <c r="D396" s="52">
        <v>38.799999999999997</v>
      </c>
      <c r="E396" s="9"/>
      <c r="G396" s="8"/>
      <c r="H396" s="22"/>
    </row>
    <row r="397" spans="1:8" x14ac:dyDescent="0.2">
      <c r="A397" s="15">
        <v>1980</v>
      </c>
      <c r="B397" s="15">
        <v>1</v>
      </c>
      <c r="C397" s="53">
        <v>93666</v>
      </c>
      <c r="D397" s="52">
        <v>38.299999999999997</v>
      </c>
      <c r="E397" s="9">
        <v>131</v>
      </c>
      <c r="F397" s="13" t="s">
        <v>86</v>
      </c>
      <c r="G397" s="22">
        <f t="shared" ref="G397" si="264">AVERAGE(C397:C399)</f>
        <v>93832.666666666672</v>
      </c>
      <c r="H397" s="22">
        <f t="shared" ref="H397" si="265">IF(MIN(D397:D399)/AVERAGE(D397:D399)&lt;0.97,(3*AVERAGE(D397:D399)-MIN(D397:D399))/2,AVERAGE(D397:D399))</f>
        <v>38.266666666666673</v>
      </c>
    </row>
    <row r="398" spans="1:8" x14ac:dyDescent="0.2">
      <c r="A398" s="15">
        <v>1980</v>
      </c>
      <c r="B398" s="15">
        <v>2</v>
      </c>
      <c r="C398" s="53">
        <v>93617</v>
      </c>
      <c r="D398" s="52">
        <v>38.1</v>
      </c>
      <c r="E398" s="9"/>
      <c r="G398" s="8"/>
      <c r="H398" s="22"/>
    </row>
    <row r="399" spans="1:8" x14ac:dyDescent="0.2">
      <c r="A399" s="15">
        <v>1980</v>
      </c>
      <c r="B399" s="15">
        <v>3</v>
      </c>
      <c r="C399" s="53">
        <v>94215</v>
      </c>
      <c r="D399" s="52">
        <v>38.4</v>
      </c>
      <c r="E399" s="9"/>
      <c r="G399" s="8"/>
      <c r="H399" s="22"/>
    </row>
    <row r="400" spans="1:8" x14ac:dyDescent="0.2">
      <c r="A400" s="15">
        <v>1980</v>
      </c>
      <c r="B400" s="15">
        <v>4</v>
      </c>
      <c r="C400" s="53">
        <v>93113</v>
      </c>
      <c r="D400" s="52">
        <v>38.1</v>
      </c>
      <c r="E400" s="9">
        <v>132</v>
      </c>
      <c r="F400" s="13" t="s">
        <v>87</v>
      </c>
      <c r="G400" s="22">
        <f t="shared" ref="G400" si="266">AVERAGE(C400:C402)</f>
        <v>93468</v>
      </c>
      <c r="H400" s="22">
        <f t="shared" ref="H400" si="267">IF(MIN(D400:D402)/AVERAGE(D400:D402)&lt;0.97,(3*AVERAGE(D400:D402)-MIN(D400:D402))/2,AVERAGE(D400:D402))</f>
        <v>38.533333333333331</v>
      </c>
    </row>
    <row r="401" spans="1:8" x14ac:dyDescent="0.2">
      <c r="A401" s="15">
        <v>1980</v>
      </c>
      <c r="B401" s="15">
        <v>5</v>
      </c>
      <c r="C401" s="53">
        <v>94360</v>
      </c>
      <c r="D401" s="52">
        <v>38.6</v>
      </c>
      <c r="E401" s="9"/>
      <c r="G401" s="8"/>
      <c r="H401" s="22"/>
    </row>
    <row r="402" spans="1:8" x14ac:dyDescent="0.2">
      <c r="A402" s="15">
        <v>1980</v>
      </c>
      <c r="B402" s="15">
        <v>6</v>
      </c>
      <c r="C402" s="53">
        <v>92931</v>
      </c>
      <c r="D402" s="52">
        <v>38.9</v>
      </c>
      <c r="E402" s="9"/>
      <c r="G402" s="8"/>
      <c r="H402" s="22"/>
    </row>
    <row r="403" spans="1:8" x14ac:dyDescent="0.2">
      <c r="A403" s="15">
        <v>1980</v>
      </c>
      <c r="B403" s="15">
        <v>7</v>
      </c>
      <c r="C403" s="53">
        <v>88013</v>
      </c>
      <c r="D403" s="52">
        <v>39.1</v>
      </c>
      <c r="E403" s="9">
        <v>133</v>
      </c>
      <c r="F403" s="13" t="s">
        <v>88</v>
      </c>
      <c r="G403" s="22">
        <f t="shared" ref="G403" si="268">AVERAGE(C403:C405)</f>
        <v>90436.666666666672</v>
      </c>
      <c r="H403" s="22">
        <f t="shared" ref="H403" si="269">IF(MIN(D403:D405)/AVERAGE(D403:D405)&lt;0.97,(3*AVERAGE(D403:D405)-MIN(D403:D405))/2,AVERAGE(D403:D405))</f>
        <v>39.06666666666667</v>
      </c>
    </row>
    <row r="404" spans="1:8" x14ac:dyDescent="0.2">
      <c r="A404" s="15">
        <v>1980</v>
      </c>
      <c r="B404" s="15">
        <v>8</v>
      </c>
      <c r="C404" s="53">
        <v>88846</v>
      </c>
      <c r="D404" s="52">
        <v>39.200000000000003</v>
      </c>
      <c r="E404" s="9"/>
      <c r="G404" s="8"/>
      <c r="H404" s="22"/>
    </row>
    <row r="405" spans="1:8" x14ac:dyDescent="0.2">
      <c r="A405" s="15">
        <v>1980</v>
      </c>
      <c r="B405" s="15">
        <v>9</v>
      </c>
      <c r="C405" s="53">
        <v>94451</v>
      </c>
      <c r="D405" s="52">
        <v>38.9</v>
      </c>
      <c r="E405" s="9"/>
      <c r="G405" s="8"/>
      <c r="H405" s="22"/>
    </row>
    <row r="406" spans="1:8" x14ac:dyDescent="0.2">
      <c r="A406" s="15">
        <v>1980</v>
      </c>
      <c r="B406" s="15">
        <v>10</v>
      </c>
      <c r="C406" s="53">
        <v>95621</v>
      </c>
      <c r="D406" s="52">
        <v>38.4</v>
      </c>
      <c r="E406" s="9">
        <v>134</v>
      </c>
      <c r="F406" s="13" t="s">
        <v>89</v>
      </c>
      <c r="G406" s="22">
        <f t="shared" ref="G406" si="270">AVERAGE(C406:C408)</f>
        <v>95949.666666666672</v>
      </c>
      <c r="H406" s="22">
        <f t="shared" ref="H406" si="271">IF(MIN(D406:D408)/AVERAGE(D406:D408)&lt;0.97,(3*AVERAGE(D406:D408)-MIN(D406:D408))/2,AVERAGE(D406:D408))</f>
        <v>38.266666666666666</v>
      </c>
    </row>
    <row r="407" spans="1:8" x14ac:dyDescent="0.2">
      <c r="A407" s="15">
        <v>1980</v>
      </c>
      <c r="B407" s="15">
        <v>11</v>
      </c>
      <c r="C407" s="53">
        <v>96170</v>
      </c>
      <c r="D407" s="52">
        <v>37.9</v>
      </c>
      <c r="E407" s="9"/>
      <c r="G407" s="8"/>
      <c r="H407" s="22"/>
    </row>
    <row r="408" spans="1:8" x14ac:dyDescent="0.2">
      <c r="A408" s="15">
        <v>1980</v>
      </c>
      <c r="B408" s="15">
        <v>12</v>
      </c>
      <c r="C408" s="53">
        <v>96058</v>
      </c>
      <c r="D408" s="52">
        <v>38.5</v>
      </c>
      <c r="E408" s="9"/>
      <c r="G408" s="8"/>
      <c r="H408" s="22"/>
    </row>
    <row r="409" spans="1:8" x14ac:dyDescent="0.2">
      <c r="A409" s="15">
        <v>1981</v>
      </c>
      <c r="B409" s="15">
        <v>1</v>
      </c>
      <c r="C409" s="53">
        <v>94210</v>
      </c>
      <c r="D409" s="52">
        <v>38.200000000000003</v>
      </c>
      <c r="E409" s="9">
        <v>135</v>
      </c>
      <c r="F409" s="13" t="s">
        <v>90</v>
      </c>
      <c r="G409" s="22">
        <f t="shared" ref="G409" si="272">AVERAGE(C409:C411)</f>
        <v>94603</v>
      </c>
      <c r="H409" s="22">
        <f t="shared" ref="H409" si="273">IF(MIN(D409:D411)/AVERAGE(D409:D411)&lt;0.97,(3*AVERAGE(D409:D411)-MIN(D409:D411))/2,AVERAGE(D409:D411))</f>
        <v>38.133333333333333</v>
      </c>
    </row>
    <row r="410" spans="1:8" x14ac:dyDescent="0.2">
      <c r="A410" s="15">
        <v>1981</v>
      </c>
      <c r="B410" s="15">
        <v>2</v>
      </c>
      <c r="C410" s="53">
        <v>94284</v>
      </c>
      <c r="D410" s="52">
        <v>37.799999999999997</v>
      </c>
      <c r="E410" s="9"/>
      <c r="G410" s="8"/>
      <c r="H410" s="22"/>
    </row>
    <row r="411" spans="1:8" x14ac:dyDescent="0.2">
      <c r="A411" s="15">
        <v>1981</v>
      </c>
      <c r="B411" s="15">
        <v>3</v>
      </c>
      <c r="C411" s="53">
        <v>95315</v>
      </c>
      <c r="D411" s="52">
        <v>38.4</v>
      </c>
      <c r="E411" s="9"/>
      <c r="G411" s="8"/>
      <c r="H411" s="22"/>
    </row>
    <row r="412" spans="1:8" x14ac:dyDescent="0.2">
      <c r="A412" s="15">
        <v>1981</v>
      </c>
      <c r="B412" s="15">
        <v>4</v>
      </c>
      <c r="C412" s="53">
        <v>94418</v>
      </c>
      <c r="D412" s="52">
        <v>37.200000000000003</v>
      </c>
      <c r="E412" s="9">
        <v>136</v>
      </c>
      <c r="F412" s="13" t="s">
        <v>91</v>
      </c>
      <c r="G412" s="22">
        <f t="shared" ref="G412" si="274">AVERAGE(C412:C414)</f>
        <v>95085.666666666672</v>
      </c>
      <c r="H412" s="22">
        <f t="shared" ref="H412" si="275">IF(MIN(D412:D414)/AVERAGE(D412:D414)&lt;0.97,(3*AVERAGE(D412:D414)-MIN(D412:D414))/2,AVERAGE(D412:D414))</f>
        <v>38.199999999999996</v>
      </c>
    </row>
    <row r="413" spans="1:8" x14ac:dyDescent="0.2">
      <c r="A413" s="15">
        <v>1981</v>
      </c>
      <c r="B413" s="15">
        <v>5</v>
      </c>
      <c r="C413" s="53">
        <v>96309</v>
      </c>
      <c r="D413" s="52">
        <v>38.5</v>
      </c>
      <c r="E413" s="9"/>
      <c r="G413" s="8"/>
      <c r="H413" s="22"/>
    </row>
    <row r="414" spans="1:8" x14ac:dyDescent="0.2">
      <c r="A414" s="15">
        <v>1981</v>
      </c>
      <c r="B414" s="15">
        <v>6</v>
      </c>
      <c r="C414" s="53">
        <v>94530</v>
      </c>
      <c r="D414" s="52">
        <v>38.9</v>
      </c>
      <c r="E414" s="9"/>
      <c r="G414" s="8"/>
      <c r="H414" s="22"/>
    </row>
    <row r="415" spans="1:8" x14ac:dyDescent="0.2">
      <c r="A415" s="15">
        <v>1981</v>
      </c>
      <c r="B415" s="15">
        <v>7</v>
      </c>
      <c r="C415" s="53">
        <v>91297</v>
      </c>
      <c r="D415" s="52">
        <v>39.200000000000003</v>
      </c>
      <c r="E415" s="9">
        <v>137</v>
      </c>
      <c r="F415" s="13" t="s">
        <v>92</v>
      </c>
      <c r="G415" s="22">
        <f t="shared" ref="G415" si="276">AVERAGE(C415:C417)</f>
        <v>92251.666666666672</v>
      </c>
      <c r="H415" s="22">
        <f t="shared" ref="H415" si="277">IF(MIN(D415:D417)/AVERAGE(D415:D417)&lt;0.97,(3*AVERAGE(D415:D417)-MIN(D415:D417))/2,AVERAGE(D415:D417))</f>
        <v>39.200000000000003</v>
      </c>
    </row>
    <row r="416" spans="1:8" x14ac:dyDescent="0.2">
      <c r="A416" s="15">
        <v>1981</v>
      </c>
      <c r="B416" s="15">
        <v>8</v>
      </c>
      <c r="C416" s="53">
        <v>90547</v>
      </c>
      <c r="D416" s="52">
        <v>39.200000000000003</v>
      </c>
      <c r="E416" s="9"/>
      <c r="G416" s="8"/>
      <c r="H416" s="22"/>
    </row>
    <row r="417" spans="1:8" x14ac:dyDescent="0.2">
      <c r="A417" s="15">
        <v>1981</v>
      </c>
      <c r="B417" s="15">
        <v>9</v>
      </c>
      <c r="C417" s="53">
        <v>94911</v>
      </c>
      <c r="D417" s="52">
        <v>35.9</v>
      </c>
      <c r="E417" s="9"/>
      <c r="G417" s="8"/>
      <c r="H417" s="22"/>
    </row>
    <row r="418" spans="1:8" x14ac:dyDescent="0.2">
      <c r="A418" s="15">
        <v>1981</v>
      </c>
      <c r="B418" s="15">
        <v>10</v>
      </c>
      <c r="C418" s="53">
        <v>96555</v>
      </c>
      <c r="D418" s="52">
        <v>38</v>
      </c>
      <c r="E418" s="9">
        <v>138</v>
      </c>
      <c r="F418" s="13" t="s">
        <v>93</v>
      </c>
      <c r="G418" s="22">
        <f t="shared" ref="G418" si="278">AVERAGE(C418:C420)</f>
        <v>96490.333333333328</v>
      </c>
      <c r="H418" s="22">
        <f t="shared" ref="H418" si="279">IF(MIN(D418:D420)/AVERAGE(D418:D420)&lt;0.97,(3*AVERAGE(D418:D420)-MIN(D418:D420))/2,AVERAGE(D418:D420))</f>
        <v>38.033333333333331</v>
      </c>
    </row>
    <row r="419" spans="1:8" x14ac:dyDescent="0.2">
      <c r="A419" s="15">
        <v>1981</v>
      </c>
      <c r="B419" s="15">
        <v>11</v>
      </c>
      <c r="C419" s="53">
        <v>96850</v>
      </c>
      <c r="D419" s="52">
        <v>37.799999999999997</v>
      </c>
      <c r="E419" s="9"/>
      <c r="G419" s="8"/>
      <c r="H419" s="22"/>
    </row>
    <row r="420" spans="1:8" x14ac:dyDescent="0.2">
      <c r="A420" s="15">
        <v>1981</v>
      </c>
      <c r="B420" s="15">
        <v>12</v>
      </c>
      <c r="C420" s="53">
        <v>96066</v>
      </c>
      <c r="D420" s="52">
        <v>38.299999999999997</v>
      </c>
      <c r="E420" s="9"/>
      <c r="G420" s="8"/>
      <c r="H420" s="22"/>
    </row>
    <row r="421" spans="1:8" x14ac:dyDescent="0.2">
      <c r="A421" s="15">
        <v>1982</v>
      </c>
      <c r="B421" s="15">
        <v>1</v>
      </c>
      <c r="C421" s="53">
        <v>92908</v>
      </c>
      <c r="D421" s="52">
        <v>36.4</v>
      </c>
      <c r="E421" s="9">
        <v>139</v>
      </c>
      <c r="F421" s="13" t="s">
        <v>94</v>
      </c>
      <c r="G421" s="22">
        <f t="shared" ref="G421" si="280">AVERAGE(C421:C423)</f>
        <v>93717.666666666672</v>
      </c>
      <c r="H421" s="22">
        <f t="shared" ref="H421" si="281">IF(MIN(D421:D423)/AVERAGE(D421:D423)&lt;0.97,(3*AVERAGE(D421:D423)-MIN(D421:D423))/2,AVERAGE(D421:D423))</f>
        <v>37.4</v>
      </c>
    </row>
    <row r="422" spans="1:8" x14ac:dyDescent="0.2">
      <c r="A422" s="15">
        <v>1982</v>
      </c>
      <c r="B422" s="15">
        <v>2</v>
      </c>
      <c r="C422" s="53">
        <v>93887</v>
      </c>
      <c r="D422" s="52">
        <v>37.700000000000003</v>
      </c>
      <c r="E422" s="9"/>
      <c r="G422" s="8"/>
      <c r="H422" s="22"/>
    </row>
    <row r="423" spans="1:8" x14ac:dyDescent="0.2">
      <c r="A423" s="15">
        <v>1982</v>
      </c>
      <c r="B423" s="15">
        <v>3</v>
      </c>
      <c r="C423" s="53">
        <v>94358</v>
      </c>
      <c r="D423" s="52">
        <v>38.1</v>
      </c>
      <c r="E423" s="9"/>
      <c r="G423" s="8"/>
      <c r="H423" s="22"/>
    </row>
    <row r="424" spans="1:8" x14ac:dyDescent="0.2">
      <c r="A424" s="15">
        <v>1982</v>
      </c>
      <c r="B424" s="15">
        <v>4</v>
      </c>
      <c r="C424" s="53">
        <v>93587</v>
      </c>
      <c r="D424" s="52">
        <v>37.9</v>
      </c>
      <c r="E424" s="9">
        <v>140</v>
      </c>
      <c r="F424" s="13" t="s">
        <v>95</v>
      </c>
      <c r="G424" s="22">
        <f t="shared" ref="G424" si="282">AVERAGE(C424:C426)</f>
        <v>94591.333333333328</v>
      </c>
      <c r="H424" s="22">
        <f t="shared" ref="H424" si="283">IF(MIN(D424:D426)/AVERAGE(D424:D426)&lt;0.97,(3*AVERAGE(D424:D426)-MIN(D424:D426))/2,AVERAGE(D424:D426))</f>
        <v>38.199999999999996</v>
      </c>
    </row>
    <row r="425" spans="1:8" x14ac:dyDescent="0.2">
      <c r="A425" s="15">
        <v>1982</v>
      </c>
      <c r="B425" s="15">
        <v>5</v>
      </c>
      <c r="C425" s="53">
        <v>95878</v>
      </c>
      <c r="D425" s="52">
        <v>38.200000000000003</v>
      </c>
      <c r="E425" s="9"/>
      <c r="G425" s="8"/>
      <c r="H425" s="22"/>
    </row>
    <row r="426" spans="1:8" x14ac:dyDescent="0.2">
      <c r="A426" s="15">
        <v>1982</v>
      </c>
      <c r="B426" s="15">
        <v>6</v>
      </c>
      <c r="C426" s="53">
        <v>94309</v>
      </c>
      <c r="D426" s="52">
        <v>38.5</v>
      </c>
      <c r="E426" s="9"/>
      <c r="G426" s="8"/>
      <c r="H426" s="22"/>
    </row>
    <row r="427" spans="1:8" x14ac:dyDescent="0.2">
      <c r="A427" s="15">
        <v>1982</v>
      </c>
      <c r="B427" s="15">
        <v>7</v>
      </c>
      <c r="C427" s="53">
        <v>89882</v>
      </c>
      <c r="D427" s="52">
        <v>38.700000000000003</v>
      </c>
      <c r="E427" s="9">
        <v>141</v>
      </c>
      <c r="F427" s="13" t="s">
        <v>96</v>
      </c>
      <c r="G427" s="22">
        <f t="shared" ref="G427" si="284">AVERAGE(C427:C429)</f>
        <v>91534.666666666672</v>
      </c>
      <c r="H427" s="22">
        <f t="shared" ref="H427" si="285">IF(MIN(D427:D429)/AVERAGE(D427:D429)&lt;0.97,(3*AVERAGE(D427:D429)-MIN(D427:D429))/2,AVERAGE(D427:D429))</f>
        <v>38.56666666666667</v>
      </c>
    </row>
    <row r="428" spans="1:8" x14ac:dyDescent="0.2">
      <c r="A428" s="15">
        <v>1982</v>
      </c>
      <c r="B428" s="15">
        <v>8</v>
      </c>
      <c r="C428" s="53">
        <v>89793</v>
      </c>
      <c r="D428" s="52">
        <v>38.700000000000003</v>
      </c>
      <c r="E428" s="9"/>
      <c r="G428" s="8"/>
      <c r="H428" s="22"/>
    </row>
    <row r="429" spans="1:8" x14ac:dyDescent="0.2">
      <c r="A429" s="15">
        <v>1982</v>
      </c>
      <c r="B429" s="15">
        <v>9</v>
      </c>
      <c r="C429" s="53">
        <v>94929</v>
      </c>
      <c r="D429" s="52">
        <v>38.299999999999997</v>
      </c>
      <c r="E429" s="9"/>
      <c r="G429" s="8"/>
      <c r="H429" s="22"/>
    </row>
    <row r="430" spans="1:8" x14ac:dyDescent="0.2">
      <c r="A430" s="15">
        <v>1982</v>
      </c>
      <c r="B430" s="15">
        <v>10</v>
      </c>
      <c r="C430" s="53">
        <v>95366</v>
      </c>
      <c r="D430" s="52">
        <v>37.799999999999997</v>
      </c>
      <c r="E430" s="9">
        <v>142</v>
      </c>
      <c r="F430" s="13" t="s">
        <v>97</v>
      </c>
      <c r="G430" s="22">
        <f t="shared" ref="G430" si="286">AVERAGE(C430:C432)</f>
        <v>95414.333333333328</v>
      </c>
      <c r="H430" s="22">
        <f t="shared" ref="H430" si="287">IF(MIN(D430:D432)/AVERAGE(D430:D432)&lt;0.97,(3*AVERAGE(D430:D432)-MIN(D430:D432))/2,AVERAGE(D430:D432))</f>
        <v>37.699999999999996</v>
      </c>
    </row>
    <row r="431" spans="1:8" x14ac:dyDescent="0.2">
      <c r="A431" s="15">
        <v>1982</v>
      </c>
      <c r="B431" s="15">
        <v>11</v>
      </c>
      <c r="C431" s="53">
        <v>95661</v>
      </c>
      <c r="D431" s="52">
        <v>37.299999999999997</v>
      </c>
      <c r="E431" s="9"/>
      <c r="G431" s="8"/>
      <c r="H431" s="22"/>
    </row>
    <row r="432" spans="1:8" x14ac:dyDescent="0.2">
      <c r="A432" s="15">
        <v>1982</v>
      </c>
      <c r="B432" s="15">
        <v>12</v>
      </c>
      <c r="C432" s="53">
        <v>95216</v>
      </c>
      <c r="D432" s="52">
        <v>38</v>
      </c>
      <c r="E432" s="9"/>
      <c r="G432" s="8"/>
      <c r="H432" s="22"/>
    </row>
    <row r="433" spans="1:8" x14ac:dyDescent="0.2">
      <c r="A433" s="15">
        <v>1983</v>
      </c>
      <c r="B433" s="15">
        <v>1</v>
      </c>
      <c r="C433" s="53">
        <v>93434</v>
      </c>
      <c r="D433" s="52">
        <v>37.799999999999997</v>
      </c>
      <c r="E433" s="9">
        <v>143</v>
      </c>
      <c r="F433" s="13" t="s">
        <v>98</v>
      </c>
      <c r="G433" s="22">
        <f t="shared" ref="G433" si="288">AVERAGE(C433:C435)</f>
        <v>93509</v>
      </c>
      <c r="H433" s="22">
        <f t="shared" ref="H433" si="289">IF(MIN(D433:D435)/AVERAGE(D433:D435)&lt;0.97,(3*AVERAGE(D433:D435)-MIN(D433:D435))/2,AVERAGE(D433:D435))</f>
        <v>37.633333333333333</v>
      </c>
    </row>
    <row r="434" spans="1:8" x14ac:dyDescent="0.2">
      <c r="A434" s="15">
        <v>1983</v>
      </c>
      <c r="B434" s="15">
        <v>2</v>
      </c>
      <c r="C434" s="53">
        <v>93137</v>
      </c>
      <c r="D434" s="52">
        <v>37.200000000000003</v>
      </c>
      <c r="E434" s="9"/>
      <c r="G434" s="8"/>
      <c r="H434" s="22"/>
    </row>
    <row r="435" spans="1:8" x14ac:dyDescent="0.2">
      <c r="A435" s="15">
        <v>1983</v>
      </c>
      <c r="B435" s="15">
        <v>3</v>
      </c>
      <c r="C435" s="53">
        <v>93956</v>
      </c>
      <c r="D435" s="52">
        <v>37.9</v>
      </c>
      <c r="E435" s="9"/>
      <c r="G435" s="8"/>
      <c r="H435" s="22"/>
    </row>
    <row r="436" spans="1:8" x14ac:dyDescent="0.2">
      <c r="A436" s="15">
        <v>1983</v>
      </c>
      <c r="B436" s="15">
        <v>4</v>
      </c>
      <c r="C436" s="53">
        <v>95064</v>
      </c>
      <c r="D436" s="52">
        <v>38.1</v>
      </c>
      <c r="E436" s="9">
        <v>144</v>
      </c>
      <c r="F436" s="13" t="s">
        <v>99</v>
      </c>
      <c r="G436" s="22">
        <f t="shared" ref="G436" si="290">AVERAGE(C436:C438)</f>
        <v>94975</v>
      </c>
      <c r="H436" s="22">
        <f t="shared" ref="H436" si="291">IF(MIN(D436:D438)/AVERAGE(D436:D438)&lt;0.97,(3*AVERAGE(D436:D438)-MIN(D436:D438))/2,AVERAGE(D436:D438))</f>
        <v>38.4</v>
      </c>
    </row>
    <row r="437" spans="1:8" x14ac:dyDescent="0.2">
      <c r="A437" s="15">
        <v>1983</v>
      </c>
      <c r="B437" s="15">
        <v>5</v>
      </c>
      <c r="C437" s="53">
        <v>95592</v>
      </c>
      <c r="D437" s="52">
        <v>38.299999999999997</v>
      </c>
      <c r="E437" s="9"/>
      <c r="G437" s="8"/>
      <c r="H437" s="22"/>
    </row>
    <row r="438" spans="1:8" x14ac:dyDescent="0.2">
      <c r="A438" s="15">
        <v>1983</v>
      </c>
      <c r="B438" s="15">
        <v>6</v>
      </c>
      <c r="C438" s="53">
        <v>94269</v>
      </c>
      <c r="D438" s="52">
        <v>38.799999999999997</v>
      </c>
      <c r="E438" s="9"/>
      <c r="G438" s="8"/>
      <c r="H438" s="22"/>
    </row>
    <row r="439" spans="1:8" x14ac:dyDescent="0.2">
      <c r="A439" s="15">
        <v>1983</v>
      </c>
      <c r="B439" s="15">
        <v>7</v>
      </c>
      <c r="C439" s="53">
        <v>91750</v>
      </c>
      <c r="D439" s="52">
        <v>39</v>
      </c>
      <c r="E439" s="9">
        <v>145</v>
      </c>
      <c r="F439" s="13" t="s">
        <v>100</v>
      </c>
      <c r="G439" s="22">
        <f t="shared" ref="G439" si="292">AVERAGE(C439:C441)</f>
        <v>93579.666666666672</v>
      </c>
      <c r="H439" s="22">
        <f t="shared" ref="H439" si="293">IF(MIN(D439:D441)/AVERAGE(D439:D441)&lt;0.97,(3*AVERAGE(D439:D441)-MIN(D439:D441))/2,AVERAGE(D439:D441))</f>
        <v>38.966666666666661</v>
      </c>
    </row>
    <row r="440" spans="1:8" x14ac:dyDescent="0.2">
      <c r="A440" s="15">
        <v>1983</v>
      </c>
      <c r="B440" s="15">
        <v>8</v>
      </c>
      <c r="C440" s="53">
        <v>91326</v>
      </c>
      <c r="D440" s="52">
        <v>39.1</v>
      </c>
      <c r="E440" s="9"/>
      <c r="G440" s="8"/>
      <c r="H440" s="22"/>
    </row>
    <row r="441" spans="1:8" x14ac:dyDescent="0.2">
      <c r="A441" s="15">
        <v>1983</v>
      </c>
      <c r="B441" s="15">
        <v>9</v>
      </c>
      <c r="C441" s="53">
        <v>97663</v>
      </c>
      <c r="D441" s="52">
        <v>38.799999999999997</v>
      </c>
      <c r="E441" s="9"/>
      <c r="G441" s="8"/>
      <c r="H441" s="22"/>
    </row>
    <row r="442" spans="1:8" x14ac:dyDescent="0.2">
      <c r="A442" s="15">
        <v>1983</v>
      </c>
      <c r="B442" s="15">
        <v>10</v>
      </c>
      <c r="C442" s="53">
        <v>98289</v>
      </c>
      <c r="D442" s="52">
        <v>38.4</v>
      </c>
      <c r="E442" s="9">
        <v>146</v>
      </c>
      <c r="F442" s="13" t="s">
        <v>101</v>
      </c>
      <c r="G442" s="22">
        <f t="shared" ref="G442" si="294">AVERAGE(C442:C444)</f>
        <v>99017</v>
      </c>
      <c r="H442" s="22">
        <f t="shared" ref="H442" si="295">IF(MIN(D442:D444)/AVERAGE(D442:D444)&lt;0.97,(3*AVERAGE(D442:D444)-MIN(D442:D444))/2,AVERAGE(D442:D444))</f>
        <v>38.166666666666664</v>
      </c>
    </row>
    <row r="443" spans="1:8" x14ac:dyDescent="0.2">
      <c r="A443" s="15">
        <v>1983</v>
      </c>
      <c r="B443" s="15">
        <v>11</v>
      </c>
      <c r="C443" s="53">
        <v>99379</v>
      </c>
      <c r="D443" s="52">
        <v>37.6</v>
      </c>
      <c r="E443" s="9"/>
      <c r="G443" s="8"/>
      <c r="H443" s="22"/>
    </row>
    <row r="444" spans="1:8" x14ac:dyDescent="0.2">
      <c r="A444" s="15">
        <v>1983</v>
      </c>
      <c r="B444" s="15">
        <v>12</v>
      </c>
      <c r="C444" s="53">
        <v>99383</v>
      </c>
      <c r="D444" s="52">
        <v>38.5</v>
      </c>
      <c r="E444" s="9"/>
      <c r="G444" s="8"/>
      <c r="H444" s="22"/>
    </row>
    <row r="445" spans="1:8" x14ac:dyDescent="0.2">
      <c r="A445" s="15">
        <v>1984</v>
      </c>
      <c r="B445" s="15">
        <v>1</v>
      </c>
      <c r="C445" s="53">
        <v>97293</v>
      </c>
      <c r="D445" s="52">
        <v>38.200000000000003</v>
      </c>
      <c r="E445" s="9">
        <v>147</v>
      </c>
      <c r="F445" s="13" t="s">
        <v>102</v>
      </c>
      <c r="G445" s="22">
        <f t="shared" ref="G445" si="296">AVERAGE(C445:C447)</f>
        <v>97855.333333333328</v>
      </c>
      <c r="H445" s="22">
        <f t="shared" ref="H445" si="297">IF(MIN(D445:D447)/AVERAGE(D445:D447)&lt;0.97,(3*AVERAGE(D445:D447)-MIN(D445:D447))/2,AVERAGE(D445:D447))</f>
        <v>38.266666666666673</v>
      </c>
    </row>
    <row r="446" spans="1:8" x14ac:dyDescent="0.2">
      <c r="A446" s="15">
        <v>1984</v>
      </c>
      <c r="B446" s="15">
        <v>2</v>
      </c>
      <c r="C446" s="53">
        <v>97928</v>
      </c>
      <c r="D446" s="52">
        <v>38.200000000000003</v>
      </c>
      <c r="E446" s="9"/>
      <c r="G446" s="8"/>
      <c r="H446" s="22"/>
    </row>
    <row r="447" spans="1:8" x14ac:dyDescent="0.2">
      <c r="A447" s="15">
        <v>1984</v>
      </c>
      <c r="B447" s="15">
        <v>3</v>
      </c>
      <c r="C447" s="53">
        <v>98345</v>
      </c>
      <c r="D447" s="52">
        <v>38.4</v>
      </c>
      <c r="E447" s="9"/>
      <c r="G447" s="8"/>
      <c r="H447" s="22"/>
    </row>
    <row r="448" spans="1:8" x14ac:dyDescent="0.2">
      <c r="A448" s="15">
        <v>1984</v>
      </c>
      <c r="B448" s="15">
        <v>4</v>
      </c>
      <c r="C448" s="53">
        <v>99782</v>
      </c>
      <c r="D448" s="52">
        <v>38.6</v>
      </c>
      <c r="E448" s="9">
        <v>148</v>
      </c>
      <c r="F448" s="13" t="s">
        <v>103</v>
      </c>
      <c r="G448" s="22">
        <f t="shared" ref="G448" si="298">AVERAGE(C448:C450)</f>
        <v>100218.66666666667</v>
      </c>
      <c r="H448" s="22">
        <f t="shared" ref="H448" si="299">IF(MIN(D448:D450)/AVERAGE(D448:D450)&lt;0.97,(3*AVERAGE(D448:D450)-MIN(D448:D450))/2,AVERAGE(D448:D450))</f>
        <v>38.93333333333333</v>
      </c>
    </row>
    <row r="449" spans="1:8" x14ac:dyDescent="0.2">
      <c r="A449" s="15">
        <v>1984</v>
      </c>
      <c r="B449" s="15">
        <v>5</v>
      </c>
      <c r="C449" s="53">
        <v>101270</v>
      </c>
      <c r="D449" s="52">
        <v>38.9</v>
      </c>
      <c r="E449" s="9"/>
      <c r="G449" s="8"/>
      <c r="H449" s="22"/>
    </row>
    <row r="450" spans="1:8" x14ac:dyDescent="0.2">
      <c r="A450" s="15">
        <v>1984</v>
      </c>
      <c r="B450" s="15">
        <v>6</v>
      </c>
      <c r="C450" s="53">
        <v>99604</v>
      </c>
      <c r="D450" s="52">
        <v>39.299999999999997</v>
      </c>
      <c r="E450" s="9"/>
      <c r="G450" s="8"/>
      <c r="H450" s="22"/>
    </row>
    <row r="451" spans="1:8" x14ac:dyDescent="0.2">
      <c r="A451" s="15">
        <v>1984</v>
      </c>
      <c r="B451" s="15">
        <v>7</v>
      </c>
      <c r="C451" s="53">
        <v>96052</v>
      </c>
      <c r="D451" s="52">
        <v>39.4</v>
      </c>
      <c r="E451" s="9">
        <v>149</v>
      </c>
      <c r="F451" s="13" t="s">
        <v>104</v>
      </c>
      <c r="G451" s="22">
        <f t="shared" ref="G451" si="300">AVERAGE(C451:C453)</f>
        <v>97582.333333333328</v>
      </c>
      <c r="H451" s="22">
        <f t="shared" ref="H451" si="301">IF(MIN(D451:D453)/AVERAGE(D451:D453)&lt;0.97,(3*AVERAGE(D451:D453)-MIN(D451:D453))/2,AVERAGE(D451:D453))</f>
        <v>39.366666666666667</v>
      </c>
    </row>
    <row r="452" spans="1:8" x14ac:dyDescent="0.2">
      <c r="A452" s="15">
        <v>1984</v>
      </c>
      <c r="B452" s="15">
        <v>8</v>
      </c>
      <c r="C452" s="53">
        <v>95758</v>
      </c>
      <c r="D452" s="52">
        <v>39.4</v>
      </c>
      <c r="E452" s="9"/>
      <c r="G452" s="8"/>
      <c r="H452" s="22"/>
    </row>
    <row r="453" spans="1:8" x14ac:dyDescent="0.2">
      <c r="A453" s="15">
        <v>1984</v>
      </c>
      <c r="B453" s="15">
        <v>9</v>
      </c>
      <c r="C453" s="53">
        <v>100937</v>
      </c>
      <c r="D453" s="52">
        <v>39.299999999999997</v>
      </c>
      <c r="E453" s="9"/>
      <c r="G453" s="8"/>
      <c r="H453" s="22"/>
    </row>
    <row r="454" spans="1:8" x14ac:dyDescent="0.2">
      <c r="A454" s="15">
        <v>1984</v>
      </c>
      <c r="B454" s="15">
        <v>10</v>
      </c>
      <c r="C454" s="53">
        <v>101493</v>
      </c>
      <c r="D454" s="52">
        <v>38.700000000000003</v>
      </c>
      <c r="E454" s="9">
        <v>150</v>
      </c>
      <c r="F454" s="13" t="s">
        <v>105</v>
      </c>
      <c r="G454" s="22">
        <f t="shared" ref="G454" si="302">AVERAGE(C454:C456)</f>
        <v>102067</v>
      </c>
      <c r="H454" s="22">
        <f t="shared" ref="H454" si="303">IF(MIN(D454:D456)/AVERAGE(D454:D456)&lt;0.97,(3*AVERAGE(D454:D456)-MIN(D454:D456))/2,AVERAGE(D454:D456))</f>
        <v>38.6</v>
      </c>
    </row>
    <row r="455" spans="1:8" x14ac:dyDescent="0.2">
      <c r="A455" s="15">
        <v>1984</v>
      </c>
      <c r="B455" s="15">
        <v>11</v>
      </c>
      <c r="C455" s="53">
        <v>102251</v>
      </c>
      <c r="D455" s="52">
        <v>38.4</v>
      </c>
      <c r="E455" s="9"/>
      <c r="G455" s="8"/>
      <c r="H455" s="22"/>
    </row>
    <row r="456" spans="1:8" x14ac:dyDescent="0.2">
      <c r="A456" s="15">
        <v>1984</v>
      </c>
      <c r="B456" s="15">
        <v>12</v>
      </c>
      <c r="C456" s="53">
        <v>102457</v>
      </c>
      <c r="D456" s="52">
        <v>38.700000000000003</v>
      </c>
      <c r="E456" s="9"/>
      <c r="G456" s="8"/>
      <c r="H456" s="22"/>
    </row>
    <row r="457" spans="1:8" x14ac:dyDescent="0.2">
      <c r="A457" s="15">
        <v>1985</v>
      </c>
      <c r="B457" s="15">
        <v>1</v>
      </c>
      <c r="C457" s="53">
        <v>100101</v>
      </c>
      <c r="D457" s="52">
        <v>38.6</v>
      </c>
      <c r="E457" s="9">
        <v>151</v>
      </c>
      <c r="F457" s="13" t="s">
        <v>106</v>
      </c>
      <c r="G457" s="22">
        <f t="shared" ref="G457" si="304">AVERAGE(C457:C459)</f>
        <v>100638.33333333333</v>
      </c>
      <c r="H457" s="22">
        <f t="shared" ref="H457" si="305">IF(MIN(D457:D459)/AVERAGE(D457:D459)&lt;0.97,(3*AVERAGE(D457:D459)-MIN(D457:D459))/2,AVERAGE(D457:D459))</f>
        <v>38.533333333333331</v>
      </c>
    </row>
    <row r="458" spans="1:8" x14ac:dyDescent="0.2">
      <c r="A458" s="15">
        <v>1985</v>
      </c>
      <c r="B458" s="15">
        <v>2</v>
      </c>
      <c r="C458" s="53">
        <v>100283</v>
      </c>
      <c r="D458" s="52">
        <v>38.1</v>
      </c>
      <c r="E458" s="9"/>
      <c r="G458" s="8"/>
      <c r="H458" s="22"/>
    </row>
    <row r="459" spans="1:8" x14ac:dyDescent="0.2">
      <c r="A459" s="15">
        <v>1985</v>
      </c>
      <c r="B459" s="15">
        <v>3</v>
      </c>
      <c r="C459" s="53">
        <v>101531</v>
      </c>
      <c r="D459" s="52">
        <v>38.9</v>
      </c>
      <c r="E459" s="9"/>
      <c r="G459" s="8"/>
      <c r="H459" s="22"/>
    </row>
    <row r="460" spans="1:8" x14ac:dyDescent="0.2">
      <c r="A460" s="15">
        <v>1985</v>
      </c>
      <c r="B460" s="15">
        <v>4</v>
      </c>
      <c r="C460" s="53">
        <v>100758</v>
      </c>
      <c r="D460" s="52">
        <v>38.799999999999997</v>
      </c>
      <c r="E460" s="9">
        <v>152</v>
      </c>
      <c r="F460" s="13" t="s">
        <v>107</v>
      </c>
      <c r="G460" s="22">
        <f t="shared" ref="G460" si="306">AVERAGE(C460:C462)</f>
        <v>101434.33333333333</v>
      </c>
      <c r="H460" s="22">
        <f t="shared" ref="H460" si="307">IF(MIN(D460:D462)/AVERAGE(D460:D462)&lt;0.97,(3*AVERAGE(D460:D462)-MIN(D460:D462))/2,AVERAGE(D460:D462))</f>
        <v>39.199999999999996</v>
      </c>
    </row>
    <row r="461" spans="1:8" x14ac:dyDescent="0.2">
      <c r="A461" s="15">
        <v>1985</v>
      </c>
      <c r="B461" s="15">
        <v>5</v>
      </c>
      <c r="C461" s="53">
        <v>102808</v>
      </c>
      <c r="D461" s="52">
        <v>39.299999999999997</v>
      </c>
      <c r="E461" s="9"/>
      <c r="G461" s="8"/>
      <c r="H461" s="22"/>
    </row>
    <row r="462" spans="1:8" x14ac:dyDescent="0.2">
      <c r="A462" s="15">
        <v>1985</v>
      </c>
      <c r="B462" s="15">
        <v>6</v>
      </c>
      <c r="C462" s="53">
        <v>100737</v>
      </c>
      <c r="D462" s="52">
        <v>39.5</v>
      </c>
      <c r="E462" s="9"/>
      <c r="G462" s="8"/>
      <c r="H462" s="22"/>
    </row>
    <row r="463" spans="1:8" x14ac:dyDescent="0.2">
      <c r="A463" s="15">
        <v>1985</v>
      </c>
      <c r="B463" s="15">
        <v>7</v>
      </c>
      <c r="C463" s="53">
        <v>97061</v>
      </c>
      <c r="D463" s="52">
        <v>39.5</v>
      </c>
      <c r="E463" s="9">
        <v>153</v>
      </c>
      <c r="F463" s="13" t="s">
        <v>108</v>
      </c>
      <c r="G463" s="22">
        <f t="shared" ref="G463" si="308">AVERAGE(C463:C465)</f>
        <v>99154.333333333328</v>
      </c>
      <c r="H463" s="22">
        <f t="shared" ref="H463" si="309">IF(MIN(D463:D465)/AVERAGE(D463:D465)&lt;0.97,(3*AVERAGE(D463:D465)-MIN(D463:D465))/2,AVERAGE(D463:D465))</f>
        <v>39.533333333333331</v>
      </c>
    </row>
    <row r="464" spans="1:8" x14ac:dyDescent="0.2">
      <c r="A464" s="15">
        <v>1985</v>
      </c>
      <c r="B464" s="15">
        <v>8</v>
      </c>
      <c r="C464" s="53">
        <v>97472</v>
      </c>
      <c r="D464" s="52">
        <v>39.6</v>
      </c>
      <c r="E464" s="9"/>
      <c r="G464" s="8"/>
      <c r="H464" s="22"/>
    </row>
    <row r="465" spans="1:8" x14ac:dyDescent="0.2">
      <c r="A465" s="15">
        <v>1985</v>
      </c>
      <c r="B465" s="15">
        <v>9</v>
      </c>
      <c r="C465" s="53">
        <v>102930</v>
      </c>
      <c r="D465" s="52">
        <v>39.5</v>
      </c>
      <c r="E465" s="9"/>
      <c r="G465" s="8"/>
      <c r="H465" s="22"/>
    </row>
    <row r="466" spans="1:8" x14ac:dyDescent="0.2">
      <c r="A466" s="15">
        <v>1985</v>
      </c>
      <c r="B466" s="15">
        <v>10</v>
      </c>
      <c r="C466" s="53">
        <v>104158</v>
      </c>
      <c r="D466" s="52">
        <v>39.200000000000003</v>
      </c>
      <c r="E466" s="9">
        <v>154</v>
      </c>
      <c r="F466" s="13" t="s">
        <v>109</v>
      </c>
      <c r="G466" s="22">
        <f t="shared" ref="G466" si="310">AVERAGE(C466:C468)</f>
        <v>104216.66666666667</v>
      </c>
      <c r="H466" s="22">
        <f t="shared" ref="H466" si="311">IF(MIN(D466:D468)/AVERAGE(D466:D468)&lt;0.97,(3*AVERAGE(D466:D468)-MIN(D466:D468))/2,AVERAGE(D466:D468))</f>
        <v>38.900000000000006</v>
      </c>
    </row>
    <row r="467" spans="1:8" x14ac:dyDescent="0.2">
      <c r="A467" s="15">
        <v>1985</v>
      </c>
      <c r="B467" s="15">
        <v>11</v>
      </c>
      <c r="C467" s="53">
        <v>104374</v>
      </c>
      <c r="D467" s="52">
        <v>38.6</v>
      </c>
      <c r="E467" s="9"/>
      <c r="G467" s="8"/>
      <c r="H467" s="22"/>
    </row>
    <row r="468" spans="1:8" x14ac:dyDescent="0.2">
      <c r="A468" s="15">
        <v>1985</v>
      </c>
      <c r="B468" s="15">
        <v>12</v>
      </c>
      <c r="C468" s="53">
        <v>104118</v>
      </c>
      <c r="D468" s="52">
        <v>38.9</v>
      </c>
      <c r="E468" s="9"/>
      <c r="G468" s="8"/>
      <c r="H468" s="22"/>
    </row>
    <row r="469" spans="1:8" x14ac:dyDescent="0.2">
      <c r="A469" s="15">
        <v>1986</v>
      </c>
      <c r="B469" s="15">
        <v>1</v>
      </c>
      <c r="C469" s="53">
        <v>103052</v>
      </c>
      <c r="D469" s="52">
        <v>38.9</v>
      </c>
      <c r="E469" s="9">
        <v>155</v>
      </c>
      <c r="F469" s="13" t="s">
        <v>110</v>
      </c>
      <c r="G469" s="22">
        <f t="shared" ref="G469" si="312">AVERAGE(C469:C471)</f>
        <v>102829.33333333333</v>
      </c>
      <c r="H469" s="22">
        <f t="shared" ref="H469" si="313">IF(MIN(D469:D471)/AVERAGE(D469:D471)&lt;0.97,(3*AVERAGE(D469:D471)-MIN(D469:D471))/2,AVERAGE(D469:D471))</f>
        <v>38.699999999999996</v>
      </c>
    </row>
    <row r="470" spans="1:8" x14ac:dyDescent="0.2">
      <c r="A470" s="15">
        <v>1986</v>
      </c>
      <c r="B470" s="15">
        <v>2</v>
      </c>
      <c r="C470" s="53">
        <v>102066</v>
      </c>
      <c r="D470" s="52">
        <v>38.299999999999997</v>
      </c>
      <c r="E470" s="9"/>
      <c r="G470" s="8"/>
      <c r="H470" s="22"/>
    </row>
    <row r="471" spans="1:8" x14ac:dyDescent="0.2">
      <c r="A471" s="15">
        <v>1986</v>
      </c>
      <c r="B471" s="15">
        <v>3</v>
      </c>
      <c r="C471" s="53">
        <v>103370</v>
      </c>
      <c r="D471" s="52">
        <v>38.9</v>
      </c>
      <c r="E471" s="9"/>
      <c r="G471" s="8"/>
      <c r="H471" s="22"/>
    </row>
    <row r="472" spans="1:8" x14ac:dyDescent="0.2">
      <c r="A472" s="15">
        <v>1986</v>
      </c>
      <c r="B472" s="15">
        <v>4</v>
      </c>
      <c r="C472" s="53">
        <v>104385</v>
      </c>
      <c r="D472" s="52">
        <v>39</v>
      </c>
      <c r="E472" s="9">
        <v>156</v>
      </c>
      <c r="F472" s="13" t="s">
        <v>111</v>
      </c>
      <c r="G472" s="22">
        <f t="shared" ref="G472" si="314">AVERAGE(C472:C474)</f>
        <v>104283.33333333333</v>
      </c>
      <c r="H472" s="22">
        <f t="shared" ref="H472" si="315">IF(MIN(D472:D474)/AVERAGE(D472:D474)&lt;0.97,(3*AVERAGE(D472:D474)-MIN(D472:D474))/2,AVERAGE(D472:D474))</f>
        <v>39.199999999999996</v>
      </c>
    </row>
    <row r="473" spans="1:8" x14ac:dyDescent="0.2">
      <c r="A473" s="15">
        <v>1986</v>
      </c>
      <c r="B473" s="15">
        <v>5</v>
      </c>
      <c r="C473" s="53">
        <v>104944</v>
      </c>
      <c r="D473" s="52">
        <v>39.1</v>
      </c>
      <c r="E473" s="9"/>
      <c r="G473" s="8"/>
      <c r="H473" s="22"/>
    </row>
    <row r="474" spans="1:8" x14ac:dyDescent="0.2">
      <c r="A474" s="15">
        <v>1986</v>
      </c>
      <c r="B474" s="15">
        <v>6</v>
      </c>
      <c r="C474" s="53">
        <v>103521</v>
      </c>
      <c r="D474" s="52">
        <v>39.5</v>
      </c>
      <c r="E474" s="9"/>
      <c r="G474" s="8"/>
      <c r="H474" s="22"/>
    </row>
    <row r="475" spans="1:8" x14ac:dyDescent="0.2">
      <c r="A475" s="15">
        <v>1986</v>
      </c>
      <c r="B475" s="15">
        <v>7</v>
      </c>
      <c r="C475" s="53">
        <v>99291</v>
      </c>
      <c r="D475" s="52">
        <v>39.5</v>
      </c>
      <c r="E475" s="9">
        <v>157</v>
      </c>
      <c r="F475" s="13" t="s">
        <v>112</v>
      </c>
      <c r="G475" s="22">
        <f t="shared" ref="G475" si="316">AVERAGE(C475:C477)</f>
        <v>101620.33333333333</v>
      </c>
      <c r="H475" s="22">
        <f t="shared" ref="H475" si="317">IF(MIN(D475:D477)/AVERAGE(D475:D477)&lt;0.97,(3*AVERAGE(D475:D477)-MIN(D475:D477))/2,AVERAGE(D475:D477))</f>
        <v>39.6</v>
      </c>
    </row>
    <row r="476" spans="1:8" x14ac:dyDescent="0.2">
      <c r="A476" s="15">
        <v>1986</v>
      </c>
      <c r="B476" s="15">
        <v>8</v>
      </c>
      <c r="C476" s="53">
        <v>100082</v>
      </c>
      <c r="D476" s="52">
        <v>39.799999999999997</v>
      </c>
      <c r="E476" s="9"/>
      <c r="G476" s="8"/>
      <c r="H476" s="22"/>
    </row>
    <row r="477" spans="1:8" x14ac:dyDescent="0.2">
      <c r="A477" s="15">
        <v>1986</v>
      </c>
      <c r="B477" s="15">
        <v>9</v>
      </c>
      <c r="C477" s="53">
        <v>105488</v>
      </c>
      <c r="D477" s="52">
        <v>39.5</v>
      </c>
      <c r="E477" s="9"/>
      <c r="G477" s="8"/>
      <c r="H477" s="22"/>
    </row>
    <row r="478" spans="1:8" x14ac:dyDescent="0.2">
      <c r="A478" s="15">
        <v>1986</v>
      </c>
      <c r="B478" s="15">
        <v>10</v>
      </c>
      <c r="C478" s="53">
        <v>106493</v>
      </c>
      <c r="D478" s="52">
        <v>39</v>
      </c>
      <c r="E478" s="9">
        <v>158</v>
      </c>
      <c r="F478" s="13" t="s">
        <v>113</v>
      </c>
      <c r="G478" s="22">
        <f t="shared" ref="G478" si="318">AVERAGE(C478:C480)</f>
        <v>106694</v>
      </c>
      <c r="H478" s="22">
        <f t="shared" ref="H478" si="319">IF(MIN(D478:D480)/AVERAGE(D478:D480)&lt;0.97,(3*AVERAGE(D478:D480)-MIN(D478:D480))/2,AVERAGE(D478:D480))</f>
        <v>38.93333333333333</v>
      </c>
    </row>
    <row r="479" spans="1:8" x14ac:dyDescent="0.2">
      <c r="A479" s="15">
        <v>1986</v>
      </c>
      <c r="B479" s="15">
        <v>11</v>
      </c>
      <c r="C479" s="53">
        <v>106787</v>
      </c>
      <c r="D479" s="52">
        <v>38.6</v>
      </c>
      <c r="E479" s="9"/>
      <c r="G479" s="8"/>
      <c r="H479" s="22"/>
    </row>
    <row r="480" spans="1:8" x14ac:dyDescent="0.2">
      <c r="A480" s="15">
        <v>1986</v>
      </c>
      <c r="B480" s="15">
        <v>12</v>
      </c>
      <c r="C480" s="53">
        <v>106802</v>
      </c>
      <c r="D480" s="52">
        <v>39.200000000000003</v>
      </c>
      <c r="E480" s="9"/>
      <c r="G480" s="8"/>
      <c r="H480" s="22"/>
    </row>
    <row r="481" spans="1:8" x14ac:dyDescent="0.2">
      <c r="A481" s="15">
        <v>1987</v>
      </c>
      <c r="B481" s="15">
        <v>1</v>
      </c>
      <c r="C481" s="53">
        <v>105224</v>
      </c>
      <c r="D481" s="52">
        <v>38.799999999999997</v>
      </c>
      <c r="E481" s="9">
        <v>159</v>
      </c>
      <c r="F481" s="13" t="s">
        <v>114</v>
      </c>
      <c r="G481" s="22">
        <f t="shared" ref="G481" si="320">AVERAGE(C481:C483)</f>
        <v>105499.66666666667</v>
      </c>
      <c r="H481" s="22">
        <f t="shared" ref="H481" si="321">IF(MIN(D481:D483)/AVERAGE(D481:D483)&lt;0.97,(3*AVERAGE(D481:D483)-MIN(D481:D483))/2,AVERAGE(D481:D483))</f>
        <v>38.9</v>
      </c>
    </row>
    <row r="482" spans="1:8" x14ac:dyDescent="0.2">
      <c r="A482" s="15">
        <v>1987</v>
      </c>
      <c r="B482" s="15">
        <v>2</v>
      </c>
      <c r="C482" s="53">
        <v>105459</v>
      </c>
      <c r="D482" s="52">
        <v>38.799999999999997</v>
      </c>
      <c r="E482" s="9"/>
      <c r="G482" s="8"/>
      <c r="H482" s="22"/>
    </row>
    <row r="483" spans="1:8" x14ac:dyDescent="0.2">
      <c r="A483" s="15">
        <v>1987</v>
      </c>
      <c r="B483" s="15">
        <v>3</v>
      </c>
      <c r="C483" s="53">
        <v>105816</v>
      </c>
      <c r="D483" s="52">
        <v>39.1</v>
      </c>
      <c r="E483" s="9"/>
      <c r="G483" s="8"/>
      <c r="H483" s="22"/>
    </row>
    <row r="484" spans="1:8" x14ac:dyDescent="0.2">
      <c r="A484" s="15">
        <v>1987</v>
      </c>
      <c r="B484" s="15">
        <v>4</v>
      </c>
      <c r="C484" s="53">
        <v>104823</v>
      </c>
      <c r="D484" s="52">
        <v>38.200000000000003</v>
      </c>
      <c r="E484" s="9">
        <v>160</v>
      </c>
      <c r="F484" s="13" t="s">
        <v>115</v>
      </c>
      <c r="G484" s="22">
        <f t="shared" ref="G484" si="322">AVERAGE(C484:C486)</f>
        <v>106378.33333333333</v>
      </c>
      <c r="H484" s="22">
        <f t="shared" ref="H484" si="323">IF(MIN(D484:D486)/AVERAGE(D484:D486)&lt;0.97,(3*AVERAGE(D484:D486)-MIN(D484:D486))/2,AVERAGE(D484:D486))</f>
        <v>39.066666666666663</v>
      </c>
    </row>
    <row r="485" spans="1:8" x14ac:dyDescent="0.2">
      <c r="A485" s="15">
        <v>1987</v>
      </c>
      <c r="B485" s="15">
        <v>5</v>
      </c>
      <c r="C485" s="53">
        <v>107974</v>
      </c>
      <c r="D485" s="52">
        <v>39.4</v>
      </c>
      <c r="E485" s="9"/>
      <c r="G485" s="8"/>
      <c r="H485" s="22"/>
    </row>
    <row r="486" spans="1:8" x14ac:dyDescent="0.2">
      <c r="A486" s="15">
        <v>1987</v>
      </c>
      <c r="B486" s="15">
        <v>6</v>
      </c>
      <c r="C486" s="53">
        <v>106338</v>
      </c>
      <c r="D486" s="52">
        <v>39.6</v>
      </c>
      <c r="E486" s="9"/>
      <c r="G486" s="8"/>
      <c r="H486" s="22"/>
    </row>
    <row r="487" spans="1:8" x14ac:dyDescent="0.2">
      <c r="A487" s="15">
        <v>1987</v>
      </c>
      <c r="B487" s="15">
        <v>7</v>
      </c>
      <c r="C487" s="53">
        <v>103527</v>
      </c>
      <c r="D487" s="52">
        <v>39.9</v>
      </c>
      <c r="E487" s="9">
        <v>161</v>
      </c>
      <c r="F487" s="13" t="s">
        <v>116</v>
      </c>
      <c r="G487" s="22">
        <f t="shared" ref="G487" si="324">AVERAGE(C487:C489)</f>
        <v>104585</v>
      </c>
      <c r="H487" s="22">
        <f t="shared" ref="H487" si="325">IF(MIN(D487:D489)/AVERAGE(D487:D489)&lt;0.97,(3*AVERAGE(D487:D489)-MIN(D487:D489))/2,AVERAGE(D487:D489))</f>
        <v>39.900000000000006</v>
      </c>
    </row>
    <row r="488" spans="1:8" x14ac:dyDescent="0.2">
      <c r="A488" s="15">
        <v>1987</v>
      </c>
      <c r="B488" s="15">
        <v>8</v>
      </c>
      <c r="C488" s="53">
        <v>103005</v>
      </c>
      <c r="D488" s="52">
        <v>39.9</v>
      </c>
      <c r="E488" s="9"/>
      <c r="G488" s="8"/>
      <c r="H488" s="22"/>
    </row>
    <row r="489" spans="1:8" x14ac:dyDescent="0.2">
      <c r="A489" s="15">
        <v>1987</v>
      </c>
      <c r="B489" s="15">
        <v>9</v>
      </c>
      <c r="C489" s="53">
        <v>107223</v>
      </c>
      <c r="D489" s="52">
        <v>37.1</v>
      </c>
      <c r="E489" s="9"/>
      <c r="G489" s="8"/>
      <c r="H489" s="22"/>
    </row>
    <row r="490" spans="1:8" x14ac:dyDescent="0.2">
      <c r="A490" s="15">
        <v>1987</v>
      </c>
      <c r="B490" s="15">
        <v>10</v>
      </c>
      <c r="C490" s="53">
        <v>109185</v>
      </c>
      <c r="D490" s="52">
        <v>39.1</v>
      </c>
      <c r="E490" s="9">
        <v>162</v>
      </c>
      <c r="F490" s="13" t="s">
        <v>117</v>
      </c>
      <c r="G490" s="22">
        <f t="shared" ref="G490" si="326">AVERAGE(C490:C492)</f>
        <v>109658</v>
      </c>
      <c r="H490" s="22">
        <f t="shared" ref="H490" si="327">IF(MIN(D490:D492)/AVERAGE(D490:D492)&lt;0.97,(3*AVERAGE(D490:D492)-MIN(D490:D492))/2,AVERAGE(D490:D492))</f>
        <v>39.033333333333339</v>
      </c>
    </row>
    <row r="491" spans="1:8" x14ac:dyDescent="0.2">
      <c r="A491" s="15">
        <v>1987</v>
      </c>
      <c r="B491" s="15">
        <v>11</v>
      </c>
      <c r="C491" s="53">
        <v>109904</v>
      </c>
      <c r="D491" s="52">
        <v>38.700000000000003</v>
      </c>
      <c r="E491" s="9"/>
      <c r="G491" s="8"/>
      <c r="H491" s="22"/>
    </row>
    <row r="492" spans="1:8" x14ac:dyDescent="0.2">
      <c r="A492" s="15">
        <v>1987</v>
      </c>
      <c r="B492" s="15">
        <v>12</v>
      </c>
      <c r="C492" s="53">
        <v>109885</v>
      </c>
      <c r="D492" s="52">
        <v>39.299999999999997</v>
      </c>
      <c r="E492" s="9"/>
      <c r="G492" s="8"/>
      <c r="H492" s="22"/>
    </row>
    <row r="493" spans="1:8" x14ac:dyDescent="0.2">
      <c r="A493" s="15">
        <v>1988</v>
      </c>
      <c r="B493" s="15">
        <v>1</v>
      </c>
      <c r="C493" s="53">
        <v>107636</v>
      </c>
      <c r="D493" s="52">
        <v>38.9</v>
      </c>
      <c r="E493" s="9">
        <v>163</v>
      </c>
      <c r="F493" s="13" t="s">
        <v>118</v>
      </c>
      <c r="G493" s="22">
        <f t="shared" ref="G493" si="328">AVERAGE(C493:C495)</f>
        <v>108121</v>
      </c>
      <c r="H493" s="22">
        <f t="shared" ref="H493" si="329">IF(MIN(D493:D495)/AVERAGE(D493:D495)&lt;0.97,(3*AVERAGE(D493:D495)-MIN(D493:D495))/2,AVERAGE(D493:D495))</f>
        <v>38.999999999999993</v>
      </c>
    </row>
    <row r="494" spans="1:8" x14ac:dyDescent="0.2">
      <c r="A494" s="15">
        <v>1988</v>
      </c>
      <c r="B494" s="15">
        <v>2</v>
      </c>
      <c r="C494" s="53">
        <v>108249</v>
      </c>
      <c r="D494" s="52">
        <v>38.799999999999997</v>
      </c>
      <c r="E494" s="9"/>
      <c r="G494" s="8"/>
      <c r="H494" s="22"/>
    </row>
    <row r="495" spans="1:8" x14ac:dyDescent="0.2">
      <c r="A495" s="15">
        <v>1988</v>
      </c>
      <c r="B495" s="15">
        <v>3</v>
      </c>
      <c r="C495" s="53">
        <v>108478</v>
      </c>
      <c r="D495" s="52">
        <v>39.299999999999997</v>
      </c>
      <c r="E495" s="9"/>
      <c r="G495" s="8"/>
      <c r="H495" s="22"/>
    </row>
    <row r="496" spans="1:8" x14ac:dyDescent="0.2">
      <c r="A496" s="15">
        <v>1988</v>
      </c>
      <c r="B496" s="15">
        <v>4</v>
      </c>
      <c r="C496" s="53">
        <v>109536</v>
      </c>
      <c r="D496" s="52">
        <v>39.5</v>
      </c>
      <c r="E496" s="9">
        <v>164</v>
      </c>
      <c r="F496" s="13" t="s">
        <v>119</v>
      </c>
      <c r="G496" s="22">
        <f t="shared" ref="G496" si="330">AVERAGE(C496:C498)</f>
        <v>109338.66666666667</v>
      </c>
      <c r="H496" s="22">
        <f t="shared" ref="H496" si="331">IF(MIN(D496:D498)/AVERAGE(D496:D498)&lt;0.97,(3*AVERAGE(D496:D498)-MIN(D496:D498))/2,AVERAGE(D496:D498))</f>
        <v>39.699999999999996</v>
      </c>
    </row>
    <row r="497" spans="1:8" x14ac:dyDescent="0.2">
      <c r="A497" s="15">
        <v>1988</v>
      </c>
      <c r="B497" s="15">
        <v>5</v>
      </c>
      <c r="C497" s="53">
        <v>110029</v>
      </c>
      <c r="D497" s="52">
        <v>39.700000000000003</v>
      </c>
      <c r="E497" s="9"/>
      <c r="G497" s="8"/>
      <c r="H497" s="22"/>
    </row>
    <row r="498" spans="1:8" x14ac:dyDescent="0.2">
      <c r="A498" s="15">
        <v>1988</v>
      </c>
      <c r="B498" s="15">
        <v>6</v>
      </c>
      <c r="C498" s="53">
        <v>108451</v>
      </c>
      <c r="D498" s="52">
        <v>39.9</v>
      </c>
      <c r="E498" s="9"/>
      <c r="G498" s="8"/>
      <c r="H498" s="22"/>
    </row>
    <row r="499" spans="1:8" x14ac:dyDescent="0.2">
      <c r="A499" s="15">
        <v>1988</v>
      </c>
      <c r="B499" s="15">
        <v>7</v>
      </c>
      <c r="C499" s="53">
        <v>105405</v>
      </c>
      <c r="D499" s="52">
        <v>39.9</v>
      </c>
      <c r="E499" s="9">
        <v>165</v>
      </c>
      <c r="F499" s="13" t="s">
        <v>120</v>
      </c>
      <c r="G499" s="22">
        <f t="shared" ref="G499" si="332">AVERAGE(C499:C501)</f>
        <v>106954.33333333333</v>
      </c>
      <c r="H499" s="22">
        <f t="shared" ref="H499" si="333">IF(MIN(D499:D501)/AVERAGE(D499:D501)&lt;0.97,(3*AVERAGE(D499:D501)-MIN(D499:D501))/2,AVERAGE(D499:D501))</f>
        <v>39.833333333333336</v>
      </c>
    </row>
    <row r="500" spans="1:8" x14ac:dyDescent="0.2">
      <c r="A500" s="15">
        <v>1988</v>
      </c>
      <c r="B500" s="15">
        <v>8</v>
      </c>
      <c r="C500" s="53">
        <v>104794</v>
      </c>
      <c r="D500" s="52">
        <v>39.9</v>
      </c>
      <c r="E500" s="9"/>
      <c r="G500" s="8"/>
      <c r="H500" s="22"/>
    </row>
    <row r="501" spans="1:8" x14ac:dyDescent="0.2">
      <c r="A501" s="15">
        <v>1988</v>
      </c>
      <c r="B501" s="15">
        <v>9</v>
      </c>
      <c r="C501" s="53">
        <v>110664</v>
      </c>
      <c r="D501" s="52">
        <v>39.700000000000003</v>
      </c>
      <c r="E501" s="9"/>
      <c r="G501" s="8"/>
      <c r="H501" s="22"/>
    </row>
    <row r="502" spans="1:8" x14ac:dyDescent="0.2">
      <c r="A502" s="15">
        <v>1988</v>
      </c>
      <c r="B502" s="15">
        <v>10</v>
      </c>
      <c r="C502" s="53">
        <v>111631</v>
      </c>
      <c r="D502" s="52">
        <v>39.4</v>
      </c>
      <c r="E502" s="9">
        <v>166</v>
      </c>
      <c r="F502" s="13" t="s">
        <v>121</v>
      </c>
      <c r="G502" s="22">
        <f t="shared" ref="G502" si="334">AVERAGE(C502:C504)</f>
        <v>112133</v>
      </c>
      <c r="H502" s="22">
        <f t="shared" ref="H502" si="335">IF(MIN(D502:D504)/AVERAGE(D502:D504)&lt;0.97,(3*AVERAGE(D502:D504)-MIN(D502:D504))/2,AVERAGE(D502:D504))</f>
        <v>39.133333333333333</v>
      </c>
    </row>
    <row r="503" spans="1:8" x14ac:dyDescent="0.2">
      <c r="A503" s="15">
        <v>1988</v>
      </c>
      <c r="B503" s="15">
        <v>11</v>
      </c>
      <c r="C503" s="53">
        <v>112469</v>
      </c>
      <c r="D503" s="52">
        <v>38.700000000000003</v>
      </c>
      <c r="E503" s="9"/>
      <c r="G503" s="8"/>
      <c r="H503" s="22"/>
    </row>
    <row r="504" spans="1:8" x14ac:dyDescent="0.2">
      <c r="A504" s="15">
        <v>1988</v>
      </c>
      <c r="B504" s="15">
        <v>12</v>
      </c>
      <c r="C504" s="53">
        <v>112299</v>
      </c>
      <c r="D504" s="52">
        <v>39.299999999999997</v>
      </c>
      <c r="E504" s="9"/>
      <c r="G504" s="8"/>
      <c r="H504" s="22"/>
    </row>
    <row r="505" spans="1:8" x14ac:dyDescent="0.2">
      <c r="A505" s="15">
        <v>1989</v>
      </c>
      <c r="B505" s="15">
        <v>1</v>
      </c>
      <c r="C505" s="53">
        <v>110187</v>
      </c>
      <c r="D505" s="52">
        <v>39.1</v>
      </c>
      <c r="E505" s="9">
        <v>167</v>
      </c>
      <c r="F505" s="13" t="s">
        <v>122</v>
      </c>
      <c r="G505" s="22">
        <f t="shared" ref="G505" si="336">AVERAGE(C505:C507)</f>
        <v>110464</v>
      </c>
      <c r="H505" s="22">
        <f t="shared" ref="H505" si="337">IF(MIN(D505:D507)/AVERAGE(D505:D507)&lt;0.97,(3*AVERAGE(D505:D507)-MIN(D505:D507))/2,AVERAGE(D505:D507))</f>
        <v>39.1</v>
      </c>
    </row>
    <row r="506" spans="1:8" x14ac:dyDescent="0.2">
      <c r="A506" s="15">
        <v>1989</v>
      </c>
      <c r="B506" s="15">
        <v>2</v>
      </c>
      <c r="C506" s="53">
        <v>110140</v>
      </c>
      <c r="D506" s="52">
        <v>38.9</v>
      </c>
      <c r="E506" s="9"/>
      <c r="G506" s="8"/>
      <c r="H506" s="22"/>
    </row>
    <row r="507" spans="1:8" x14ac:dyDescent="0.2">
      <c r="A507" s="15">
        <v>1989</v>
      </c>
      <c r="B507" s="15">
        <v>3</v>
      </c>
      <c r="C507" s="53">
        <v>111065</v>
      </c>
      <c r="D507" s="52">
        <v>39.299999999999997</v>
      </c>
      <c r="E507" s="9"/>
      <c r="G507" s="8"/>
      <c r="H507" s="22"/>
    </row>
    <row r="508" spans="1:8" x14ac:dyDescent="0.2">
      <c r="A508" s="15">
        <v>1989</v>
      </c>
      <c r="B508" s="15">
        <v>4</v>
      </c>
      <c r="C508" s="53">
        <v>111771</v>
      </c>
      <c r="D508" s="52">
        <v>39.299999999999997</v>
      </c>
      <c r="E508" s="9">
        <v>168</v>
      </c>
      <c r="F508" s="13" t="s">
        <v>123</v>
      </c>
      <c r="G508" s="22">
        <f t="shared" ref="G508" si="338">AVERAGE(C508:C510)</f>
        <v>111666.66666666667</v>
      </c>
      <c r="H508" s="22">
        <f t="shared" ref="H508" si="339">IF(MIN(D508:D510)/AVERAGE(D508:D510)&lt;0.97,(3*AVERAGE(D508:D510)-MIN(D508:D510))/2,AVERAGE(D508:D510))</f>
        <v>39.6</v>
      </c>
    </row>
    <row r="509" spans="1:8" x14ac:dyDescent="0.2">
      <c r="A509" s="15">
        <v>1989</v>
      </c>
      <c r="B509" s="15">
        <v>5</v>
      </c>
      <c r="C509" s="53">
        <v>112461</v>
      </c>
      <c r="D509" s="52">
        <v>39.700000000000003</v>
      </c>
      <c r="E509" s="9"/>
      <c r="G509" s="8"/>
      <c r="H509" s="22"/>
    </row>
    <row r="510" spans="1:8" x14ac:dyDescent="0.2">
      <c r="A510" s="15">
        <v>1989</v>
      </c>
      <c r="B510" s="15">
        <v>6</v>
      </c>
      <c r="C510" s="53">
        <v>110768</v>
      </c>
      <c r="D510" s="52">
        <v>39.799999999999997</v>
      </c>
      <c r="E510" s="9"/>
      <c r="G510" s="8"/>
      <c r="H510" s="22"/>
    </row>
    <row r="511" spans="1:8" x14ac:dyDescent="0.2">
      <c r="A511" s="15">
        <v>1989</v>
      </c>
      <c r="B511" s="15">
        <v>7</v>
      </c>
      <c r="C511" s="53">
        <v>107409</v>
      </c>
      <c r="D511" s="52">
        <v>40</v>
      </c>
      <c r="E511" s="9">
        <v>169</v>
      </c>
      <c r="F511" s="13" t="s">
        <v>124</v>
      </c>
      <c r="G511" s="22">
        <f t="shared" ref="G511" si="340">AVERAGE(C511:C513)</f>
        <v>108928.33333333333</v>
      </c>
      <c r="H511" s="22">
        <f t="shared" ref="H511" si="341">IF(MIN(D511:D513)/AVERAGE(D511:D513)&lt;0.97,(3*AVERAGE(D511:D513)-MIN(D511:D513))/2,AVERAGE(D511:D513))</f>
        <v>40.033333333333331</v>
      </c>
    </row>
    <row r="512" spans="1:8" x14ac:dyDescent="0.2">
      <c r="A512" s="15">
        <v>1989</v>
      </c>
      <c r="B512" s="15">
        <v>8</v>
      </c>
      <c r="C512" s="53">
        <v>107153</v>
      </c>
      <c r="D512" s="52">
        <v>40.1</v>
      </c>
      <c r="E512" s="9"/>
      <c r="G512" s="8"/>
      <c r="H512" s="22"/>
    </row>
    <row r="513" spans="1:8" x14ac:dyDescent="0.2">
      <c r="A513" s="15">
        <v>1989</v>
      </c>
      <c r="B513" s="15">
        <v>9</v>
      </c>
      <c r="C513" s="53">
        <v>112223</v>
      </c>
      <c r="D513" s="52">
        <v>40</v>
      </c>
      <c r="E513" s="9"/>
      <c r="G513" s="8"/>
      <c r="H513" s="22"/>
    </row>
    <row r="514" spans="1:8" x14ac:dyDescent="0.2">
      <c r="A514" s="15">
        <v>1989</v>
      </c>
      <c r="B514" s="15">
        <v>10</v>
      </c>
      <c r="C514" s="53">
        <v>113466</v>
      </c>
      <c r="D514" s="52">
        <v>39.5</v>
      </c>
      <c r="E514" s="9">
        <v>170</v>
      </c>
      <c r="F514" s="13" t="s">
        <v>125</v>
      </c>
      <c r="G514" s="22">
        <f t="shared" ref="G514" si="342">AVERAGE(C514:C516)</f>
        <v>113573</v>
      </c>
      <c r="H514" s="22">
        <f t="shared" ref="H514" si="343">IF(MIN(D514:D516)/AVERAGE(D514:D516)&lt;0.97,(3*AVERAGE(D514:D516)-MIN(D514:D516))/2,AVERAGE(D514:D516))</f>
        <v>39.5</v>
      </c>
    </row>
    <row r="515" spans="1:8" x14ac:dyDescent="0.2">
      <c r="A515" s="15">
        <v>1989</v>
      </c>
      <c r="B515" s="15">
        <v>11</v>
      </c>
      <c r="C515" s="53">
        <v>113652</v>
      </c>
      <c r="D515" s="52">
        <v>39.5</v>
      </c>
      <c r="E515" s="9"/>
      <c r="G515" s="8"/>
      <c r="H515" s="22"/>
    </row>
    <row r="516" spans="1:8" x14ac:dyDescent="0.2">
      <c r="A516" s="15">
        <v>1989</v>
      </c>
      <c r="B516" s="15">
        <v>12</v>
      </c>
      <c r="C516" s="53">
        <v>113601</v>
      </c>
      <c r="D516" s="52">
        <v>39.5</v>
      </c>
      <c r="E516" s="9"/>
      <c r="G516" s="8"/>
      <c r="H516" s="22"/>
    </row>
    <row r="517" spans="1:8" x14ac:dyDescent="0.2">
      <c r="A517" s="15">
        <v>1990</v>
      </c>
      <c r="B517" s="15">
        <v>1</v>
      </c>
      <c r="C517" s="53">
        <v>111999</v>
      </c>
      <c r="D517" s="52">
        <v>39.200000000000003</v>
      </c>
      <c r="E517" s="9">
        <v>171</v>
      </c>
      <c r="F517" s="13" t="s">
        <v>126</v>
      </c>
      <c r="G517" s="22">
        <f t="shared" ref="G517" si="344">AVERAGE(C517:C519)</f>
        <v>112583.33333333333</v>
      </c>
      <c r="H517" s="22">
        <f t="shared" ref="H517" si="345">IF(MIN(D517:D519)/AVERAGE(D517:D519)&lt;0.97,(3*AVERAGE(D517:D519)-MIN(D517:D519))/2,AVERAGE(D517:D519))</f>
        <v>39.166666666666664</v>
      </c>
    </row>
    <row r="518" spans="1:8" x14ac:dyDescent="0.2">
      <c r="A518" s="15">
        <v>1990</v>
      </c>
      <c r="B518" s="15">
        <v>2</v>
      </c>
      <c r="C518" s="53">
        <v>112555</v>
      </c>
      <c r="D518" s="52">
        <v>39</v>
      </c>
      <c r="E518" s="9"/>
      <c r="G518" s="8"/>
      <c r="H518" s="22"/>
    </row>
    <row r="519" spans="1:8" x14ac:dyDescent="0.2">
      <c r="A519" s="15">
        <v>1990</v>
      </c>
      <c r="B519" s="15">
        <v>3</v>
      </c>
      <c r="C519" s="53">
        <v>113196</v>
      </c>
      <c r="D519" s="52">
        <v>39.299999999999997</v>
      </c>
      <c r="E519" s="9"/>
      <c r="G519" s="8"/>
      <c r="H519" s="22"/>
    </row>
    <row r="520" spans="1:8" x14ac:dyDescent="0.2">
      <c r="A520" s="15">
        <v>1990</v>
      </c>
      <c r="B520" s="15">
        <v>4</v>
      </c>
      <c r="C520" s="53">
        <v>111709</v>
      </c>
      <c r="D520" s="52">
        <v>38.5</v>
      </c>
      <c r="E520" s="9">
        <v>172</v>
      </c>
      <c r="F520" s="13" t="s">
        <v>127</v>
      </c>
      <c r="G520" s="22">
        <f t="shared" ref="G520" si="346">AVERAGE(C520:C522)</f>
        <v>112982.66666666667</v>
      </c>
      <c r="H520" s="22">
        <f t="shared" ref="H520" si="347">IF(MIN(D520:D522)/AVERAGE(D520:D522)&lt;0.97,(3*AVERAGE(D520:D522)-MIN(D520:D522))/2,AVERAGE(D520:D522))</f>
        <v>39.300000000000004</v>
      </c>
    </row>
    <row r="521" spans="1:8" x14ac:dyDescent="0.2">
      <c r="A521" s="15">
        <v>1990</v>
      </c>
      <c r="B521" s="15">
        <v>5</v>
      </c>
      <c r="C521" s="53">
        <v>114647</v>
      </c>
      <c r="D521" s="52">
        <v>39.5</v>
      </c>
      <c r="E521" s="9"/>
      <c r="G521" s="8"/>
      <c r="H521" s="22"/>
    </row>
    <row r="522" spans="1:8" x14ac:dyDescent="0.2">
      <c r="A522" s="15">
        <v>1990</v>
      </c>
      <c r="B522" s="15">
        <v>6</v>
      </c>
      <c r="C522" s="53">
        <v>112592</v>
      </c>
      <c r="D522" s="52">
        <v>39.9</v>
      </c>
      <c r="E522" s="9"/>
      <c r="G522" s="8"/>
      <c r="H522" s="22"/>
    </row>
    <row r="523" spans="1:8" x14ac:dyDescent="0.2">
      <c r="A523" s="15">
        <v>1990</v>
      </c>
      <c r="B523" s="15">
        <v>7</v>
      </c>
      <c r="C523" s="53">
        <v>109024</v>
      </c>
      <c r="D523" s="52">
        <v>39.9</v>
      </c>
      <c r="E523" s="9">
        <v>173</v>
      </c>
      <c r="F523" s="13" t="s">
        <v>128</v>
      </c>
      <c r="G523" s="22">
        <f t="shared" ref="G523" si="348">AVERAGE(C523:C525)</f>
        <v>110589</v>
      </c>
      <c r="H523" s="22">
        <f t="shared" ref="H523" si="349">IF(MIN(D523:D525)/AVERAGE(D523:D525)&lt;0.97,(3*AVERAGE(D523:D525)-MIN(D523:D525))/2,AVERAGE(D523:D525))</f>
        <v>39.933333333333337</v>
      </c>
    </row>
    <row r="524" spans="1:8" x14ac:dyDescent="0.2">
      <c r="A524" s="15">
        <v>1990</v>
      </c>
      <c r="B524" s="15">
        <v>8</v>
      </c>
      <c r="C524" s="53">
        <v>108800</v>
      </c>
      <c r="D524" s="52">
        <v>40</v>
      </c>
      <c r="E524" s="9"/>
      <c r="G524" s="8"/>
      <c r="H524" s="22"/>
    </row>
    <row r="525" spans="1:8" x14ac:dyDescent="0.2">
      <c r="A525" s="15">
        <v>1990</v>
      </c>
      <c r="B525" s="15">
        <v>9</v>
      </c>
      <c r="C525" s="53">
        <v>113943</v>
      </c>
      <c r="D525" s="52">
        <v>39.9</v>
      </c>
      <c r="E525" s="9"/>
      <c r="G525" s="8"/>
      <c r="H525" s="22"/>
    </row>
    <row r="526" spans="1:8" x14ac:dyDescent="0.2">
      <c r="A526" s="15">
        <v>1990</v>
      </c>
      <c r="B526" s="15">
        <v>10</v>
      </c>
      <c r="C526" s="53">
        <v>114569</v>
      </c>
      <c r="D526" s="52">
        <v>39.299999999999997</v>
      </c>
      <c r="E526" s="9">
        <v>174</v>
      </c>
      <c r="F526" s="13" t="s">
        <v>129</v>
      </c>
      <c r="G526" s="22">
        <f t="shared" ref="G526" si="350">AVERAGE(C526:C528)</f>
        <v>114379</v>
      </c>
      <c r="H526" s="22">
        <f t="shared" ref="H526" si="351">IF(MIN(D526:D528)/AVERAGE(D526:D528)&lt;0.97,(3*AVERAGE(D526:D528)-MIN(D526:D528))/2,AVERAGE(D526:D528))</f>
        <v>39.166666666666664</v>
      </c>
    </row>
    <row r="527" spans="1:8" x14ac:dyDescent="0.2">
      <c r="A527" s="15">
        <v>1990</v>
      </c>
      <c r="B527" s="15">
        <v>11</v>
      </c>
      <c r="C527" s="53">
        <v>114198</v>
      </c>
      <c r="D527" s="52">
        <v>38.9</v>
      </c>
      <c r="E527" s="9"/>
      <c r="G527" s="8"/>
      <c r="H527" s="22"/>
    </row>
    <row r="528" spans="1:8" x14ac:dyDescent="0.2">
      <c r="A528" s="15">
        <v>1990</v>
      </c>
      <c r="B528" s="15">
        <v>12</v>
      </c>
      <c r="C528" s="53">
        <v>114370</v>
      </c>
      <c r="D528" s="52">
        <v>39.299999999999997</v>
      </c>
      <c r="E528" s="9"/>
      <c r="G528" s="8"/>
      <c r="H528" s="22"/>
    </row>
    <row r="529" spans="1:8" x14ac:dyDescent="0.2">
      <c r="A529" s="15">
        <v>1991</v>
      </c>
      <c r="B529" s="15">
        <v>1</v>
      </c>
      <c r="C529" s="53">
        <v>111151</v>
      </c>
      <c r="D529" s="52">
        <v>38.9</v>
      </c>
      <c r="E529" s="9">
        <v>175</v>
      </c>
      <c r="F529" s="13" t="s">
        <v>130</v>
      </c>
      <c r="G529" s="22">
        <f t="shared" ref="G529" si="352">AVERAGE(C529:C531)</f>
        <v>111507.33333333333</v>
      </c>
      <c r="H529" s="22">
        <f t="shared" ref="H529" si="353">IF(MIN(D529:D531)/AVERAGE(D529:D531)&lt;0.97,(3*AVERAGE(D529:D531)-MIN(D529:D531))/2,AVERAGE(D529:D531))</f>
        <v>38.9</v>
      </c>
    </row>
    <row r="530" spans="1:8" x14ac:dyDescent="0.2">
      <c r="A530" s="15">
        <v>1991</v>
      </c>
      <c r="B530" s="15">
        <v>2</v>
      </c>
      <c r="C530" s="53">
        <v>111463</v>
      </c>
      <c r="D530" s="52">
        <v>38.799999999999997</v>
      </c>
      <c r="E530" s="9"/>
      <c r="G530" s="8"/>
      <c r="H530" s="22"/>
    </row>
    <row r="531" spans="1:8" x14ac:dyDescent="0.2">
      <c r="A531" s="15">
        <v>1991</v>
      </c>
      <c r="B531" s="15">
        <v>3</v>
      </c>
      <c r="C531" s="53">
        <v>111908</v>
      </c>
      <c r="D531" s="52">
        <v>39</v>
      </c>
      <c r="E531" s="9"/>
      <c r="G531" s="8"/>
      <c r="H531" s="22"/>
    </row>
    <row r="532" spans="1:8" x14ac:dyDescent="0.2">
      <c r="A532" s="15">
        <v>1991</v>
      </c>
      <c r="B532" s="15">
        <v>4</v>
      </c>
      <c r="C532" s="53">
        <v>112995</v>
      </c>
      <c r="D532" s="52">
        <v>39.1</v>
      </c>
      <c r="E532" s="9">
        <v>176</v>
      </c>
      <c r="F532" s="13" t="s">
        <v>131</v>
      </c>
      <c r="G532" s="22">
        <f t="shared" ref="G532" si="354">AVERAGE(C532:C534)</f>
        <v>112444.33333333333</v>
      </c>
      <c r="H532" s="22">
        <f t="shared" ref="H532" si="355">IF(MIN(D532:D534)/AVERAGE(D532:D534)&lt;0.97,(3*AVERAGE(D532:D534)-MIN(D532:D534))/2,AVERAGE(D532:D534))</f>
        <v>39.333333333333336</v>
      </c>
    </row>
    <row r="533" spans="1:8" x14ac:dyDescent="0.2">
      <c r="A533" s="15">
        <v>1991</v>
      </c>
      <c r="B533" s="15">
        <v>5</v>
      </c>
      <c r="C533" s="53">
        <v>112981</v>
      </c>
      <c r="D533" s="52">
        <v>39.4</v>
      </c>
      <c r="E533" s="9"/>
      <c r="G533" s="8"/>
      <c r="H533" s="22"/>
    </row>
    <row r="534" spans="1:8" x14ac:dyDescent="0.2">
      <c r="A534" s="15">
        <v>1991</v>
      </c>
      <c r="B534" s="15">
        <v>6</v>
      </c>
      <c r="C534" s="53">
        <v>111357</v>
      </c>
      <c r="D534" s="52">
        <v>39.5</v>
      </c>
      <c r="E534" s="9"/>
      <c r="G534" s="8"/>
      <c r="H534" s="22"/>
    </row>
    <row r="535" spans="1:8" x14ac:dyDescent="0.2">
      <c r="A535" s="15">
        <v>1991</v>
      </c>
      <c r="B535" s="15">
        <v>7</v>
      </c>
      <c r="C535" s="53">
        <v>107729</v>
      </c>
      <c r="D535" s="52">
        <v>39.6</v>
      </c>
      <c r="E535" s="9">
        <v>177</v>
      </c>
      <c r="F535" s="13" t="s">
        <v>132</v>
      </c>
      <c r="G535" s="22">
        <f t="shared" ref="G535" si="356">AVERAGE(C535:C537)</f>
        <v>109495.66666666667</v>
      </c>
      <c r="H535" s="22">
        <f t="shared" ref="H535" si="357">IF(MIN(D535:D537)/AVERAGE(D535:D537)&lt;0.97,(3*AVERAGE(D535:D537)-MIN(D535:D537))/2,AVERAGE(D535:D537))</f>
        <v>39.6</v>
      </c>
    </row>
    <row r="536" spans="1:8" x14ac:dyDescent="0.2">
      <c r="A536" s="15">
        <v>1991</v>
      </c>
      <c r="B536" s="15">
        <v>8</v>
      </c>
      <c r="C536" s="53">
        <v>107671</v>
      </c>
      <c r="D536" s="52">
        <v>39.700000000000003</v>
      </c>
      <c r="E536" s="9"/>
      <c r="G536" s="8"/>
      <c r="H536" s="22"/>
    </row>
    <row r="537" spans="1:8" x14ac:dyDescent="0.2">
      <c r="A537" s="15">
        <v>1991</v>
      </c>
      <c r="B537" s="15">
        <v>9</v>
      </c>
      <c r="C537" s="53">
        <v>113087</v>
      </c>
      <c r="D537" s="52">
        <v>39.5</v>
      </c>
      <c r="E537" s="9"/>
      <c r="G537" s="8"/>
      <c r="H537" s="22"/>
    </row>
    <row r="538" spans="1:8" x14ac:dyDescent="0.2">
      <c r="A538" s="15">
        <v>1991</v>
      </c>
      <c r="B538" s="15">
        <v>10</v>
      </c>
      <c r="C538" s="53">
        <v>113982</v>
      </c>
      <c r="D538" s="52">
        <v>39.5</v>
      </c>
      <c r="E538" s="9">
        <v>178</v>
      </c>
      <c r="F538" s="13" t="s">
        <v>133</v>
      </c>
      <c r="G538" s="22">
        <f t="shared" ref="G538" si="358">AVERAGE(C538:C540)</f>
        <v>113770.33333333333</v>
      </c>
      <c r="H538" s="22">
        <f t="shared" ref="H538" si="359">IF(MIN(D538:D540)/AVERAGE(D538:D540)&lt;0.97,(3*AVERAGE(D538:D540)-MIN(D538:D540))/2,AVERAGE(D538:D540))</f>
        <v>39.033333333333331</v>
      </c>
    </row>
    <row r="539" spans="1:8" x14ac:dyDescent="0.2">
      <c r="A539" s="15">
        <v>1991</v>
      </c>
      <c r="B539" s="15">
        <v>11</v>
      </c>
      <c r="C539" s="53">
        <v>114107</v>
      </c>
      <c r="D539" s="52">
        <v>38.6</v>
      </c>
      <c r="E539" s="9"/>
      <c r="G539" s="8"/>
      <c r="H539" s="22"/>
    </row>
    <row r="540" spans="1:8" x14ac:dyDescent="0.2">
      <c r="A540" s="15">
        <v>1991</v>
      </c>
      <c r="B540" s="15">
        <v>12</v>
      </c>
      <c r="C540" s="53">
        <v>113222</v>
      </c>
      <c r="D540" s="52">
        <v>39</v>
      </c>
      <c r="E540" s="9"/>
      <c r="G540" s="8"/>
      <c r="H540" s="22"/>
    </row>
    <row r="541" spans="1:8" x14ac:dyDescent="0.2">
      <c r="A541" s="15">
        <v>1992</v>
      </c>
      <c r="B541" s="15">
        <v>1</v>
      </c>
      <c r="C541" s="53">
        <v>111464</v>
      </c>
      <c r="D541" s="52">
        <v>38.9</v>
      </c>
      <c r="E541" s="9">
        <v>179</v>
      </c>
      <c r="F541" s="13" t="s">
        <v>134</v>
      </c>
      <c r="G541" s="22">
        <f t="shared" ref="G541" si="360">AVERAGE(C541:C543)</f>
        <v>111805</v>
      </c>
      <c r="H541" s="22">
        <f t="shared" ref="H541" si="361">IF(MIN(D541:D543)/AVERAGE(D541:D543)&lt;0.97,(3*AVERAGE(D541:D543)-MIN(D541:D543))/2,AVERAGE(D541:D543))</f>
        <v>39</v>
      </c>
    </row>
    <row r="542" spans="1:8" x14ac:dyDescent="0.2">
      <c r="A542" s="15">
        <v>1992</v>
      </c>
      <c r="B542" s="15">
        <v>2</v>
      </c>
      <c r="C542" s="53">
        <v>111612</v>
      </c>
      <c r="D542" s="52">
        <v>38.9</v>
      </c>
      <c r="E542" s="9"/>
      <c r="G542" s="8"/>
      <c r="H542" s="22"/>
    </row>
    <row r="543" spans="1:8" x14ac:dyDescent="0.2">
      <c r="A543" s="15">
        <v>1992</v>
      </c>
      <c r="B543" s="15">
        <v>3</v>
      </c>
      <c r="C543" s="53">
        <v>112339</v>
      </c>
      <c r="D543" s="52">
        <v>39.200000000000003</v>
      </c>
      <c r="E543" s="9"/>
      <c r="G543" s="8"/>
      <c r="H543" s="22"/>
    </row>
    <row r="544" spans="1:8" x14ac:dyDescent="0.2">
      <c r="A544" s="15">
        <v>1992</v>
      </c>
      <c r="B544" s="15">
        <v>4</v>
      </c>
      <c r="C544" s="53">
        <v>112169</v>
      </c>
      <c r="D544" s="52">
        <v>38.299999999999997</v>
      </c>
      <c r="E544" s="9">
        <v>180</v>
      </c>
      <c r="F544" s="13" t="s">
        <v>135</v>
      </c>
      <c r="G544" s="22">
        <f t="shared" ref="G544" si="362">AVERAGE(C544:C546)</f>
        <v>112750.66666666667</v>
      </c>
      <c r="H544" s="22">
        <f t="shared" ref="H544" si="363">IF(MIN(D544:D546)/AVERAGE(D544:D546)&lt;0.97,(3*AVERAGE(D544:D546)-MIN(D544:D546))/2,AVERAGE(D544:D546))</f>
        <v>39.133333333333333</v>
      </c>
    </row>
    <row r="545" spans="1:8" x14ac:dyDescent="0.2">
      <c r="A545" s="15">
        <v>1992</v>
      </c>
      <c r="B545" s="15">
        <v>5</v>
      </c>
      <c r="C545" s="53">
        <v>113837</v>
      </c>
      <c r="D545" s="52">
        <v>39.5</v>
      </c>
      <c r="E545" s="9"/>
      <c r="G545" s="8"/>
      <c r="H545" s="22"/>
    </row>
    <row r="546" spans="1:8" x14ac:dyDescent="0.2">
      <c r="A546" s="15">
        <v>1992</v>
      </c>
      <c r="B546" s="15">
        <v>6</v>
      </c>
      <c r="C546" s="53">
        <v>112246</v>
      </c>
      <c r="D546" s="52">
        <v>39.6</v>
      </c>
      <c r="E546" s="9"/>
      <c r="G546" s="8"/>
      <c r="H546" s="22"/>
    </row>
    <row r="547" spans="1:8" x14ac:dyDescent="0.2">
      <c r="A547" s="15">
        <v>1992</v>
      </c>
      <c r="B547" s="15">
        <v>7</v>
      </c>
      <c r="C547" s="53">
        <v>109216</v>
      </c>
      <c r="D547" s="52">
        <v>39.700000000000003</v>
      </c>
      <c r="E547" s="9">
        <v>181</v>
      </c>
      <c r="F547" s="13" t="s">
        <v>136</v>
      </c>
      <c r="G547" s="22">
        <f t="shared" ref="G547" si="364">AVERAGE(C547:C549)</f>
        <v>110210.66666666667</v>
      </c>
      <c r="H547" s="22">
        <f t="shared" ref="H547" si="365">IF(MIN(D547:D549)/AVERAGE(D547:D549)&lt;0.97,(3*AVERAGE(D547:D549)-MIN(D547:D549))/2,AVERAGE(D547:D549))</f>
        <v>39.650000000000006</v>
      </c>
    </row>
    <row r="548" spans="1:8" x14ac:dyDescent="0.2">
      <c r="A548" s="15">
        <v>1992</v>
      </c>
      <c r="B548" s="15">
        <v>8</v>
      </c>
      <c r="C548" s="53">
        <v>108476</v>
      </c>
      <c r="D548" s="52">
        <v>39.6</v>
      </c>
      <c r="E548" s="9"/>
      <c r="G548" s="8"/>
      <c r="H548" s="22"/>
    </row>
    <row r="549" spans="1:8" x14ac:dyDescent="0.2">
      <c r="A549" s="15">
        <v>1992</v>
      </c>
      <c r="B549" s="15">
        <v>9</v>
      </c>
      <c r="C549" s="53">
        <v>112940</v>
      </c>
      <c r="D549" s="52">
        <v>36.6</v>
      </c>
      <c r="E549" s="9"/>
      <c r="G549" s="8"/>
      <c r="H549" s="22"/>
    </row>
    <row r="550" spans="1:8" x14ac:dyDescent="0.2">
      <c r="A550" s="15">
        <v>1992</v>
      </c>
      <c r="B550" s="15">
        <v>10</v>
      </c>
      <c r="C550" s="53">
        <v>114476</v>
      </c>
      <c r="D550" s="52">
        <v>39.1</v>
      </c>
      <c r="E550" s="9">
        <v>182</v>
      </c>
      <c r="F550" s="13" t="s">
        <v>137</v>
      </c>
      <c r="G550" s="22">
        <f t="shared" ref="G550" si="366">AVERAGE(C550:C552)</f>
        <v>114852</v>
      </c>
      <c r="H550" s="22">
        <f t="shared" ref="H550" si="367">IF(MIN(D550:D552)/AVERAGE(D550:D552)&lt;0.97,(3*AVERAGE(D550:D552)-MIN(D550:D552))/2,AVERAGE(D550:D552))</f>
        <v>39.033333333333339</v>
      </c>
    </row>
    <row r="551" spans="1:8" x14ac:dyDescent="0.2">
      <c r="A551" s="15">
        <v>1992</v>
      </c>
      <c r="B551" s="15">
        <v>11</v>
      </c>
      <c r="C551" s="53">
        <v>115107</v>
      </c>
      <c r="D551" s="52">
        <v>38.799999999999997</v>
      </c>
      <c r="E551" s="9"/>
      <c r="G551" s="8"/>
      <c r="H551" s="22"/>
    </row>
    <row r="552" spans="1:8" x14ac:dyDescent="0.2">
      <c r="A552" s="15">
        <v>1992</v>
      </c>
      <c r="B552" s="15">
        <v>12</v>
      </c>
      <c r="C552" s="53">
        <v>114973</v>
      </c>
      <c r="D552" s="52">
        <v>39.200000000000003</v>
      </c>
      <c r="E552" s="9"/>
      <c r="G552" s="8"/>
      <c r="H552" s="22"/>
    </row>
    <row r="553" spans="1:8" x14ac:dyDescent="0.2">
      <c r="A553" s="15">
        <v>1993</v>
      </c>
      <c r="B553" s="15">
        <v>1</v>
      </c>
      <c r="C553" s="53">
        <v>112378</v>
      </c>
      <c r="D553" s="52">
        <v>38.9</v>
      </c>
      <c r="E553" s="9">
        <v>183</v>
      </c>
      <c r="F553" s="13" t="s">
        <v>138</v>
      </c>
      <c r="G553" s="22">
        <f t="shared" ref="G553" si="368">AVERAGE(C553:C555)</f>
        <v>112959.33333333333</v>
      </c>
      <c r="H553" s="22">
        <f t="shared" ref="H553" si="369">IF(MIN(D553:D555)/AVERAGE(D553:D555)&lt;0.97,(3*AVERAGE(D553:D555)-MIN(D553:D555))/2,AVERAGE(D553:D555))</f>
        <v>39</v>
      </c>
    </row>
    <row r="554" spans="1:8" x14ac:dyDescent="0.2">
      <c r="A554" s="15">
        <v>1993</v>
      </c>
      <c r="B554" s="15">
        <v>2</v>
      </c>
      <c r="C554" s="53">
        <v>113078</v>
      </c>
      <c r="D554" s="52">
        <v>38.9</v>
      </c>
      <c r="E554" s="9"/>
      <c r="G554" s="8"/>
      <c r="H554" s="22"/>
    </row>
    <row r="555" spans="1:8" x14ac:dyDescent="0.2">
      <c r="A555" s="15">
        <v>1993</v>
      </c>
      <c r="B555" s="15">
        <v>3</v>
      </c>
      <c r="C555" s="53">
        <v>113422</v>
      </c>
      <c r="D555" s="52">
        <v>39.200000000000003</v>
      </c>
      <c r="E555" s="9"/>
      <c r="G555" s="8"/>
      <c r="H555" s="22"/>
    </row>
    <row r="556" spans="1:8" x14ac:dyDescent="0.2">
      <c r="A556" s="15">
        <v>1993</v>
      </c>
      <c r="B556" s="15">
        <v>4</v>
      </c>
      <c r="C556" s="53">
        <v>113026</v>
      </c>
      <c r="D556" s="52">
        <v>39.200000000000003</v>
      </c>
      <c r="E556" s="9">
        <v>184</v>
      </c>
      <c r="F556" s="13" t="s">
        <v>139</v>
      </c>
      <c r="G556" s="22">
        <f t="shared" ref="G556" si="370">AVERAGE(C556:C558)</f>
        <v>114422.66666666667</v>
      </c>
      <c r="H556" s="22">
        <f t="shared" ref="H556" si="371">IF(MIN(D556:D558)/AVERAGE(D556:D558)&lt;0.97,(3*AVERAGE(D556:D558)-MIN(D556:D558))/2,AVERAGE(D556:D558))</f>
        <v>39.500000000000007</v>
      </c>
    </row>
    <row r="557" spans="1:8" x14ac:dyDescent="0.2">
      <c r="A557" s="15">
        <v>1993</v>
      </c>
      <c r="B557" s="15">
        <v>5</v>
      </c>
      <c r="C557" s="53">
        <v>115629</v>
      </c>
      <c r="D557" s="52">
        <v>39.6</v>
      </c>
      <c r="E557" s="9"/>
      <c r="G557" s="8"/>
      <c r="H557" s="22"/>
    </row>
    <row r="558" spans="1:8" x14ac:dyDescent="0.2">
      <c r="A558" s="15">
        <v>1993</v>
      </c>
      <c r="B558" s="15">
        <v>6</v>
      </c>
      <c r="C558" s="53">
        <v>114613</v>
      </c>
      <c r="D558" s="52">
        <v>39.700000000000003</v>
      </c>
      <c r="E558" s="9"/>
      <c r="G558" s="8"/>
      <c r="H558" s="22"/>
    </row>
    <row r="559" spans="1:8" x14ac:dyDescent="0.2">
      <c r="A559" s="15">
        <v>1993</v>
      </c>
      <c r="B559" s="15">
        <v>7</v>
      </c>
      <c r="C559" s="53">
        <v>110459</v>
      </c>
      <c r="D559" s="52">
        <v>39.799999999999997</v>
      </c>
      <c r="E559" s="9">
        <v>185</v>
      </c>
      <c r="F559" s="13" t="s">
        <v>140</v>
      </c>
      <c r="G559" s="22">
        <f t="shared" ref="G559" si="372">AVERAGE(C559:C561)</f>
        <v>112241</v>
      </c>
      <c r="H559" s="22">
        <f t="shared" ref="H559" si="373">IF(MIN(D559:D561)/AVERAGE(D559:D561)&lt;0.97,(3*AVERAGE(D559:D561)-MIN(D559:D561))/2,AVERAGE(D559:D561))</f>
        <v>39.833333333333329</v>
      </c>
    </row>
    <row r="560" spans="1:8" x14ac:dyDescent="0.2">
      <c r="A560" s="15">
        <v>1993</v>
      </c>
      <c r="B560" s="15">
        <v>8</v>
      </c>
      <c r="C560" s="53">
        <v>110638</v>
      </c>
      <c r="D560" s="52">
        <v>39.9</v>
      </c>
      <c r="E560" s="9"/>
      <c r="G560" s="8"/>
      <c r="H560" s="22"/>
    </row>
    <row r="561" spans="1:8" x14ac:dyDescent="0.2">
      <c r="A561" s="15">
        <v>1993</v>
      </c>
      <c r="B561" s="15">
        <v>9</v>
      </c>
      <c r="C561" s="53">
        <v>115626</v>
      </c>
      <c r="D561" s="52">
        <v>39.799999999999997</v>
      </c>
      <c r="E561" s="9"/>
      <c r="G561" s="8"/>
      <c r="H561" s="22"/>
    </row>
    <row r="562" spans="1:8" x14ac:dyDescent="0.2">
      <c r="A562" s="15">
        <v>1993</v>
      </c>
      <c r="B562" s="15">
        <v>10</v>
      </c>
      <c r="C562" s="53">
        <v>116410</v>
      </c>
      <c r="D562" s="52">
        <v>39.4</v>
      </c>
      <c r="E562" s="9">
        <v>186</v>
      </c>
      <c r="F562" s="13" t="s">
        <v>141</v>
      </c>
      <c r="G562" s="22">
        <f t="shared" ref="G562" si="374">AVERAGE(C562:C564)</f>
        <v>117248.66666666667</v>
      </c>
      <c r="H562" s="22">
        <f t="shared" ref="H562" si="375">IF(MIN(D562:D564)/AVERAGE(D562:D564)&lt;0.97,(3*AVERAGE(D562:D564)-MIN(D562:D564))/2,AVERAGE(D562:D564))</f>
        <v>39.300000000000004</v>
      </c>
    </row>
    <row r="563" spans="1:8" x14ac:dyDescent="0.2">
      <c r="A563" s="15">
        <v>1993</v>
      </c>
      <c r="B563" s="15">
        <v>11</v>
      </c>
      <c r="C563" s="53">
        <v>117717</v>
      </c>
      <c r="D563" s="52">
        <v>39</v>
      </c>
      <c r="E563" s="9"/>
      <c r="G563" s="8"/>
      <c r="H563" s="22"/>
    </row>
    <row r="564" spans="1:8" x14ac:dyDescent="0.2">
      <c r="A564" s="15">
        <v>1993</v>
      </c>
      <c r="B564" s="15">
        <v>12</v>
      </c>
      <c r="C564" s="53">
        <v>117619</v>
      </c>
      <c r="D564" s="52">
        <v>39.5</v>
      </c>
      <c r="E564" s="9"/>
      <c r="G564" s="8"/>
      <c r="H564" s="22"/>
    </row>
    <row r="565" spans="1:8" x14ac:dyDescent="0.2">
      <c r="A565" s="15">
        <v>1994</v>
      </c>
      <c r="B565" s="15">
        <v>1</v>
      </c>
      <c r="C565" s="53">
        <v>114903</v>
      </c>
      <c r="D565" s="52">
        <v>38.6</v>
      </c>
      <c r="E565" s="9">
        <v>187</v>
      </c>
      <c r="F565" s="13" t="s">
        <v>142</v>
      </c>
      <c r="G565" s="22">
        <f t="shared" ref="G565" si="376">AVERAGE(C565:C567)</f>
        <v>115885.33333333333</v>
      </c>
      <c r="H565" s="22">
        <f t="shared" ref="H565" si="377">IF(MIN(D565:D567)/AVERAGE(D565:D567)&lt;0.97,(3*AVERAGE(D565:D567)-MIN(D565:D567))/2,AVERAGE(D565:D567))</f>
        <v>38.566666666666663</v>
      </c>
    </row>
    <row r="566" spans="1:8" x14ac:dyDescent="0.2">
      <c r="A566" s="15">
        <v>1994</v>
      </c>
      <c r="B566" s="15">
        <v>2</v>
      </c>
      <c r="C566" s="53">
        <v>116132</v>
      </c>
      <c r="D566" s="52">
        <v>38</v>
      </c>
      <c r="E566" s="9"/>
      <c r="G566" s="8"/>
      <c r="H566" s="22"/>
    </row>
    <row r="567" spans="1:8" x14ac:dyDescent="0.2">
      <c r="A567" s="15">
        <v>1994</v>
      </c>
      <c r="B567" s="15">
        <v>3</v>
      </c>
      <c r="C567" s="53">
        <v>116621</v>
      </c>
      <c r="D567" s="52">
        <v>39.1</v>
      </c>
      <c r="E567" s="9"/>
      <c r="G567" s="8"/>
      <c r="H567" s="22"/>
    </row>
    <row r="568" spans="1:8" x14ac:dyDescent="0.2">
      <c r="A568" s="15">
        <v>1994</v>
      </c>
      <c r="B568" s="15">
        <v>4</v>
      </c>
      <c r="C568" s="53">
        <v>117556</v>
      </c>
      <c r="D568" s="52">
        <v>39.4</v>
      </c>
      <c r="E568" s="9">
        <v>188</v>
      </c>
      <c r="F568" s="13" t="s">
        <v>143</v>
      </c>
      <c r="G568" s="22">
        <f t="shared" ref="G568" si="378">AVERAGE(C568:C570)</f>
        <v>117593.66666666667</v>
      </c>
      <c r="H568" s="22">
        <f t="shared" ref="H568" si="379">IF(MIN(D568:D570)/AVERAGE(D568:D570)&lt;0.97,(3*AVERAGE(D568:D570)-MIN(D568:D570))/2,AVERAGE(D568:D570))</f>
        <v>39.533333333333339</v>
      </c>
    </row>
    <row r="569" spans="1:8" x14ac:dyDescent="0.2">
      <c r="A569" s="15">
        <v>1994</v>
      </c>
      <c r="B569" s="15">
        <v>5</v>
      </c>
      <c r="C569" s="53">
        <v>118845</v>
      </c>
      <c r="D569" s="52">
        <v>39.5</v>
      </c>
      <c r="E569" s="9"/>
      <c r="G569" s="8"/>
      <c r="H569" s="22"/>
    </row>
    <row r="570" spans="1:8" x14ac:dyDescent="0.2">
      <c r="A570" s="15">
        <v>1994</v>
      </c>
      <c r="B570" s="15">
        <v>6</v>
      </c>
      <c r="C570" s="53">
        <v>116380</v>
      </c>
      <c r="D570" s="52">
        <v>39.700000000000003</v>
      </c>
      <c r="E570" s="9"/>
      <c r="G570" s="8"/>
      <c r="H570" s="22"/>
    </row>
    <row r="571" spans="1:8" x14ac:dyDescent="0.2">
      <c r="A571" s="15">
        <v>1994</v>
      </c>
      <c r="B571" s="15">
        <v>7</v>
      </c>
      <c r="C571" s="53">
        <v>113669</v>
      </c>
      <c r="D571" s="52">
        <v>39.700000000000003</v>
      </c>
      <c r="E571" s="9">
        <v>189</v>
      </c>
      <c r="F571" s="13" t="s">
        <v>144</v>
      </c>
      <c r="G571" s="22">
        <f t="shared" ref="G571" si="380">AVERAGE(C571:C573)</f>
        <v>115596.66666666667</v>
      </c>
      <c r="H571" s="22">
        <f t="shared" ref="H571" si="381">IF(MIN(D571:D573)/AVERAGE(D571:D573)&lt;0.97,(3*AVERAGE(D571:D573)-MIN(D571:D573))/2,AVERAGE(D571:D573))</f>
        <v>39.700000000000003</v>
      </c>
    </row>
    <row r="572" spans="1:8" x14ac:dyDescent="0.2">
      <c r="A572" s="15">
        <v>1994</v>
      </c>
      <c r="B572" s="15">
        <v>8</v>
      </c>
      <c r="C572" s="53">
        <v>113977</v>
      </c>
      <c r="D572" s="52">
        <v>39.700000000000003</v>
      </c>
      <c r="E572" s="9"/>
      <c r="G572" s="8"/>
      <c r="H572" s="22"/>
    </row>
    <row r="573" spans="1:8" x14ac:dyDescent="0.2">
      <c r="A573" s="15">
        <v>1994</v>
      </c>
      <c r="B573" s="15">
        <v>9</v>
      </c>
      <c r="C573" s="53">
        <v>119144</v>
      </c>
      <c r="D573" s="52">
        <v>39.700000000000003</v>
      </c>
      <c r="E573" s="9"/>
      <c r="G573" s="8"/>
      <c r="H573" s="22"/>
    </row>
    <row r="574" spans="1:8" x14ac:dyDescent="0.2">
      <c r="A574" s="15">
        <v>1994</v>
      </c>
      <c r="B574" s="15">
        <v>10</v>
      </c>
      <c r="C574" s="53">
        <v>120260</v>
      </c>
      <c r="D574" s="52">
        <v>39.200000000000003</v>
      </c>
      <c r="E574" s="9">
        <v>190</v>
      </c>
      <c r="F574" s="13" t="s">
        <v>145</v>
      </c>
      <c r="G574" s="22">
        <f t="shared" ref="G574" si="382">AVERAGE(C574:C576)</f>
        <v>120687</v>
      </c>
      <c r="H574" s="22">
        <f t="shared" ref="H574" si="383">IF(MIN(D574:D576)/AVERAGE(D574:D576)&lt;0.97,(3*AVERAGE(D574:D576)-MIN(D574:D576))/2,AVERAGE(D574:D576))</f>
        <v>38.966666666666669</v>
      </c>
    </row>
    <row r="575" spans="1:8" x14ac:dyDescent="0.2">
      <c r="A575" s="15">
        <v>1994</v>
      </c>
      <c r="B575" s="15">
        <v>11</v>
      </c>
      <c r="C575" s="53">
        <v>120901</v>
      </c>
      <c r="D575" s="52">
        <v>38.5</v>
      </c>
      <c r="E575" s="9"/>
      <c r="G575" s="8"/>
      <c r="H575" s="22"/>
    </row>
    <row r="576" spans="1:8" x14ac:dyDescent="0.2">
      <c r="A576" s="15">
        <v>1994</v>
      </c>
      <c r="B576" s="15">
        <v>12</v>
      </c>
      <c r="C576" s="53">
        <v>120900</v>
      </c>
      <c r="D576" s="52">
        <v>39.200000000000003</v>
      </c>
      <c r="E576" s="9"/>
      <c r="G576" s="8"/>
      <c r="H576" s="22"/>
    </row>
    <row r="577" spans="1:8" x14ac:dyDescent="0.2">
      <c r="A577" s="15">
        <v>1995</v>
      </c>
      <c r="B577" s="15">
        <v>1</v>
      </c>
      <c r="C577" s="53">
        <v>118065</v>
      </c>
      <c r="D577" s="52">
        <v>38.9</v>
      </c>
      <c r="E577" s="9">
        <v>191</v>
      </c>
      <c r="F577" s="13" t="s">
        <v>146</v>
      </c>
      <c r="G577" s="22">
        <f t="shared" ref="G577" si="384">AVERAGE(C577:C579)</f>
        <v>118862.66666666667</v>
      </c>
      <c r="H577" s="22">
        <f t="shared" ref="H577" si="385">IF(MIN(D577:D579)/AVERAGE(D577:D579)&lt;0.97,(3*AVERAGE(D577:D579)-MIN(D577:D579))/2,AVERAGE(D577:D579))</f>
        <v>38.93333333333333</v>
      </c>
    </row>
    <row r="578" spans="1:8" x14ac:dyDescent="0.2">
      <c r="A578" s="15">
        <v>1995</v>
      </c>
      <c r="B578" s="15">
        <v>2</v>
      </c>
      <c r="C578" s="53">
        <v>119233</v>
      </c>
      <c r="D578" s="52">
        <v>38.799999999999997</v>
      </c>
      <c r="E578" s="9"/>
      <c r="G578" s="8"/>
      <c r="H578" s="22"/>
    </row>
    <row r="579" spans="1:8" x14ac:dyDescent="0.2">
      <c r="A579" s="15">
        <v>1995</v>
      </c>
      <c r="B579" s="15">
        <v>3</v>
      </c>
      <c r="C579" s="53">
        <v>119290</v>
      </c>
      <c r="D579" s="52">
        <v>39.1</v>
      </c>
      <c r="E579" s="9"/>
      <c r="G579" s="8"/>
      <c r="H579" s="22"/>
    </row>
    <row r="580" spans="1:8" x14ac:dyDescent="0.2">
      <c r="A580" s="15">
        <v>1995</v>
      </c>
      <c r="B580" s="15">
        <v>4</v>
      </c>
      <c r="C580" s="53">
        <v>118927</v>
      </c>
      <c r="D580" s="52">
        <v>38.200000000000003</v>
      </c>
      <c r="E580" s="9">
        <v>192</v>
      </c>
      <c r="F580" s="13" t="s">
        <v>147</v>
      </c>
      <c r="G580" s="22">
        <f t="shared" ref="G580" si="386">AVERAGE(C580:C582)</f>
        <v>119250.66666666667</v>
      </c>
      <c r="H580" s="22">
        <f t="shared" ref="H580" si="387">IF(MIN(D580:D582)/AVERAGE(D580:D582)&lt;0.97,(3*AVERAGE(D580:D582)-MIN(D580:D582))/2,AVERAGE(D580:D582))</f>
        <v>39.1</v>
      </c>
    </row>
    <row r="581" spans="1:8" x14ac:dyDescent="0.2">
      <c r="A581" s="15">
        <v>1995</v>
      </c>
      <c r="B581" s="15">
        <v>5</v>
      </c>
      <c r="C581" s="53">
        <v>120348</v>
      </c>
      <c r="D581" s="52">
        <v>39.4</v>
      </c>
      <c r="E581" s="9"/>
      <c r="G581" s="8"/>
      <c r="H581" s="22"/>
    </row>
    <row r="582" spans="1:8" x14ac:dyDescent="0.2">
      <c r="A582" s="15">
        <v>1995</v>
      </c>
      <c r="B582" s="15">
        <v>6</v>
      </c>
      <c r="C582" s="53">
        <v>118477</v>
      </c>
      <c r="D582" s="52">
        <v>39.700000000000003</v>
      </c>
      <c r="E582" s="9"/>
      <c r="G582" s="8"/>
      <c r="H582" s="22"/>
    </row>
    <row r="583" spans="1:8" x14ac:dyDescent="0.2">
      <c r="A583" s="15">
        <v>1995</v>
      </c>
      <c r="B583" s="15">
        <v>7</v>
      </c>
      <c r="C583" s="53">
        <v>116239</v>
      </c>
      <c r="D583" s="52">
        <v>39.700000000000003</v>
      </c>
      <c r="E583" s="9">
        <v>193</v>
      </c>
      <c r="F583" s="13" t="s">
        <v>148</v>
      </c>
      <c r="G583" s="22">
        <f t="shared" ref="G583" si="388">AVERAGE(C583:C585)</f>
        <v>117576.33333333333</v>
      </c>
      <c r="H583" s="22">
        <f t="shared" ref="H583" si="389">IF(MIN(D583:D585)/AVERAGE(D583:D585)&lt;0.97,(3*AVERAGE(D583:D585)-MIN(D583:D585))/2,AVERAGE(D583:D585))</f>
        <v>39.700000000000003</v>
      </c>
    </row>
    <row r="584" spans="1:8" x14ac:dyDescent="0.2">
      <c r="A584" s="15">
        <v>1995</v>
      </c>
      <c r="B584" s="15">
        <v>8</v>
      </c>
      <c r="C584" s="53">
        <v>115639</v>
      </c>
      <c r="D584" s="52">
        <v>39.700000000000003</v>
      </c>
      <c r="E584" s="9"/>
      <c r="G584" s="8"/>
      <c r="H584" s="22"/>
    </row>
    <row r="585" spans="1:8" x14ac:dyDescent="0.2">
      <c r="A585" s="15">
        <v>1995</v>
      </c>
      <c r="B585" s="15">
        <v>9</v>
      </c>
      <c r="C585" s="53">
        <v>120851</v>
      </c>
      <c r="D585" s="52">
        <v>39.700000000000003</v>
      </c>
      <c r="E585" s="9"/>
      <c r="G585" s="8"/>
      <c r="H585" s="22"/>
    </row>
    <row r="586" spans="1:8" x14ac:dyDescent="0.2">
      <c r="A586" s="15">
        <v>1995</v>
      </c>
      <c r="B586" s="15">
        <v>10</v>
      </c>
      <c r="C586" s="53">
        <v>121577</v>
      </c>
      <c r="D586" s="52">
        <v>39.299999999999997</v>
      </c>
      <c r="E586" s="9">
        <v>194</v>
      </c>
      <c r="F586" s="13" t="s">
        <v>149</v>
      </c>
      <c r="G586" s="22">
        <f t="shared" ref="G586" si="390">AVERAGE(C586:C588)</f>
        <v>121582</v>
      </c>
      <c r="H586" s="22">
        <f t="shared" ref="H586" si="391">IF(MIN(D586:D588)/AVERAGE(D586:D588)&lt;0.97,(3*AVERAGE(D586:D588)-MIN(D586:D588))/2,AVERAGE(D586:D588))</f>
        <v>39.266666666666666</v>
      </c>
    </row>
    <row r="587" spans="1:8" x14ac:dyDescent="0.2">
      <c r="A587" s="15">
        <v>1995</v>
      </c>
      <c r="B587" s="15">
        <v>11</v>
      </c>
      <c r="C587" s="53">
        <v>121644</v>
      </c>
      <c r="D587" s="52">
        <v>39.299999999999997</v>
      </c>
      <c r="E587" s="9"/>
      <c r="G587" s="8"/>
      <c r="H587" s="22"/>
    </row>
    <row r="588" spans="1:8" x14ac:dyDescent="0.2">
      <c r="A588" s="15">
        <v>1995</v>
      </c>
      <c r="B588" s="15">
        <v>12</v>
      </c>
      <c r="C588" s="53">
        <v>121525</v>
      </c>
      <c r="D588" s="52">
        <v>39.200000000000003</v>
      </c>
      <c r="E588" s="9"/>
      <c r="G588" s="8"/>
      <c r="H588" s="22"/>
    </row>
    <row r="589" spans="1:8" x14ac:dyDescent="0.2">
      <c r="A589" s="15">
        <v>1996</v>
      </c>
      <c r="B589" s="15">
        <v>1</v>
      </c>
      <c r="C589" s="53">
        <v>116992</v>
      </c>
      <c r="D589" s="52">
        <v>37.4</v>
      </c>
      <c r="E589" s="9">
        <v>195</v>
      </c>
      <c r="F589" s="13" t="s">
        <v>150</v>
      </c>
      <c r="G589" s="22">
        <f t="shared" ref="G589" si="392">AVERAGE(C589:C591)</f>
        <v>119156.33333333333</v>
      </c>
      <c r="H589" s="22">
        <f t="shared" ref="H589" si="393">IF(MIN(D589:D591)/AVERAGE(D589:D591)&lt;0.97,(3*AVERAGE(D589:D591)-MIN(D589:D591))/2,AVERAGE(D589:D591))</f>
        <v>38.533333333333331</v>
      </c>
    </row>
    <row r="590" spans="1:8" x14ac:dyDescent="0.2">
      <c r="A590" s="15">
        <v>1996</v>
      </c>
      <c r="B590" s="15">
        <v>2</v>
      </c>
      <c r="C590" s="53">
        <v>119955</v>
      </c>
      <c r="D590" s="52">
        <v>39.1</v>
      </c>
      <c r="E590" s="9"/>
      <c r="G590" s="8"/>
      <c r="H590" s="22"/>
    </row>
    <row r="591" spans="1:8" x14ac:dyDescent="0.2">
      <c r="A591" s="15">
        <v>1996</v>
      </c>
      <c r="B591" s="15">
        <v>3</v>
      </c>
      <c r="C591" s="53">
        <v>120522</v>
      </c>
      <c r="D591" s="52">
        <v>39.1</v>
      </c>
      <c r="E591" s="9"/>
      <c r="G591" s="8"/>
      <c r="H591" s="22"/>
    </row>
    <row r="592" spans="1:8" x14ac:dyDescent="0.2">
      <c r="A592" s="15">
        <v>1996</v>
      </c>
      <c r="B592" s="15">
        <v>4</v>
      </c>
      <c r="C592" s="53">
        <v>119559</v>
      </c>
      <c r="D592" s="52">
        <v>39</v>
      </c>
      <c r="E592" s="9">
        <v>196</v>
      </c>
      <c r="F592" s="13" t="s">
        <v>151</v>
      </c>
      <c r="G592" s="22">
        <f t="shared" ref="G592" si="394">AVERAGE(C592:C594)</f>
        <v>120711</v>
      </c>
      <c r="H592" s="22">
        <f t="shared" ref="H592" si="395">IF(MIN(D592:D594)/AVERAGE(D592:D594)&lt;0.97,(3*AVERAGE(D592:D594)-MIN(D592:D594))/2,AVERAGE(D592:D594))</f>
        <v>39.43333333333333</v>
      </c>
    </row>
    <row r="593" spans="1:8" x14ac:dyDescent="0.2">
      <c r="A593" s="15">
        <v>1996</v>
      </c>
      <c r="B593" s="15">
        <v>5</v>
      </c>
      <c r="C593" s="53">
        <v>121965</v>
      </c>
      <c r="D593" s="52">
        <v>39.6</v>
      </c>
      <c r="E593" s="9"/>
      <c r="G593" s="8"/>
      <c r="H593" s="22"/>
    </row>
    <row r="594" spans="1:8" x14ac:dyDescent="0.2">
      <c r="A594" s="15">
        <v>1996</v>
      </c>
      <c r="B594" s="15">
        <v>6</v>
      </c>
      <c r="C594" s="53">
        <v>120609</v>
      </c>
      <c r="D594" s="52">
        <v>39.700000000000003</v>
      </c>
      <c r="E594" s="9"/>
      <c r="G594" s="8"/>
      <c r="H594" s="22"/>
    </row>
    <row r="595" spans="1:8" x14ac:dyDescent="0.2">
      <c r="A595" s="15">
        <v>1996</v>
      </c>
      <c r="B595" s="15">
        <v>7</v>
      </c>
      <c r="C595" s="53">
        <v>117906</v>
      </c>
      <c r="D595" s="52">
        <v>39.6</v>
      </c>
      <c r="E595" s="9">
        <v>197</v>
      </c>
      <c r="F595" s="13" t="s">
        <v>152</v>
      </c>
      <c r="G595" s="22">
        <f t="shared" ref="G595" si="396">AVERAGE(C595:C597)</f>
        <v>119816.33333333333</v>
      </c>
      <c r="H595" s="22">
        <f t="shared" ref="H595" si="397">IF(MIN(D595:D597)/AVERAGE(D595:D597)&lt;0.97,(3*AVERAGE(D595:D597)-MIN(D595:D597))/2,AVERAGE(D595:D597))</f>
        <v>39.733333333333334</v>
      </c>
    </row>
    <row r="596" spans="1:8" x14ac:dyDescent="0.2">
      <c r="A596" s="15">
        <v>1996</v>
      </c>
      <c r="B596" s="15">
        <v>8</v>
      </c>
      <c r="C596" s="53">
        <v>118357</v>
      </c>
      <c r="D596" s="52">
        <v>39.799999999999997</v>
      </c>
      <c r="E596" s="9"/>
      <c r="G596" s="8"/>
      <c r="H596" s="22"/>
    </row>
    <row r="597" spans="1:8" x14ac:dyDescent="0.2">
      <c r="A597" s="15">
        <v>1996</v>
      </c>
      <c r="B597" s="15">
        <v>9</v>
      </c>
      <c r="C597" s="53">
        <v>123186</v>
      </c>
      <c r="D597" s="52">
        <v>39.799999999999997</v>
      </c>
      <c r="E597" s="9"/>
      <c r="G597" s="8"/>
      <c r="H597" s="22"/>
    </row>
    <row r="598" spans="1:8" x14ac:dyDescent="0.2">
      <c r="A598" s="15">
        <v>1996</v>
      </c>
      <c r="B598" s="15">
        <v>10</v>
      </c>
      <c r="C598" s="53">
        <v>124092</v>
      </c>
      <c r="D598" s="52">
        <v>39.799999999999997</v>
      </c>
      <c r="E598" s="9">
        <v>198</v>
      </c>
      <c r="F598" s="13" t="s">
        <v>153</v>
      </c>
      <c r="G598" s="22">
        <f t="shared" ref="G598" si="398">AVERAGE(C598:C600)</f>
        <v>124074.66666666667</v>
      </c>
      <c r="H598" s="22">
        <f t="shared" ref="H598" si="399">IF(MIN(D598:D600)/AVERAGE(D598:D600)&lt;0.97,(3*AVERAGE(D598:D600)-MIN(D598:D600))/2,AVERAGE(D598:D600))</f>
        <v>39.4</v>
      </c>
    </row>
    <row r="599" spans="1:8" x14ac:dyDescent="0.2">
      <c r="A599" s="15">
        <v>1996</v>
      </c>
      <c r="B599" s="15">
        <v>11</v>
      </c>
      <c r="C599" s="53">
        <v>124439</v>
      </c>
      <c r="D599" s="52">
        <v>39.1</v>
      </c>
      <c r="E599" s="9"/>
      <c r="G599" s="8"/>
      <c r="H599" s="22"/>
    </row>
    <row r="600" spans="1:8" x14ac:dyDescent="0.2">
      <c r="A600" s="15">
        <v>1996</v>
      </c>
      <c r="B600" s="15">
        <v>12</v>
      </c>
      <c r="C600" s="53">
        <v>123693</v>
      </c>
      <c r="D600" s="52">
        <v>39.299999999999997</v>
      </c>
      <c r="E600" s="9"/>
      <c r="G600" s="8"/>
      <c r="H600" s="22"/>
    </row>
    <row r="601" spans="1:8" x14ac:dyDescent="0.2">
      <c r="A601" s="15">
        <v>1997</v>
      </c>
      <c r="B601" s="15">
        <v>1</v>
      </c>
      <c r="C601" s="53">
        <v>121821</v>
      </c>
      <c r="D601" s="52">
        <v>38.700000000000003</v>
      </c>
      <c r="E601" s="9">
        <v>199</v>
      </c>
      <c r="F601" s="13" t="s">
        <v>154</v>
      </c>
      <c r="G601" s="22">
        <f t="shared" ref="G601" si="400">AVERAGE(C601:C603)</f>
        <v>122766.33333333333</v>
      </c>
      <c r="H601" s="22">
        <f t="shared" ref="H601" si="401">IF(MIN(D601:D603)/AVERAGE(D601:D603)&lt;0.97,(3*AVERAGE(D601:D603)-MIN(D601:D603))/2,AVERAGE(D601:D603))</f>
        <v>39</v>
      </c>
    </row>
    <row r="602" spans="1:8" x14ac:dyDescent="0.2">
      <c r="A602" s="15">
        <v>1997</v>
      </c>
      <c r="B602" s="15">
        <v>2</v>
      </c>
      <c r="C602" s="53">
        <v>122707</v>
      </c>
      <c r="D602" s="52">
        <v>39</v>
      </c>
      <c r="E602" s="9"/>
      <c r="G602" s="8"/>
      <c r="H602" s="22"/>
    </row>
    <row r="603" spans="1:8" x14ac:dyDescent="0.2">
      <c r="A603" s="15">
        <v>1997</v>
      </c>
      <c r="B603" s="15">
        <v>3</v>
      </c>
      <c r="C603" s="53">
        <v>123771</v>
      </c>
      <c r="D603" s="52">
        <v>39.299999999999997</v>
      </c>
      <c r="E603" s="9"/>
      <c r="G603" s="8"/>
      <c r="H603" s="22"/>
    </row>
    <row r="604" spans="1:8" x14ac:dyDescent="0.2">
      <c r="A604" s="15">
        <v>1997</v>
      </c>
      <c r="B604" s="15">
        <v>4</v>
      </c>
      <c r="C604" s="53">
        <v>124452</v>
      </c>
      <c r="D604" s="52">
        <v>39.5</v>
      </c>
      <c r="E604" s="9">
        <v>200</v>
      </c>
      <c r="F604" s="13" t="s">
        <v>155</v>
      </c>
      <c r="G604" s="22">
        <f t="shared" ref="G604" si="402">AVERAGE(C604:C606)</f>
        <v>124410.33333333333</v>
      </c>
      <c r="H604" s="22">
        <f t="shared" ref="H604" si="403">IF(MIN(D604:D606)/AVERAGE(D604:D606)&lt;0.97,(3*AVERAGE(D604:D606)-MIN(D604:D606))/2,AVERAGE(D604:D606))</f>
        <v>39.699999999999996</v>
      </c>
    </row>
    <row r="605" spans="1:8" x14ac:dyDescent="0.2">
      <c r="A605" s="15">
        <v>1997</v>
      </c>
      <c r="B605" s="15">
        <v>5</v>
      </c>
      <c r="C605" s="53">
        <v>125180</v>
      </c>
      <c r="D605" s="52">
        <v>39.799999999999997</v>
      </c>
      <c r="E605" s="9"/>
      <c r="G605" s="8"/>
      <c r="H605" s="22"/>
    </row>
    <row r="606" spans="1:8" x14ac:dyDescent="0.2">
      <c r="A606" s="15">
        <v>1997</v>
      </c>
      <c r="B606" s="15">
        <v>6</v>
      </c>
      <c r="C606" s="53">
        <v>123599</v>
      </c>
      <c r="D606" s="52">
        <v>39.799999999999997</v>
      </c>
      <c r="E606" s="9"/>
      <c r="G606" s="8"/>
      <c r="H606" s="22"/>
    </row>
    <row r="607" spans="1:8" x14ac:dyDescent="0.2">
      <c r="A607" s="15">
        <v>1997</v>
      </c>
      <c r="B607" s="15">
        <v>7</v>
      </c>
      <c r="C607" s="53">
        <v>119923</v>
      </c>
      <c r="D607" s="52">
        <v>39.700000000000003</v>
      </c>
      <c r="E607" s="9">
        <v>201</v>
      </c>
      <c r="F607" s="13" t="s">
        <v>156</v>
      </c>
      <c r="G607" s="22">
        <f t="shared" ref="G607" si="404">AVERAGE(C607:C609)</f>
        <v>122056</v>
      </c>
      <c r="H607" s="22">
        <f t="shared" ref="H607" si="405">IF(MIN(D607:D609)/AVERAGE(D607:D609)&lt;0.97,(3*AVERAGE(D607:D609)-MIN(D607:D609))/2,AVERAGE(D607:D609))</f>
        <v>39.866666666666667</v>
      </c>
    </row>
    <row r="608" spans="1:8" x14ac:dyDescent="0.2">
      <c r="A608" s="15">
        <v>1997</v>
      </c>
      <c r="B608" s="15">
        <v>8</v>
      </c>
      <c r="C608" s="53">
        <v>120834</v>
      </c>
      <c r="D608" s="52">
        <v>39.9</v>
      </c>
      <c r="E608" s="9"/>
      <c r="G608" s="8"/>
      <c r="H608" s="22"/>
    </row>
    <row r="609" spans="1:8" x14ac:dyDescent="0.2">
      <c r="A609" s="15">
        <v>1997</v>
      </c>
      <c r="B609" s="15">
        <v>9</v>
      </c>
      <c r="C609" s="53">
        <v>125411</v>
      </c>
      <c r="D609" s="52">
        <v>40</v>
      </c>
      <c r="E609" s="9"/>
      <c r="G609" s="8"/>
      <c r="H609" s="22"/>
    </row>
    <row r="610" spans="1:8" x14ac:dyDescent="0.2">
      <c r="A610" s="15">
        <v>1997</v>
      </c>
      <c r="B610" s="15">
        <v>10</v>
      </c>
      <c r="C610" s="53">
        <v>126466</v>
      </c>
      <c r="D610" s="52">
        <v>39.4</v>
      </c>
      <c r="E610" s="9">
        <v>202</v>
      </c>
      <c r="F610" s="13" t="s">
        <v>157</v>
      </c>
      <c r="G610" s="22">
        <f t="shared" ref="G610" si="406">AVERAGE(C610:C612)</f>
        <v>126779</v>
      </c>
      <c r="H610" s="22">
        <f t="shared" ref="H610" si="407">IF(MIN(D610:D612)/AVERAGE(D610:D612)&lt;0.97,(3*AVERAGE(D610:D612)-MIN(D610:D612))/2,AVERAGE(D610:D612))</f>
        <v>39.300000000000004</v>
      </c>
    </row>
    <row r="611" spans="1:8" x14ac:dyDescent="0.2">
      <c r="A611" s="15">
        <v>1997</v>
      </c>
      <c r="B611" s="15">
        <v>11</v>
      </c>
      <c r="C611" s="53">
        <v>126934</v>
      </c>
      <c r="D611" s="52">
        <v>39</v>
      </c>
      <c r="E611" s="9"/>
      <c r="G611" s="8"/>
      <c r="H611" s="22"/>
    </row>
    <row r="612" spans="1:8" x14ac:dyDescent="0.2">
      <c r="A612" s="15">
        <v>1997</v>
      </c>
      <c r="B612" s="15">
        <v>12</v>
      </c>
      <c r="C612" s="53">
        <v>126937</v>
      </c>
      <c r="D612" s="52">
        <v>39.5</v>
      </c>
      <c r="E612" s="9"/>
      <c r="G612" s="8"/>
      <c r="H612" s="22"/>
    </row>
    <row r="613" spans="1:8" x14ac:dyDescent="0.2">
      <c r="A613" s="15">
        <v>1998</v>
      </c>
      <c r="B613" s="15">
        <v>1</v>
      </c>
      <c r="C613" s="53">
        <v>124632</v>
      </c>
      <c r="D613" s="52">
        <v>39.200000000000003</v>
      </c>
      <c r="E613" s="9">
        <v>203</v>
      </c>
      <c r="F613" s="13" t="s">
        <v>158</v>
      </c>
      <c r="G613" s="22">
        <f t="shared" ref="G613" si="408">AVERAGE(C613:C615)</f>
        <v>125210.66666666667</v>
      </c>
      <c r="H613" s="22">
        <f t="shared" ref="H613" si="409">IF(MIN(D613:D615)/AVERAGE(D613:D615)&lt;0.97,(3*AVERAGE(D613:D615)-MIN(D613:D615))/2,AVERAGE(D613:D615))</f>
        <v>39.233333333333334</v>
      </c>
    </row>
    <row r="614" spans="1:8" x14ac:dyDescent="0.2">
      <c r="A614" s="15">
        <v>1998</v>
      </c>
      <c r="B614" s="15">
        <v>2</v>
      </c>
      <c r="C614" s="53">
        <v>125387</v>
      </c>
      <c r="D614" s="52">
        <v>39.200000000000003</v>
      </c>
      <c r="E614" s="9"/>
      <c r="G614" s="8"/>
      <c r="H614" s="22"/>
    </row>
    <row r="615" spans="1:8" x14ac:dyDescent="0.2">
      <c r="A615" s="15">
        <v>1998</v>
      </c>
      <c r="B615" s="15">
        <v>3</v>
      </c>
      <c r="C615" s="53">
        <v>125613</v>
      </c>
      <c r="D615" s="52">
        <v>39.299999999999997</v>
      </c>
      <c r="E615" s="9"/>
      <c r="G615" s="8"/>
      <c r="H615" s="22"/>
    </row>
    <row r="616" spans="1:8" x14ac:dyDescent="0.2">
      <c r="A616" s="15">
        <v>1998</v>
      </c>
      <c r="B616" s="15">
        <v>4</v>
      </c>
      <c r="C616" s="53">
        <v>124898</v>
      </c>
      <c r="D616" s="52">
        <v>39.4</v>
      </c>
      <c r="E616" s="9">
        <v>204</v>
      </c>
      <c r="F616" s="13" t="s">
        <v>159</v>
      </c>
      <c r="G616" s="22">
        <f t="shared" ref="G616" si="410">AVERAGE(C616:C618)</f>
        <v>125757.33333333333</v>
      </c>
      <c r="H616" s="22">
        <f t="shared" ref="H616" si="411">IF(MIN(D616:D618)/AVERAGE(D616:D618)&lt;0.97,(3*AVERAGE(D616:D618)-MIN(D616:D618))/2,AVERAGE(D616:D618))</f>
        <v>39.633333333333333</v>
      </c>
    </row>
    <row r="617" spans="1:8" x14ac:dyDescent="0.2">
      <c r="A617" s="15">
        <v>1998</v>
      </c>
      <c r="B617" s="15">
        <v>5</v>
      </c>
      <c r="C617" s="53">
        <v>127227</v>
      </c>
      <c r="D617" s="52">
        <v>39.799999999999997</v>
      </c>
      <c r="E617" s="9"/>
      <c r="G617" s="8"/>
      <c r="H617" s="22"/>
    </row>
    <row r="618" spans="1:8" x14ac:dyDescent="0.2">
      <c r="A618" s="15">
        <v>1998</v>
      </c>
      <c r="B618" s="15">
        <v>6</v>
      </c>
      <c r="C618" s="53">
        <v>125147</v>
      </c>
      <c r="D618" s="52">
        <v>39.700000000000003</v>
      </c>
      <c r="E618" s="9"/>
      <c r="G618" s="8"/>
      <c r="H618" s="22"/>
    </row>
    <row r="619" spans="1:8" x14ac:dyDescent="0.2">
      <c r="A619" s="15">
        <v>1998</v>
      </c>
      <c r="B619" s="1">
        <v>7</v>
      </c>
      <c r="C619" s="53">
        <v>122521</v>
      </c>
      <c r="D619" s="52">
        <v>39.9</v>
      </c>
      <c r="E619" s="9">
        <v>205</v>
      </c>
      <c r="F619" s="13" t="s">
        <v>160</v>
      </c>
      <c r="G619" s="22">
        <f t="shared" ref="G619" si="412">AVERAGE(C619:C621)</f>
        <v>123871.66666666667</v>
      </c>
      <c r="H619" s="22">
        <f t="shared" ref="H619" si="413">IF(MIN(D619:D621)/AVERAGE(D619:D621)&lt;0.97,(3*AVERAGE(D619:D621)-MIN(D619:D621))/2,AVERAGE(D619:D621))</f>
        <v>39.9</v>
      </c>
    </row>
    <row r="620" spans="1:8" x14ac:dyDescent="0.2">
      <c r="A620" s="15">
        <v>1998</v>
      </c>
      <c r="B620" s="1">
        <v>8</v>
      </c>
      <c r="C620" s="53">
        <v>122417</v>
      </c>
      <c r="D620" s="52">
        <v>39.9</v>
      </c>
      <c r="E620" s="9"/>
      <c r="G620" s="8"/>
      <c r="H620" s="22"/>
    </row>
    <row r="621" spans="1:8" x14ac:dyDescent="0.2">
      <c r="A621" s="15">
        <v>1998</v>
      </c>
      <c r="B621" s="1">
        <v>9</v>
      </c>
      <c r="C621" s="53">
        <v>126677</v>
      </c>
      <c r="D621" s="52">
        <v>36.799999999999997</v>
      </c>
      <c r="E621" s="9"/>
      <c r="G621" s="8"/>
      <c r="H621" s="22"/>
    </row>
    <row r="622" spans="1:8" x14ac:dyDescent="0.2">
      <c r="A622" s="15">
        <v>1998</v>
      </c>
      <c r="B622" s="15">
        <v>10</v>
      </c>
      <c r="C622" s="53">
        <v>128129</v>
      </c>
      <c r="D622" s="52">
        <v>39.5</v>
      </c>
      <c r="E622" s="9">
        <v>206</v>
      </c>
      <c r="F622" s="13" t="s">
        <v>161</v>
      </c>
      <c r="G622" s="22">
        <f t="shared" ref="G622" si="414">AVERAGE(C622:C624)</f>
        <v>128669</v>
      </c>
      <c r="H622" s="22">
        <f t="shared" ref="H622" si="415">IF(MIN(D622:D624)/AVERAGE(D622:D624)&lt;0.97,(3*AVERAGE(D622:D624)-MIN(D622:D624))/2,AVERAGE(D622:D624))</f>
        <v>39.466666666666661</v>
      </c>
    </row>
    <row r="623" spans="1:8" x14ac:dyDescent="0.2">
      <c r="A623" s="15">
        <v>1998</v>
      </c>
      <c r="B623" s="15">
        <v>11</v>
      </c>
      <c r="C623" s="53">
        <v>128710</v>
      </c>
      <c r="D623" s="52">
        <v>39.1</v>
      </c>
      <c r="E623" s="9"/>
      <c r="G623" s="8"/>
      <c r="H623" s="22"/>
    </row>
    <row r="624" spans="1:8" x14ac:dyDescent="0.2">
      <c r="A624" s="15">
        <v>1998</v>
      </c>
      <c r="B624" s="15">
        <v>12</v>
      </c>
      <c r="C624" s="53">
        <v>129168</v>
      </c>
      <c r="D624" s="52">
        <v>39.799999999999997</v>
      </c>
      <c r="E624" s="9"/>
      <c r="G624" s="8"/>
      <c r="H624" s="22"/>
    </row>
    <row r="625" spans="1:8" x14ac:dyDescent="0.2">
      <c r="A625" s="15">
        <v>1999</v>
      </c>
      <c r="B625" s="15">
        <v>1</v>
      </c>
      <c r="C625" s="53">
        <v>126748</v>
      </c>
      <c r="D625" s="52">
        <v>39.1</v>
      </c>
      <c r="E625" s="9">
        <v>207</v>
      </c>
      <c r="F625" s="13" t="s">
        <v>162</v>
      </c>
      <c r="G625" s="22">
        <f t="shared" ref="G625" si="416">AVERAGE(C625:C627)</f>
        <v>127396</v>
      </c>
      <c r="H625" s="22">
        <f t="shared" ref="H625" si="417">IF(MIN(D625:D627)/AVERAGE(D625:D627)&lt;0.97,(3*AVERAGE(D625:D627)-MIN(D625:D627))/2,AVERAGE(D625:D627))</f>
        <v>39.266666666666673</v>
      </c>
    </row>
    <row r="626" spans="1:8" x14ac:dyDescent="0.2">
      <c r="A626" s="15">
        <v>1999</v>
      </c>
      <c r="B626" s="15">
        <v>2</v>
      </c>
      <c r="C626" s="53">
        <v>127572</v>
      </c>
      <c r="D626" s="52">
        <v>39.299999999999997</v>
      </c>
      <c r="E626" s="9"/>
      <c r="G626" s="8"/>
      <c r="H626" s="22"/>
    </row>
    <row r="627" spans="1:8" x14ac:dyDescent="0.2">
      <c r="A627" s="15">
        <v>1999</v>
      </c>
      <c r="B627" s="15">
        <v>3</v>
      </c>
      <c r="C627" s="53">
        <v>127868</v>
      </c>
      <c r="D627" s="52">
        <v>39.4</v>
      </c>
      <c r="E627" s="9"/>
      <c r="G627" s="8"/>
      <c r="H627" s="22"/>
    </row>
    <row r="628" spans="1:8" x14ac:dyDescent="0.2">
      <c r="A628" s="15">
        <v>1999</v>
      </c>
      <c r="B628" s="15">
        <v>4</v>
      </c>
      <c r="C628" s="53">
        <v>128716</v>
      </c>
      <c r="D628" s="52">
        <v>39.6</v>
      </c>
      <c r="E628" s="9">
        <v>208</v>
      </c>
      <c r="F628" s="13" t="s">
        <v>163</v>
      </c>
      <c r="G628" s="22">
        <f t="shared" ref="G628" si="418">AVERAGE(C628:C630)</f>
        <v>128578</v>
      </c>
      <c r="H628" s="22">
        <f t="shared" ref="H628" si="419">IF(MIN(D628:D630)/AVERAGE(D628:D630)&lt;0.97,(3*AVERAGE(D628:D630)-MIN(D628:D630))/2,AVERAGE(D628:D630))</f>
        <v>39.733333333333341</v>
      </c>
    </row>
    <row r="629" spans="1:8" x14ac:dyDescent="0.2">
      <c r="A629" s="15">
        <v>1999</v>
      </c>
      <c r="B629" s="15">
        <v>5</v>
      </c>
      <c r="C629" s="53">
        <v>129162</v>
      </c>
      <c r="D629" s="52">
        <v>39.700000000000003</v>
      </c>
      <c r="E629" s="9"/>
      <c r="G629" s="8"/>
      <c r="H629" s="22"/>
    </row>
    <row r="630" spans="1:8" x14ac:dyDescent="0.2">
      <c r="A630" s="15">
        <v>1999</v>
      </c>
      <c r="B630" s="15">
        <v>6</v>
      </c>
      <c r="C630" s="53">
        <v>127856</v>
      </c>
      <c r="D630" s="52">
        <v>39.9</v>
      </c>
      <c r="E630" s="9"/>
      <c r="G630" s="8"/>
      <c r="H630" s="22"/>
    </row>
    <row r="631" spans="1:8" x14ac:dyDescent="0.2">
      <c r="A631" s="15">
        <v>1999</v>
      </c>
      <c r="B631" s="15">
        <v>7</v>
      </c>
      <c r="C631" s="53">
        <v>124075</v>
      </c>
      <c r="D631" s="52">
        <v>39.799999999999997</v>
      </c>
      <c r="E631" s="9">
        <v>209</v>
      </c>
      <c r="F631" s="13" t="s">
        <v>164</v>
      </c>
      <c r="G631" s="22">
        <f t="shared" ref="G631" si="420">AVERAGE(C631:C633)</f>
        <v>125743</v>
      </c>
      <c r="H631" s="22">
        <f t="shared" ref="H631" si="421">IF(MIN(D631:D633)/AVERAGE(D631:D633)&lt;0.97,(3*AVERAGE(D631:D633)-MIN(D631:D633))/2,AVERAGE(D631:D633))</f>
        <v>39.733333333333327</v>
      </c>
    </row>
    <row r="632" spans="1:8" x14ac:dyDescent="0.2">
      <c r="A632" s="15">
        <v>1999</v>
      </c>
      <c r="B632" s="15">
        <v>8</v>
      </c>
      <c r="C632" s="53">
        <v>124238</v>
      </c>
      <c r="D632" s="52">
        <v>39.9</v>
      </c>
      <c r="E632" s="9"/>
      <c r="G632" s="8"/>
      <c r="H632" s="22"/>
    </row>
    <row r="633" spans="1:8" x14ac:dyDescent="0.2">
      <c r="A633" s="15">
        <v>1999</v>
      </c>
      <c r="B633" s="15">
        <v>9</v>
      </c>
      <c r="C633" s="53">
        <v>128916</v>
      </c>
      <c r="D633" s="52">
        <v>39.5</v>
      </c>
      <c r="E633" s="9"/>
      <c r="G633" s="8"/>
      <c r="H633" s="22"/>
    </row>
    <row r="634" spans="1:8" x14ac:dyDescent="0.2">
      <c r="A634" s="15">
        <v>1999</v>
      </c>
      <c r="B634" s="15">
        <v>10</v>
      </c>
      <c r="C634" s="53">
        <v>130001</v>
      </c>
      <c r="D634" s="52">
        <v>39.6</v>
      </c>
      <c r="E634" s="9">
        <v>210</v>
      </c>
      <c r="F634" s="13" t="s">
        <v>165</v>
      </c>
      <c r="G634" s="22">
        <f t="shared" ref="G634" si="422">AVERAGE(C634:C636)</f>
        <v>130605</v>
      </c>
      <c r="H634" s="22">
        <f t="shared" ref="H634" si="423">IF(MIN(D634:D636)/AVERAGE(D634:D636)&lt;0.97,(3*AVERAGE(D634:D636)-MIN(D634:D636))/2,AVERAGE(D634:D636))</f>
        <v>39.533333333333339</v>
      </c>
    </row>
    <row r="635" spans="1:8" x14ac:dyDescent="0.2">
      <c r="A635" s="15">
        <v>1999</v>
      </c>
      <c r="B635" s="15">
        <v>11</v>
      </c>
      <c r="C635" s="53">
        <v>130808</v>
      </c>
      <c r="D635" s="52">
        <v>39.200000000000003</v>
      </c>
      <c r="E635" s="9"/>
      <c r="G635" s="8"/>
      <c r="H635" s="22"/>
    </row>
    <row r="636" spans="1:8" x14ac:dyDescent="0.2">
      <c r="A636" s="15">
        <v>1999</v>
      </c>
      <c r="B636" s="15">
        <v>12</v>
      </c>
      <c r="C636" s="53">
        <v>131006</v>
      </c>
      <c r="D636" s="52">
        <v>39.799999999999997</v>
      </c>
      <c r="E636" s="9"/>
      <c r="G636" s="8"/>
      <c r="H636" s="22"/>
    </row>
    <row r="637" spans="1:8" x14ac:dyDescent="0.2">
      <c r="A637" s="15">
        <v>2000</v>
      </c>
      <c r="B637" s="15">
        <v>1</v>
      </c>
      <c r="C637" s="53">
        <v>130360</v>
      </c>
      <c r="D637" s="52">
        <v>39.299999999999997</v>
      </c>
      <c r="E637" s="9">
        <v>211</v>
      </c>
      <c r="F637" s="13" t="s">
        <v>166</v>
      </c>
      <c r="G637" s="22">
        <f t="shared" ref="G637" si="424">AVERAGE(C637:C639)</f>
        <v>130993.66666666667</v>
      </c>
      <c r="H637" s="22">
        <f t="shared" ref="H637" si="425">IF(MIN(D637:D639)/AVERAGE(D637:D639)&lt;0.97,(3*AVERAGE(D637:D639)-MIN(D637:D639))/2,AVERAGE(D637:D639))</f>
        <v>39.5</v>
      </c>
    </row>
    <row r="638" spans="1:8" x14ac:dyDescent="0.2">
      <c r="A638" s="15">
        <v>2000</v>
      </c>
      <c r="B638" s="15">
        <v>2</v>
      </c>
      <c r="C638" s="53">
        <v>131415</v>
      </c>
      <c r="D638" s="52">
        <v>39.6</v>
      </c>
      <c r="E638" s="9"/>
      <c r="G638" s="8"/>
      <c r="H638" s="22"/>
    </row>
    <row r="639" spans="1:8" x14ac:dyDescent="0.2">
      <c r="A639" s="15">
        <v>2000</v>
      </c>
      <c r="B639" s="15">
        <v>3</v>
      </c>
      <c r="C639" s="53">
        <v>131206</v>
      </c>
      <c r="D639" s="52">
        <v>39.6</v>
      </c>
      <c r="E639" s="9"/>
      <c r="G639" s="8"/>
      <c r="H639" s="22"/>
    </row>
    <row r="640" spans="1:8" x14ac:dyDescent="0.2">
      <c r="A640" s="15">
        <v>2000</v>
      </c>
      <c r="B640" s="15">
        <v>4</v>
      </c>
      <c r="C640" s="53">
        <v>132877</v>
      </c>
      <c r="D640" s="52">
        <v>39.799999999999997</v>
      </c>
      <c r="E640" s="9">
        <v>212</v>
      </c>
      <c r="F640" s="13" t="s">
        <v>167</v>
      </c>
      <c r="G640" s="22">
        <f t="shared" ref="G640" si="426">AVERAGE(C640:C642)</f>
        <v>131808.66666666666</v>
      </c>
      <c r="H640" s="22">
        <f t="shared" ref="H640" si="427">IF(MIN(D640:D642)/AVERAGE(D640:D642)&lt;0.97,(3*AVERAGE(D640:D642)-MIN(D640:D642))/2,AVERAGE(D640:D642))</f>
        <v>39.866666666666667</v>
      </c>
    </row>
    <row r="641" spans="1:8" x14ac:dyDescent="0.2">
      <c r="A641" s="15">
        <v>2000</v>
      </c>
      <c r="B641" s="15">
        <v>5</v>
      </c>
      <c r="C641" s="53">
        <v>132647</v>
      </c>
      <c r="D641" s="52">
        <v>39.9</v>
      </c>
      <c r="E641" s="9"/>
      <c r="G641" s="8"/>
      <c r="H641" s="22"/>
    </row>
    <row r="642" spans="1:8" x14ac:dyDescent="0.2">
      <c r="A642" s="15">
        <v>2000</v>
      </c>
      <c r="B642" s="15">
        <v>6</v>
      </c>
      <c r="C642" s="53">
        <v>129902</v>
      </c>
      <c r="D642" s="52">
        <v>39.9</v>
      </c>
      <c r="E642" s="9"/>
      <c r="G642" s="8"/>
      <c r="H642" s="22"/>
    </row>
    <row r="643" spans="1:8" x14ac:dyDescent="0.2">
      <c r="A643" s="15">
        <v>2000</v>
      </c>
      <c r="B643" s="15">
        <v>7</v>
      </c>
      <c r="C643" s="53">
        <v>126975</v>
      </c>
      <c r="D643" s="52">
        <v>40</v>
      </c>
      <c r="E643" s="9">
        <v>213</v>
      </c>
      <c r="F643" s="13" t="s">
        <v>168</v>
      </c>
      <c r="G643" s="22">
        <f t="shared" ref="G643" si="428">AVERAGE(C643:C645)</f>
        <v>128740.66666666667</v>
      </c>
      <c r="H643" s="22">
        <f t="shared" ref="H643" si="429">IF(MIN(D643:D645)/AVERAGE(D643:D645)&lt;0.97,(3*AVERAGE(D643:D645)-MIN(D643:D645))/2,AVERAGE(D643:D645))</f>
        <v>40.033333333333331</v>
      </c>
    </row>
    <row r="644" spans="1:8" x14ac:dyDescent="0.2">
      <c r="A644" s="15">
        <v>2000</v>
      </c>
      <c r="B644" s="15">
        <v>8</v>
      </c>
      <c r="C644" s="53">
        <v>127074</v>
      </c>
      <c r="D644" s="52">
        <v>40</v>
      </c>
      <c r="E644" s="9"/>
      <c r="G644" s="8"/>
      <c r="H644" s="22"/>
    </row>
    <row r="645" spans="1:8" x14ac:dyDescent="0.2">
      <c r="A645" s="15">
        <v>2000</v>
      </c>
      <c r="B645" s="15">
        <v>9</v>
      </c>
      <c r="C645" s="53">
        <v>132173</v>
      </c>
      <c r="D645" s="52">
        <v>40.1</v>
      </c>
      <c r="E645" s="9"/>
      <c r="G645" s="8"/>
      <c r="H645" s="22"/>
    </row>
    <row r="646" spans="1:8" x14ac:dyDescent="0.2">
      <c r="A646" s="15">
        <v>2000</v>
      </c>
      <c r="B646" s="15">
        <v>10</v>
      </c>
      <c r="C646" s="53">
        <v>132972</v>
      </c>
      <c r="D646" s="52">
        <v>39.5</v>
      </c>
      <c r="E646" s="9">
        <v>214</v>
      </c>
      <c r="F646" s="13" t="s">
        <v>169</v>
      </c>
      <c r="G646" s="22">
        <f t="shared" ref="G646" si="430">AVERAGE(C646:C648)</f>
        <v>133294</v>
      </c>
      <c r="H646" s="22">
        <f t="shared" ref="H646" si="431">IF(MIN(D646:D648)/AVERAGE(D646:D648)&lt;0.97,(3*AVERAGE(D646:D648)-MIN(D646:D648))/2,AVERAGE(D646:D648))</f>
        <v>39.5</v>
      </c>
    </row>
    <row r="647" spans="1:8" x14ac:dyDescent="0.2">
      <c r="A647" s="15">
        <v>2000</v>
      </c>
      <c r="B647" s="15">
        <v>11</v>
      </c>
      <c r="C647" s="53">
        <v>133160</v>
      </c>
      <c r="D647" s="52">
        <v>39.5</v>
      </c>
      <c r="E647" s="9"/>
      <c r="G647" s="8"/>
      <c r="H647" s="22"/>
    </row>
    <row r="648" spans="1:8" x14ac:dyDescent="0.2">
      <c r="A648" s="15">
        <v>2000</v>
      </c>
      <c r="B648" s="15">
        <v>12</v>
      </c>
      <c r="C648" s="53">
        <v>133750</v>
      </c>
      <c r="D648" s="52">
        <v>39.5</v>
      </c>
      <c r="E648" s="9"/>
      <c r="G648" s="8"/>
      <c r="H648" s="22"/>
    </row>
    <row r="649" spans="1:8" x14ac:dyDescent="0.2">
      <c r="A649" s="15">
        <v>2001</v>
      </c>
      <c r="B649" s="15">
        <v>1</v>
      </c>
      <c r="C649" s="53">
        <v>131459</v>
      </c>
      <c r="D649" s="52">
        <v>39.200000000000003</v>
      </c>
      <c r="E649" s="9">
        <v>215</v>
      </c>
      <c r="F649" s="13" t="s">
        <v>170</v>
      </c>
      <c r="G649" s="22">
        <f t="shared" ref="G649" si="432">AVERAGE(C649:C651)</f>
        <v>131976.33333333334</v>
      </c>
      <c r="H649" s="22">
        <f t="shared" ref="H649" si="433">IF(MIN(D649:D651)/AVERAGE(D649:D651)&lt;0.97,(3*AVERAGE(D649:D651)-MIN(D649:D651))/2,AVERAGE(D649:D651))</f>
        <v>39.200000000000003</v>
      </c>
    </row>
    <row r="650" spans="1:8" x14ac:dyDescent="0.2">
      <c r="A650" s="15">
        <v>2001</v>
      </c>
      <c r="B650" s="15">
        <v>2</v>
      </c>
      <c r="C650" s="53">
        <v>132199</v>
      </c>
      <c r="D650" s="52">
        <v>39.1</v>
      </c>
      <c r="E650" s="9"/>
      <c r="G650" s="8"/>
      <c r="H650" s="22"/>
    </row>
    <row r="651" spans="1:8" x14ac:dyDescent="0.2">
      <c r="A651" s="15">
        <v>2001</v>
      </c>
      <c r="B651" s="15">
        <v>3</v>
      </c>
      <c r="C651" s="53">
        <v>132271</v>
      </c>
      <c r="D651" s="52">
        <v>39.299999999999997</v>
      </c>
      <c r="E651" s="9"/>
      <c r="G651" s="8"/>
      <c r="H651" s="22"/>
    </row>
    <row r="652" spans="1:8" x14ac:dyDescent="0.2">
      <c r="A652" s="15">
        <v>2001</v>
      </c>
      <c r="B652" s="15">
        <v>4</v>
      </c>
      <c r="C652" s="53">
        <v>131259</v>
      </c>
      <c r="D652" s="52">
        <v>38.700000000000003</v>
      </c>
      <c r="E652" s="9">
        <v>216</v>
      </c>
      <c r="F652" s="13" t="s">
        <v>171</v>
      </c>
      <c r="G652" s="22">
        <f t="shared" ref="G652" si="434">AVERAGE(C652:C654)</f>
        <v>131477.33333333334</v>
      </c>
      <c r="H652" s="22">
        <f t="shared" ref="H652" si="435">IF(MIN(D652:D654)/AVERAGE(D652:D654)&lt;0.97,(3*AVERAGE(D652:D654)-MIN(D652:D654))/2,AVERAGE(D652:D654))</f>
        <v>39.366666666666667</v>
      </c>
    </row>
    <row r="653" spans="1:8" x14ac:dyDescent="0.2">
      <c r="A653" s="15">
        <v>2001</v>
      </c>
      <c r="B653" s="15">
        <v>5</v>
      </c>
      <c r="C653" s="53">
        <v>133105</v>
      </c>
      <c r="D653" s="52">
        <v>39.700000000000003</v>
      </c>
      <c r="E653" s="9"/>
      <c r="G653" s="8"/>
      <c r="H653" s="22"/>
    </row>
    <row r="654" spans="1:8" x14ac:dyDescent="0.2">
      <c r="A654" s="15">
        <v>2001</v>
      </c>
      <c r="B654" s="15">
        <v>6</v>
      </c>
      <c r="C654" s="53">
        <v>130068</v>
      </c>
      <c r="D654" s="52">
        <v>39.700000000000003</v>
      </c>
      <c r="E654" s="9"/>
      <c r="G654" s="8"/>
      <c r="H654" s="22"/>
    </row>
    <row r="655" spans="1:8" x14ac:dyDescent="0.2">
      <c r="A655" s="15">
        <v>2001</v>
      </c>
      <c r="B655" s="15">
        <v>7</v>
      </c>
      <c r="C655" s="53">
        <v>127829</v>
      </c>
      <c r="D655" s="52">
        <v>39.6</v>
      </c>
      <c r="E655" s="9">
        <v>217</v>
      </c>
      <c r="F655" s="13" t="s">
        <v>172</v>
      </c>
      <c r="G655" s="22">
        <f t="shared" ref="G655" si="436">AVERAGE(C655:C657)</f>
        <v>129312</v>
      </c>
      <c r="H655" s="22">
        <f t="shared" ref="H655" si="437">IF(MIN(D655:D657)/AVERAGE(D655:D657)&lt;0.97,(3*AVERAGE(D655:D657)-MIN(D655:D657))/2,AVERAGE(D655:D657))</f>
        <v>39.4</v>
      </c>
    </row>
    <row r="656" spans="1:8" x14ac:dyDescent="0.2">
      <c r="A656" s="15">
        <v>2001</v>
      </c>
      <c r="B656" s="15">
        <v>8</v>
      </c>
      <c r="C656" s="53">
        <v>127908</v>
      </c>
      <c r="D656" s="52">
        <v>39.6</v>
      </c>
      <c r="E656" s="9"/>
      <c r="G656" s="8"/>
      <c r="H656" s="22"/>
    </row>
    <row r="657" spans="1:8" x14ac:dyDescent="0.2">
      <c r="A657" s="15">
        <v>2001</v>
      </c>
      <c r="B657" s="15">
        <v>9</v>
      </c>
      <c r="C657" s="53">
        <v>132199</v>
      </c>
      <c r="D657" s="52">
        <v>39</v>
      </c>
      <c r="E657" s="9"/>
      <c r="G657" s="8"/>
      <c r="H657" s="22"/>
    </row>
    <row r="658" spans="1:8" x14ac:dyDescent="0.2">
      <c r="A658" s="15">
        <v>2001</v>
      </c>
      <c r="B658" s="15">
        <v>10</v>
      </c>
      <c r="C658" s="53">
        <v>132446</v>
      </c>
      <c r="D658" s="52">
        <v>39</v>
      </c>
      <c r="E658" s="9">
        <v>218</v>
      </c>
      <c r="F658" s="13" t="s">
        <v>173</v>
      </c>
      <c r="G658" s="22">
        <f t="shared" ref="G658" si="438">AVERAGE(C658:C660)</f>
        <v>132444</v>
      </c>
      <c r="H658" s="22">
        <f t="shared" ref="H658" si="439">IF(MIN(D658:D660)/AVERAGE(D658:D660)&lt;0.97,(3*AVERAGE(D658:D660)-MIN(D658:D660))/2,AVERAGE(D658:D660))</f>
        <v>39</v>
      </c>
    </row>
    <row r="659" spans="1:8" x14ac:dyDescent="0.2">
      <c r="A659" s="15">
        <v>2001</v>
      </c>
      <c r="B659" s="15">
        <v>11</v>
      </c>
      <c r="C659" s="53">
        <v>132198</v>
      </c>
      <c r="D659" s="52">
        <v>38.799999999999997</v>
      </c>
      <c r="E659" s="9"/>
      <c r="G659" s="8"/>
      <c r="H659" s="22"/>
    </row>
    <row r="660" spans="1:8" x14ac:dyDescent="0.2">
      <c r="A660" s="15">
        <v>2001</v>
      </c>
      <c r="B660" s="15">
        <v>12</v>
      </c>
      <c r="C660" s="53">
        <v>132688</v>
      </c>
      <c r="D660" s="52">
        <v>39.200000000000003</v>
      </c>
      <c r="E660" s="9"/>
      <c r="G660" s="8"/>
      <c r="H660" s="22"/>
    </row>
    <row r="661" spans="1:8" x14ac:dyDescent="0.2">
      <c r="A661" s="15">
        <v>2002</v>
      </c>
      <c r="B661" s="15">
        <v>1</v>
      </c>
      <c r="C661" s="53">
        <v>129944</v>
      </c>
      <c r="D661" s="52">
        <v>39.1</v>
      </c>
      <c r="E661" s="9">
        <v>219</v>
      </c>
      <c r="F661" s="13" t="s">
        <v>174</v>
      </c>
      <c r="G661" s="22">
        <f t="shared" ref="G661" si="440">AVERAGE(C661:C663)</f>
        <v>130647.33333333333</v>
      </c>
      <c r="H661" s="22">
        <f t="shared" ref="H661" si="441">IF(MIN(D661:D663)/AVERAGE(D661:D663)&lt;0.97,(3*AVERAGE(D661:D663)-MIN(D661:D663))/2,AVERAGE(D661:D663))</f>
        <v>39</v>
      </c>
    </row>
    <row r="662" spans="1:8" x14ac:dyDescent="0.2">
      <c r="A662" s="15">
        <v>2002</v>
      </c>
      <c r="B662" s="15">
        <v>2</v>
      </c>
      <c r="C662" s="53">
        <v>131386</v>
      </c>
      <c r="D662" s="52">
        <v>38.799999999999997</v>
      </c>
      <c r="E662" s="9"/>
      <c r="G662" s="8"/>
      <c r="H662" s="22"/>
    </row>
    <row r="663" spans="1:8" x14ac:dyDescent="0.2">
      <c r="A663" s="15">
        <v>2002</v>
      </c>
      <c r="B663" s="15">
        <v>3</v>
      </c>
      <c r="C663" s="53">
        <v>130612</v>
      </c>
      <c r="D663" s="52">
        <v>39.1</v>
      </c>
      <c r="E663" s="9"/>
      <c r="G663" s="8"/>
      <c r="H663" s="22"/>
    </row>
    <row r="664" spans="1:8" x14ac:dyDescent="0.2">
      <c r="A664" s="15">
        <v>2002</v>
      </c>
      <c r="B664" s="15">
        <v>4</v>
      </c>
      <c r="C664" s="53">
        <v>131810</v>
      </c>
      <c r="D664" s="52">
        <v>39.299999999999997</v>
      </c>
      <c r="E664" s="9">
        <v>220</v>
      </c>
      <c r="F664" s="13" t="s">
        <v>175</v>
      </c>
      <c r="G664" s="22">
        <f t="shared" ref="G664" si="442">AVERAGE(C664:C666)</f>
        <v>131333.33333333334</v>
      </c>
      <c r="H664" s="22">
        <f t="shared" ref="H664" si="443">IF(MIN(D664:D666)/AVERAGE(D664:D666)&lt;0.97,(3*AVERAGE(D664:D666)-MIN(D664:D666))/2,AVERAGE(D664:D666))</f>
        <v>39.366666666666667</v>
      </c>
    </row>
    <row r="665" spans="1:8" x14ac:dyDescent="0.2">
      <c r="A665" s="15">
        <v>2002</v>
      </c>
      <c r="B665" s="15">
        <v>5</v>
      </c>
      <c r="C665" s="53">
        <v>132448</v>
      </c>
      <c r="D665" s="52">
        <v>39.4</v>
      </c>
      <c r="E665" s="9"/>
      <c r="G665" s="8"/>
      <c r="H665" s="22"/>
    </row>
    <row r="666" spans="1:8" x14ac:dyDescent="0.2">
      <c r="A666" s="15">
        <v>2002</v>
      </c>
      <c r="B666" s="15">
        <v>6</v>
      </c>
      <c r="C666" s="53">
        <v>129742</v>
      </c>
      <c r="D666" s="52">
        <v>39.4</v>
      </c>
      <c r="E666" s="9"/>
      <c r="G666" s="8"/>
      <c r="H666" s="22"/>
    </row>
    <row r="667" spans="1:8" x14ac:dyDescent="0.2">
      <c r="A667" s="15">
        <v>2002</v>
      </c>
      <c r="B667" s="15">
        <v>7</v>
      </c>
      <c r="C667" s="53">
        <v>126865</v>
      </c>
      <c r="D667" s="52">
        <v>39.200000000000003</v>
      </c>
      <c r="E667" s="9">
        <v>221</v>
      </c>
      <c r="F667" s="13" t="s">
        <v>176</v>
      </c>
      <c r="G667" s="22">
        <f t="shared" ref="G667" si="444">AVERAGE(C667:C669)</f>
        <v>129397</v>
      </c>
      <c r="H667" s="22">
        <f t="shared" ref="H667" si="445">IF(MIN(D667:D669)/AVERAGE(D667:D669)&lt;0.97,(3*AVERAGE(D667:D669)-MIN(D667:D669))/2,AVERAGE(D667:D669))</f>
        <v>39.333333333333336</v>
      </c>
    </row>
    <row r="668" spans="1:8" x14ac:dyDescent="0.2">
      <c r="A668" s="15">
        <v>2002</v>
      </c>
      <c r="B668" s="15">
        <v>8</v>
      </c>
      <c r="C668" s="53">
        <v>128356</v>
      </c>
      <c r="D668" s="52">
        <v>39.4</v>
      </c>
      <c r="E668" s="9"/>
      <c r="G668" s="8"/>
      <c r="H668" s="22"/>
    </row>
    <row r="669" spans="1:8" x14ac:dyDescent="0.2">
      <c r="A669" s="15">
        <v>2002</v>
      </c>
      <c r="B669" s="15">
        <v>9</v>
      </c>
      <c r="C669" s="53">
        <v>132970</v>
      </c>
      <c r="D669" s="52">
        <v>39.4</v>
      </c>
      <c r="E669" s="9"/>
      <c r="G669" s="8"/>
      <c r="H669" s="22"/>
    </row>
    <row r="670" spans="1:8" x14ac:dyDescent="0.2">
      <c r="A670" s="15">
        <v>2002</v>
      </c>
      <c r="B670" s="15">
        <v>10</v>
      </c>
      <c r="C670" s="53">
        <v>133215</v>
      </c>
      <c r="D670" s="52">
        <v>39.299999999999997</v>
      </c>
      <c r="E670" s="9">
        <v>222</v>
      </c>
      <c r="F670" s="13" t="s">
        <v>177</v>
      </c>
      <c r="G670" s="22">
        <f t="shared" ref="G670" si="446">AVERAGE(C670:C672)</f>
        <v>132987</v>
      </c>
      <c r="H670" s="22">
        <f t="shared" ref="H670" si="447">IF(MIN(D670:D672)/AVERAGE(D670:D672)&lt;0.97,(3*AVERAGE(D670:D672)-MIN(D670:D672))/2,AVERAGE(D670:D672))</f>
        <v>38.93333333333333</v>
      </c>
    </row>
    <row r="671" spans="1:8" x14ac:dyDescent="0.2">
      <c r="A671" s="15">
        <v>2002</v>
      </c>
      <c r="B671" s="15">
        <v>11</v>
      </c>
      <c r="C671" s="53">
        <v>133130</v>
      </c>
      <c r="D671" s="52">
        <v>38.799999999999997</v>
      </c>
      <c r="E671" s="9"/>
      <c r="G671" s="8"/>
      <c r="H671" s="22"/>
    </row>
    <row r="672" spans="1:8" x14ac:dyDescent="0.2">
      <c r="A672" s="15">
        <v>2002</v>
      </c>
      <c r="B672" s="15">
        <v>12</v>
      </c>
      <c r="C672" s="53">
        <v>132616</v>
      </c>
      <c r="D672" s="52">
        <v>38.700000000000003</v>
      </c>
      <c r="E672" s="9"/>
      <c r="G672" s="8"/>
      <c r="H672" s="22"/>
    </row>
    <row r="673" spans="1:8" x14ac:dyDescent="0.2">
      <c r="A673" s="15">
        <v>2003</v>
      </c>
      <c r="B673" s="15">
        <v>1</v>
      </c>
      <c r="C673" s="53">
        <v>131635</v>
      </c>
      <c r="D673" s="52">
        <v>38.799999999999997</v>
      </c>
      <c r="E673" s="9">
        <v>223</v>
      </c>
      <c r="F673" s="13" t="s">
        <v>178</v>
      </c>
      <c r="G673" s="22">
        <f t="shared" ref="G673" si="448">AVERAGE(C673:C675)</f>
        <v>132041.66666666666</v>
      </c>
      <c r="H673" s="22">
        <f t="shared" ref="H673" si="449">IF(MIN(D673:D675)/AVERAGE(D673:D675)&lt;0.97,(3*AVERAGE(D673:D675)-MIN(D673:D675))/2,AVERAGE(D673:D675))</f>
        <v>38.833333333333336</v>
      </c>
    </row>
    <row r="674" spans="1:8" x14ac:dyDescent="0.2">
      <c r="A674" s="15">
        <v>2003</v>
      </c>
      <c r="B674" s="15">
        <v>2</v>
      </c>
      <c r="C674" s="53">
        <v>132335</v>
      </c>
      <c r="D674" s="52">
        <v>38.700000000000003</v>
      </c>
      <c r="E674" s="9"/>
      <c r="G674" s="8"/>
      <c r="H674" s="22"/>
    </row>
    <row r="675" spans="1:8" x14ac:dyDescent="0.2">
      <c r="A675" s="15">
        <v>2003</v>
      </c>
      <c r="B675" s="15">
        <v>3</v>
      </c>
      <c r="C675" s="53">
        <v>132155</v>
      </c>
      <c r="D675" s="52">
        <v>39</v>
      </c>
      <c r="E675" s="9"/>
      <c r="G675" s="8"/>
      <c r="H675" s="22"/>
    </row>
    <row r="676" spans="1:8" x14ac:dyDescent="0.2">
      <c r="A676" s="17">
        <v>2003</v>
      </c>
      <c r="B676" s="17">
        <v>4</v>
      </c>
      <c r="C676" s="53">
        <v>133176</v>
      </c>
      <c r="D676" s="52">
        <v>39</v>
      </c>
      <c r="E676" s="9">
        <v>224</v>
      </c>
      <c r="F676" s="14" t="s">
        <v>179</v>
      </c>
      <c r="G676" s="22">
        <f t="shared" ref="G676" si="450">AVERAGE(C676:C678)</f>
        <v>132564.66666666666</v>
      </c>
      <c r="H676" s="22">
        <f t="shared" ref="H676" si="451">IF(MIN(D676:D678)/AVERAGE(D676:D678)&lt;0.97,(3*AVERAGE(D676:D678)-MIN(D676:D678))/2,AVERAGE(D676:D678))</f>
        <v>39.133333333333333</v>
      </c>
    </row>
    <row r="677" spans="1:8" x14ac:dyDescent="0.2">
      <c r="A677" s="17">
        <v>2003</v>
      </c>
      <c r="B677" s="17">
        <v>5</v>
      </c>
      <c r="C677" s="53">
        <v>133386</v>
      </c>
      <c r="D677" s="52">
        <v>39.200000000000003</v>
      </c>
      <c r="E677" s="9"/>
      <c r="F677" s="14"/>
      <c r="G677" s="8"/>
      <c r="H677" s="22"/>
    </row>
    <row r="678" spans="1:8" x14ac:dyDescent="0.2">
      <c r="A678" s="17">
        <v>2003</v>
      </c>
      <c r="B678" s="17">
        <v>6</v>
      </c>
      <c r="C678" s="53">
        <v>131132</v>
      </c>
      <c r="D678" s="52">
        <v>39.200000000000003</v>
      </c>
      <c r="E678" s="9"/>
      <c r="F678" s="14"/>
      <c r="G678" s="8"/>
      <c r="H678" s="22"/>
    </row>
    <row r="679" spans="1:8" x14ac:dyDescent="0.2">
      <c r="A679" s="17">
        <v>2003</v>
      </c>
      <c r="B679" s="17">
        <v>7</v>
      </c>
      <c r="C679" s="53">
        <v>127368</v>
      </c>
      <c r="D679" s="52">
        <v>39.1</v>
      </c>
      <c r="E679" s="9">
        <v>225</v>
      </c>
      <c r="F679" s="14" t="s">
        <v>184</v>
      </c>
      <c r="G679" s="22">
        <f t="shared" ref="G679" si="452">AVERAGE(C679:C681)</f>
        <v>129866.33333333333</v>
      </c>
      <c r="H679" s="22">
        <f t="shared" ref="H679" si="453">IF(MIN(D679:D681)/AVERAGE(D679:D681)&lt;0.97,(3*AVERAGE(D679:D681)-MIN(D679:D681))/2,AVERAGE(D679:D681))</f>
        <v>39.233333333333341</v>
      </c>
    </row>
    <row r="680" spans="1:8" x14ac:dyDescent="0.2">
      <c r="A680" s="17">
        <v>2003</v>
      </c>
      <c r="B680" s="17">
        <v>8</v>
      </c>
      <c r="C680" s="53">
        <v>128821</v>
      </c>
      <c r="D680" s="52">
        <v>39.200000000000003</v>
      </c>
      <c r="E680" s="9"/>
      <c r="F680" s="14"/>
      <c r="G680" s="8"/>
      <c r="H680" s="22"/>
    </row>
    <row r="681" spans="1:8" x14ac:dyDescent="0.2">
      <c r="A681" s="17">
        <v>2003</v>
      </c>
      <c r="B681" s="17">
        <v>9</v>
      </c>
      <c r="C681" s="53">
        <v>133410</v>
      </c>
      <c r="D681" s="52">
        <v>39.4</v>
      </c>
      <c r="E681" s="9"/>
      <c r="F681" s="14"/>
      <c r="G681" s="8"/>
      <c r="H681" s="22"/>
    </row>
    <row r="682" spans="1:8" x14ac:dyDescent="0.2">
      <c r="A682" s="17">
        <v>2003</v>
      </c>
      <c r="B682" s="17">
        <v>10</v>
      </c>
      <c r="C682" s="53">
        <v>134193</v>
      </c>
      <c r="D682" s="52">
        <v>39</v>
      </c>
      <c r="E682" s="9">
        <v>226</v>
      </c>
      <c r="F682" s="14" t="s">
        <v>185</v>
      </c>
      <c r="G682" s="22">
        <f t="shared" ref="G682" si="454">AVERAGE(C682:C684)</f>
        <v>134594</v>
      </c>
      <c r="H682" s="22">
        <f t="shared" ref="H682" si="455">IF(MIN(D682:D684)/AVERAGE(D682:D684)&lt;0.97,(3*AVERAGE(D682:D684)-MIN(D682:D684))/2,AVERAGE(D682:D684))</f>
        <v>38.9</v>
      </c>
    </row>
    <row r="683" spans="1:8" x14ac:dyDescent="0.2">
      <c r="A683" s="17">
        <v>2003</v>
      </c>
      <c r="B683" s="17">
        <v>11</v>
      </c>
      <c r="C683" s="53">
        <v>135074</v>
      </c>
      <c r="D683" s="52">
        <v>38.700000000000003</v>
      </c>
      <c r="E683" s="9"/>
      <c r="F683" s="14"/>
      <c r="G683" s="8"/>
      <c r="H683" s="22"/>
    </row>
    <row r="684" spans="1:8" x14ac:dyDescent="0.2">
      <c r="A684" s="17">
        <v>2003</v>
      </c>
      <c r="B684" s="17">
        <v>12</v>
      </c>
      <c r="C684" s="53">
        <v>134515</v>
      </c>
      <c r="D684" s="52">
        <v>39</v>
      </c>
      <c r="E684" s="9"/>
      <c r="F684" s="14"/>
      <c r="G684" s="8"/>
      <c r="H684" s="22"/>
    </row>
    <row r="685" spans="1:8" x14ac:dyDescent="0.2">
      <c r="A685" s="17">
        <v>2004</v>
      </c>
      <c r="B685" s="17">
        <v>1</v>
      </c>
      <c r="C685" s="53">
        <v>132633</v>
      </c>
      <c r="D685" s="52">
        <v>38.9</v>
      </c>
      <c r="E685" s="9">
        <v>227</v>
      </c>
      <c r="F685" s="14" t="s">
        <v>187</v>
      </c>
      <c r="G685" s="22">
        <f t="shared" ref="G685" si="456">AVERAGE(C685:C687)</f>
        <v>133014</v>
      </c>
      <c r="H685" s="22">
        <f t="shared" ref="H685" si="457">IF(MIN(D685:D687)/AVERAGE(D685:D687)&lt;0.97,(3*AVERAGE(D685:D687)-MIN(D685:D687))/2,AVERAGE(D685:D687))</f>
        <v>38.966666666666669</v>
      </c>
    </row>
    <row r="686" spans="1:8" x14ac:dyDescent="0.2">
      <c r="A686" s="17">
        <v>2004</v>
      </c>
      <c r="B686" s="17">
        <v>2</v>
      </c>
      <c r="C686" s="53">
        <v>133259</v>
      </c>
      <c r="D686" s="52">
        <v>38.9</v>
      </c>
      <c r="E686" s="9"/>
      <c r="F686" s="14"/>
      <c r="G686" s="8"/>
      <c r="H686" s="22"/>
    </row>
    <row r="687" spans="1:8" x14ac:dyDescent="0.2">
      <c r="A687" s="17">
        <v>2004</v>
      </c>
      <c r="B687" s="17">
        <v>3</v>
      </c>
      <c r="C687" s="53">
        <v>133150</v>
      </c>
      <c r="D687" s="52">
        <v>39.1</v>
      </c>
      <c r="E687" s="9"/>
      <c r="F687" s="14"/>
      <c r="G687" s="8"/>
      <c r="H687" s="22"/>
    </row>
    <row r="688" spans="1:8" x14ac:dyDescent="0.2">
      <c r="A688" s="17">
        <v>2004</v>
      </c>
      <c r="B688" s="17">
        <v>4</v>
      </c>
      <c r="C688" s="53">
        <v>133091</v>
      </c>
      <c r="D688" s="52">
        <v>39</v>
      </c>
      <c r="E688" s="9">
        <v>228</v>
      </c>
      <c r="F688" s="14" t="s">
        <v>188</v>
      </c>
      <c r="G688" s="22">
        <f t="shared" ref="G688" si="458">AVERAGE(C688:C690)</f>
        <v>133481.33333333334</v>
      </c>
      <c r="H688" s="22">
        <f t="shared" ref="H688" si="459">IF(MIN(D688:D690)/AVERAGE(D688:D690)&lt;0.97,(3*AVERAGE(D688:D690)-MIN(D688:D690))/2,AVERAGE(D688:D690))</f>
        <v>39.133333333333333</v>
      </c>
    </row>
    <row r="689" spans="1:8" x14ac:dyDescent="0.2">
      <c r="A689" s="17">
        <v>2004</v>
      </c>
      <c r="B689" s="17">
        <v>5</v>
      </c>
      <c r="C689" s="53">
        <v>134827</v>
      </c>
      <c r="D689" s="52">
        <v>39.299999999999997</v>
      </c>
      <c r="E689" s="9"/>
      <c r="F689" s="14"/>
      <c r="G689" s="8"/>
      <c r="H689" s="22"/>
    </row>
    <row r="690" spans="1:8" x14ac:dyDescent="0.2">
      <c r="A690" s="17">
        <v>2004</v>
      </c>
      <c r="B690" s="17">
        <v>6</v>
      </c>
      <c r="C690" s="53">
        <v>132526</v>
      </c>
      <c r="D690" s="52">
        <v>39.1</v>
      </c>
      <c r="E690" s="9"/>
      <c r="F690" s="14"/>
      <c r="G690" s="8"/>
      <c r="H690" s="22"/>
    </row>
    <row r="691" spans="1:8" x14ac:dyDescent="0.2">
      <c r="A691" s="17">
        <v>2004</v>
      </c>
      <c r="B691" s="17">
        <v>7</v>
      </c>
      <c r="C691" s="53">
        <v>130139</v>
      </c>
      <c r="D691" s="52">
        <v>39.1</v>
      </c>
      <c r="E691" s="9">
        <v>229</v>
      </c>
      <c r="F691" s="14" t="s">
        <v>189</v>
      </c>
      <c r="G691" s="22">
        <f t="shared" ref="G691" si="460">AVERAGE(C691:C693)</f>
        <v>132162.66666666666</v>
      </c>
      <c r="H691" s="22">
        <f t="shared" ref="H691" si="461">IF(MIN(D691:D693)/AVERAGE(D691:D693)&lt;0.97,(3*AVERAGE(D691:D693)-MIN(D691:D693))/2,AVERAGE(D691:D693))</f>
        <v>39.166666666666671</v>
      </c>
    </row>
    <row r="692" spans="1:8" x14ac:dyDescent="0.2">
      <c r="A692" s="17">
        <v>2004</v>
      </c>
      <c r="B692" s="17">
        <v>8</v>
      </c>
      <c r="C692" s="53">
        <v>131174</v>
      </c>
      <c r="D692" s="52">
        <v>39.200000000000003</v>
      </c>
      <c r="E692" s="9"/>
      <c r="F692" s="14"/>
      <c r="G692" s="8"/>
      <c r="H692" s="22"/>
    </row>
    <row r="693" spans="1:8" x14ac:dyDescent="0.2">
      <c r="A693" s="17">
        <v>2004</v>
      </c>
      <c r="B693" s="17">
        <v>9</v>
      </c>
      <c r="C693" s="53">
        <v>135175</v>
      </c>
      <c r="D693" s="52">
        <v>39.200000000000003</v>
      </c>
      <c r="E693" s="9"/>
      <c r="F693" s="14"/>
      <c r="G693" s="8"/>
      <c r="H693" s="22"/>
    </row>
    <row r="694" spans="1:8" x14ac:dyDescent="0.2">
      <c r="A694" s="17">
        <v>2004</v>
      </c>
      <c r="B694" s="17">
        <v>10</v>
      </c>
      <c r="C694" s="53">
        <v>136007</v>
      </c>
      <c r="D694" s="52">
        <v>39</v>
      </c>
      <c r="E694" s="9">
        <v>230</v>
      </c>
      <c r="F694" s="14" t="s">
        <v>190</v>
      </c>
      <c r="G694" s="22">
        <f t="shared" ref="G694" si="462">AVERAGE(C694:C696)</f>
        <v>136423</v>
      </c>
      <c r="H694" s="22">
        <f t="shared" ref="H694" si="463">IF(MIN(D694:D696)/AVERAGE(D694:D696)&lt;0.97,(3*AVERAGE(D694:D696)-MIN(D694:D696))/2,AVERAGE(D694:D696))</f>
        <v>38.966666666666669</v>
      </c>
    </row>
    <row r="695" spans="1:8" x14ac:dyDescent="0.2">
      <c r="A695" s="17">
        <v>2004</v>
      </c>
      <c r="B695" s="17">
        <v>11</v>
      </c>
      <c r="C695" s="53">
        <v>136692</v>
      </c>
      <c r="D695" s="52">
        <v>38.700000000000003</v>
      </c>
      <c r="E695" s="9"/>
      <c r="F695" s="14"/>
      <c r="G695" s="8"/>
      <c r="H695" s="22"/>
    </row>
    <row r="696" spans="1:8" x14ac:dyDescent="0.2">
      <c r="A696" s="17">
        <v>2004</v>
      </c>
      <c r="B696" s="17">
        <v>12</v>
      </c>
      <c r="C696" s="53">
        <v>136570</v>
      </c>
      <c r="D696" s="52">
        <v>39.200000000000003</v>
      </c>
      <c r="E696" s="9"/>
      <c r="F696" s="14"/>
      <c r="G696" s="8"/>
      <c r="H696" s="22"/>
    </row>
    <row r="697" spans="1:8" x14ac:dyDescent="0.2">
      <c r="A697" s="17">
        <v>2005</v>
      </c>
      <c r="B697" s="17">
        <v>1</v>
      </c>
      <c r="C697" s="53">
        <v>134084</v>
      </c>
      <c r="D697" s="52">
        <v>38.799999999999997</v>
      </c>
      <c r="E697" s="9">
        <v>231</v>
      </c>
      <c r="F697" s="14" t="s">
        <v>191</v>
      </c>
      <c r="G697" s="22">
        <f t="shared" ref="G697" si="464">AVERAGE(C697:C699)</f>
        <v>134789.33333333334</v>
      </c>
      <c r="H697" s="22">
        <f t="shared" ref="H697" si="465">IF(MIN(D697:D699)/AVERAGE(D697:D699)&lt;0.97,(3*AVERAGE(D697:D699)-MIN(D697:D699))/2,AVERAGE(D697:D699))</f>
        <v>38.93333333333333</v>
      </c>
    </row>
    <row r="698" spans="1:8" x14ac:dyDescent="0.2">
      <c r="A698" s="17">
        <v>2005</v>
      </c>
      <c r="B698" s="17">
        <v>2</v>
      </c>
      <c r="C698" s="53">
        <v>134943</v>
      </c>
      <c r="D698" s="52">
        <v>38.9</v>
      </c>
      <c r="E698" s="9"/>
      <c r="F698" s="14"/>
      <c r="G698" s="8"/>
      <c r="H698" s="22"/>
    </row>
    <row r="699" spans="1:8" x14ac:dyDescent="0.2">
      <c r="A699" s="17">
        <v>2005</v>
      </c>
      <c r="B699" s="17">
        <v>3</v>
      </c>
      <c r="C699" s="53">
        <v>135341</v>
      </c>
      <c r="D699" s="52">
        <v>39.1</v>
      </c>
      <c r="E699" s="9"/>
      <c r="F699" s="14"/>
      <c r="G699" s="8"/>
      <c r="H699" s="22"/>
    </row>
    <row r="700" spans="1:8" x14ac:dyDescent="0.2">
      <c r="A700" s="17">
        <v>2005</v>
      </c>
      <c r="B700" s="17">
        <v>4</v>
      </c>
      <c r="C700" s="53">
        <v>136941</v>
      </c>
      <c r="D700" s="52">
        <v>39.200000000000003</v>
      </c>
      <c r="E700" s="9">
        <v>232</v>
      </c>
      <c r="F700" s="14" t="s">
        <v>192</v>
      </c>
      <c r="G700" s="22">
        <f t="shared" ref="G700" si="466">AVERAGE(C700:C702)</f>
        <v>136291.66666666666</v>
      </c>
      <c r="H700" s="22">
        <f t="shared" ref="H700" si="467">IF(MIN(D700:D702)/AVERAGE(D700:D702)&lt;0.97,(3*AVERAGE(D700:D702)-MIN(D700:D702))/2,AVERAGE(D700:D702))</f>
        <v>39.266666666666673</v>
      </c>
    </row>
    <row r="701" spans="1:8" x14ac:dyDescent="0.2">
      <c r="A701" s="17">
        <v>2005</v>
      </c>
      <c r="B701" s="17">
        <v>5</v>
      </c>
      <c r="C701" s="53">
        <v>137376</v>
      </c>
      <c r="D701" s="52">
        <v>39.200000000000003</v>
      </c>
      <c r="E701" s="9"/>
      <c r="G701" s="8"/>
      <c r="H701" s="22"/>
    </row>
    <row r="702" spans="1:8" x14ac:dyDescent="0.2">
      <c r="A702" s="17">
        <v>2005</v>
      </c>
      <c r="B702" s="17">
        <v>6</v>
      </c>
      <c r="C702" s="53">
        <v>134558</v>
      </c>
      <c r="D702" s="52">
        <v>39.4</v>
      </c>
      <c r="E702" s="9"/>
      <c r="G702" s="8"/>
      <c r="H702" s="22"/>
    </row>
    <row r="703" spans="1:8" x14ac:dyDescent="0.2">
      <c r="A703" s="17">
        <v>2005</v>
      </c>
      <c r="B703" s="17">
        <v>7</v>
      </c>
      <c r="C703" s="53">
        <v>132777</v>
      </c>
      <c r="D703" s="52">
        <v>39.299999999999997</v>
      </c>
      <c r="E703" s="9">
        <v>233</v>
      </c>
      <c r="F703" s="14" t="s">
        <v>193</v>
      </c>
      <c r="G703" s="22">
        <f t="shared" ref="G703" si="468">AVERAGE(C703:C705)</f>
        <v>134840.33333333334</v>
      </c>
      <c r="H703" s="22">
        <f t="shared" ref="H703" si="469">IF(MIN(D703:D705)/AVERAGE(D703:D705)&lt;0.97,(3*AVERAGE(D703:D705)-MIN(D703:D705))/2,AVERAGE(D703:D705))</f>
        <v>39.4</v>
      </c>
    </row>
    <row r="704" spans="1:8" x14ac:dyDescent="0.2">
      <c r="A704" s="17">
        <v>2005</v>
      </c>
      <c r="B704" s="17">
        <v>8</v>
      </c>
      <c r="C704" s="53">
        <v>133810</v>
      </c>
      <c r="D704" s="52">
        <v>39.299999999999997</v>
      </c>
      <c r="E704" s="9"/>
      <c r="F704" s="14"/>
      <c r="G704" s="8"/>
      <c r="H704" s="22"/>
    </row>
    <row r="705" spans="1:8" x14ac:dyDescent="0.2">
      <c r="A705" s="17">
        <v>2005</v>
      </c>
      <c r="B705" s="17">
        <v>9</v>
      </c>
      <c r="C705" s="53">
        <v>137934</v>
      </c>
      <c r="D705" s="52">
        <v>39.6</v>
      </c>
      <c r="E705" s="9"/>
      <c r="F705" s="14"/>
      <c r="G705" s="8"/>
      <c r="H705" s="22"/>
    </row>
    <row r="706" spans="1:8" x14ac:dyDescent="0.2">
      <c r="A706" s="17">
        <v>2005</v>
      </c>
      <c r="B706" s="17">
        <v>10</v>
      </c>
      <c r="C706" s="53">
        <v>138932</v>
      </c>
      <c r="D706" s="52">
        <v>39.1</v>
      </c>
      <c r="E706" s="9">
        <v>234</v>
      </c>
      <c r="F706" s="14" t="s">
        <v>194</v>
      </c>
      <c r="G706" s="22">
        <f t="shared" ref="G706" si="470">AVERAGE(C706:C708)</f>
        <v>138951</v>
      </c>
      <c r="H706" s="22">
        <f t="shared" ref="H706" si="471">IF(MIN(D706:D708)/AVERAGE(D706:D708)&lt;0.97,(3*AVERAGE(D706:D708)-MIN(D706:D708))/2,AVERAGE(D706:D708))</f>
        <v>39.06666666666667</v>
      </c>
    </row>
    <row r="707" spans="1:8" x14ac:dyDescent="0.2">
      <c r="A707" s="17">
        <v>2005</v>
      </c>
      <c r="B707" s="17">
        <v>11</v>
      </c>
      <c r="C707" s="53">
        <v>138974</v>
      </c>
      <c r="D707" s="52">
        <v>38.9</v>
      </c>
      <c r="E707" s="9"/>
      <c r="G707" s="8"/>
      <c r="H707" s="22"/>
    </row>
    <row r="708" spans="1:8" x14ac:dyDescent="0.2">
      <c r="A708" s="17">
        <v>2005</v>
      </c>
      <c r="B708" s="17">
        <v>12</v>
      </c>
      <c r="C708" s="53">
        <v>138947</v>
      </c>
      <c r="D708" s="52">
        <v>39.200000000000003</v>
      </c>
      <c r="E708" s="9"/>
      <c r="G708" s="8"/>
      <c r="H708" s="22"/>
    </row>
    <row r="709" spans="1:8" x14ac:dyDescent="0.2">
      <c r="A709" s="17">
        <v>2006</v>
      </c>
      <c r="B709" s="17">
        <v>1</v>
      </c>
      <c r="C709" s="53">
        <v>136991</v>
      </c>
      <c r="D709" s="52">
        <v>39</v>
      </c>
      <c r="E709" s="9">
        <v>235</v>
      </c>
      <c r="F709" s="13" t="s">
        <v>195</v>
      </c>
      <c r="G709" s="22">
        <f t="shared" ref="G709" si="472">AVERAGE(C709:C711)</f>
        <v>137330</v>
      </c>
      <c r="H709" s="22">
        <f t="shared" ref="H709" si="473">IF(MIN(D709:D711)/AVERAGE(D709:D711)&lt;0.97,(3*AVERAGE(D709:D711)-MIN(D709:D711))/2,AVERAGE(D709:D711))</f>
        <v>39.033333333333331</v>
      </c>
    </row>
    <row r="710" spans="1:8" x14ac:dyDescent="0.2">
      <c r="A710" s="17">
        <v>2006</v>
      </c>
      <c r="B710" s="17">
        <v>2</v>
      </c>
      <c r="C710" s="53">
        <v>137762</v>
      </c>
      <c r="D710" s="52">
        <v>39</v>
      </c>
      <c r="E710" s="9"/>
      <c r="G710" s="8"/>
      <c r="H710" s="22"/>
    </row>
    <row r="711" spans="1:8" x14ac:dyDescent="0.2">
      <c r="A711" s="17">
        <v>2006</v>
      </c>
      <c r="B711" s="17">
        <v>3</v>
      </c>
      <c r="C711" s="53">
        <v>137237</v>
      </c>
      <c r="D711" s="52">
        <v>39.1</v>
      </c>
      <c r="E711" s="9"/>
      <c r="G711" s="8"/>
      <c r="H711" s="22"/>
    </row>
    <row r="712" spans="1:8" x14ac:dyDescent="0.2">
      <c r="A712" s="17">
        <v>2006</v>
      </c>
      <c r="B712" s="17">
        <v>4</v>
      </c>
      <c r="C712" s="53">
        <v>137575</v>
      </c>
      <c r="D712" s="52">
        <v>38.6</v>
      </c>
      <c r="E712" s="9">
        <v>236</v>
      </c>
      <c r="F712" s="13" t="s">
        <v>196</v>
      </c>
      <c r="G712" s="22">
        <f t="shared" ref="G712" si="474">AVERAGE(C712:C714)</f>
        <v>138216</v>
      </c>
      <c r="H712" s="22">
        <f t="shared" ref="H712" si="475">IF(MIN(D712:D714)/AVERAGE(D712:D714)&lt;0.97,(3*AVERAGE(D712:D714)-MIN(D712:D714))/2,AVERAGE(D712:D714))</f>
        <v>39.133333333333333</v>
      </c>
    </row>
    <row r="713" spans="1:8" x14ac:dyDescent="0.2">
      <c r="A713" s="17">
        <v>2006</v>
      </c>
      <c r="B713" s="17">
        <v>5</v>
      </c>
      <c r="C713" s="53">
        <v>139629</v>
      </c>
      <c r="D713" s="52">
        <v>39.4</v>
      </c>
      <c r="E713" s="9"/>
      <c r="G713" s="8"/>
      <c r="H713" s="22"/>
    </row>
    <row r="714" spans="1:8" x14ac:dyDescent="0.2">
      <c r="A714" s="17">
        <v>2006</v>
      </c>
      <c r="B714" s="17">
        <v>6</v>
      </c>
      <c r="C714" s="53">
        <v>137444</v>
      </c>
      <c r="D714" s="52">
        <v>39.4</v>
      </c>
      <c r="E714" s="9"/>
      <c r="G714" s="8"/>
      <c r="H714" s="22"/>
    </row>
    <row r="715" spans="1:8" x14ac:dyDescent="0.2">
      <c r="A715" s="17">
        <v>2006</v>
      </c>
      <c r="B715" s="17">
        <v>7</v>
      </c>
      <c r="C715" s="53">
        <v>135081</v>
      </c>
      <c r="D715" s="52">
        <v>39.4</v>
      </c>
      <c r="E715" s="9">
        <v>237</v>
      </c>
      <c r="F715" s="13" t="s">
        <v>197</v>
      </c>
      <c r="G715" s="22">
        <f t="shared" ref="G715" si="476">AVERAGE(C715:C717)</f>
        <v>137228.33333333334</v>
      </c>
      <c r="H715" s="22">
        <f t="shared" ref="H715" si="477">IF(MIN(D715:D717)/AVERAGE(D715:D717)&lt;0.97,(3*AVERAGE(D715:D717)-MIN(D715:D717))/2,AVERAGE(D715:D717))</f>
        <v>39.533333333333339</v>
      </c>
    </row>
    <row r="716" spans="1:8" x14ac:dyDescent="0.2">
      <c r="A716" s="17">
        <v>2006</v>
      </c>
      <c r="B716" s="17">
        <v>8</v>
      </c>
      <c r="C716" s="53">
        <v>135833</v>
      </c>
      <c r="D716" s="52">
        <v>39.5</v>
      </c>
      <c r="E716" s="9"/>
      <c r="G716" s="8"/>
      <c r="H716" s="22"/>
    </row>
    <row r="717" spans="1:8" x14ac:dyDescent="0.2">
      <c r="A717" s="17">
        <v>2006</v>
      </c>
      <c r="B717" s="17">
        <v>9</v>
      </c>
      <c r="C717" s="53">
        <v>140771</v>
      </c>
      <c r="D717" s="52">
        <v>39.700000000000003</v>
      </c>
      <c r="E717" s="9"/>
      <c r="G717" s="8"/>
      <c r="H717" s="22"/>
    </row>
    <row r="718" spans="1:8" x14ac:dyDescent="0.2">
      <c r="A718" s="17">
        <v>2006</v>
      </c>
      <c r="B718" s="17">
        <v>10</v>
      </c>
      <c r="C718" s="53">
        <v>141689</v>
      </c>
      <c r="D718" s="52">
        <v>39.299999999999997</v>
      </c>
      <c r="E718" s="9">
        <v>238</v>
      </c>
      <c r="F718" s="13" t="s">
        <v>198</v>
      </c>
      <c r="G718" s="22">
        <f t="shared" ref="G718" si="478">AVERAGE(C718:C720)</f>
        <v>141948</v>
      </c>
      <c r="H718" s="22">
        <f t="shared" ref="H718" si="479">IF(MIN(D718:D720)/AVERAGE(D718:D720)&lt;0.97,(3*AVERAGE(D718:D720)-MIN(D718:D720))/2,AVERAGE(D718:D720))</f>
        <v>39.199999999999996</v>
      </c>
    </row>
    <row r="719" spans="1:8" x14ac:dyDescent="0.2">
      <c r="A719" s="17">
        <v>2006</v>
      </c>
      <c r="B719" s="17">
        <v>11</v>
      </c>
      <c r="C719" s="53">
        <v>142191</v>
      </c>
      <c r="D719" s="52">
        <v>39</v>
      </c>
      <c r="E719" s="9"/>
      <c r="G719" s="8"/>
      <c r="H719" s="22"/>
    </row>
    <row r="720" spans="1:8" x14ac:dyDescent="0.2">
      <c r="A720" s="17">
        <v>2006</v>
      </c>
      <c r="B720" s="17">
        <v>12</v>
      </c>
      <c r="C720" s="53">
        <v>141964</v>
      </c>
      <c r="D720" s="52">
        <v>39.299999999999997</v>
      </c>
      <c r="E720" s="9"/>
      <c r="G720" s="8"/>
      <c r="H720" s="22"/>
    </row>
    <row r="721" spans="1:8" x14ac:dyDescent="0.2">
      <c r="A721" s="17">
        <v>2007</v>
      </c>
      <c r="B721" s="17">
        <v>1</v>
      </c>
      <c r="C721" s="53">
        <v>139537</v>
      </c>
      <c r="D721" s="52">
        <v>38.9</v>
      </c>
      <c r="E721" s="9">
        <v>239</v>
      </c>
      <c r="F721" s="13" t="s">
        <v>237</v>
      </c>
      <c r="G721" s="22">
        <f t="shared" ref="G721" si="480">AVERAGE(C721:C723)</f>
        <v>139782.33333333334</v>
      </c>
      <c r="H721" s="22">
        <f t="shared" ref="H721" si="481">IF(MIN(D721:D723)/AVERAGE(D721:D723)&lt;0.97,(3*AVERAGE(D721:D723)-MIN(D721:D723))/2,AVERAGE(D721:D723))</f>
        <v>38.9</v>
      </c>
    </row>
    <row r="722" spans="1:8" x14ac:dyDescent="0.2">
      <c r="A722" s="17">
        <v>2007</v>
      </c>
      <c r="B722" s="17">
        <v>2</v>
      </c>
      <c r="C722" s="53">
        <v>139872</v>
      </c>
      <c r="D722" s="52">
        <v>38.6</v>
      </c>
      <c r="E722" s="9"/>
      <c r="G722" s="8"/>
      <c r="H722" s="22"/>
    </row>
    <row r="723" spans="1:8" x14ac:dyDescent="0.2">
      <c r="A723" s="17">
        <v>2007</v>
      </c>
      <c r="B723" s="17">
        <v>3</v>
      </c>
      <c r="C723" s="53">
        <v>139938</v>
      </c>
      <c r="D723" s="52">
        <v>39.200000000000003</v>
      </c>
      <c r="E723" s="9"/>
      <c r="G723" s="8"/>
      <c r="H723" s="22"/>
    </row>
    <row r="724" spans="1:8" x14ac:dyDescent="0.2">
      <c r="A724" s="17">
        <v>2007</v>
      </c>
      <c r="B724" s="17">
        <v>4</v>
      </c>
      <c r="C724" s="53">
        <v>139719</v>
      </c>
      <c r="D724" s="52">
        <v>39</v>
      </c>
      <c r="E724" s="9">
        <v>240</v>
      </c>
      <c r="F724" s="13" t="s">
        <v>239</v>
      </c>
      <c r="G724" s="22">
        <f t="shared" ref="G724" si="482">AVERAGE(C724:C726)</f>
        <v>140187.66666666666</v>
      </c>
      <c r="H724" s="22">
        <f t="shared" ref="H724" si="483">IF(MIN(D724:D726)/AVERAGE(D724:D726)&lt;0.97,(3*AVERAGE(D724:D726)-MIN(D724:D726))/2,AVERAGE(D724:D726))</f>
        <v>39.233333333333334</v>
      </c>
    </row>
    <row r="725" spans="1:8" x14ac:dyDescent="0.2">
      <c r="A725" s="17">
        <v>2007</v>
      </c>
      <c r="B725" s="17">
        <v>5</v>
      </c>
      <c r="C725" s="53">
        <v>141811</v>
      </c>
      <c r="D725" s="52">
        <v>39.4</v>
      </c>
      <c r="E725" s="9"/>
      <c r="G725" s="8"/>
      <c r="H725" s="22"/>
    </row>
    <row r="726" spans="1:8" x14ac:dyDescent="0.2">
      <c r="A726" s="17">
        <v>2007</v>
      </c>
      <c r="B726" s="17">
        <v>6</v>
      </c>
      <c r="C726" s="53">
        <v>139033</v>
      </c>
      <c r="D726" s="52">
        <v>39.299999999999997</v>
      </c>
      <c r="E726" s="9"/>
      <c r="G726" s="8"/>
      <c r="H726" s="22"/>
    </row>
    <row r="727" spans="1:8" x14ac:dyDescent="0.2">
      <c r="A727" s="17">
        <v>2007</v>
      </c>
      <c r="B727" s="17">
        <v>7</v>
      </c>
      <c r="C727" s="53">
        <v>136427</v>
      </c>
      <c r="D727" s="52">
        <v>39.200000000000003</v>
      </c>
      <c r="E727" s="9">
        <v>241</v>
      </c>
      <c r="F727" s="13" t="s">
        <v>240</v>
      </c>
      <c r="G727" s="22">
        <f t="shared" ref="G727" si="484">AVERAGE(C727:C729)</f>
        <v>138698</v>
      </c>
      <c r="H727" s="22">
        <f t="shared" ref="H727" si="485">IF(MIN(D727:D729)/AVERAGE(D727:D729)&lt;0.97,(3*AVERAGE(D727:D729)-MIN(D727:D729))/2,AVERAGE(D727:D729))</f>
        <v>39.333333333333336</v>
      </c>
    </row>
    <row r="728" spans="1:8" x14ac:dyDescent="0.2">
      <c r="A728" s="17">
        <v>2007</v>
      </c>
      <c r="B728" s="17">
        <v>8</v>
      </c>
      <c r="C728" s="53">
        <v>137296</v>
      </c>
      <c r="D728" s="52">
        <v>39.4</v>
      </c>
      <c r="E728" s="9"/>
      <c r="G728" s="8"/>
      <c r="H728" s="22"/>
    </row>
    <row r="729" spans="1:8" x14ac:dyDescent="0.2">
      <c r="A729" s="17">
        <v>2007</v>
      </c>
      <c r="B729" s="17">
        <v>9</v>
      </c>
      <c r="C729" s="53">
        <v>142371</v>
      </c>
      <c r="D729" s="52">
        <v>39.4</v>
      </c>
      <c r="E729" s="9"/>
      <c r="G729" s="8"/>
      <c r="H729" s="22"/>
    </row>
    <row r="730" spans="1:8" x14ac:dyDescent="0.2">
      <c r="A730" s="17">
        <v>2007</v>
      </c>
      <c r="B730" s="17">
        <v>10</v>
      </c>
      <c r="C730" s="53">
        <v>142330</v>
      </c>
      <c r="D730" s="52">
        <v>39.200000000000003</v>
      </c>
      <c r="E730" s="9">
        <v>242</v>
      </c>
      <c r="F730" s="13" t="s">
        <v>241</v>
      </c>
      <c r="G730" s="22">
        <f t="shared" ref="G730" si="486">AVERAGE(C730:C732)</f>
        <v>142642.33333333334</v>
      </c>
      <c r="H730" s="22">
        <f t="shared" ref="H730" si="487">IF(MIN(D730:D732)/AVERAGE(D730:D732)&lt;0.97,(3*AVERAGE(D730:D732)-MIN(D730:D732))/2,AVERAGE(D730:D732))</f>
        <v>39.166666666666664</v>
      </c>
    </row>
    <row r="731" spans="1:8" x14ac:dyDescent="0.2">
      <c r="A731" s="17">
        <v>2007</v>
      </c>
      <c r="B731" s="17">
        <v>11</v>
      </c>
      <c r="C731" s="53">
        <v>143191</v>
      </c>
      <c r="D731" s="52">
        <v>39.200000000000003</v>
      </c>
      <c r="E731" s="9"/>
      <c r="G731" s="8"/>
      <c r="H731" s="22"/>
    </row>
    <row r="732" spans="1:8" x14ac:dyDescent="0.2">
      <c r="A732" s="17">
        <v>2007</v>
      </c>
      <c r="B732" s="17">
        <v>12</v>
      </c>
      <c r="C732" s="53">
        <v>142406</v>
      </c>
      <c r="D732" s="52">
        <v>39.1</v>
      </c>
      <c r="E732" s="9"/>
      <c r="G732" s="8"/>
      <c r="H732" s="22"/>
    </row>
    <row r="733" spans="1:8" x14ac:dyDescent="0.2">
      <c r="A733" s="17">
        <v>2008</v>
      </c>
      <c r="B733" s="17">
        <v>1</v>
      </c>
      <c r="C733" s="53">
        <v>139962</v>
      </c>
      <c r="D733" s="52">
        <v>38.9</v>
      </c>
      <c r="E733" s="9">
        <v>243</v>
      </c>
      <c r="F733" s="13" t="s">
        <v>242</v>
      </c>
      <c r="G733" s="22">
        <f t="shared" ref="G733" si="488">AVERAGE(C733:C735)</f>
        <v>140143.66666666666</v>
      </c>
      <c r="H733" s="22">
        <f t="shared" ref="H733" si="489">IF(MIN(D733:D735)/AVERAGE(D733:D735)&lt;0.97,(3*AVERAGE(D733:D735)-MIN(D733:D735))/2,AVERAGE(D733:D735))</f>
        <v>38.866666666666667</v>
      </c>
    </row>
    <row r="734" spans="1:8" x14ac:dyDescent="0.2">
      <c r="A734" s="17">
        <v>2008</v>
      </c>
      <c r="B734" s="17">
        <v>2</v>
      </c>
      <c r="C734" s="53">
        <v>139966</v>
      </c>
      <c r="D734" s="52">
        <v>38.700000000000003</v>
      </c>
      <c r="E734" s="9"/>
      <c r="G734" s="8"/>
      <c r="H734" s="22"/>
    </row>
    <row r="735" spans="1:8" x14ac:dyDescent="0.2">
      <c r="A735" s="17">
        <v>2008</v>
      </c>
      <c r="B735" s="17">
        <v>3</v>
      </c>
      <c r="C735" s="53">
        <v>140503</v>
      </c>
      <c r="D735" s="52">
        <v>39</v>
      </c>
      <c r="E735" s="9"/>
      <c r="G735" s="8"/>
      <c r="H735" s="22"/>
    </row>
    <row r="736" spans="1:8" x14ac:dyDescent="0.2">
      <c r="A736" s="17">
        <v>2008</v>
      </c>
      <c r="B736" s="17">
        <v>4</v>
      </c>
      <c r="C736" s="53">
        <v>141534</v>
      </c>
      <c r="D736" s="52">
        <v>39.1</v>
      </c>
      <c r="E736" s="9">
        <v>244</v>
      </c>
      <c r="F736" s="13" t="s">
        <v>243</v>
      </c>
      <c r="G736" s="22">
        <f t="shared" ref="G736" si="490">AVERAGE(C736:C738)</f>
        <v>140806</v>
      </c>
      <c r="H736" s="22">
        <f t="shared" ref="H736" si="491">IF(MIN(D736:D738)/AVERAGE(D736:D738)&lt;0.97,(3*AVERAGE(D736:D738)-MIN(D736:D738))/2,AVERAGE(D736:D738))</f>
        <v>39.166666666666671</v>
      </c>
    </row>
    <row r="737" spans="1:8" x14ac:dyDescent="0.2">
      <c r="A737" s="17">
        <v>2008</v>
      </c>
      <c r="B737" s="17">
        <v>5</v>
      </c>
      <c r="C737" s="53">
        <v>141577</v>
      </c>
      <c r="D737" s="52">
        <v>39.200000000000003</v>
      </c>
      <c r="E737" s="9"/>
      <c r="G737" s="8"/>
      <c r="H737" s="22"/>
    </row>
    <row r="738" spans="1:8" x14ac:dyDescent="0.2">
      <c r="A738" s="17">
        <v>2008</v>
      </c>
      <c r="B738" s="17">
        <v>6</v>
      </c>
      <c r="C738" s="53">
        <v>139307</v>
      </c>
      <c r="D738" s="52">
        <v>39.200000000000003</v>
      </c>
      <c r="E738" s="9"/>
      <c r="G738" s="8"/>
      <c r="H738" s="22"/>
    </row>
    <row r="739" spans="1:8" x14ac:dyDescent="0.2">
      <c r="A739" s="17">
        <v>2008</v>
      </c>
      <c r="B739" s="17">
        <v>7</v>
      </c>
      <c r="C739" s="53">
        <v>135542</v>
      </c>
      <c r="D739" s="52">
        <v>39</v>
      </c>
      <c r="E739" s="9">
        <v>245</v>
      </c>
      <c r="F739" s="13" t="s">
        <v>245</v>
      </c>
      <c r="G739" s="22">
        <f t="shared" ref="G739" si="492">AVERAGE(C739:C741)</f>
        <v>137814.66666666666</v>
      </c>
      <c r="H739" s="22">
        <f t="shared" ref="H739" si="493">IF(MIN(D739:D741)/AVERAGE(D739:D741)&lt;0.97,(3*AVERAGE(D739:D741)-MIN(D739:D741))/2,AVERAGE(D739:D741))</f>
        <v>39.066666666666663</v>
      </c>
    </row>
    <row r="740" spans="1:8" x14ac:dyDescent="0.2">
      <c r="A740" s="17">
        <v>2008</v>
      </c>
      <c r="B740" s="17">
        <v>8</v>
      </c>
      <c r="C740" s="55">
        <v>136865</v>
      </c>
      <c r="D740" s="56">
        <v>39.1</v>
      </c>
      <c r="E740" s="9"/>
      <c r="G740" s="8"/>
      <c r="H740" s="22"/>
    </row>
    <row r="741" spans="1:8" x14ac:dyDescent="0.2">
      <c r="A741" s="17">
        <v>2008</v>
      </c>
      <c r="B741" s="17">
        <v>9</v>
      </c>
      <c r="C741" s="55">
        <v>141037</v>
      </c>
      <c r="D741" s="56">
        <v>39.1</v>
      </c>
      <c r="E741" s="9"/>
      <c r="G741" s="8"/>
      <c r="H741" s="22"/>
    </row>
    <row r="742" spans="1:8" x14ac:dyDescent="0.2">
      <c r="A742" s="17">
        <v>2008</v>
      </c>
      <c r="B742" s="17">
        <v>10</v>
      </c>
      <c r="C742" s="55">
        <v>141342</v>
      </c>
      <c r="D742" s="56">
        <v>38.799999999999997</v>
      </c>
      <c r="E742" s="9">
        <v>246</v>
      </c>
      <c r="F742" s="13" t="s">
        <v>246</v>
      </c>
      <c r="G742" s="22">
        <f t="shared" ref="G742" si="494">AVERAGE(C742:C744)</f>
        <v>140530.33333333334</v>
      </c>
      <c r="H742" s="22">
        <f t="shared" ref="H742" si="495">IF(MIN(D742:D744)/AVERAGE(D742:D744)&lt;0.97,(3*AVERAGE(D742:D744)-MIN(D742:D744))/2,AVERAGE(D742:D744))</f>
        <v>38.466666666666669</v>
      </c>
    </row>
    <row r="743" spans="1:8" x14ac:dyDescent="0.2">
      <c r="A743" s="17">
        <v>2008</v>
      </c>
      <c r="B743" s="17">
        <v>11</v>
      </c>
      <c r="C743" s="55">
        <v>140793</v>
      </c>
      <c r="D743" s="56">
        <v>38.200000000000003</v>
      </c>
      <c r="E743" s="9"/>
      <c r="G743" s="8"/>
      <c r="H743" s="22"/>
    </row>
    <row r="744" spans="1:8" x14ac:dyDescent="0.2">
      <c r="A744" s="17">
        <v>2008</v>
      </c>
      <c r="B744" s="17">
        <v>12</v>
      </c>
      <c r="C744" s="55">
        <v>139456</v>
      </c>
      <c r="D744" s="56">
        <v>38.4</v>
      </c>
      <c r="E744" s="9"/>
      <c r="G744" s="8"/>
      <c r="H744" s="22"/>
    </row>
    <row r="745" spans="1:8" x14ac:dyDescent="0.2">
      <c r="A745" s="14">
        <v>2009</v>
      </c>
      <c r="B745" s="17">
        <v>1</v>
      </c>
      <c r="C745" s="53">
        <v>136164</v>
      </c>
      <c r="D745" s="52">
        <v>38.200000000000003</v>
      </c>
      <c r="E745" s="9">
        <v>247</v>
      </c>
      <c r="F745" s="13" t="s">
        <v>247</v>
      </c>
      <c r="G745" s="22">
        <f t="shared" ref="G745" si="496">AVERAGE(C745:C747)</f>
        <v>135972.66666666666</v>
      </c>
      <c r="H745" s="22">
        <f t="shared" ref="H745" si="497">IF(MIN(D745:D747)/AVERAGE(D745:D747)&lt;0.97,(3*AVERAGE(D745:D747)-MIN(D745:D747))/2,AVERAGE(D745:D747))</f>
        <v>38.133333333333333</v>
      </c>
    </row>
    <row r="746" spans="1:8" x14ac:dyDescent="0.2">
      <c r="A746" s="14">
        <v>2009</v>
      </c>
      <c r="B746" s="17">
        <v>2</v>
      </c>
      <c r="C746" s="53">
        <v>136187</v>
      </c>
      <c r="D746" s="52">
        <v>38</v>
      </c>
      <c r="E746" s="9"/>
      <c r="G746" s="8"/>
      <c r="H746" s="22"/>
    </row>
    <row r="747" spans="1:8" x14ac:dyDescent="0.2">
      <c r="A747" s="14">
        <v>2009</v>
      </c>
      <c r="B747" s="17">
        <v>3</v>
      </c>
      <c r="C747" s="53">
        <v>135567</v>
      </c>
      <c r="D747" s="52">
        <v>38.200000000000003</v>
      </c>
      <c r="E747" s="9"/>
      <c r="G747" s="8"/>
      <c r="H747" s="22"/>
    </row>
    <row r="748" spans="1:8" x14ac:dyDescent="0.2">
      <c r="A748" s="14">
        <v>2009</v>
      </c>
      <c r="B748" s="17">
        <v>4</v>
      </c>
      <c r="C748" s="53">
        <v>135410</v>
      </c>
      <c r="D748" s="52">
        <v>38</v>
      </c>
      <c r="E748" s="9">
        <v>248</v>
      </c>
      <c r="F748" s="13" t="s">
        <v>248</v>
      </c>
      <c r="G748" s="22">
        <f t="shared" ref="G748" si="498">AVERAGE(C748:C750)</f>
        <v>135116</v>
      </c>
      <c r="H748" s="22">
        <f t="shared" ref="H748" si="499">IF(MIN(D748:D750)/AVERAGE(D748:D750)&lt;0.97,(3*AVERAGE(D748:D750)-MIN(D748:D750))/2,AVERAGE(D748:D750))</f>
        <v>38.133333333333333</v>
      </c>
    </row>
    <row r="749" spans="1:8" x14ac:dyDescent="0.2">
      <c r="A749" s="14">
        <v>2009</v>
      </c>
      <c r="B749" s="17">
        <v>5</v>
      </c>
      <c r="C749" s="53">
        <v>136191</v>
      </c>
      <c r="D749" s="52">
        <v>38.299999999999997</v>
      </c>
      <c r="G749" s="8"/>
      <c r="H749" s="22"/>
    </row>
    <row r="750" spans="1:8" x14ac:dyDescent="0.2">
      <c r="A750" s="14">
        <v>2009</v>
      </c>
      <c r="B750" s="17">
        <v>6</v>
      </c>
      <c r="C750" s="53">
        <v>133747</v>
      </c>
      <c r="D750" s="52">
        <v>38.1</v>
      </c>
      <c r="G750" s="8"/>
      <c r="H750" s="22"/>
    </row>
    <row r="751" spans="1:8" x14ac:dyDescent="0.2">
      <c r="A751" s="14">
        <v>2009</v>
      </c>
      <c r="B751" s="17">
        <v>7</v>
      </c>
      <c r="C751" s="53">
        <v>130527</v>
      </c>
      <c r="D751" s="52">
        <v>38.1</v>
      </c>
      <c r="E751" s="9">
        <v>249</v>
      </c>
      <c r="F751" s="13" t="s">
        <v>249</v>
      </c>
      <c r="G751" s="22">
        <f t="shared" ref="G751" si="500">AVERAGE(C751:C753)</f>
        <v>131956.66666666666</v>
      </c>
      <c r="H751" s="22">
        <f t="shared" ref="H751" si="501">IF(MIN(D751:D753)/AVERAGE(D751:D753)&lt;0.97,(3*AVERAGE(D751:D753)-MIN(D751:D753))/2,AVERAGE(D751:D753))</f>
        <v>38.1</v>
      </c>
    </row>
    <row r="752" spans="1:8" x14ac:dyDescent="0.2">
      <c r="A752" s="14">
        <v>2009</v>
      </c>
      <c r="B752" s="17">
        <v>8</v>
      </c>
      <c r="C752" s="53">
        <v>131096</v>
      </c>
      <c r="D752" s="52">
        <v>38.1</v>
      </c>
      <c r="G752" s="8"/>
      <c r="H752" s="22"/>
    </row>
    <row r="753" spans="1:8" x14ac:dyDescent="0.2">
      <c r="A753" s="14">
        <v>2009</v>
      </c>
      <c r="B753" s="17">
        <v>9</v>
      </c>
      <c r="C753" s="53">
        <v>134247</v>
      </c>
      <c r="D753" s="52">
        <v>36.200000000000003</v>
      </c>
      <c r="G753" s="8"/>
      <c r="H753" s="22"/>
    </row>
    <row r="754" spans="1:8" x14ac:dyDescent="0.2">
      <c r="A754" s="14">
        <v>2009</v>
      </c>
      <c r="B754" s="17">
        <v>10</v>
      </c>
      <c r="C754" s="53">
        <v>134945</v>
      </c>
      <c r="D754" s="52">
        <v>37.9</v>
      </c>
      <c r="E754" s="9">
        <v>250</v>
      </c>
      <c r="F754" s="13" t="s">
        <v>250</v>
      </c>
      <c r="G754" s="22">
        <f t="shared" ref="G754" si="502">AVERAGE(C754:C756)</f>
        <v>134729.66666666666</v>
      </c>
      <c r="H754" s="22">
        <f t="shared" ref="H754" si="503">IF(MIN(D754:D756)/AVERAGE(D754:D756)&lt;0.97,(3*AVERAGE(D754:D756)-MIN(D754:D756))/2,AVERAGE(D754:D756))</f>
        <v>37.866666666666667</v>
      </c>
    </row>
    <row r="755" spans="1:8" x14ac:dyDescent="0.2">
      <c r="A755" s="14">
        <v>2009</v>
      </c>
      <c r="B755" s="17">
        <v>11</v>
      </c>
      <c r="C755" s="55">
        <v>135308</v>
      </c>
      <c r="D755" s="56">
        <v>37.700000000000003</v>
      </c>
      <c r="G755" s="8"/>
      <c r="H755" s="22"/>
    </row>
    <row r="756" spans="1:8" x14ac:dyDescent="0.2">
      <c r="A756" s="14">
        <v>2009</v>
      </c>
      <c r="B756" s="17">
        <v>12</v>
      </c>
      <c r="C756" s="55">
        <v>133936</v>
      </c>
      <c r="D756" s="56">
        <v>38</v>
      </c>
      <c r="G756" s="8"/>
      <c r="H756" s="22"/>
    </row>
    <row r="757" spans="1:8" x14ac:dyDescent="0.2">
      <c r="A757" s="14">
        <v>2010</v>
      </c>
      <c r="B757" s="17">
        <v>1</v>
      </c>
      <c r="C757" s="55">
        <v>132579</v>
      </c>
      <c r="D757" s="56">
        <v>38</v>
      </c>
      <c r="E757" s="9">
        <v>251</v>
      </c>
      <c r="F757" s="13" t="s">
        <v>480</v>
      </c>
      <c r="G757" s="22">
        <f t="shared" ref="G757" si="504">AVERAGE(C757:C759)</f>
        <v>132991.66666666666</v>
      </c>
      <c r="H757" s="22">
        <f t="shared" ref="H757" si="505">IF(MIN(D757:D759)/AVERAGE(D757:D759)&lt;0.97,(3*AVERAGE(D757:D759)-MIN(D757:D759))/2,AVERAGE(D757:D759))</f>
        <v>37.766666666666666</v>
      </c>
    </row>
    <row r="758" spans="1:8" x14ac:dyDescent="0.2">
      <c r="A758" s="14">
        <v>2010</v>
      </c>
      <c r="B758" s="17">
        <v>2</v>
      </c>
      <c r="C758" s="55">
        <v>132520</v>
      </c>
      <c r="D758" s="56">
        <v>37.1</v>
      </c>
      <c r="G758" s="8"/>
      <c r="H758" s="22"/>
    </row>
    <row r="759" spans="1:8" x14ac:dyDescent="0.2">
      <c r="A759" s="14">
        <v>2010</v>
      </c>
      <c r="B759" s="17">
        <v>3</v>
      </c>
      <c r="C759" s="55">
        <v>133876</v>
      </c>
      <c r="D759" s="56">
        <v>38.200000000000003</v>
      </c>
      <c r="G759" s="8"/>
      <c r="H759" s="22"/>
    </row>
    <row r="760" spans="1:8" x14ac:dyDescent="0.2">
      <c r="A760" s="14">
        <v>2010</v>
      </c>
      <c r="B760" s="17">
        <v>4</v>
      </c>
      <c r="C760" s="55">
        <v>135464</v>
      </c>
      <c r="D760" s="56">
        <v>38.4</v>
      </c>
      <c r="E760" s="9">
        <v>252</v>
      </c>
      <c r="F760" s="13" t="s">
        <v>481</v>
      </c>
      <c r="G760" s="22">
        <f t="shared" ref="G760" si="506">AVERAGE(C760:C762)</f>
        <v>134929</v>
      </c>
      <c r="H760" s="22">
        <f t="shared" ref="H760" si="507">IF(MIN(D760:D762)/AVERAGE(D760:D762)&lt;0.97,(3*AVERAGE(D760:D762)-MIN(D760:D762))/2,AVERAGE(D760:D762))</f>
        <v>38.4</v>
      </c>
    </row>
    <row r="761" spans="1:8" x14ac:dyDescent="0.2">
      <c r="A761" s="14">
        <v>2010</v>
      </c>
      <c r="B761" s="17">
        <v>5</v>
      </c>
      <c r="C761" s="55">
        <v>135611</v>
      </c>
      <c r="D761" s="56">
        <v>38.5</v>
      </c>
      <c r="G761" s="8"/>
      <c r="H761" s="22"/>
    </row>
    <row r="762" spans="1:8" x14ac:dyDescent="0.2">
      <c r="A762" s="14">
        <v>2010</v>
      </c>
      <c r="B762" s="17">
        <v>6</v>
      </c>
      <c r="C762" s="55">
        <v>133712</v>
      </c>
      <c r="D762" s="56">
        <v>38.299999999999997</v>
      </c>
      <c r="G762" s="8"/>
      <c r="H762" s="22"/>
    </row>
    <row r="763" spans="1:8" x14ac:dyDescent="0.2">
      <c r="A763" s="14">
        <v>2010</v>
      </c>
      <c r="B763" s="17">
        <v>7</v>
      </c>
      <c r="C763" s="55">
        <v>130244</v>
      </c>
      <c r="D763" s="56">
        <v>38.299999999999997</v>
      </c>
      <c r="E763" s="9">
        <v>253</v>
      </c>
      <c r="F763" s="13" t="s">
        <v>482</v>
      </c>
      <c r="G763" s="22">
        <f t="shared" ref="G763" si="508">AVERAGE(C763:C765)</f>
        <v>132381</v>
      </c>
      <c r="H763" s="22">
        <f t="shared" ref="H763" si="509">IF(MIN(D763:D765)/AVERAGE(D763:D765)&lt;0.97,(3*AVERAGE(D763:D765)-MIN(D763:D765))/2,AVERAGE(D763:D765))</f>
        <v>38.4</v>
      </c>
    </row>
    <row r="764" spans="1:8" x14ac:dyDescent="0.2">
      <c r="A764" s="14">
        <v>2010</v>
      </c>
      <c r="B764" s="17">
        <v>8</v>
      </c>
      <c r="C764" s="55">
        <v>131382</v>
      </c>
      <c r="D764" s="56">
        <v>38.299999999999997</v>
      </c>
      <c r="G764" s="8"/>
      <c r="H764" s="22"/>
    </row>
    <row r="765" spans="1:8" x14ac:dyDescent="0.2">
      <c r="A765" s="14">
        <v>2010</v>
      </c>
      <c r="B765" s="17">
        <v>9</v>
      </c>
      <c r="C765" s="55">
        <v>135517</v>
      </c>
      <c r="D765" s="56">
        <v>38.6</v>
      </c>
      <c r="G765" s="8"/>
      <c r="H765" s="22"/>
    </row>
    <row r="766" spans="1:8" x14ac:dyDescent="0.2">
      <c r="A766" s="14">
        <v>2010</v>
      </c>
      <c r="B766" s="17">
        <v>10</v>
      </c>
      <c r="C766" s="55">
        <v>135724</v>
      </c>
      <c r="D766" s="56">
        <v>38.299999999999997</v>
      </c>
      <c r="E766" s="9">
        <v>254</v>
      </c>
      <c r="F766" s="13" t="s">
        <v>483</v>
      </c>
      <c r="G766" s="22">
        <f t="shared" ref="G766" si="510">AVERAGE(C766:C768)</f>
        <v>135714</v>
      </c>
      <c r="H766" s="22">
        <f t="shared" ref="H766" si="511">IF(MIN(D766:D768)/AVERAGE(D766:D768)&lt;0.97,(3*AVERAGE(D766:D768)-MIN(D766:D768))/2,AVERAGE(D766:D768))</f>
        <v>38.133333333333333</v>
      </c>
    </row>
    <row r="767" spans="1:8" x14ac:dyDescent="0.2">
      <c r="A767" s="14">
        <v>2010</v>
      </c>
      <c r="B767" s="17">
        <v>11</v>
      </c>
      <c r="C767" s="55">
        <v>135904</v>
      </c>
      <c r="D767" s="56">
        <v>37.799999999999997</v>
      </c>
      <c r="G767" s="8"/>
      <c r="H767" s="22"/>
    </row>
    <row r="768" spans="1:8" x14ac:dyDescent="0.2">
      <c r="A768" s="14">
        <v>2010</v>
      </c>
      <c r="B768" s="17">
        <v>12</v>
      </c>
      <c r="C768" s="55">
        <v>135514</v>
      </c>
      <c r="D768" s="56">
        <v>38.299999999999997</v>
      </c>
      <c r="G768" s="8"/>
      <c r="H768" s="22"/>
    </row>
    <row r="769" spans="1:8" x14ac:dyDescent="0.2">
      <c r="A769" s="14">
        <v>2011</v>
      </c>
      <c r="B769" s="17">
        <v>1</v>
      </c>
      <c r="C769" s="55">
        <v>133130</v>
      </c>
      <c r="D769" s="56">
        <v>37.5</v>
      </c>
      <c r="E769" s="9">
        <v>255</v>
      </c>
      <c r="F769" s="13" t="s">
        <v>484</v>
      </c>
      <c r="G769" s="22">
        <f t="shared" ref="G769" si="512">AVERAGE(C769:C771)</f>
        <v>134070.33333333334</v>
      </c>
      <c r="H769" s="22">
        <f t="shared" ref="H769" si="513">IF(MIN(D769:D771)/AVERAGE(D769:D771)&lt;0.97,(3*AVERAGE(D769:D771)-MIN(D769:D771))/2,AVERAGE(D769:D771))</f>
        <v>37.93333333333333</v>
      </c>
    </row>
    <row r="770" spans="1:8" x14ac:dyDescent="0.2">
      <c r="A770" s="14">
        <v>2011</v>
      </c>
      <c r="B770" s="17">
        <v>2</v>
      </c>
      <c r="C770" s="55">
        <v>134085</v>
      </c>
      <c r="D770" s="56">
        <v>38</v>
      </c>
      <c r="G770" s="8"/>
      <c r="H770" s="22"/>
    </row>
    <row r="771" spans="1:8" x14ac:dyDescent="0.2">
      <c r="A771" s="14">
        <v>2011</v>
      </c>
      <c r="B771" s="17">
        <v>3</v>
      </c>
      <c r="C771" s="55">
        <v>134996</v>
      </c>
      <c r="D771" s="56">
        <v>38.299999999999997</v>
      </c>
      <c r="G771" s="8"/>
      <c r="H771" s="22"/>
    </row>
    <row r="772" spans="1:8" x14ac:dyDescent="0.2">
      <c r="A772" s="14">
        <v>2011</v>
      </c>
      <c r="B772" s="17">
        <v>4</v>
      </c>
      <c r="C772" s="55">
        <v>135892</v>
      </c>
      <c r="D772" s="56">
        <v>38.299999999999997</v>
      </c>
      <c r="E772" s="9">
        <v>256</v>
      </c>
      <c r="F772" s="13" t="s">
        <v>485</v>
      </c>
      <c r="G772" s="22">
        <f t="shared" ref="G772" si="514">AVERAGE(C772:C774)</f>
        <v>135144.33333333334</v>
      </c>
      <c r="H772" s="22">
        <f t="shared" ref="H772" si="515">IF(MIN(D772:D774)/AVERAGE(D772:D774)&lt;0.97,(3*AVERAGE(D772:D774)-MIN(D772:D774))/2,AVERAGE(D772:D774))</f>
        <v>38.466666666666669</v>
      </c>
    </row>
    <row r="773" spans="1:8" x14ac:dyDescent="0.2">
      <c r="A773" s="14">
        <v>2011</v>
      </c>
      <c r="B773" s="17">
        <v>5</v>
      </c>
      <c r="C773" s="55">
        <v>136318</v>
      </c>
      <c r="D773" s="56">
        <v>38.6</v>
      </c>
      <c r="G773" s="8"/>
      <c r="H773" s="22"/>
    </row>
    <row r="774" spans="1:8" x14ac:dyDescent="0.2">
      <c r="A774" s="14">
        <v>2011</v>
      </c>
      <c r="B774" s="17">
        <v>6</v>
      </c>
      <c r="C774" s="55">
        <v>133223</v>
      </c>
      <c r="D774" s="56">
        <v>38.5</v>
      </c>
      <c r="G774" s="8"/>
      <c r="H774" s="22"/>
    </row>
    <row r="775" spans="1:8" x14ac:dyDescent="0.2">
      <c r="A775" s="14">
        <v>2011</v>
      </c>
      <c r="B775" s="17">
        <v>7</v>
      </c>
      <c r="C775" s="55">
        <v>130802</v>
      </c>
      <c r="D775" s="56">
        <v>38.4</v>
      </c>
      <c r="E775" s="9">
        <v>257</v>
      </c>
      <c r="F775" s="13" t="s">
        <v>486</v>
      </c>
      <c r="G775" s="22">
        <f t="shared" ref="G775" si="516">AVERAGE(C775:C777)</f>
        <v>133082.33333333334</v>
      </c>
      <c r="H775" s="22">
        <f t="shared" ref="H775" si="517">IF(MIN(D775:D777)/AVERAGE(D775:D777)&lt;0.97,(3*AVERAGE(D775:D777)-MIN(D775:D777))/2,AVERAGE(D775:D777))</f>
        <v>38.466666666666669</v>
      </c>
    </row>
    <row r="776" spans="1:8" x14ac:dyDescent="0.2">
      <c r="A776" s="14">
        <v>2011</v>
      </c>
      <c r="B776" s="17">
        <v>8</v>
      </c>
      <c r="C776" s="55">
        <v>131820</v>
      </c>
      <c r="D776" s="56">
        <v>38.4</v>
      </c>
      <c r="G776" s="8"/>
      <c r="H776" s="22"/>
    </row>
    <row r="777" spans="1:8" x14ac:dyDescent="0.2">
      <c r="A777" s="14">
        <v>2011</v>
      </c>
      <c r="B777" s="17">
        <v>9</v>
      </c>
      <c r="C777" s="55">
        <v>136625</v>
      </c>
      <c r="D777" s="56">
        <v>38.6</v>
      </c>
      <c r="G777" s="8"/>
      <c r="H777" s="22"/>
    </row>
    <row r="778" spans="1:8" x14ac:dyDescent="0.2">
      <c r="A778" s="14">
        <v>2011</v>
      </c>
      <c r="B778" s="17">
        <v>10</v>
      </c>
      <c r="C778" s="55">
        <v>136903</v>
      </c>
      <c r="D778" s="56">
        <v>38.299999999999997</v>
      </c>
      <c r="E778" s="9">
        <v>258</v>
      </c>
      <c r="F778" s="13" t="s">
        <v>487</v>
      </c>
      <c r="G778" s="22">
        <f t="shared" ref="G778" si="518">AVERAGE(C778:C780)</f>
        <v>137218.66666666666</v>
      </c>
      <c r="H778" s="22">
        <f t="shared" ref="H778" si="519">IF(MIN(D778:D780)/AVERAGE(D778:D780)&lt;0.97,(3*AVERAGE(D778:D780)-MIN(D778:D780))/2,AVERAGE(D778:D780))</f>
        <v>38.300000000000004</v>
      </c>
    </row>
    <row r="779" spans="1:8" x14ac:dyDescent="0.2">
      <c r="A779" s="14">
        <v>2011</v>
      </c>
      <c r="B779" s="17">
        <v>11</v>
      </c>
      <c r="C779" s="55">
        <v>137579</v>
      </c>
      <c r="D779" s="56">
        <v>38.1</v>
      </c>
      <c r="G779" s="8"/>
      <c r="H779" s="22"/>
    </row>
    <row r="780" spans="1:8" x14ac:dyDescent="0.2">
      <c r="A780" s="14">
        <v>2011</v>
      </c>
      <c r="B780" s="17">
        <v>12</v>
      </c>
      <c r="C780" s="55">
        <v>137174</v>
      </c>
      <c r="D780" s="56">
        <v>38.5</v>
      </c>
      <c r="G780" s="8"/>
      <c r="H780" s="22"/>
    </row>
    <row r="781" spans="1:8" x14ac:dyDescent="0.2">
      <c r="A781" s="14">
        <v>2012</v>
      </c>
      <c r="B781" s="14">
        <v>1</v>
      </c>
      <c r="C781" s="55">
        <v>135915</v>
      </c>
      <c r="D781" s="56">
        <v>38.1</v>
      </c>
      <c r="E781" s="9">
        <v>259</v>
      </c>
      <c r="F781" s="13" t="s">
        <v>526</v>
      </c>
      <c r="G781" s="22">
        <f t="shared" ref="G781" si="520">AVERAGE(C781:C783)</f>
        <v>136513.66666666666</v>
      </c>
      <c r="H781" s="22">
        <f t="shared" ref="H781" si="521">IF(MIN(D781:D783)/AVERAGE(D781:D783)&lt;0.97,(3*AVERAGE(D781:D783)-MIN(D781:D783))/2,AVERAGE(D781:D783))</f>
        <v>38.200000000000003</v>
      </c>
    </row>
    <row r="782" spans="1:8" x14ac:dyDescent="0.2">
      <c r="A782" s="14">
        <v>2012</v>
      </c>
      <c r="B782" s="14">
        <v>2</v>
      </c>
      <c r="C782" s="55">
        <v>136787</v>
      </c>
      <c r="D782" s="56">
        <v>38.200000000000003</v>
      </c>
      <c r="E782" s="74"/>
      <c r="G782" s="8"/>
      <c r="H782" s="22"/>
    </row>
    <row r="783" spans="1:8" x14ac:dyDescent="0.2">
      <c r="A783" s="14">
        <v>2012</v>
      </c>
      <c r="B783" s="14">
        <v>3</v>
      </c>
      <c r="C783" s="55">
        <v>136839</v>
      </c>
      <c r="D783" s="56">
        <v>38.299999999999997</v>
      </c>
      <c r="E783" s="74"/>
      <c r="G783" s="8"/>
      <c r="H783" s="22"/>
    </row>
    <row r="784" spans="1:8" x14ac:dyDescent="0.2">
      <c r="A784" s="14">
        <v>2012</v>
      </c>
      <c r="B784" s="14">
        <v>4</v>
      </c>
      <c r="C784" s="55">
        <v>136995</v>
      </c>
      <c r="D784" s="56">
        <v>38.299999999999997</v>
      </c>
      <c r="E784" s="9">
        <v>260</v>
      </c>
      <c r="F784" s="13" t="s">
        <v>527</v>
      </c>
      <c r="G784" s="22">
        <f t="shared" ref="G784" si="522">AVERAGE(C784:C786)</f>
        <v>137234.66666666666</v>
      </c>
      <c r="H784" s="22">
        <f t="shared" ref="H784" si="523">IF(MIN(D784:D786)/AVERAGE(D784:D786)&lt;0.97,(3*AVERAGE(D784:D786)-MIN(D784:D786))/2,AVERAGE(D784:D786))</f>
        <v>38.466666666666669</v>
      </c>
    </row>
    <row r="785" spans="1:8" x14ac:dyDescent="0.2">
      <c r="A785" s="14">
        <v>2012</v>
      </c>
      <c r="B785" s="14">
        <v>5</v>
      </c>
      <c r="C785" s="55">
        <v>138940</v>
      </c>
      <c r="D785" s="56">
        <v>38.6</v>
      </c>
      <c r="E785" s="74"/>
      <c r="G785" s="8"/>
      <c r="H785" s="22"/>
    </row>
    <row r="786" spans="1:8" x14ac:dyDescent="0.2">
      <c r="A786" s="14">
        <v>2012</v>
      </c>
      <c r="B786" s="14">
        <v>6</v>
      </c>
      <c r="C786" s="55">
        <v>135769</v>
      </c>
      <c r="D786" s="56">
        <v>38.5</v>
      </c>
      <c r="E786" s="74"/>
      <c r="G786" s="8"/>
      <c r="H786" s="22"/>
    </row>
    <row r="787" spans="1:8" x14ac:dyDescent="0.2">
      <c r="A787" s="14">
        <v>2012</v>
      </c>
      <c r="B787" s="14">
        <v>7</v>
      </c>
      <c r="C787" s="55">
        <v>133487</v>
      </c>
      <c r="D787" s="56">
        <v>38.4</v>
      </c>
      <c r="E787" s="9">
        <v>261</v>
      </c>
      <c r="F787" s="13" t="s">
        <v>528</v>
      </c>
      <c r="G787" s="22">
        <f t="shared" ref="G787" si="524">AVERAGE(C787:C789)</f>
        <v>135838.33333333334</v>
      </c>
      <c r="H787" s="22">
        <f t="shared" ref="H787" si="525">IF(MIN(D787:D789)/AVERAGE(D787:D789)&lt;0.97,(3*AVERAGE(D787:D789)-MIN(D787:D789))/2,AVERAGE(D787:D789))</f>
        <v>38.6</v>
      </c>
    </row>
    <row r="788" spans="1:8" x14ac:dyDescent="0.2">
      <c r="A788" s="14">
        <v>2012</v>
      </c>
      <c r="B788" s="14">
        <v>8</v>
      </c>
      <c r="C788" s="55">
        <v>134720</v>
      </c>
      <c r="D788" s="56">
        <v>38.700000000000003</v>
      </c>
      <c r="E788" s="74"/>
      <c r="G788" s="8"/>
      <c r="H788" s="22"/>
    </row>
    <row r="789" spans="1:8" x14ac:dyDescent="0.2">
      <c r="A789" s="14">
        <v>2012</v>
      </c>
      <c r="B789" s="14">
        <v>9</v>
      </c>
      <c r="C789" s="55">
        <v>139308</v>
      </c>
      <c r="D789" s="56">
        <v>38.700000000000003</v>
      </c>
      <c r="E789" s="74"/>
      <c r="G789" s="8"/>
      <c r="H789" s="22"/>
    </row>
    <row r="790" spans="1:8" x14ac:dyDescent="0.2">
      <c r="A790" s="14">
        <v>2012</v>
      </c>
      <c r="B790" s="14">
        <v>10</v>
      </c>
      <c r="C790" s="55">
        <v>140125</v>
      </c>
      <c r="D790" s="56">
        <v>38.5</v>
      </c>
      <c r="E790" s="9">
        <v>262</v>
      </c>
      <c r="F790" s="13" t="s">
        <v>529</v>
      </c>
      <c r="G790" s="22">
        <f t="shared" ref="G790" si="526">AVERAGE(C790:C792)</f>
        <v>139762</v>
      </c>
      <c r="H790" s="22">
        <f t="shared" ref="H790" si="527">IF(MIN(D790:D792)/AVERAGE(D790:D792)&lt;0.97,(3*AVERAGE(D790:D792)-MIN(D790:D792))/2,AVERAGE(D790:D792))</f>
        <v>38.5</v>
      </c>
    </row>
    <row r="791" spans="1:8" x14ac:dyDescent="0.2">
      <c r="A791" s="14">
        <v>2012</v>
      </c>
      <c r="B791" s="14">
        <v>11</v>
      </c>
      <c r="C791" s="55">
        <v>139549</v>
      </c>
      <c r="D791" s="56">
        <v>38.4</v>
      </c>
      <c r="E791" s="74"/>
      <c r="G791" s="8"/>
      <c r="H791" s="22"/>
    </row>
    <row r="792" spans="1:8" x14ac:dyDescent="0.2">
      <c r="A792" s="14">
        <v>2012</v>
      </c>
      <c r="B792" s="14">
        <v>12</v>
      </c>
      <c r="C792" s="55">
        <v>139612</v>
      </c>
      <c r="D792" s="56">
        <v>38.6</v>
      </c>
      <c r="E792" s="74"/>
      <c r="G792" s="8"/>
      <c r="H792" s="22"/>
    </row>
    <row r="793" spans="1:8" x14ac:dyDescent="0.2">
      <c r="A793" s="14">
        <v>2013</v>
      </c>
      <c r="B793" s="14">
        <v>1</v>
      </c>
      <c r="C793" s="55">
        <v>137053</v>
      </c>
      <c r="D793" s="56">
        <v>38.200000000000003</v>
      </c>
      <c r="E793" s="9">
        <v>263</v>
      </c>
      <c r="F793" s="13" t="s">
        <v>530</v>
      </c>
      <c r="G793" s="22">
        <f t="shared" ref="G793" si="528">AVERAGE(C793:C795)</f>
        <v>137764.66666666666</v>
      </c>
      <c r="H793" s="22">
        <f t="shared" ref="H793" si="529">IF(MIN(D793:D795)/AVERAGE(D793:D795)&lt;0.97,(3*AVERAGE(D793:D795)-MIN(D793:D795))/2,AVERAGE(D793:D795))</f>
        <v>38.333333333333336</v>
      </c>
    </row>
    <row r="794" spans="1:8" x14ac:dyDescent="0.2">
      <c r="A794" s="14">
        <v>2013</v>
      </c>
      <c r="B794" s="14">
        <v>2</v>
      </c>
      <c r="C794" s="55">
        <v>138300</v>
      </c>
      <c r="D794" s="56">
        <v>38.299999999999997</v>
      </c>
      <c r="E794" s="74"/>
      <c r="G794" s="8"/>
      <c r="H794" s="22"/>
    </row>
    <row r="795" spans="1:8" x14ac:dyDescent="0.2">
      <c r="A795" s="14">
        <v>2013</v>
      </c>
      <c r="B795" s="14">
        <v>3</v>
      </c>
      <c r="C795" s="55">
        <v>137941</v>
      </c>
      <c r="D795" s="56">
        <v>38.5</v>
      </c>
      <c r="E795" s="74"/>
      <c r="G795" s="8"/>
      <c r="H795" s="22"/>
    </row>
    <row r="796" spans="1:8" x14ac:dyDescent="0.2">
      <c r="A796" s="14">
        <v>2013</v>
      </c>
      <c r="B796" s="14">
        <v>4</v>
      </c>
      <c r="C796" s="55">
        <v>139877</v>
      </c>
      <c r="D796" s="56">
        <v>38.6</v>
      </c>
      <c r="E796" s="9">
        <v>264</v>
      </c>
      <c r="F796" s="13" t="s">
        <v>531</v>
      </c>
      <c r="G796" s="22">
        <f t="shared" ref="G796" si="530">AVERAGE(C796:C798)</f>
        <v>139394.66666666666</v>
      </c>
      <c r="H796" s="22">
        <f t="shared" ref="H796" si="531">IF(MIN(D796:D798)/AVERAGE(D796:D798)&lt;0.97,(3*AVERAGE(D796:D798)-MIN(D796:D798))/2,AVERAGE(D796:D798))</f>
        <v>38.700000000000003</v>
      </c>
    </row>
    <row r="797" spans="1:8" x14ac:dyDescent="0.2">
      <c r="A797" s="14">
        <v>2013</v>
      </c>
      <c r="B797" s="14">
        <v>5</v>
      </c>
      <c r="C797" s="55">
        <v>140350</v>
      </c>
      <c r="D797" s="56">
        <v>38.799999999999997</v>
      </c>
      <c r="E797" s="74"/>
      <c r="G797" s="8"/>
      <c r="H797" s="22"/>
    </row>
    <row r="798" spans="1:8" x14ac:dyDescent="0.2">
      <c r="A798" s="14">
        <v>2013</v>
      </c>
      <c r="B798" s="14">
        <v>6</v>
      </c>
      <c r="C798" s="55">
        <v>137957</v>
      </c>
      <c r="D798" s="56">
        <v>38.700000000000003</v>
      </c>
      <c r="E798" s="74"/>
      <c r="G798" s="8"/>
      <c r="H798" s="22"/>
    </row>
    <row r="799" spans="1:8" x14ac:dyDescent="0.2">
      <c r="A799" s="14">
        <v>2013</v>
      </c>
      <c r="B799" s="14">
        <v>7</v>
      </c>
      <c r="C799" s="55">
        <v>135434</v>
      </c>
      <c r="D799" s="56">
        <v>38.5</v>
      </c>
      <c r="E799" s="9">
        <v>265</v>
      </c>
      <c r="F799" s="13" t="s">
        <v>532</v>
      </c>
      <c r="G799" s="22">
        <f t="shared" ref="G799" si="532">AVERAGE(C799:C801)</f>
        <v>137789</v>
      </c>
      <c r="H799" s="22">
        <f t="shared" ref="H799" si="533">IF(MIN(D799:D801)/AVERAGE(D799:D801)&lt;0.97,(3*AVERAGE(D799:D801)-MIN(D799:D801))/2,AVERAGE(D799:D801))</f>
        <v>38.699999999999996</v>
      </c>
    </row>
    <row r="800" spans="1:8" x14ac:dyDescent="0.2">
      <c r="A800" s="14">
        <v>2013</v>
      </c>
      <c r="B800" s="14">
        <v>8</v>
      </c>
      <c r="C800" s="55">
        <v>136902</v>
      </c>
      <c r="D800" s="56">
        <v>38.700000000000003</v>
      </c>
      <c r="E800" s="74"/>
      <c r="G800" s="8"/>
      <c r="H800" s="22"/>
    </row>
    <row r="801" spans="1:8" x14ac:dyDescent="0.2">
      <c r="A801" s="14">
        <v>2013</v>
      </c>
      <c r="B801" s="14">
        <v>9</v>
      </c>
      <c r="C801" s="55">
        <v>141031</v>
      </c>
      <c r="D801" s="56">
        <v>38.9</v>
      </c>
      <c r="E801" s="74"/>
      <c r="G801" s="8"/>
      <c r="H801" s="22"/>
    </row>
    <row r="802" spans="1:8" x14ac:dyDescent="0.2">
      <c r="A802" s="14">
        <v>2013</v>
      </c>
      <c r="B802" s="14">
        <v>10</v>
      </c>
      <c r="C802" s="55">
        <v>140523</v>
      </c>
      <c r="D802" s="56">
        <v>38.799999999999997</v>
      </c>
      <c r="E802" s="9">
        <v>266</v>
      </c>
      <c r="F802" s="13" t="s">
        <v>533</v>
      </c>
      <c r="G802" s="22">
        <f t="shared" ref="G802" si="534">AVERAGE(C802:C804)</f>
        <v>140757</v>
      </c>
      <c r="H802" s="22">
        <f t="shared" ref="H802" si="535">IF(MIN(D802:D804)/AVERAGE(D802:D804)&lt;0.97,(3*AVERAGE(D802:D804)-MIN(D802:D804))/2,AVERAGE(D802:D804))</f>
        <v>38.633333333333333</v>
      </c>
    </row>
    <row r="803" spans="1:8" x14ac:dyDescent="0.2">
      <c r="A803" s="14">
        <v>2013</v>
      </c>
      <c r="B803" s="14">
        <v>11</v>
      </c>
      <c r="C803" s="55">
        <v>141312</v>
      </c>
      <c r="D803" s="56">
        <v>38.700000000000003</v>
      </c>
      <c r="E803" s="74"/>
      <c r="G803" s="8"/>
      <c r="H803" s="22"/>
    </row>
    <row r="804" spans="1:8" x14ac:dyDescent="0.2">
      <c r="A804" s="14">
        <v>2013</v>
      </c>
      <c r="B804" s="14">
        <v>12</v>
      </c>
      <c r="C804" s="55">
        <v>140436</v>
      </c>
      <c r="D804" s="56">
        <v>38.4</v>
      </c>
      <c r="E804" s="74"/>
      <c r="G804" s="8"/>
      <c r="H804" s="22"/>
    </row>
    <row r="805" spans="1:8" x14ac:dyDescent="0.2">
      <c r="A805" s="14">
        <v>2014</v>
      </c>
      <c r="B805" s="14">
        <v>1</v>
      </c>
      <c r="C805" s="55">
        <v>139634</v>
      </c>
      <c r="D805" s="56">
        <v>38.299999999999997</v>
      </c>
      <c r="E805" s="9">
        <v>267</v>
      </c>
      <c r="F805" s="13" t="s">
        <v>534</v>
      </c>
      <c r="G805" s="22">
        <f t="shared" ref="G805" si="536">AVERAGE(C805:C807)</f>
        <v>140071.66666666666</v>
      </c>
      <c r="H805" s="22">
        <f t="shared" ref="H805" si="537">IF(MIN(D805:D807)/AVERAGE(D805:D807)&lt;0.97,(3*AVERAGE(D805:D807)-MIN(D805:D807))/2,AVERAGE(D805:D807))</f>
        <v>38.166666666666664</v>
      </c>
    </row>
    <row r="806" spans="1:8" x14ac:dyDescent="0.2">
      <c r="A806" s="14">
        <v>2014</v>
      </c>
      <c r="B806" s="14">
        <v>2</v>
      </c>
      <c r="C806" s="55">
        <v>140036</v>
      </c>
      <c r="D806" s="56">
        <v>37.700000000000003</v>
      </c>
      <c r="E806" s="74"/>
      <c r="G806" s="8"/>
      <c r="H806" s="22"/>
    </row>
    <row r="807" spans="1:8" x14ac:dyDescent="0.2">
      <c r="A807" s="14">
        <v>2014</v>
      </c>
      <c r="B807" s="14">
        <v>3</v>
      </c>
      <c r="C807" s="55">
        <v>140545</v>
      </c>
      <c r="D807" s="56">
        <v>38.5</v>
      </c>
      <c r="E807" s="74"/>
      <c r="G807" s="8"/>
      <c r="H807" s="22"/>
    </row>
    <row r="808" spans="1:8" x14ac:dyDescent="0.2">
      <c r="A808" s="14">
        <v>2014</v>
      </c>
      <c r="B808" s="14">
        <v>4</v>
      </c>
      <c r="C808" s="55">
        <v>141676</v>
      </c>
      <c r="D808" s="56">
        <v>38.700000000000003</v>
      </c>
      <c r="E808" s="9">
        <v>268</v>
      </c>
      <c r="F808" s="13" t="s">
        <v>535</v>
      </c>
      <c r="G808" s="22">
        <f t="shared" ref="G808" si="538">AVERAGE(C808:C810)</f>
        <v>141516.33333333334</v>
      </c>
      <c r="H808" s="22">
        <f t="shared" ref="H808" si="539">IF(MIN(D808:D810)/AVERAGE(D808:D810)&lt;0.97,(3*AVERAGE(D808:D810)-MIN(D808:D810))/2,AVERAGE(D808:D810))</f>
        <v>38.766666666666666</v>
      </c>
    </row>
    <row r="809" spans="1:8" x14ac:dyDescent="0.2">
      <c r="A809" s="14">
        <v>2014</v>
      </c>
      <c r="B809" s="14">
        <v>5</v>
      </c>
      <c r="C809" s="55">
        <v>142489</v>
      </c>
      <c r="D809" s="56">
        <v>38.9</v>
      </c>
      <c r="E809" s="74"/>
      <c r="G809" s="8"/>
      <c r="H809" s="22"/>
    </row>
    <row r="810" spans="1:8" x14ac:dyDescent="0.2">
      <c r="A810" s="14">
        <v>2014</v>
      </c>
      <c r="B810" s="14">
        <v>6</v>
      </c>
      <c r="C810" s="55">
        <v>140384</v>
      </c>
      <c r="D810" s="56">
        <v>38.700000000000003</v>
      </c>
      <c r="E810" s="74"/>
      <c r="G810" s="8"/>
      <c r="H810" s="22"/>
    </row>
    <row r="811" spans="1:8" x14ac:dyDescent="0.2">
      <c r="A811" s="14">
        <v>2014</v>
      </c>
      <c r="B811" s="14">
        <v>7</v>
      </c>
      <c r="C811" s="55">
        <v>137431</v>
      </c>
      <c r="D811" s="56">
        <v>38.5</v>
      </c>
      <c r="E811" s="9">
        <v>269</v>
      </c>
      <c r="F811" s="13" t="s">
        <v>536</v>
      </c>
      <c r="G811" s="22">
        <f t="shared" ref="G811" si="540">AVERAGE(C811:C813)</f>
        <v>139786.66666666666</v>
      </c>
      <c r="H811" s="22">
        <f t="shared" ref="H811" si="541">IF(MIN(D811:D813)/AVERAGE(D811:D813)&lt;0.97,(3*AVERAGE(D811:D813)-MIN(D811:D813))/2,AVERAGE(D811:D813))</f>
        <v>38.800000000000004</v>
      </c>
    </row>
    <row r="812" spans="1:8" x14ac:dyDescent="0.2">
      <c r="A812" s="14">
        <v>2014</v>
      </c>
      <c r="B812" s="14">
        <v>8</v>
      </c>
      <c r="C812" s="55">
        <v>138828</v>
      </c>
      <c r="D812" s="56">
        <v>38.799999999999997</v>
      </c>
      <c r="E812" s="74"/>
      <c r="G812" s="8"/>
      <c r="H812" s="22"/>
    </row>
    <row r="813" spans="1:8" x14ac:dyDescent="0.2">
      <c r="A813" s="14">
        <v>2014</v>
      </c>
      <c r="B813" s="14">
        <v>9</v>
      </c>
      <c r="C813" s="55">
        <v>143101</v>
      </c>
      <c r="D813" s="56">
        <v>39.1</v>
      </c>
      <c r="E813" s="74"/>
      <c r="G813" s="8"/>
      <c r="H813" s="22"/>
    </row>
    <row r="814" spans="1:8" x14ac:dyDescent="0.2">
      <c r="A814" s="14">
        <v>2014</v>
      </c>
      <c r="B814" s="14">
        <v>10</v>
      </c>
      <c r="C814" s="55">
        <v>143920</v>
      </c>
      <c r="D814" s="56">
        <v>38.700000000000003</v>
      </c>
      <c r="E814" s="9">
        <v>270</v>
      </c>
      <c r="F814" s="13" t="s">
        <v>537</v>
      </c>
      <c r="G814" s="22">
        <f t="shared" ref="G814" si="542">AVERAGE(C814:C816)</f>
        <v>143730</v>
      </c>
      <c r="H814" s="22">
        <f t="shared" ref="H814" si="543">IF(MIN(D814:D816)/AVERAGE(D814:D816)&lt;0.97,(3*AVERAGE(D814:D816)-MIN(D814:D816))/2,AVERAGE(D814:D816))</f>
        <v>38.666666666666664</v>
      </c>
    </row>
    <row r="815" spans="1:8" x14ac:dyDescent="0.2">
      <c r="A815" s="14">
        <v>2014</v>
      </c>
      <c r="B815" s="14">
        <v>11</v>
      </c>
      <c r="C815" s="55">
        <v>143932</v>
      </c>
      <c r="D815" s="56">
        <v>38.4</v>
      </c>
      <c r="E815" s="74"/>
      <c r="G815" s="8"/>
      <c r="H815" s="22"/>
    </row>
    <row r="816" spans="1:8" x14ac:dyDescent="0.2">
      <c r="A816" s="14">
        <v>2014</v>
      </c>
      <c r="B816" s="14">
        <v>12</v>
      </c>
      <c r="C816" s="55">
        <v>143338</v>
      </c>
      <c r="D816" s="56">
        <v>38.9</v>
      </c>
      <c r="E816" s="74"/>
      <c r="G816" s="8"/>
      <c r="H816" s="22"/>
    </row>
    <row r="817" spans="1:8" x14ac:dyDescent="0.2">
      <c r="A817" s="14">
        <v>2015</v>
      </c>
      <c r="B817" s="14">
        <v>1</v>
      </c>
      <c r="C817" s="55">
        <v>142461</v>
      </c>
      <c r="D817" s="56">
        <v>38.5</v>
      </c>
      <c r="E817" s="9">
        <v>271</v>
      </c>
      <c r="F817" s="13" t="s">
        <v>538</v>
      </c>
      <c r="G817" s="22">
        <f t="shared" ref="G817" si="544">AVERAGE(C817:C819)</f>
        <v>142840.33333333334</v>
      </c>
      <c r="H817" s="22">
        <f t="shared" ref="H817" si="545">IF(MIN(D817:D819)/AVERAGE(D817:D819)&lt;0.97,(3*AVERAGE(D817:D819)-MIN(D817:D819))/2,AVERAGE(D817:D819))</f>
        <v>38.56666666666667</v>
      </c>
    </row>
    <row r="818" spans="1:8" x14ac:dyDescent="0.2">
      <c r="A818" s="14">
        <v>2015</v>
      </c>
      <c r="B818" s="14">
        <v>2</v>
      </c>
      <c r="C818" s="55">
        <v>143167</v>
      </c>
      <c r="D818" s="56">
        <v>38.5</v>
      </c>
      <c r="E818" s="74"/>
      <c r="G818" s="8"/>
      <c r="H818" s="22"/>
    </row>
    <row r="819" spans="1:8" x14ac:dyDescent="0.2">
      <c r="A819" s="14">
        <v>2015</v>
      </c>
      <c r="B819" s="14">
        <v>3</v>
      </c>
      <c r="C819" s="55">
        <v>142893</v>
      </c>
      <c r="D819" s="56">
        <v>38.700000000000003</v>
      </c>
      <c r="E819" s="74"/>
      <c r="G819" s="8"/>
      <c r="H819" s="22"/>
    </row>
    <row r="820" spans="1:8" x14ac:dyDescent="0.2">
      <c r="A820" s="14">
        <v>2015</v>
      </c>
      <c r="B820" s="14">
        <v>4</v>
      </c>
      <c r="C820" s="55">
        <v>144506</v>
      </c>
      <c r="D820" s="56">
        <v>38.700000000000003</v>
      </c>
      <c r="E820" s="9">
        <v>272</v>
      </c>
      <c r="F820" s="13" t="s">
        <v>539</v>
      </c>
      <c r="G820" s="22">
        <f t="shared" ref="G820" si="546">AVERAGE(C820:C822)</f>
        <v>144365.66666666666</v>
      </c>
      <c r="H820" s="22">
        <f t="shared" ref="H820" si="547">IF(MIN(D820:D822)/AVERAGE(D820:D822)&lt;0.97,(3*AVERAGE(D820:D822)-MIN(D820:D822))/2,AVERAGE(D820:D822))</f>
        <v>38.833333333333336</v>
      </c>
    </row>
    <row r="821" spans="1:8" x14ac:dyDescent="0.2">
      <c r="A821" s="14">
        <v>2015</v>
      </c>
      <c r="B821" s="14">
        <v>5</v>
      </c>
      <c r="C821" s="55">
        <v>145425</v>
      </c>
      <c r="D821" s="56">
        <v>39</v>
      </c>
      <c r="E821" s="74"/>
      <c r="G821" s="8"/>
      <c r="H821" s="22"/>
    </row>
    <row r="822" spans="1:8" x14ac:dyDescent="0.2">
      <c r="A822" s="14">
        <v>2015</v>
      </c>
      <c r="B822" s="14">
        <v>6</v>
      </c>
      <c r="C822" s="55">
        <v>143166</v>
      </c>
      <c r="D822" s="56">
        <v>38.799999999999997</v>
      </c>
      <c r="E822" s="74"/>
      <c r="G822" s="8"/>
      <c r="H822" s="22"/>
    </row>
    <row r="823" spans="1:8" x14ac:dyDescent="0.2">
      <c r="A823" s="14">
        <v>2015</v>
      </c>
      <c r="B823" s="14">
        <v>7</v>
      </c>
      <c r="C823" s="55">
        <v>140474</v>
      </c>
      <c r="D823" s="56">
        <v>38.9</v>
      </c>
      <c r="E823" s="9">
        <v>273</v>
      </c>
      <c r="F823" s="13" t="s">
        <v>540</v>
      </c>
      <c r="G823" s="22">
        <f t="shared" ref="G823" si="548">AVERAGE(C823:C825)</f>
        <v>142028.33333333334</v>
      </c>
      <c r="H823" s="22">
        <f t="shared" ref="H823" si="549">IF(MIN(D823:D825)/AVERAGE(D823:D825)&lt;0.97,(3*AVERAGE(D823:D825)-MIN(D823:D825))/2,AVERAGE(D823:D825))</f>
        <v>38.950000000000003</v>
      </c>
    </row>
    <row r="824" spans="1:8" x14ac:dyDescent="0.2">
      <c r="A824" s="14">
        <v>2015</v>
      </c>
      <c r="B824" s="14">
        <v>8</v>
      </c>
      <c r="C824" s="55">
        <v>141073</v>
      </c>
      <c r="D824" s="56">
        <v>39</v>
      </c>
      <c r="E824" s="74"/>
      <c r="G824" s="8"/>
      <c r="H824" s="22"/>
    </row>
    <row r="825" spans="1:8" x14ac:dyDescent="0.2">
      <c r="A825" s="14">
        <v>2015</v>
      </c>
      <c r="B825" s="14">
        <v>9</v>
      </c>
      <c r="C825" s="55">
        <v>144538</v>
      </c>
      <c r="D825" s="56">
        <v>36.9</v>
      </c>
      <c r="E825" s="74"/>
      <c r="G825" s="8"/>
      <c r="H825" s="22"/>
    </row>
    <row r="826" spans="1:8" x14ac:dyDescent="0.2">
      <c r="A826" s="14">
        <v>2015</v>
      </c>
      <c r="B826" s="14">
        <v>10</v>
      </c>
      <c r="C826" s="55">
        <v>145614</v>
      </c>
      <c r="D826" s="56">
        <v>38.700000000000003</v>
      </c>
      <c r="E826" s="9">
        <v>274</v>
      </c>
      <c r="F826" s="13" t="s">
        <v>541</v>
      </c>
      <c r="G826" s="22">
        <f t="shared" ref="G826" si="550">AVERAGE(C826:C828)</f>
        <v>145834.66666666666</v>
      </c>
      <c r="H826" s="22">
        <f t="shared" ref="H826" si="551">IF(MIN(D826:D828)/AVERAGE(D826:D828)&lt;0.97,(3*AVERAGE(D826:D828)-MIN(D826:D828))/2,AVERAGE(D826:D828))</f>
        <v>38.666666666666664</v>
      </c>
    </row>
    <row r="827" spans="1:8" x14ac:dyDescent="0.2">
      <c r="A827" s="14">
        <v>2015</v>
      </c>
      <c r="B827" s="14">
        <v>11</v>
      </c>
      <c r="C827" s="55">
        <v>146081</v>
      </c>
      <c r="D827" s="56">
        <v>38.4</v>
      </c>
      <c r="E827" s="74"/>
      <c r="G827" s="8"/>
      <c r="H827" s="22"/>
    </row>
    <row r="828" spans="1:8" x14ac:dyDescent="0.2">
      <c r="A828" s="14">
        <v>2015</v>
      </c>
      <c r="B828" s="14">
        <v>12</v>
      </c>
      <c r="C828" s="55">
        <v>145809</v>
      </c>
      <c r="D828" s="56">
        <v>38.9</v>
      </c>
      <c r="E828" s="74"/>
      <c r="G828" s="8"/>
      <c r="H828" s="22"/>
    </row>
    <row r="829" spans="1:8" x14ac:dyDescent="0.2">
      <c r="A829" s="14">
        <v>2016</v>
      </c>
      <c r="B829" s="14">
        <v>1</v>
      </c>
      <c r="C829" s="55">
        <v>144787</v>
      </c>
      <c r="D829" s="56">
        <v>38.6</v>
      </c>
      <c r="E829" s="9">
        <v>275</v>
      </c>
      <c r="F829" s="13" t="s">
        <v>542</v>
      </c>
      <c r="G829" s="22">
        <f t="shared" ref="G829" si="552">AVERAGE(C829:C831)</f>
        <v>145683.33333333334</v>
      </c>
      <c r="H829" s="22">
        <f t="shared" ref="H829" si="553">IF(MIN(D829:D831)/AVERAGE(D829:D831)&lt;0.97,(3*AVERAGE(D829:D831)-MIN(D829:D831))/2,AVERAGE(D829:D831))</f>
        <v>38.6</v>
      </c>
    </row>
    <row r="830" spans="1:8" x14ac:dyDescent="0.2">
      <c r="A830" s="14">
        <v>2016</v>
      </c>
      <c r="B830" s="14">
        <v>2</v>
      </c>
      <c r="C830" s="55">
        <v>146021</v>
      </c>
      <c r="D830" s="56">
        <v>38.4</v>
      </c>
      <c r="E830" s="74"/>
      <c r="G830" s="8"/>
      <c r="H830" s="22"/>
    </row>
    <row r="831" spans="1:8" x14ac:dyDescent="0.2">
      <c r="A831" s="14">
        <v>2016</v>
      </c>
      <c r="B831" s="14">
        <v>3</v>
      </c>
      <c r="C831" s="55">
        <v>146242</v>
      </c>
      <c r="D831" s="56">
        <v>38.799999999999997</v>
      </c>
      <c r="E831" s="74"/>
      <c r="G831" s="8"/>
      <c r="H831" s="22"/>
    </row>
    <row r="832" spans="1:8" x14ac:dyDescent="0.2">
      <c r="A832" s="14">
        <v>2016</v>
      </c>
      <c r="B832" s="14">
        <v>4</v>
      </c>
      <c r="C832" s="55">
        <v>147053</v>
      </c>
      <c r="D832" s="56">
        <v>38.9</v>
      </c>
      <c r="E832" s="9">
        <v>276</v>
      </c>
      <c r="F832" s="13" t="s">
        <v>543</v>
      </c>
      <c r="G832" s="22">
        <f t="shared" ref="G832" si="554">AVERAGE(C832:C834)</f>
        <v>146243.66666666666</v>
      </c>
      <c r="H832" s="22">
        <f t="shared" ref="H832" si="555">IF(MIN(D832:D834)/AVERAGE(D832:D834)&lt;0.97,(3*AVERAGE(D832:D834)-MIN(D832:D834))/2,AVERAGE(D832:D834))</f>
        <v>38.9</v>
      </c>
    </row>
    <row r="833" spans="1:8" x14ac:dyDescent="0.2">
      <c r="A833" s="14">
        <v>2016</v>
      </c>
      <c r="B833" s="14">
        <v>5</v>
      </c>
      <c r="C833" s="55">
        <v>147369</v>
      </c>
      <c r="D833" s="56">
        <v>38.9</v>
      </c>
      <c r="E833" s="74"/>
      <c r="G833" s="8"/>
      <c r="H833" s="22"/>
    </row>
    <row r="834" spans="1:8" x14ac:dyDescent="0.2">
      <c r="A834" s="14">
        <v>2016</v>
      </c>
      <c r="B834" s="14">
        <v>6</v>
      </c>
      <c r="C834" s="55">
        <v>144309</v>
      </c>
      <c r="D834" s="56">
        <v>38.9</v>
      </c>
      <c r="E834" s="74"/>
      <c r="G834" s="8"/>
      <c r="H834" s="22"/>
    </row>
    <row r="835" spans="1:8" x14ac:dyDescent="0.2">
      <c r="A835" s="14">
        <v>2016</v>
      </c>
      <c r="B835" s="14">
        <v>7</v>
      </c>
      <c r="C835" s="55">
        <v>142711</v>
      </c>
      <c r="D835" s="56">
        <v>38.799999999999997</v>
      </c>
      <c r="E835" s="9">
        <v>277</v>
      </c>
      <c r="F835" s="13" t="s">
        <v>544</v>
      </c>
      <c r="G835" s="22">
        <f t="shared" ref="G835" si="556">AVERAGE(C835:C837)</f>
        <v>144567.66666666666</v>
      </c>
      <c r="H835" s="22">
        <f t="shared" ref="H835" si="557">IF(MIN(D835:D837)/AVERAGE(D835:D837)&lt;0.97,(3*AVERAGE(D835:D837)-MIN(D835:D837))/2,AVERAGE(D835:D837))</f>
        <v>38.9</v>
      </c>
    </row>
    <row r="836" spans="1:8" x14ac:dyDescent="0.2">
      <c r="A836" s="14">
        <v>2016</v>
      </c>
      <c r="B836" s="14">
        <v>8</v>
      </c>
      <c r="C836" s="55">
        <v>143363</v>
      </c>
      <c r="D836" s="56">
        <v>38.9</v>
      </c>
      <c r="E836" s="74"/>
      <c r="G836" s="8"/>
      <c r="H836" s="22"/>
    </row>
    <row r="837" spans="1:8" x14ac:dyDescent="0.2">
      <c r="A837" s="14">
        <v>2016</v>
      </c>
      <c r="B837" s="14">
        <v>9</v>
      </c>
      <c r="C837" s="55">
        <v>147629</v>
      </c>
      <c r="D837" s="56">
        <v>39</v>
      </c>
      <c r="E837" s="74"/>
      <c r="G837" s="8"/>
      <c r="H837" s="22"/>
    </row>
    <row r="838" spans="1:8" x14ac:dyDescent="0.2">
      <c r="A838" s="14">
        <v>2016</v>
      </c>
      <c r="B838" s="14">
        <v>10</v>
      </c>
      <c r="C838" s="55">
        <v>148012</v>
      </c>
      <c r="D838" s="56">
        <v>38.6</v>
      </c>
      <c r="E838" s="9">
        <v>278</v>
      </c>
      <c r="F838" s="13" t="s">
        <v>545</v>
      </c>
      <c r="G838" s="22">
        <f t="shared" ref="G838" si="558">AVERAGE(C838:C840)</f>
        <v>148112.33333333334</v>
      </c>
      <c r="H838" s="22">
        <f t="shared" ref="H838" si="559">IF(MIN(D838:D840)/AVERAGE(D838:D840)&lt;0.97,(3*AVERAGE(D838:D840)-MIN(D838:D840))/2,AVERAGE(D838:D840))</f>
        <v>38.6</v>
      </c>
    </row>
    <row r="839" spans="1:8" x14ac:dyDescent="0.2">
      <c r="A839" s="14">
        <v>2016</v>
      </c>
      <c r="B839" s="14">
        <v>11</v>
      </c>
      <c r="C839" s="55">
        <v>148446</v>
      </c>
      <c r="D839" s="56">
        <v>38.4</v>
      </c>
      <c r="E839" s="74"/>
      <c r="G839" s="8"/>
      <c r="H839" s="22"/>
    </row>
    <row r="840" spans="1:8" x14ac:dyDescent="0.2">
      <c r="A840" s="14">
        <v>2016</v>
      </c>
      <c r="B840" s="14">
        <v>12</v>
      </c>
      <c r="C840" s="55">
        <v>147879</v>
      </c>
      <c r="D840" s="56">
        <v>38.799999999999997</v>
      </c>
      <c r="E840" s="74"/>
      <c r="G840" s="8"/>
      <c r="H840" s="22"/>
    </row>
    <row r="841" spans="1:8" x14ac:dyDescent="0.2">
      <c r="A841" s="14">
        <v>2017</v>
      </c>
      <c r="B841" s="14">
        <v>1</v>
      </c>
      <c r="C841" s="55">
        <v>145624</v>
      </c>
      <c r="D841" s="56">
        <v>38.4</v>
      </c>
      <c r="E841" s="9">
        <v>279</v>
      </c>
      <c r="F841" s="13" t="s">
        <v>546</v>
      </c>
      <c r="G841" s="22">
        <f t="shared" ref="G841" si="560">AVERAGE(C841:C843)</f>
        <v>146628</v>
      </c>
      <c r="H841" s="22">
        <f t="shared" ref="H841" si="561">IF(MIN(D841:D843)/AVERAGE(D841:D843)&lt;0.97,(3*AVERAGE(D841:D843)-MIN(D841:D843))/2,AVERAGE(D841:D843))</f>
        <v>38.5</v>
      </c>
    </row>
    <row r="842" spans="1:8" x14ac:dyDescent="0.2">
      <c r="A842" s="14">
        <v>2017</v>
      </c>
      <c r="B842" s="14">
        <v>2</v>
      </c>
      <c r="C842" s="55">
        <v>147205</v>
      </c>
      <c r="D842" s="56">
        <v>38.6</v>
      </c>
      <c r="E842" s="74"/>
      <c r="G842" s="8"/>
      <c r="H842" s="22"/>
    </row>
    <row r="843" spans="1:8" x14ac:dyDescent="0.2">
      <c r="A843" s="14">
        <v>2017</v>
      </c>
      <c r="B843" s="14">
        <v>3</v>
      </c>
      <c r="C843" s="55">
        <v>147055</v>
      </c>
      <c r="D843" s="56">
        <v>38.5</v>
      </c>
      <c r="E843" s="74"/>
      <c r="G843" s="8"/>
      <c r="H843" s="22"/>
    </row>
    <row r="844" spans="1:8" x14ac:dyDescent="0.2">
      <c r="A844" s="14">
        <v>2017</v>
      </c>
      <c r="B844" s="14">
        <v>4</v>
      </c>
      <c r="C844" s="55">
        <v>147637</v>
      </c>
      <c r="D844" s="56">
        <v>38.4</v>
      </c>
      <c r="E844" s="9">
        <v>280</v>
      </c>
      <c r="F844" s="13" t="s">
        <v>547</v>
      </c>
      <c r="G844" s="22">
        <f t="shared" ref="G844" si="562">AVERAGE(C844:C846)</f>
        <v>147905.33333333334</v>
      </c>
      <c r="H844" s="22">
        <f t="shared" ref="H844" si="563">IF(MIN(D844:D846)/AVERAGE(D844:D846)&lt;0.97,(3*AVERAGE(D844:D846)-MIN(D844:D846))/2,AVERAGE(D844:D846))</f>
        <v>38.800000000000004</v>
      </c>
    </row>
    <row r="845" spans="1:8" x14ac:dyDescent="0.2">
      <c r="A845" s="14">
        <v>2017</v>
      </c>
      <c r="B845" s="14">
        <v>5</v>
      </c>
      <c r="C845" s="55">
        <v>149492</v>
      </c>
      <c r="D845" s="56">
        <v>39</v>
      </c>
      <c r="E845" s="88"/>
      <c r="G845" s="8"/>
      <c r="H845" s="22"/>
    </row>
    <row r="846" spans="1:8" x14ac:dyDescent="0.2">
      <c r="A846" s="14">
        <v>2017</v>
      </c>
      <c r="B846" s="14">
        <v>6</v>
      </c>
      <c r="C846" s="55">
        <v>146587</v>
      </c>
      <c r="D846" s="56">
        <v>39</v>
      </c>
      <c r="E846" s="88"/>
      <c r="G846" s="8"/>
      <c r="H846" s="22"/>
    </row>
    <row r="847" spans="1:8" x14ac:dyDescent="0.2">
      <c r="A847" s="14">
        <v>2017</v>
      </c>
      <c r="B847" s="14">
        <v>7</v>
      </c>
      <c r="C847" s="55">
        <v>144812</v>
      </c>
      <c r="D847" s="56">
        <v>38.9</v>
      </c>
      <c r="E847" s="9">
        <v>281</v>
      </c>
      <c r="F847" s="13" t="s">
        <v>561</v>
      </c>
      <c r="G847" s="22">
        <f t="shared" ref="G847" si="564">AVERAGE(C847:C849)</f>
        <v>146271.66666666666</v>
      </c>
      <c r="H847" s="22">
        <f t="shared" ref="H847" si="565">IF(MIN(D847:D849)/AVERAGE(D847:D849)&lt;0.97,(3*AVERAGE(D847:D849)-MIN(D847:D849))/2,AVERAGE(D847:D849))</f>
        <v>38.833333333333329</v>
      </c>
    </row>
    <row r="848" spans="1:8" x14ac:dyDescent="0.2">
      <c r="A848" s="14">
        <v>2017</v>
      </c>
      <c r="B848" s="14">
        <v>8</v>
      </c>
      <c r="C848" s="55">
        <v>145192</v>
      </c>
      <c r="D848" s="56">
        <v>38.799999999999997</v>
      </c>
      <c r="E848" s="88"/>
      <c r="G848" s="8"/>
      <c r="H848" s="22"/>
    </row>
    <row r="849" spans="1:8" x14ac:dyDescent="0.2">
      <c r="A849" s="14">
        <v>2017</v>
      </c>
      <c r="B849" s="14">
        <v>9</v>
      </c>
      <c r="C849" s="97">
        <v>148811</v>
      </c>
      <c r="D849" s="101">
        <v>38.799999999999997</v>
      </c>
      <c r="E849" s="88"/>
      <c r="G849" s="8"/>
      <c r="H849" s="22"/>
    </row>
    <row r="850" spans="1:8" x14ac:dyDescent="0.2">
      <c r="A850" s="14">
        <v>2017</v>
      </c>
      <c r="B850" s="14">
        <v>10</v>
      </c>
      <c r="C850" s="97">
        <v>150127</v>
      </c>
      <c r="D850" s="101">
        <v>38.799999999999997</v>
      </c>
      <c r="E850" s="9">
        <v>282</v>
      </c>
      <c r="F850" s="13" t="s">
        <v>562</v>
      </c>
      <c r="G850" s="22">
        <f>AVERAGE(C850:C852)</f>
        <v>150118</v>
      </c>
      <c r="H850" s="22">
        <f>IF(MIN(D850:D852)/AVERAGE(D850:D852)&lt;0.97,(3*AVERAGE(D850:D852)-MIN(D850:D852))/2,AVERAGE(D850:D852))</f>
        <v>38.766666666666673</v>
      </c>
    </row>
    <row r="851" spans="1:8" x14ac:dyDescent="0.2">
      <c r="A851" s="14">
        <v>2017</v>
      </c>
      <c r="B851" s="14">
        <v>11</v>
      </c>
      <c r="C851" s="97">
        <v>150449</v>
      </c>
      <c r="D851" s="101">
        <v>38.6</v>
      </c>
      <c r="E851" s="88"/>
    </row>
    <row r="852" spans="1:8" x14ac:dyDescent="0.2">
      <c r="A852" s="14">
        <v>2017</v>
      </c>
      <c r="B852" s="14">
        <v>12</v>
      </c>
      <c r="C852" s="97">
        <v>149778</v>
      </c>
      <c r="D852" s="101">
        <v>38.9</v>
      </c>
      <c r="E852" s="88"/>
    </row>
    <row r="853" spans="1:8" x14ac:dyDescent="0.2">
      <c r="A853" s="14">
        <v>2018</v>
      </c>
      <c r="B853" s="14">
        <v>1</v>
      </c>
      <c r="C853" s="97">
        <v>147579</v>
      </c>
      <c r="D853" s="101">
        <v>38.4</v>
      </c>
    </row>
  </sheetData>
  <mergeCells count="7">
    <mergeCell ref="C1:D1"/>
    <mergeCell ref="G3:H3"/>
    <mergeCell ref="C4:D4"/>
    <mergeCell ref="G4:H4"/>
    <mergeCell ref="R3:S3"/>
    <mergeCell ref="C3:D3"/>
    <mergeCell ref="N3:O3"/>
  </mergeCells>
  <phoneticPr fontId="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8"/>
  <sheetViews>
    <sheetView workbookViewId="0">
      <pane xSplit="3" ySplit="16" topLeftCell="D401" activePane="bottomRight" state="frozen"/>
      <selection activeCell="H268" sqref="H268"/>
      <selection pane="topRight" activeCell="H268" sqref="H268"/>
      <selection pane="bottomLeft" activeCell="H268" sqref="H268"/>
      <selection pane="bottomRight" activeCell="H268" sqref="H268"/>
    </sheetView>
  </sheetViews>
  <sheetFormatPr defaultRowHeight="12.75" x14ac:dyDescent="0.2"/>
  <cols>
    <col min="1" max="1" width="24.85546875" style="3" customWidth="1"/>
    <col min="2" max="2" width="31.42578125" style="3" bestFit="1" customWidth="1"/>
    <col min="3" max="8" width="9.140625" style="3"/>
    <col min="9" max="9" width="45" style="3" bestFit="1" customWidth="1"/>
    <col min="10" max="16384" width="9.140625" style="3"/>
  </cols>
  <sheetData>
    <row r="1" spans="1:25" customFormat="1" x14ac:dyDescent="0.2">
      <c r="A1" t="s">
        <v>238</v>
      </c>
      <c r="G1" s="70" t="s">
        <v>471</v>
      </c>
      <c r="H1" s="70"/>
      <c r="I1" s="70"/>
      <c r="J1" s="51"/>
      <c r="K1" s="51"/>
    </row>
    <row r="2" spans="1:25" customFormat="1" x14ac:dyDescent="0.2">
      <c r="G2" s="71" t="s">
        <v>515</v>
      </c>
      <c r="H2" s="51"/>
      <c r="I2" s="51"/>
      <c r="J2" s="51"/>
      <c r="K2" s="51"/>
    </row>
    <row r="3" spans="1:25" customFormat="1" x14ac:dyDescent="0.2">
      <c r="G3" s="72" t="s">
        <v>244</v>
      </c>
      <c r="H3" s="51"/>
      <c r="I3" s="51"/>
      <c r="J3" s="51"/>
      <c r="K3" s="51"/>
    </row>
    <row r="4" spans="1:25" customFormat="1" x14ac:dyDescent="0.2"/>
    <row r="5" spans="1:25" customFormat="1" ht="12.75" customHeight="1" x14ac:dyDescent="0.2"/>
    <row r="6" spans="1:25" customFormat="1" x14ac:dyDescent="0.2">
      <c r="O6" s="75"/>
      <c r="P6" s="3"/>
      <c r="Q6" s="3"/>
      <c r="R6" s="3"/>
      <c r="S6" s="3"/>
      <c r="T6" s="3"/>
      <c r="U6" s="3"/>
      <c r="V6" s="3"/>
      <c r="W6" s="75"/>
      <c r="X6" s="75"/>
      <c r="Y6" s="75"/>
    </row>
    <row r="7" spans="1:25" customFormat="1" ht="12.75" customHeight="1" x14ac:dyDescent="0.2">
      <c r="A7" s="92" t="s">
        <v>502</v>
      </c>
      <c r="B7" s="170" t="s">
        <v>516</v>
      </c>
      <c r="C7" s="171"/>
      <c r="D7" s="171"/>
      <c r="E7" s="171"/>
      <c r="F7" s="171"/>
      <c r="G7" s="75"/>
      <c r="H7" s="98" t="s">
        <v>502</v>
      </c>
      <c r="I7" s="170" t="s">
        <v>523</v>
      </c>
      <c r="J7" s="171"/>
      <c r="K7" s="171"/>
      <c r="L7" s="171"/>
      <c r="M7" s="171"/>
      <c r="N7" s="3"/>
      <c r="O7" s="3"/>
      <c r="P7" s="3"/>
      <c r="Q7" s="3"/>
      <c r="R7" s="3"/>
      <c r="S7" s="3"/>
    </row>
    <row r="8" spans="1:25" customFormat="1" ht="12.75" customHeight="1" x14ac:dyDescent="0.2">
      <c r="A8" s="172" t="s">
        <v>0</v>
      </c>
      <c r="B8" s="166"/>
      <c r="C8" s="166"/>
      <c r="D8" s="166"/>
      <c r="E8" s="166"/>
      <c r="F8" s="166"/>
      <c r="G8" s="75"/>
      <c r="H8" s="173" t="s">
        <v>0</v>
      </c>
      <c r="I8" s="166"/>
      <c r="J8" s="166"/>
      <c r="K8" s="166"/>
      <c r="L8" s="166"/>
      <c r="M8" s="166"/>
      <c r="N8" s="3"/>
      <c r="O8" s="3"/>
      <c r="P8" s="3"/>
      <c r="Q8" s="3"/>
      <c r="R8" s="3"/>
      <c r="S8" s="3"/>
    </row>
    <row r="9" spans="1:25" ht="12.75" customHeight="1" x14ac:dyDescent="0.2">
      <c r="A9" s="92" t="s">
        <v>504</v>
      </c>
      <c r="B9" s="168" t="s">
        <v>517</v>
      </c>
      <c r="C9" s="166"/>
      <c r="D9" s="166"/>
      <c r="E9" s="166"/>
      <c r="F9" s="166"/>
      <c r="G9" s="75"/>
      <c r="H9" s="98" t="s">
        <v>504</v>
      </c>
      <c r="I9" s="165" t="s">
        <v>524</v>
      </c>
      <c r="J9" s="166"/>
      <c r="K9" s="166"/>
      <c r="L9" s="166"/>
      <c r="M9" s="166"/>
    </row>
    <row r="10" spans="1:25" ht="12.75" customHeight="1" x14ac:dyDescent="0.2">
      <c r="A10" s="92" t="s">
        <v>506</v>
      </c>
      <c r="B10" s="168" t="s">
        <v>518</v>
      </c>
      <c r="C10" s="166"/>
      <c r="D10" s="166"/>
      <c r="E10" s="166"/>
      <c r="F10" s="166"/>
      <c r="G10" s="75"/>
      <c r="H10" s="98" t="s">
        <v>506</v>
      </c>
      <c r="I10" s="165" t="s">
        <v>518</v>
      </c>
      <c r="J10" s="166"/>
      <c r="K10" s="166"/>
      <c r="L10" s="166"/>
      <c r="M10" s="166"/>
    </row>
    <row r="11" spans="1:25" ht="12.75" customHeight="1" x14ac:dyDescent="0.2">
      <c r="A11" s="92" t="s">
        <v>508</v>
      </c>
      <c r="B11" s="168" t="s">
        <v>509</v>
      </c>
      <c r="C11" s="166"/>
      <c r="D11" s="166"/>
      <c r="E11" s="166"/>
      <c r="F11" s="166"/>
      <c r="G11" s="75"/>
      <c r="H11" s="98" t="s">
        <v>508</v>
      </c>
      <c r="I11" s="165" t="s">
        <v>525</v>
      </c>
      <c r="J11" s="166"/>
      <c r="K11" s="166"/>
      <c r="L11" s="166"/>
      <c r="M11" s="166"/>
    </row>
    <row r="12" spans="1:25" ht="12.75" customHeight="1" x14ac:dyDescent="0.2">
      <c r="A12" s="92" t="s">
        <v>510</v>
      </c>
      <c r="B12" s="168" t="s">
        <v>519</v>
      </c>
      <c r="C12" s="166"/>
      <c r="D12" s="166"/>
      <c r="E12" s="166"/>
      <c r="F12" s="166"/>
      <c r="H12" s="98" t="s">
        <v>510</v>
      </c>
      <c r="I12" s="165" t="s">
        <v>519</v>
      </c>
      <c r="J12" s="166"/>
      <c r="K12" s="166"/>
      <c r="L12" s="166"/>
      <c r="M12" s="166"/>
    </row>
    <row r="13" spans="1:25" ht="12.75" customHeight="1" x14ac:dyDescent="0.2">
      <c r="A13" s="92" t="s">
        <v>520</v>
      </c>
      <c r="B13" s="168" t="s">
        <v>521</v>
      </c>
      <c r="C13" s="166"/>
      <c r="D13" s="166"/>
      <c r="E13" s="166"/>
      <c r="F13" s="166"/>
      <c r="H13" s="98" t="s">
        <v>520</v>
      </c>
      <c r="I13" s="165" t="s">
        <v>521</v>
      </c>
      <c r="J13" s="166"/>
      <c r="K13" s="166"/>
      <c r="L13" s="166"/>
      <c r="M13" s="166"/>
    </row>
    <row r="14" spans="1:25" ht="12.75" customHeight="1" x14ac:dyDescent="0.2">
      <c r="A14" s="92" t="s">
        <v>512</v>
      </c>
      <c r="B14" s="169" t="s">
        <v>560</v>
      </c>
      <c r="C14" s="166"/>
      <c r="D14" s="166"/>
      <c r="E14" s="166"/>
      <c r="F14" s="166"/>
      <c r="H14" s="98" t="s">
        <v>512</v>
      </c>
      <c r="I14" s="167" t="s">
        <v>560</v>
      </c>
      <c r="J14" s="166"/>
      <c r="K14" s="166"/>
      <c r="L14" s="166"/>
      <c r="M14" s="166"/>
    </row>
    <row r="15" spans="1:25" ht="12.75" customHeight="1" x14ac:dyDescent="0.2">
      <c r="A15" s="88"/>
      <c r="B15" s="88"/>
      <c r="C15" s="88"/>
      <c r="D15" s="88"/>
      <c r="E15" s="88"/>
      <c r="F15" s="88"/>
      <c r="H15" s="88"/>
      <c r="I15" s="88"/>
      <c r="J15" s="88"/>
      <c r="K15" s="88"/>
      <c r="L15" s="88"/>
      <c r="M15" s="88"/>
    </row>
    <row r="16" spans="1:25" ht="13.5" thickBot="1" x14ac:dyDescent="0.25">
      <c r="A16" s="93" t="s">
        <v>522</v>
      </c>
      <c r="B16" s="93" t="s">
        <v>1</v>
      </c>
      <c r="C16" s="93" t="s">
        <v>500</v>
      </c>
      <c r="D16" s="93" t="s">
        <v>501</v>
      </c>
      <c r="E16" s="88"/>
      <c r="F16" s="88"/>
      <c r="H16" s="99" t="s">
        <v>522</v>
      </c>
      <c r="I16" s="99" t="s">
        <v>1</v>
      </c>
      <c r="J16" s="99" t="s">
        <v>500</v>
      </c>
      <c r="K16" s="99" t="s">
        <v>501</v>
      </c>
      <c r="L16" s="88"/>
      <c r="M16" s="88"/>
    </row>
    <row r="17" spans="1:13" ht="13.5" thickTop="1" x14ac:dyDescent="0.2">
      <c r="A17" s="94" t="s">
        <v>516</v>
      </c>
      <c r="B17" s="94">
        <v>1976</v>
      </c>
      <c r="C17" s="94" t="s">
        <v>493</v>
      </c>
      <c r="D17" s="96">
        <v>83564</v>
      </c>
      <c r="E17" s="95"/>
      <c r="F17" s="88"/>
      <c r="H17" s="81" t="s">
        <v>523</v>
      </c>
      <c r="I17" s="81">
        <v>1976</v>
      </c>
      <c r="J17" s="81" t="s">
        <v>493</v>
      </c>
      <c r="K17" s="100">
        <v>39.200000000000003</v>
      </c>
      <c r="L17" s="95"/>
      <c r="M17" s="88"/>
    </row>
    <row r="18" spans="1:13" ht="13.15" customHeight="1" x14ac:dyDescent="0.2">
      <c r="A18" s="94" t="s">
        <v>516</v>
      </c>
      <c r="B18" s="94">
        <v>1976</v>
      </c>
      <c r="C18" s="94" t="s">
        <v>494</v>
      </c>
      <c r="D18" s="96">
        <v>79327</v>
      </c>
      <c r="E18" s="95"/>
      <c r="F18" s="88"/>
      <c r="H18" s="81" t="s">
        <v>523</v>
      </c>
      <c r="I18" s="81">
        <v>1976</v>
      </c>
      <c r="J18" s="81" t="s">
        <v>494</v>
      </c>
      <c r="K18" s="100">
        <v>39.6</v>
      </c>
      <c r="L18" s="95"/>
      <c r="M18" s="88"/>
    </row>
    <row r="19" spans="1:13" x14ac:dyDescent="0.2">
      <c r="A19" s="94" t="s">
        <v>516</v>
      </c>
      <c r="B19" s="94">
        <v>1976</v>
      </c>
      <c r="C19" s="94" t="s">
        <v>495</v>
      </c>
      <c r="D19" s="96">
        <v>79256</v>
      </c>
      <c r="E19" s="95"/>
      <c r="F19" s="88"/>
      <c r="H19" s="81" t="s">
        <v>523</v>
      </c>
      <c r="I19" s="81">
        <v>1976</v>
      </c>
      <c r="J19" s="81" t="s">
        <v>495</v>
      </c>
      <c r="K19" s="100">
        <v>39.6</v>
      </c>
      <c r="L19" s="95"/>
      <c r="M19" s="88"/>
    </row>
    <row r="20" spans="1:13" x14ac:dyDescent="0.2">
      <c r="A20" s="94" t="s">
        <v>516</v>
      </c>
      <c r="B20" s="94">
        <v>1976</v>
      </c>
      <c r="C20" s="94" t="s">
        <v>496</v>
      </c>
      <c r="D20" s="96">
        <v>84949</v>
      </c>
      <c r="E20" s="95"/>
      <c r="F20" s="88"/>
      <c r="H20" s="81" t="s">
        <v>523</v>
      </c>
      <c r="I20" s="81">
        <v>1976</v>
      </c>
      <c r="J20" s="81" t="s">
        <v>496</v>
      </c>
      <c r="K20" s="100">
        <v>39.200000000000003</v>
      </c>
      <c r="L20" s="95"/>
      <c r="M20" s="88"/>
    </row>
    <row r="21" spans="1:13" x14ac:dyDescent="0.2">
      <c r="A21" s="94" t="s">
        <v>516</v>
      </c>
      <c r="B21" s="94">
        <v>1976</v>
      </c>
      <c r="C21" s="94" t="s">
        <v>497</v>
      </c>
      <c r="D21" s="96">
        <v>86110</v>
      </c>
      <c r="E21" s="95"/>
      <c r="F21" s="88"/>
      <c r="H21" s="81" t="s">
        <v>523</v>
      </c>
      <c r="I21" s="81">
        <v>1976</v>
      </c>
      <c r="J21" s="81" t="s">
        <v>497</v>
      </c>
      <c r="K21" s="100">
        <v>38.6</v>
      </c>
      <c r="L21" s="95"/>
      <c r="M21" s="88"/>
    </row>
    <row r="22" spans="1:13" x14ac:dyDescent="0.2">
      <c r="A22" s="94" t="s">
        <v>516</v>
      </c>
      <c r="B22" s="94">
        <v>1976</v>
      </c>
      <c r="C22" s="94" t="s">
        <v>498</v>
      </c>
      <c r="D22" s="96">
        <v>86458</v>
      </c>
      <c r="E22" s="95"/>
      <c r="F22" s="88"/>
      <c r="H22" s="81" t="s">
        <v>523</v>
      </c>
      <c r="I22" s="81">
        <v>1976</v>
      </c>
      <c r="J22" s="81" t="s">
        <v>498</v>
      </c>
      <c r="K22" s="100">
        <v>38.4</v>
      </c>
      <c r="L22" s="95"/>
      <c r="M22" s="88"/>
    </row>
    <row r="23" spans="1:13" x14ac:dyDescent="0.2">
      <c r="A23" s="94" t="s">
        <v>516</v>
      </c>
      <c r="B23" s="94">
        <v>1976</v>
      </c>
      <c r="C23" s="94" t="s">
        <v>499</v>
      </c>
      <c r="D23" s="96">
        <v>86586</v>
      </c>
      <c r="E23" s="95"/>
      <c r="F23" s="88"/>
      <c r="H23" s="81" t="s">
        <v>523</v>
      </c>
      <c r="I23" s="81">
        <v>1976</v>
      </c>
      <c r="J23" s="81" t="s">
        <v>499</v>
      </c>
      <c r="K23" s="100">
        <v>38.6</v>
      </c>
      <c r="L23" s="95"/>
      <c r="M23" s="88"/>
    </row>
    <row r="24" spans="1:13" x14ac:dyDescent="0.2">
      <c r="A24" s="94" t="s">
        <v>516</v>
      </c>
      <c r="B24" s="94">
        <v>1977</v>
      </c>
      <c r="C24" s="94" t="s">
        <v>488</v>
      </c>
      <c r="D24" s="96">
        <v>83510</v>
      </c>
      <c r="E24" s="95"/>
      <c r="F24" s="88"/>
      <c r="H24" s="81" t="s">
        <v>523</v>
      </c>
      <c r="I24" s="81">
        <v>1977</v>
      </c>
      <c r="J24" s="81" t="s">
        <v>488</v>
      </c>
      <c r="K24" s="100">
        <v>37.799999999999997</v>
      </c>
      <c r="L24" s="95"/>
      <c r="M24" s="88"/>
    </row>
    <row r="25" spans="1:13" x14ac:dyDescent="0.2">
      <c r="A25" s="94" t="s">
        <v>516</v>
      </c>
      <c r="B25" s="94">
        <v>1977</v>
      </c>
      <c r="C25" s="94" t="s">
        <v>489</v>
      </c>
      <c r="D25" s="96">
        <v>84800</v>
      </c>
      <c r="E25" s="95"/>
      <c r="F25" s="88"/>
      <c r="H25" s="81" t="s">
        <v>523</v>
      </c>
      <c r="I25" s="81">
        <v>1977</v>
      </c>
      <c r="J25" s="81" t="s">
        <v>489</v>
      </c>
      <c r="K25" s="100">
        <v>38.299999999999997</v>
      </c>
      <c r="L25" s="95"/>
      <c r="M25" s="88"/>
    </row>
    <row r="26" spans="1:13" x14ac:dyDescent="0.2">
      <c r="A26" s="94" t="s">
        <v>516</v>
      </c>
      <c r="B26" s="94">
        <v>1977</v>
      </c>
      <c r="C26" s="94" t="s">
        <v>490</v>
      </c>
      <c r="D26" s="96">
        <v>85954</v>
      </c>
      <c r="E26" s="95"/>
      <c r="F26" s="88"/>
      <c r="H26" s="81" t="s">
        <v>523</v>
      </c>
      <c r="I26" s="81">
        <v>1977</v>
      </c>
      <c r="J26" s="81" t="s">
        <v>490</v>
      </c>
      <c r="K26" s="100">
        <v>38.5</v>
      </c>
      <c r="L26" s="95"/>
      <c r="M26" s="88"/>
    </row>
    <row r="27" spans="1:13" x14ac:dyDescent="0.2">
      <c r="A27" s="94" t="s">
        <v>516</v>
      </c>
      <c r="B27" s="94">
        <v>1977</v>
      </c>
      <c r="C27" s="94" t="s">
        <v>491</v>
      </c>
      <c r="D27" s="96">
        <v>86191</v>
      </c>
      <c r="E27" s="95"/>
      <c r="F27" s="88"/>
      <c r="H27" s="81" t="s">
        <v>523</v>
      </c>
      <c r="I27" s="81">
        <v>1977</v>
      </c>
      <c r="J27" s="81" t="s">
        <v>491</v>
      </c>
      <c r="K27" s="100">
        <v>38.6</v>
      </c>
      <c r="L27" s="95"/>
      <c r="M27" s="88"/>
    </row>
    <row r="28" spans="1:13" x14ac:dyDescent="0.2">
      <c r="A28" s="94" t="s">
        <v>516</v>
      </c>
      <c r="B28" s="94">
        <v>1977</v>
      </c>
      <c r="C28" s="94" t="s">
        <v>492</v>
      </c>
      <c r="D28" s="96">
        <v>87707</v>
      </c>
      <c r="E28" s="95"/>
      <c r="F28" s="88"/>
      <c r="H28" s="81" t="s">
        <v>523</v>
      </c>
      <c r="I28" s="81">
        <v>1977</v>
      </c>
      <c r="J28" s="81" t="s">
        <v>492</v>
      </c>
      <c r="K28" s="100">
        <v>39.1</v>
      </c>
      <c r="L28" s="95"/>
      <c r="M28" s="88"/>
    </row>
    <row r="29" spans="1:13" x14ac:dyDescent="0.2">
      <c r="A29" s="94" t="s">
        <v>516</v>
      </c>
      <c r="B29" s="94">
        <v>1977</v>
      </c>
      <c r="C29" s="94" t="s">
        <v>493</v>
      </c>
      <c r="D29" s="96">
        <v>86144</v>
      </c>
      <c r="E29" s="95"/>
      <c r="F29" s="88"/>
      <c r="H29" s="81" t="s">
        <v>523</v>
      </c>
      <c r="I29" s="81">
        <v>1977</v>
      </c>
      <c r="J29" s="81" t="s">
        <v>493</v>
      </c>
      <c r="K29" s="100">
        <v>39.4</v>
      </c>
      <c r="L29" s="95"/>
      <c r="M29" s="88"/>
    </row>
    <row r="30" spans="1:13" x14ac:dyDescent="0.2">
      <c r="A30" s="94" t="s">
        <v>516</v>
      </c>
      <c r="B30" s="94">
        <v>1977</v>
      </c>
      <c r="C30" s="94" t="s">
        <v>494</v>
      </c>
      <c r="D30" s="96">
        <v>82517</v>
      </c>
      <c r="E30" s="95"/>
      <c r="F30" s="88"/>
      <c r="H30" s="81" t="s">
        <v>523</v>
      </c>
      <c r="I30" s="81">
        <v>1977</v>
      </c>
      <c r="J30" s="81" t="s">
        <v>494</v>
      </c>
      <c r="K30" s="100">
        <v>39.799999999999997</v>
      </c>
      <c r="L30" s="95"/>
      <c r="M30" s="88"/>
    </row>
    <row r="31" spans="1:13" x14ac:dyDescent="0.2">
      <c r="A31" s="94" t="s">
        <v>516</v>
      </c>
      <c r="B31" s="94">
        <v>1977</v>
      </c>
      <c r="C31" s="94" t="s">
        <v>495</v>
      </c>
      <c r="D31" s="96">
        <v>82714</v>
      </c>
      <c r="E31" s="95"/>
      <c r="F31" s="88"/>
      <c r="H31" s="81" t="s">
        <v>523</v>
      </c>
      <c r="I31" s="81">
        <v>1977</v>
      </c>
      <c r="J31" s="81" t="s">
        <v>495</v>
      </c>
      <c r="K31" s="100">
        <v>39.700000000000003</v>
      </c>
      <c r="L31" s="95"/>
      <c r="M31" s="88"/>
    </row>
    <row r="32" spans="1:13" x14ac:dyDescent="0.2">
      <c r="A32" s="94" t="s">
        <v>516</v>
      </c>
      <c r="B32" s="94">
        <v>1977</v>
      </c>
      <c r="C32" s="94" t="s">
        <v>496</v>
      </c>
      <c r="D32" s="96">
        <v>88118</v>
      </c>
      <c r="E32" s="95"/>
      <c r="F32" s="88"/>
      <c r="H32" s="81" t="s">
        <v>523</v>
      </c>
      <c r="I32" s="81">
        <v>1977</v>
      </c>
      <c r="J32" s="81" t="s">
        <v>496</v>
      </c>
      <c r="K32" s="100">
        <v>39.200000000000003</v>
      </c>
      <c r="L32" s="95"/>
      <c r="M32" s="88"/>
    </row>
    <row r="33" spans="1:13" x14ac:dyDescent="0.2">
      <c r="A33" s="94" t="s">
        <v>516</v>
      </c>
      <c r="B33" s="94">
        <v>1977</v>
      </c>
      <c r="C33" s="94" t="s">
        <v>497</v>
      </c>
      <c r="D33" s="96">
        <v>89550</v>
      </c>
      <c r="E33" s="95"/>
      <c r="F33" s="88"/>
      <c r="H33" s="81" t="s">
        <v>523</v>
      </c>
      <c r="I33" s="81">
        <v>1977</v>
      </c>
      <c r="J33" s="81" t="s">
        <v>497</v>
      </c>
      <c r="K33" s="100">
        <v>38.799999999999997</v>
      </c>
      <c r="L33" s="95"/>
      <c r="M33" s="88"/>
    </row>
    <row r="34" spans="1:13" x14ac:dyDescent="0.2">
      <c r="A34" s="94" t="s">
        <v>516</v>
      </c>
      <c r="B34" s="94">
        <v>1977</v>
      </c>
      <c r="C34" s="94" t="s">
        <v>498</v>
      </c>
      <c r="D34" s="96">
        <v>90397</v>
      </c>
      <c r="E34" s="95"/>
      <c r="F34" s="88"/>
      <c r="H34" s="81" t="s">
        <v>523</v>
      </c>
      <c r="I34" s="81">
        <v>1977</v>
      </c>
      <c r="J34" s="81" t="s">
        <v>498</v>
      </c>
      <c r="K34" s="100">
        <v>38.299999999999997</v>
      </c>
      <c r="L34" s="95"/>
      <c r="M34" s="88"/>
    </row>
    <row r="35" spans="1:13" x14ac:dyDescent="0.2">
      <c r="A35" s="94" t="s">
        <v>516</v>
      </c>
      <c r="B35" s="94">
        <v>1977</v>
      </c>
      <c r="C35" s="94" t="s">
        <v>499</v>
      </c>
      <c r="D35" s="96">
        <v>90363</v>
      </c>
      <c r="E35" s="95"/>
      <c r="F35" s="88"/>
      <c r="H35" s="81" t="s">
        <v>523</v>
      </c>
      <c r="I35" s="81">
        <v>1977</v>
      </c>
      <c r="J35" s="81" t="s">
        <v>499</v>
      </c>
      <c r="K35" s="100">
        <v>38.299999999999997</v>
      </c>
      <c r="L35" s="95"/>
      <c r="M35" s="88"/>
    </row>
    <row r="36" spans="1:13" x14ac:dyDescent="0.2">
      <c r="A36" s="94" t="s">
        <v>516</v>
      </c>
      <c r="B36" s="94">
        <v>1978</v>
      </c>
      <c r="C36" s="94" t="s">
        <v>488</v>
      </c>
      <c r="D36" s="96">
        <v>87523</v>
      </c>
      <c r="E36" s="95"/>
      <c r="F36" s="88"/>
      <c r="H36" s="81" t="s">
        <v>523</v>
      </c>
      <c r="I36" s="81">
        <v>1978</v>
      </c>
      <c r="J36" s="81" t="s">
        <v>488</v>
      </c>
      <c r="K36" s="100">
        <v>37.9</v>
      </c>
      <c r="L36" s="95"/>
      <c r="M36" s="88"/>
    </row>
    <row r="37" spans="1:13" x14ac:dyDescent="0.2">
      <c r="A37" s="94" t="s">
        <v>516</v>
      </c>
      <c r="B37" s="94">
        <v>1978</v>
      </c>
      <c r="C37" s="94" t="s">
        <v>489</v>
      </c>
      <c r="D37" s="96">
        <v>88235</v>
      </c>
      <c r="E37" s="95"/>
      <c r="F37" s="88"/>
      <c r="H37" s="81" t="s">
        <v>523</v>
      </c>
      <c r="I37" s="81">
        <v>1978</v>
      </c>
      <c r="J37" s="81" t="s">
        <v>489</v>
      </c>
      <c r="K37" s="100">
        <v>38.1</v>
      </c>
      <c r="L37" s="95"/>
      <c r="M37" s="88"/>
    </row>
    <row r="38" spans="1:13" x14ac:dyDescent="0.2">
      <c r="A38" s="94" t="s">
        <v>516</v>
      </c>
      <c r="B38" s="94">
        <v>1978</v>
      </c>
      <c r="C38" s="94" t="s">
        <v>490</v>
      </c>
      <c r="D38" s="96">
        <v>89460</v>
      </c>
      <c r="E38" s="95"/>
      <c r="F38" s="88"/>
      <c r="H38" s="81" t="s">
        <v>523</v>
      </c>
      <c r="I38" s="81">
        <v>1978</v>
      </c>
      <c r="J38" s="81" t="s">
        <v>490</v>
      </c>
      <c r="K38" s="100">
        <v>38.700000000000003</v>
      </c>
      <c r="L38" s="95"/>
      <c r="M38" s="88"/>
    </row>
    <row r="39" spans="1:13" x14ac:dyDescent="0.2">
      <c r="A39" s="94" t="s">
        <v>516</v>
      </c>
      <c r="B39" s="94">
        <v>1978</v>
      </c>
      <c r="C39" s="94" t="s">
        <v>491</v>
      </c>
      <c r="D39" s="96">
        <v>91255</v>
      </c>
      <c r="E39" s="95"/>
      <c r="F39" s="88"/>
      <c r="H39" s="81" t="s">
        <v>523</v>
      </c>
      <c r="I39" s="81">
        <v>1978</v>
      </c>
      <c r="J39" s="81" t="s">
        <v>491</v>
      </c>
      <c r="K39" s="100">
        <v>38.799999999999997</v>
      </c>
      <c r="L39" s="95"/>
      <c r="M39" s="88"/>
    </row>
    <row r="40" spans="1:13" x14ac:dyDescent="0.2">
      <c r="A40" s="94" t="s">
        <v>516</v>
      </c>
      <c r="B40" s="94">
        <v>1978</v>
      </c>
      <c r="C40" s="94" t="s">
        <v>492</v>
      </c>
      <c r="D40" s="96">
        <v>91711</v>
      </c>
      <c r="E40" s="95"/>
      <c r="F40" s="88"/>
      <c r="H40" s="81" t="s">
        <v>523</v>
      </c>
      <c r="I40" s="81">
        <v>1978</v>
      </c>
      <c r="J40" s="81" t="s">
        <v>492</v>
      </c>
      <c r="K40" s="100">
        <v>39</v>
      </c>
      <c r="L40" s="95"/>
      <c r="M40" s="88"/>
    </row>
    <row r="41" spans="1:13" x14ac:dyDescent="0.2">
      <c r="A41" s="94" t="s">
        <v>516</v>
      </c>
      <c r="B41" s="94">
        <v>1978</v>
      </c>
      <c r="C41" s="94" t="s">
        <v>493</v>
      </c>
      <c r="D41" s="96">
        <v>90774</v>
      </c>
      <c r="E41" s="95"/>
      <c r="F41" s="88"/>
      <c r="H41" s="81" t="s">
        <v>523</v>
      </c>
      <c r="I41" s="81">
        <v>1978</v>
      </c>
      <c r="J41" s="81" t="s">
        <v>493</v>
      </c>
      <c r="K41" s="100">
        <v>39.700000000000003</v>
      </c>
      <c r="L41" s="95"/>
      <c r="M41" s="88"/>
    </row>
    <row r="42" spans="1:13" x14ac:dyDescent="0.2">
      <c r="A42" s="94" t="s">
        <v>516</v>
      </c>
      <c r="B42" s="94">
        <v>1978</v>
      </c>
      <c r="C42" s="94" t="s">
        <v>494</v>
      </c>
      <c r="D42" s="96">
        <v>86328</v>
      </c>
      <c r="E42" s="95"/>
      <c r="F42" s="88"/>
      <c r="H42" s="81" t="s">
        <v>523</v>
      </c>
      <c r="I42" s="81">
        <v>1978</v>
      </c>
      <c r="J42" s="81" t="s">
        <v>494</v>
      </c>
      <c r="K42" s="100">
        <v>39.799999999999997</v>
      </c>
      <c r="L42" s="95"/>
      <c r="M42" s="88"/>
    </row>
    <row r="43" spans="1:13" x14ac:dyDescent="0.2">
      <c r="A43" s="94" t="s">
        <v>516</v>
      </c>
      <c r="B43" s="94">
        <v>1978</v>
      </c>
      <c r="C43" s="94" t="s">
        <v>495</v>
      </c>
      <c r="D43" s="96">
        <v>86692</v>
      </c>
      <c r="E43" s="95"/>
      <c r="F43" s="88"/>
      <c r="H43" s="81" t="s">
        <v>523</v>
      </c>
      <c r="I43" s="81">
        <v>1978</v>
      </c>
      <c r="J43" s="81" t="s">
        <v>495</v>
      </c>
      <c r="K43" s="100">
        <v>39.9</v>
      </c>
      <c r="L43" s="95"/>
      <c r="M43" s="88"/>
    </row>
    <row r="44" spans="1:13" x14ac:dyDescent="0.2">
      <c r="A44" s="94" t="s">
        <v>516</v>
      </c>
      <c r="B44" s="94">
        <v>1978</v>
      </c>
      <c r="C44" s="94" t="s">
        <v>496</v>
      </c>
      <c r="D44" s="96">
        <v>92086</v>
      </c>
      <c r="E44" s="95"/>
      <c r="F44" s="88"/>
      <c r="H44" s="81" t="s">
        <v>523</v>
      </c>
      <c r="I44" s="81">
        <v>1978</v>
      </c>
      <c r="J44" s="81" t="s">
        <v>496</v>
      </c>
      <c r="K44" s="100">
        <v>39.5</v>
      </c>
      <c r="L44" s="95"/>
      <c r="M44" s="88"/>
    </row>
    <row r="45" spans="1:13" x14ac:dyDescent="0.2">
      <c r="A45" s="94" t="s">
        <v>516</v>
      </c>
      <c r="B45" s="94">
        <v>1978</v>
      </c>
      <c r="C45" s="94" t="s">
        <v>497</v>
      </c>
      <c r="D45" s="96">
        <v>93622</v>
      </c>
      <c r="E45" s="95"/>
      <c r="F45" s="88"/>
      <c r="H45" s="81" t="s">
        <v>523</v>
      </c>
      <c r="I45" s="81">
        <v>1978</v>
      </c>
      <c r="J45" s="81" t="s">
        <v>497</v>
      </c>
      <c r="K45" s="100">
        <v>38.9</v>
      </c>
      <c r="L45" s="95"/>
      <c r="M45" s="88"/>
    </row>
    <row r="46" spans="1:13" x14ac:dyDescent="0.2">
      <c r="A46" s="94" t="s">
        <v>516</v>
      </c>
      <c r="B46" s="94">
        <v>1978</v>
      </c>
      <c r="C46" s="94" t="s">
        <v>498</v>
      </c>
      <c r="D46" s="96">
        <v>93809</v>
      </c>
      <c r="E46" s="95"/>
      <c r="F46" s="88"/>
      <c r="H46" s="81" t="s">
        <v>523</v>
      </c>
      <c r="I46" s="81">
        <v>1978</v>
      </c>
      <c r="J46" s="81" t="s">
        <v>498</v>
      </c>
      <c r="K46" s="100">
        <v>38.700000000000003</v>
      </c>
      <c r="L46" s="95"/>
      <c r="M46" s="88"/>
    </row>
    <row r="47" spans="1:13" x14ac:dyDescent="0.2">
      <c r="A47" s="94" t="s">
        <v>516</v>
      </c>
      <c r="B47" s="94">
        <v>1978</v>
      </c>
      <c r="C47" s="94" t="s">
        <v>499</v>
      </c>
      <c r="D47" s="96">
        <v>94220</v>
      </c>
      <c r="E47" s="95"/>
      <c r="F47" s="88"/>
      <c r="H47" s="81" t="s">
        <v>523</v>
      </c>
      <c r="I47" s="81">
        <v>1978</v>
      </c>
      <c r="J47" s="81" t="s">
        <v>499</v>
      </c>
      <c r="K47" s="100">
        <v>38.9</v>
      </c>
      <c r="L47" s="95"/>
      <c r="M47" s="88"/>
    </row>
    <row r="48" spans="1:13" x14ac:dyDescent="0.2">
      <c r="A48" s="94" t="s">
        <v>516</v>
      </c>
      <c r="B48" s="94">
        <v>1979</v>
      </c>
      <c r="C48" s="94" t="s">
        <v>488</v>
      </c>
      <c r="D48" s="96">
        <v>91540</v>
      </c>
      <c r="E48" s="95"/>
      <c r="F48" s="88"/>
      <c r="H48" s="81" t="s">
        <v>523</v>
      </c>
      <c r="I48" s="81">
        <v>1979</v>
      </c>
      <c r="J48" s="81" t="s">
        <v>488</v>
      </c>
      <c r="K48" s="100">
        <v>38.4</v>
      </c>
      <c r="L48" s="95"/>
      <c r="M48" s="88"/>
    </row>
    <row r="49" spans="1:13" x14ac:dyDescent="0.2">
      <c r="A49" s="94" t="s">
        <v>516</v>
      </c>
      <c r="B49" s="94">
        <v>1979</v>
      </c>
      <c r="C49" s="94" t="s">
        <v>489</v>
      </c>
      <c r="D49" s="96">
        <v>92001</v>
      </c>
      <c r="E49" s="95"/>
      <c r="F49" s="88"/>
      <c r="H49" s="81" t="s">
        <v>523</v>
      </c>
      <c r="I49" s="81">
        <v>1979</v>
      </c>
      <c r="J49" s="81" t="s">
        <v>489</v>
      </c>
      <c r="K49" s="100">
        <v>38.200000000000003</v>
      </c>
      <c r="L49" s="95"/>
      <c r="M49" s="88"/>
    </row>
    <row r="50" spans="1:13" x14ac:dyDescent="0.2">
      <c r="A50" s="94" t="s">
        <v>516</v>
      </c>
      <c r="B50" s="94">
        <v>1979</v>
      </c>
      <c r="C50" s="94" t="s">
        <v>490</v>
      </c>
      <c r="D50" s="96">
        <v>93196</v>
      </c>
      <c r="E50" s="95"/>
      <c r="F50" s="88"/>
      <c r="H50" s="81" t="s">
        <v>523</v>
      </c>
      <c r="I50" s="81">
        <v>1979</v>
      </c>
      <c r="J50" s="81" t="s">
        <v>490</v>
      </c>
      <c r="K50" s="100">
        <v>38.799999999999997</v>
      </c>
      <c r="L50" s="95"/>
      <c r="M50" s="88"/>
    </row>
    <row r="51" spans="1:13" x14ac:dyDescent="0.2">
      <c r="A51" s="94" t="s">
        <v>516</v>
      </c>
      <c r="B51" s="94">
        <v>1979</v>
      </c>
      <c r="C51" s="94" t="s">
        <v>491</v>
      </c>
      <c r="D51" s="96">
        <v>91802</v>
      </c>
      <c r="E51" s="95"/>
      <c r="F51" s="88"/>
      <c r="H51" s="81" t="s">
        <v>523</v>
      </c>
      <c r="I51" s="81">
        <v>1979</v>
      </c>
      <c r="J51" s="81" t="s">
        <v>491</v>
      </c>
      <c r="K51" s="100">
        <v>37.4</v>
      </c>
      <c r="L51" s="95"/>
      <c r="M51" s="88"/>
    </row>
    <row r="52" spans="1:13" x14ac:dyDescent="0.2">
      <c r="A52" s="94" t="s">
        <v>516</v>
      </c>
      <c r="B52" s="94">
        <v>1979</v>
      </c>
      <c r="C52" s="94" t="s">
        <v>492</v>
      </c>
      <c r="D52" s="96">
        <v>94204</v>
      </c>
      <c r="E52" s="95"/>
      <c r="F52" s="88"/>
      <c r="H52" s="81" t="s">
        <v>523</v>
      </c>
      <c r="I52" s="81">
        <v>1979</v>
      </c>
      <c r="J52" s="81" t="s">
        <v>492</v>
      </c>
      <c r="K52" s="100">
        <v>39.200000000000003</v>
      </c>
      <c r="L52" s="95"/>
      <c r="M52" s="88"/>
    </row>
    <row r="53" spans="1:13" x14ac:dyDescent="0.2">
      <c r="A53" s="94" t="s">
        <v>516</v>
      </c>
      <c r="B53" s="94">
        <v>1979</v>
      </c>
      <c r="C53" s="94" t="s">
        <v>493</v>
      </c>
      <c r="D53" s="96">
        <v>92558</v>
      </c>
      <c r="E53" s="95"/>
      <c r="F53" s="88"/>
      <c r="H53" s="81" t="s">
        <v>523</v>
      </c>
      <c r="I53" s="81">
        <v>1979</v>
      </c>
      <c r="J53" s="81" t="s">
        <v>493</v>
      </c>
      <c r="K53" s="100">
        <v>39.5</v>
      </c>
      <c r="L53" s="95"/>
      <c r="M53" s="88"/>
    </row>
    <row r="54" spans="1:13" x14ac:dyDescent="0.2">
      <c r="A54" s="94" t="s">
        <v>516</v>
      </c>
      <c r="B54" s="94">
        <v>1979</v>
      </c>
      <c r="C54" s="94" t="s">
        <v>494</v>
      </c>
      <c r="D54" s="96">
        <v>89064</v>
      </c>
      <c r="E54" s="95"/>
      <c r="F54" s="88"/>
      <c r="H54" s="81" t="s">
        <v>523</v>
      </c>
      <c r="I54" s="81">
        <v>1979</v>
      </c>
      <c r="J54" s="81" t="s">
        <v>494</v>
      </c>
      <c r="K54" s="100">
        <v>39.799999999999997</v>
      </c>
      <c r="L54" s="95"/>
      <c r="M54" s="88"/>
    </row>
    <row r="55" spans="1:13" x14ac:dyDescent="0.2">
      <c r="A55" s="94" t="s">
        <v>516</v>
      </c>
      <c r="B55" s="94">
        <v>1979</v>
      </c>
      <c r="C55" s="94" t="s">
        <v>495</v>
      </c>
      <c r="D55" s="96">
        <v>89360</v>
      </c>
      <c r="E55" s="95"/>
      <c r="F55" s="88"/>
      <c r="H55" s="81" t="s">
        <v>523</v>
      </c>
      <c r="I55" s="81">
        <v>1979</v>
      </c>
      <c r="J55" s="81" t="s">
        <v>495</v>
      </c>
      <c r="K55" s="100">
        <v>39.700000000000003</v>
      </c>
      <c r="L55" s="95"/>
      <c r="M55" s="88"/>
    </row>
    <row r="56" spans="1:13" x14ac:dyDescent="0.2">
      <c r="A56" s="94" t="s">
        <v>516</v>
      </c>
      <c r="B56" s="94">
        <v>1979</v>
      </c>
      <c r="C56" s="94" t="s">
        <v>496</v>
      </c>
      <c r="D56" s="96">
        <v>94868</v>
      </c>
      <c r="E56" s="95"/>
      <c r="F56" s="88"/>
      <c r="H56" s="81" t="s">
        <v>523</v>
      </c>
      <c r="I56" s="81">
        <v>1979</v>
      </c>
      <c r="J56" s="81" t="s">
        <v>496</v>
      </c>
      <c r="K56" s="100">
        <v>39.5</v>
      </c>
      <c r="L56" s="95"/>
      <c r="M56" s="88"/>
    </row>
    <row r="57" spans="1:13" x14ac:dyDescent="0.2">
      <c r="A57" s="94" t="s">
        <v>516</v>
      </c>
      <c r="B57" s="94">
        <v>1979</v>
      </c>
      <c r="C57" s="94" t="s">
        <v>497</v>
      </c>
      <c r="D57" s="96">
        <v>95706</v>
      </c>
      <c r="E57" s="95"/>
      <c r="F57" s="88"/>
      <c r="H57" s="81" t="s">
        <v>523</v>
      </c>
      <c r="I57" s="81">
        <v>1979</v>
      </c>
      <c r="J57" s="81" t="s">
        <v>497</v>
      </c>
      <c r="K57" s="100">
        <v>39</v>
      </c>
      <c r="L57" s="95"/>
      <c r="M57" s="88"/>
    </row>
    <row r="58" spans="1:13" x14ac:dyDescent="0.2">
      <c r="A58" s="94" t="s">
        <v>516</v>
      </c>
      <c r="B58" s="94">
        <v>1979</v>
      </c>
      <c r="C58" s="94" t="s">
        <v>498</v>
      </c>
      <c r="D58" s="96">
        <v>95983</v>
      </c>
      <c r="E58" s="95"/>
      <c r="F58" s="88"/>
      <c r="H58" s="81" t="s">
        <v>523</v>
      </c>
      <c r="I58" s="81">
        <v>1979</v>
      </c>
      <c r="J58" s="81" t="s">
        <v>498</v>
      </c>
      <c r="K58" s="100">
        <v>38.5</v>
      </c>
      <c r="L58" s="95"/>
      <c r="M58" s="88"/>
    </row>
    <row r="59" spans="1:13" x14ac:dyDescent="0.2">
      <c r="A59" s="94" t="s">
        <v>516</v>
      </c>
      <c r="B59" s="94">
        <v>1979</v>
      </c>
      <c r="C59" s="94" t="s">
        <v>499</v>
      </c>
      <c r="D59" s="96">
        <v>96666</v>
      </c>
      <c r="E59" s="95"/>
      <c r="F59" s="88"/>
      <c r="H59" s="81" t="s">
        <v>523</v>
      </c>
      <c r="I59" s="81">
        <v>1979</v>
      </c>
      <c r="J59" s="81" t="s">
        <v>499</v>
      </c>
      <c r="K59" s="100">
        <v>38.799999999999997</v>
      </c>
      <c r="L59" s="95"/>
      <c r="M59" s="88"/>
    </row>
    <row r="60" spans="1:13" x14ac:dyDescent="0.2">
      <c r="A60" s="94" t="s">
        <v>516</v>
      </c>
      <c r="B60" s="94">
        <v>1980</v>
      </c>
      <c r="C60" s="94" t="s">
        <v>488</v>
      </c>
      <c r="D60" s="96">
        <v>93666</v>
      </c>
      <c r="E60" s="95"/>
      <c r="F60" s="88"/>
      <c r="H60" s="81" t="s">
        <v>523</v>
      </c>
      <c r="I60" s="81">
        <v>1980</v>
      </c>
      <c r="J60" s="81" t="s">
        <v>488</v>
      </c>
      <c r="K60" s="100">
        <v>38.299999999999997</v>
      </c>
      <c r="L60" s="95"/>
      <c r="M60" s="88"/>
    </row>
    <row r="61" spans="1:13" x14ac:dyDescent="0.2">
      <c r="A61" s="94" t="s">
        <v>516</v>
      </c>
      <c r="B61" s="94">
        <v>1980</v>
      </c>
      <c r="C61" s="94" t="s">
        <v>489</v>
      </c>
      <c r="D61" s="96">
        <v>93617</v>
      </c>
      <c r="E61" s="95"/>
      <c r="F61" s="88"/>
      <c r="H61" s="81" t="s">
        <v>523</v>
      </c>
      <c r="I61" s="81">
        <v>1980</v>
      </c>
      <c r="J61" s="81" t="s">
        <v>489</v>
      </c>
      <c r="K61" s="100">
        <v>38.1</v>
      </c>
      <c r="L61" s="95"/>
      <c r="M61" s="88"/>
    </row>
    <row r="62" spans="1:13" x14ac:dyDescent="0.2">
      <c r="A62" s="94" t="s">
        <v>516</v>
      </c>
      <c r="B62" s="94">
        <v>1980</v>
      </c>
      <c r="C62" s="94" t="s">
        <v>490</v>
      </c>
      <c r="D62" s="96">
        <v>94215</v>
      </c>
      <c r="E62" s="95"/>
      <c r="F62" s="88"/>
      <c r="H62" s="81" t="s">
        <v>523</v>
      </c>
      <c r="I62" s="81">
        <v>1980</v>
      </c>
      <c r="J62" s="81" t="s">
        <v>490</v>
      </c>
      <c r="K62" s="100">
        <v>38.4</v>
      </c>
      <c r="L62" s="95"/>
      <c r="M62" s="88"/>
    </row>
    <row r="63" spans="1:13" x14ac:dyDescent="0.2">
      <c r="A63" s="94" t="s">
        <v>516</v>
      </c>
      <c r="B63" s="94">
        <v>1980</v>
      </c>
      <c r="C63" s="94" t="s">
        <v>491</v>
      </c>
      <c r="D63" s="96">
        <v>93113</v>
      </c>
      <c r="E63" s="95"/>
      <c r="F63" s="88"/>
      <c r="H63" s="81" t="s">
        <v>523</v>
      </c>
      <c r="I63" s="81">
        <v>1980</v>
      </c>
      <c r="J63" s="81" t="s">
        <v>491</v>
      </c>
      <c r="K63" s="100">
        <v>38.1</v>
      </c>
      <c r="L63" s="95"/>
      <c r="M63" s="88"/>
    </row>
    <row r="64" spans="1:13" x14ac:dyDescent="0.2">
      <c r="A64" s="94" t="s">
        <v>516</v>
      </c>
      <c r="B64" s="94">
        <v>1980</v>
      </c>
      <c r="C64" s="94" t="s">
        <v>492</v>
      </c>
      <c r="D64" s="96">
        <v>94360</v>
      </c>
      <c r="E64" s="95"/>
      <c r="F64" s="88"/>
      <c r="H64" s="81" t="s">
        <v>523</v>
      </c>
      <c r="I64" s="81">
        <v>1980</v>
      </c>
      <c r="J64" s="81" t="s">
        <v>492</v>
      </c>
      <c r="K64" s="100">
        <v>38.6</v>
      </c>
      <c r="L64" s="95"/>
      <c r="M64" s="88"/>
    </row>
    <row r="65" spans="1:13" x14ac:dyDescent="0.2">
      <c r="A65" s="94" t="s">
        <v>516</v>
      </c>
      <c r="B65" s="94">
        <v>1980</v>
      </c>
      <c r="C65" s="94" t="s">
        <v>493</v>
      </c>
      <c r="D65" s="96">
        <v>92931</v>
      </c>
      <c r="E65" s="95"/>
      <c r="F65" s="88"/>
      <c r="H65" s="81" t="s">
        <v>523</v>
      </c>
      <c r="I65" s="81">
        <v>1980</v>
      </c>
      <c r="J65" s="81" t="s">
        <v>493</v>
      </c>
      <c r="K65" s="100">
        <v>38.9</v>
      </c>
      <c r="L65" s="95"/>
      <c r="M65" s="88"/>
    </row>
    <row r="66" spans="1:13" x14ac:dyDescent="0.2">
      <c r="A66" s="94" t="s">
        <v>516</v>
      </c>
      <c r="B66" s="94">
        <v>1980</v>
      </c>
      <c r="C66" s="94" t="s">
        <v>494</v>
      </c>
      <c r="D66" s="96">
        <v>88013</v>
      </c>
      <c r="E66" s="95"/>
      <c r="F66" s="88"/>
      <c r="H66" s="81" t="s">
        <v>523</v>
      </c>
      <c r="I66" s="81">
        <v>1980</v>
      </c>
      <c r="J66" s="81" t="s">
        <v>494</v>
      </c>
      <c r="K66" s="100">
        <v>39.1</v>
      </c>
      <c r="L66" s="95"/>
      <c r="M66" s="88"/>
    </row>
    <row r="67" spans="1:13" x14ac:dyDescent="0.2">
      <c r="A67" s="94" t="s">
        <v>516</v>
      </c>
      <c r="B67" s="94">
        <v>1980</v>
      </c>
      <c r="C67" s="94" t="s">
        <v>495</v>
      </c>
      <c r="D67" s="96">
        <v>88846</v>
      </c>
      <c r="E67" s="95"/>
      <c r="F67" s="88"/>
      <c r="H67" s="81" t="s">
        <v>523</v>
      </c>
      <c r="I67" s="81">
        <v>1980</v>
      </c>
      <c r="J67" s="81" t="s">
        <v>495</v>
      </c>
      <c r="K67" s="100">
        <v>39.200000000000003</v>
      </c>
      <c r="L67" s="95"/>
      <c r="M67" s="88"/>
    </row>
    <row r="68" spans="1:13" x14ac:dyDescent="0.2">
      <c r="A68" s="94" t="s">
        <v>516</v>
      </c>
      <c r="B68" s="94">
        <v>1980</v>
      </c>
      <c r="C68" s="94" t="s">
        <v>496</v>
      </c>
      <c r="D68" s="96">
        <v>94451</v>
      </c>
      <c r="E68" s="95"/>
      <c r="F68" s="88"/>
      <c r="H68" s="81" t="s">
        <v>523</v>
      </c>
      <c r="I68" s="81">
        <v>1980</v>
      </c>
      <c r="J68" s="81" t="s">
        <v>496</v>
      </c>
      <c r="K68" s="100">
        <v>38.9</v>
      </c>
      <c r="L68" s="95"/>
      <c r="M68" s="88"/>
    </row>
    <row r="69" spans="1:13" x14ac:dyDescent="0.2">
      <c r="A69" s="94" t="s">
        <v>516</v>
      </c>
      <c r="B69" s="94">
        <v>1980</v>
      </c>
      <c r="C69" s="94" t="s">
        <v>497</v>
      </c>
      <c r="D69" s="96">
        <v>95621</v>
      </c>
      <c r="E69" s="95"/>
      <c r="F69" s="88"/>
      <c r="H69" s="81" t="s">
        <v>523</v>
      </c>
      <c r="I69" s="81">
        <v>1980</v>
      </c>
      <c r="J69" s="81" t="s">
        <v>497</v>
      </c>
      <c r="K69" s="100">
        <v>38.4</v>
      </c>
      <c r="L69" s="95"/>
      <c r="M69" s="88"/>
    </row>
    <row r="70" spans="1:13" x14ac:dyDescent="0.2">
      <c r="A70" s="94" t="s">
        <v>516</v>
      </c>
      <c r="B70" s="94">
        <v>1980</v>
      </c>
      <c r="C70" s="94" t="s">
        <v>498</v>
      </c>
      <c r="D70" s="96">
        <v>96170</v>
      </c>
      <c r="E70" s="95"/>
      <c r="F70" s="88"/>
      <c r="H70" s="81" t="s">
        <v>523</v>
      </c>
      <c r="I70" s="81">
        <v>1980</v>
      </c>
      <c r="J70" s="81" t="s">
        <v>498</v>
      </c>
      <c r="K70" s="100">
        <v>37.9</v>
      </c>
      <c r="L70" s="95"/>
      <c r="M70" s="88"/>
    </row>
    <row r="71" spans="1:13" x14ac:dyDescent="0.2">
      <c r="A71" s="94" t="s">
        <v>516</v>
      </c>
      <c r="B71" s="94">
        <v>1980</v>
      </c>
      <c r="C71" s="94" t="s">
        <v>499</v>
      </c>
      <c r="D71" s="96">
        <v>96058</v>
      </c>
      <c r="E71" s="95"/>
      <c r="F71" s="88"/>
      <c r="H71" s="81" t="s">
        <v>523</v>
      </c>
      <c r="I71" s="81">
        <v>1980</v>
      </c>
      <c r="J71" s="81" t="s">
        <v>499</v>
      </c>
      <c r="K71" s="100">
        <v>38.5</v>
      </c>
      <c r="L71" s="95"/>
      <c r="M71" s="88"/>
    </row>
    <row r="72" spans="1:13" x14ac:dyDescent="0.2">
      <c r="A72" s="94" t="s">
        <v>516</v>
      </c>
      <c r="B72" s="94">
        <v>1981</v>
      </c>
      <c r="C72" s="94" t="s">
        <v>488</v>
      </c>
      <c r="D72" s="96">
        <v>94210</v>
      </c>
      <c r="E72" s="95"/>
      <c r="F72" s="88"/>
      <c r="H72" s="81" t="s">
        <v>523</v>
      </c>
      <c r="I72" s="81">
        <v>1981</v>
      </c>
      <c r="J72" s="81" t="s">
        <v>488</v>
      </c>
      <c r="K72" s="100">
        <v>38.200000000000003</v>
      </c>
      <c r="L72" s="95"/>
      <c r="M72" s="88"/>
    </row>
    <row r="73" spans="1:13" x14ac:dyDescent="0.2">
      <c r="A73" s="94" t="s">
        <v>516</v>
      </c>
      <c r="B73" s="94">
        <v>1981</v>
      </c>
      <c r="C73" s="94" t="s">
        <v>489</v>
      </c>
      <c r="D73" s="96">
        <v>94284</v>
      </c>
      <c r="E73" s="95"/>
      <c r="F73" s="88"/>
      <c r="H73" s="81" t="s">
        <v>523</v>
      </c>
      <c r="I73" s="81">
        <v>1981</v>
      </c>
      <c r="J73" s="81" t="s">
        <v>489</v>
      </c>
      <c r="K73" s="100">
        <v>37.799999999999997</v>
      </c>
      <c r="L73" s="95"/>
      <c r="M73" s="88"/>
    </row>
    <row r="74" spans="1:13" x14ac:dyDescent="0.2">
      <c r="A74" s="94" t="s">
        <v>516</v>
      </c>
      <c r="B74" s="94">
        <v>1981</v>
      </c>
      <c r="C74" s="94" t="s">
        <v>490</v>
      </c>
      <c r="D74" s="96">
        <v>95315</v>
      </c>
      <c r="E74" s="95"/>
      <c r="F74" s="88"/>
      <c r="H74" s="81" t="s">
        <v>523</v>
      </c>
      <c r="I74" s="81">
        <v>1981</v>
      </c>
      <c r="J74" s="81" t="s">
        <v>490</v>
      </c>
      <c r="K74" s="100">
        <v>38.4</v>
      </c>
      <c r="L74" s="95"/>
      <c r="M74" s="88"/>
    </row>
    <row r="75" spans="1:13" x14ac:dyDescent="0.2">
      <c r="A75" s="94" t="s">
        <v>516</v>
      </c>
      <c r="B75" s="94">
        <v>1981</v>
      </c>
      <c r="C75" s="94" t="s">
        <v>491</v>
      </c>
      <c r="D75" s="96">
        <v>94418</v>
      </c>
      <c r="E75" s="95"/>
      <c r="F75" s="88"/>
      <c r="H75" s="81" t="s">
        <v>523</v>
      </c>
      <c r="I75" s="81">
        <v>1981</v>
      </c>
      <c r="J75" s="81" t="s">
        <v>491</v>
      </c>
      <c r="K75" s="100">
        <v>37.200000000000003</v>
      </c>
      <c r="L75" s="95"/>
      <c r="M75" s="88"/>
    </row>
    <row r="76" spans="1:13" x14ac:dyDescent="0.2">
      <c r="A76" s="94" t="s">
        <v>516</v>
      </c>
      <c r="B76" s="94">
        <v>1981</v>
      </c>
      <c r="C76" s="94" t="s">
        <v>492</v>
      </c>
      <c r="D76" s="96">
        <v>96309</v>
      </c>
      <c r="E76" s="95"/>
      <c r="F76" s="88"/>
      <c r="H76" s="81" t="s">
        <v>523</v>
      </c>
      <c r="I76" s="81">
        <v>1981</v>
      </c>
      <c r="J76" s="81" t="s">
        <v>492</v>
      </c>
      <c r="K76" s="100">
        <v>38.5</v>
      </c>
      <c r="L76" s="95"/>
      <c r="M76" s="88"/>
    </row>
    <row r="77" spans="1:13" x14ac:dyDescent="0.2">
      <c r="A77" s="94" t="s">
        <v>516</v>
      </c>
      <c r="B77" s="94">
        <v>1981</v>
      </c>
      <c r="C77" s="94" t="s">
        <v>493</v>
      </c>
      <c r="D77" s="96">
        <v>94530</v>
      </c>
      <c r="E77" s="95"/>
      <c r="F77" s="88"/>
      <c r="H77" s="81" t="s">
        <v>523</v>
      </c>
      <c r="I77" s="81">
        <v>1981</v>
      </c>
      <c r="J77" s="81" t="s">
        <v>493</v>
      </c>
      <c r="K77" s="100">
        <v>38.9</v>
      </c>
      <c r="L77" s="95"/>
      <c r="M77" s="88"/>
    </row>
    <row r="78" spans="1:13" x14ac:dyDescent="0.2">
      <c r="A78" s="94" t="s">
        <v>516</v>
      </c>
      <c r="B78" s="94">
        <v>1981</v>
      </c>
      <c r="C78" s="94" t="s">
        <v>494</v>
      </c>
      <c r="D78" s="96">
        <v>91297</v>
      </c>
      <c r="E78" s="95"/>
      <c r="F78" s="88"/>
      <c r="H78" s="81" t="s">
        <v>523</v>
      </c>
      <c r="I78" s="81">
        <v>1981</v>
      </c>
      <c r="J78" s="81" t="s">
        <v>494</v>
      </c>
      <c r="K78" s="100">
        <v>39.200000000000003</v>
      </c>
      <c r="L78" s="95"/>
      <c r="M78" s="88"/>
    </row>
    <row r="79" spans="1:13" x14ac:dyDescent="0.2">
      <c r="A79" s="94" t="s">
        <v>516</v>
      </c>
      <c r="B79" s="94">
        <v>1981</v>
      </c>
      <c r="C79" s="94" t="s">
        <v>495</v>
      </c>
      <c r="D79" s="96">
        <v>90547</v>
      </c>
      <c r="E79" s="95"/>
      <c r="F79" s="88"/>
      <c r="H79" s="81" t="s">
        <v>523</v>
      </c>
      <c r="I79" s="81">
        <v>1981</v>
      </c>
      <c r="J79" s="81" t="s">
        <v>495</v>
      </c>
      <c r="K79" s="100">
        <v>39.200000000000003</v>
      </c>
      <c r="L79" s="95"/>
      <c r="M79" s="88"/>
    </row>
    <row r="80" spans="1:13" x14ac:dyDescent="0.2">
      <c r="A80" s="94" t="s">
        <v>516</v>
      </c>
      <c r="B80" s="94">
        <v>1981</v>
      </c>
      <c r="C80" s="94" t="s">
        <v>496</v>
      </c>
      <c r="D80" s="96">
        <v>94911</v>
      </c>
      <c r="E80" s="95"/>
      <c r="F80" s="88"/>
      <c r="H80" s="81" t="s">
        <v>523</v>
      </c>
      <c r="I80" s="81">
        <v>1981</v>
      </c>
      <c r="J80" s="81" t="s">
        <v>496</v>
      </c>
      <c r="K80" s="100">
        <v>35.9</v>
      </c>
      <c r="L80" s="95"/>
      <c r="M80" s="88"/>
    </row>
    <row r="81" spans="1:13" x14ac:dyDescent="0.2">
      <c r="A81" s="94" t="s">
        <v>516</v>
      </c>
      <c r="B81" s="94">
        <v>1981</v>
      </c>
      <c r="C81" s="94" t="s">
        <v>497</v>
      </c>
      <c r="D81" s="96">
        <v>96555</v>
      </c>
      <c r="E81" s="95"/>
      <c r="F81" s="88"/>
      <c r="H81" s="81" t="s">
        <v>523</v>
      </c>
      <c r="I81" s="81">
        <v>1981</v>
      </c>
      <c r="J81" s="81" t="s">
        <v>497</v>
      </c>
      <c r="K81" s="100">
        <v>38</v>
      </c>
      <c r="L81" s="95"/>
      <c r="M81" s="88"/>
    </row>
    <row r="82" spans="1:13" x14ac:dyDescent="0.2">
      <c r="A82" s="94" t="s">
        <v>516</v>
      </c>
      <c r="B82" s="94">
        <v>1981</v>
      </c>
      <c r="C82" s="94" t="s">
        <v>498</v>
      </c>
      <c r="D82" s="96">
        <v>96850</v>
      </c>
      <c r="E82" s="95"/>
      <c r="F82" s="88"/>
      <c r="H82" s="81" t="s">
        <v>523</v>
      </c>
      <c r="I82" s="81">
        <v>1981</v>
      </c>
      <c r="J82" s="81" t="s">
        <v>498</v>
      </c>
      <c r="K82" s="100">
        <v>37.799999999999997</v>
      </c>
      <c r="L82" s="95"/>
      <c r="M82" s="88"/>
    </row>
    <row r="83" spans="1:13" x14ac:dyDescent="0.2">
      <c r="A83" s="94" t="s">
        <v>516</v>
      </c>
      <c r="B83" s="94">
        <v>1981</v>
      </c>
      <c r="C83" s="94" t="s">
        <v>499</v>
      </c>
      <c r="D83" s="96">
        <v>96066</v>
      </c>
      <c r="E83" s="95"/>
      <c r="F83" s="88"/>
      <c r="H83" s="81" t="s">
        <v>523</v>
      </c>
      <c r="I83" s="81">
        <v>1981</v>
      </c>
      <c r="J83" s="81" t="s">
        <v>499</v>
      </c>
      <c r="K83" s="100">
        <v>38.299999999999997</v>
      </c>
      <c r="L83" s="95"/>
      <c r="M83" s="88"/>
    </row>
    <row r="84" spans="1:13" x14ac:dyDescent="0.2">
      <c r="A84" s="94" t="s">
        <v>516</v>
      </c>
      <c r="B84" s="94">
        <v>1982</v>
      </c>
      <c r="C84" s="94" t="s">
        <v>488</v>
      </c>
      <c r="D84" s="96">
        <v>92908</v>
      </c>
      <c r="E84" s="95"/>
      <c r="F84" s="88"/>
      <c r="H84" s="81" t="s">
        <v>523</v>
      </c>
      <c r="I84" s="81">
        <v>1982</v>
      </c>
      <c r="J84" s="81" t="s">
        <v>488</v>
      </c>
      <c r="K84" s="100">
        <v>36.4</v>
      </c>
      <c r="L84" s="95"/>
      <c r="M84" s="88"/>
    </row>
    <row r="85" spans="1:13" x14ac:dyDescent="0.2">
      <c r="A85" s="94" t="s">
        <v>516</v>
      </c>
      <c r="B85" s="94">
        <v>1982</v>
      </c>
      <c r="C85" s="94" t="s">
        <v>489</v>
      </c>
      <c r="D85" s="96">
        <v>93887</v>
      </c>
      <c r="E85" s="95"/>
      <c r="F85" s="88"/>
      <c r="H85" s="81" t="s">
        <v>523</v>
      </c>
      <c r="I85" s="81">
        <v>1982</v>
      </c>
      <c r="J85" s="81" t="s">
        <v>489</v>
      </c>
      <c r="K85" s="100">
        <v>37.700000000000003</v>
      </c>
      <c r="L85" s="95"/>
      <c r="M85" s="88"/>
    </row>
    <row r="86" spans="1:13" x14ac:dyDescent="0.2">
      <c r="A86" s="94" t="s">
        <v>516</v>
      </c>
      <c r="B86" s="94">
        <v>1982</v>
      </c>
      <c r="C86" s="94" t="s">
        <v>490</v>
      </c>
      <c r="D86" s="96">
        <v>94358</v>
      </c>
      <c r="E86" s="95"/>
      <c r="F86" s="88"/>
      <c r="H86" s="81" t="s">
        <v>523</v>
      </c>
      <c r="I86" s="81">
        <v>1982</v>
      </c>
      <c r="J86" s="81" t="s">
        <v>490</v>
      </c>
      <c r="K86" s="100">
        <v>38.1</v>
      </c>
      <c r="L86" s="95"/>
      <c r="M86" s="88"/>
    </row>
    <row r="87" spans="1:13" x14ac:dyDescent="0.2">
      <c r="A87" s="94" t="s">
        <v>516</v>
      </c>
      <c r="B87" s="94">
        <v>1982</v>
      </c>
      <c r="C87" s="94" t="s">
        <v>491</v>
      </c>
      <c r="D87" s="96">
        <v>93587</v>
      </c>
      <c r="E87" s="95"/>
      <c r="F87" s="88"/>
      <c r="H87" s="81" t="s">
        <v>523</v>
      </c>
      <c r="I87" s="81">
        <v>1982</v>
      </c>
      <c r="J87" s="81" t="s">
        <v>491</v>
      </c>
      <c r="K87" s="100">
        <v>37.9</v>
      </c>
      <c r="L87" s="95"/>
      <c r="M87" s="88"/>
    </row>
    <row r="88" spans="1:13" x14ac:dyDescent="0.2">
      <c r="A88" s="94" t="s">
        <v>516</v>
      </c>
      <c r="B88" s="94">
        <v>1982</v>
      </c>
      <c r="C88" s="94" t="s">
        <v>492</v>
      </c>
      <c r="D88" s="96">
        <v>95878</v>
      </c>
      <c r="E88" s="95"/>
      <c r="F88" s="88"/>
      <c r="H88" s="81" t="s">
        <v>523</v>
      </c>
      <c r="I88" s="81">
        <v>1982</v>
      </c>
      <c r="J88" s="81" t="s">
        <v>492</v>
      </c>
      <c r="K88" s="100">
        <v>38.200000000000003</v>
      </c>
      <c r="L88" s="95"/>
      <c r="M88" s="88"/>
    </row>
    <row r="89" spans="1:13" x14ac:dyDescent="0.2">
      <c r="A89" s="94" t="s">
        <v>516</v>
      </c>
      <c r="B89" s="94">
        <v>1982</v>
      </c>
      <c r="C89" s="94" t="s">
        <v>493</v>
      </c>
      <c r="D89" s="96">
        <v>94309</v>
      </c>
      <c r="E89" s="95"/>
      <c r="F89" s="88"/>
      <c r="H89" s="81" t="s">
        <v>523</v>
      </c>
      <c r="I89" s="81">
        <v>1982</v>
      </c>
      <c r="J89" s="81" t="s">
        <v>493</v>
      </c>
      <c r="K89" s="100">
        <v>38.5</v>
      </c>
      <c r="L89" s="95"/>
      <c r="M89" s="88"/>
    </row>
    <row r="90" spans="1:13" x14ac:dyDescent="0.2">
      <c r="A90" s="94" t="s">
        <v>516</v>
      </c>
      <c r="B90" s="94">
        <v>1982</v>
      </c>
      <c r="C90" s="94" t="s">
        <v>494</v>
      </c>
      <c r="D90" s="96">
        <v>89882</v>
      </c>
      <c r="E90" s="95"/>
      <c r="F90" s="88"/>
      <c r="H90" s="81" t="s">
        <v>523</v>
      </c>
      <c r="I90" s="81">
        <v>1982</v>
      </c>
      <c r="J90" s="81" t="s">
        <v>494</v>
      </c>
      <c r="K90" s="100">
        <v>38.700000000000003</v>
      </c>
      <c r="L90" s="95"/>
      <c r="M90" s="88"/>
    </row>
    <row r="91" spans="1:13" x14ac:dyDescent="0.2">
      <c r="A91" s="94" t="s">
        <v>516</v>
      </c>
      <c r="B91" s="94">
        <v>1982</v>
      </c>
      <c r="C91" s="94" t="s">
        <v>495</v>
      </c>
      <c r="D91" s="96">
        <v>89793</v>
      </c>
      <c r="E91" s="95"/>
      <c r="F91" s="88"/>
      <c r="H91" s="81" t="s">
        <v>523</v>
      </c>
      <c r="I91" s="81">
        <v>1982</v>
      </c>
      <c r="J91" s="81" t="s">
        <v>495</v>
      </c>
      <c r="K91" s="100">
        <v>38.700000000000003</v>
      </c>
      <c r="L91" s="95"/>
      <c r="M91" s="88"/>
    </row>
    <row r="92" spans="1:13" x14ac:dyDescent="0.2">
      <c r="A92" s="94" t="s">
        <v>516</v>
      </c>
      <c r="B92" s="94">
        <v>1982</v>
      </c>
      <c r="C92" s="94" t="s">
        <v>496</v>
      </c>
      <c r="D92" s="96">
        <v>94929</v>
      </c>
      <c r="E92" s="95"/>
      <c r="F92" s="88"/>
      <c r="H92" s="81" t="s">
        <v>523</v>
      </c>
      <c r="I92" s="81">
        <v>1982</v>
      </c>
      <c r="J92" s="81" t="s">
        <v>496</v>
      </c>
      <c r="K92" s="100">
        <v>38.299999999999997</v>
      </c>
      <c r="L92" s="95"/>
      <c r="M92" s="88"/>
    </row>
    <row r="93" spans="1:13" x14ac:dyDescent="0.2">
      <c r="A93" s="94" t="s">
        <v>516</v>
      </c>
      <c r="B93" s="94">
        <v>1982</v>
      </c>
      <c r="C93" s="94" t="s">
        <v>497</v>
      </c>
      <c r="D93" s="96">
        <v>95366</v>
      </c>
      <c r="E93" s="95"/>
      <c r="F93" s="88"/>
      <c r="H93" s="81" t="s">
        <v>523</v>
      </c>
      <c r="I93" s="81">
        <v>1982</v>
      </c>
      <c r="J93" s="81" t="s">
        <v>497</v>
      </c>
      <c r="K93" s="100">
        <v>37.799999999999997</v>
      </c>
      <c r="L93" s="95"/>
      <c r="M93" s="88"/>
    </row>
    <row r="94" spans="1:13" x14ac:dyDescent="0.2">
      <c r="A94" s="94" t="s">
        <v>516</v>
      </c>
      <c r="B94" s="94">
        <v>1982</v>
      </c>
      <c r="C94" s="94" t="s">
        <v>498</v>
      </c>
      <c r="D94" s="96">
        <v>95661</v>
      </c>
      <c r="E94" s="95"/>
      <c r="F94" s="88"/>
      <c r="H94" s="81" t="s">
        <v>523</v>
      </c>
      <c r="I94" s="81">
        <v>1982</v>
      </c>
      <c r="J94" s="81" t="s">
        <v>498</v>
      </c>
      <c r="K94" s="100">
        <v>37.299999999999997</v>
      </c>
      <c r="L94" s="95"/>
      <c r="M94" s="88"/>
    </row>
    <row r="95" spans="1:13" x14ac:dyDescent="0.2">
      <c r="A95" s="94" t="s">
        <v>516</v>
      </c>
      <c r="B95" s="94">
        <v>1982</v>
      </c>
      <c r="C95" s="94" t="s">
        <v>499</v>
      </c>
      <c r="D95" s="96">
        <v>95216</v>
      </c>
      <c r="E95" s="95"/>
      <c r="F95" s="88"/>
      <c r="H95" s="81" t="s">
        <v>523</v>
      </c>
      <c r="I95" s="81">
        <v>1982</v>
      </c>
      <c r="J95" s="81" t="s">
        <v>499</v>
      </c>
      <c r="K95" s="100">
        <v>38</v>
      </c>
      <c r="L95" s="95"/>
      <c r="M95" s="88"/>
    </row>
    <row r="96" spans="1:13" x14ac:dyDescent="0.2">
      <c r="A96" s="94" t="s">
        <v>516</v>
      </c>
      <c r="B96" s="94">
        <v>1983</v>
      </c>
      <c r="C96" s="94" t="s">
        <v>488</v>
      </c>
      <c r="D96" s="96">
        <v>93434</v>
      </c>
      <c r="E96" s="95"/>
      <c r="F96" s="88"/>
      <c r="H96" s="81" t="s">
        <v>523</v>
      </c>
      <c r="I96" s="81">
        <v>1983</v>
      </c>
      <c r="J96" s="81" t="s">
        <v>488</v>
      </c>
      <c r="K96" s="100">
        <v>37.799999999999997</v>
      </c>
      <c r="L96" s="95"/>
      <c r="M96" s="88"/>
    </row>
    <row r="97" spans="1:13" x14ac:dyDescent="0.2">
      <c r="A97" s="94" t="s">
        <v>516</v>
      </c>
      <c r="B97" s="94">
        <v>1983</v>
      </c>
      <c r="C97" s="94" t="s">
        <v>489</v>
      </c>
      <c r="D97" s="96">
        <v>93137</v>
      </c>
      <c r="E97" s="95"/>
      <c r="F97" s="88"/>
      <c r="H97" s="81" t="s">
        <v>523</v>
      </c>
      <c r="I97" s="81">
        <v>1983</v>
      </c>
      <c r="J97" s="81" t="s">
        <v>489</v>
      </c>
      <c r="K97" s="100">
        <v>37.200000000000003</v>
      </c>
      <c r="L97" s="95"/>
      <c r="M97" s="88"/>
    </row>
    <row r="98" spans="1:13" x14ac:dyDescent="0.2">
      <c r="A98" s="94" t="s">
        <v>516</v>
      </c>
      <c r="B98" s="94">
        <v>1983</v>
      </c>
      <c r="C98" s="94" t="s">
        <v>490</v>
      </c>
      <c r="D98" s="96">
        <v>93956</v>
      </c>
      <c r="E98" s="95"/>
      <c r="F98" s="88"/>
      <c r="H98" s="81" t="s">
        <v>523</v>
      </c>
      <c r="I98" s="81">
        <v>1983</v>
      </c>
      <c r="J98" s="81" t="s">
        <v>490</v>
      </c>
      <c r="K98" s="100">
        <v>37.9</v>
      </c>
      <c r="L98" s="95"/>
      <c r="M98" s="88"/>
    </row>
    <row r="99" spans="1:13" x14ac:dyDescent="0.2">
      <c r="A99" s="94" t="s">
        <v>516</v>
      </c>
      <c r="B99" s="94">
        <v>1983</v>
      </c>
      <c r="C99" s="94" t="s">
        <v>491</v>
      </c>
      <c r="D99" s="96">
        <v>95064</v>
      </c>
      <c r="E99" s="95"/>
      <c r="F99" s="88"/>
      <c r="H99" s="81" t="s">
        <v>523</v>
      </c>
      <c r="I99" s="81">
        <v>1983</v>
      </c>
      <c r="J99" s="81" t="s">
        <v>491</v>
      </c>
      <c r="K99" s="100">
        <v>38.1</v>
      </c>
      <c r="L99" s="95"/>
      <c r="M99" s="88"/>
    </row>
    <row r="100" spans="1:13" x14ac:dyDescent="0.2">
      <c r="A100" s="94" t="s">
        <v>516</v>
      </c>
      <c r="B100" s="94">
        <v>1983</v>
      </c>
      <c r="C100" s="94" t="s">
        <v>492</v>
      </c>
      <c r="D100" s="96">
        <v>95592</v>
      </c>
      <c r="E100" s="95"/>
      <c r="F100" s="88"/>
      <c r="H100" s="81" t="s">
        <v>523</v>
      </c>
      <c r="I100" s="81">
        <v>1983</v>
      </c>
      <c r="J100" s="81" t="s">
        <v>492</v>
      </c>
      <c r="K100" s="100">
        <v>38.299999999999997</v>
      </c>
      <c r="L100" s="95"/>
      <c r="M100" s="88"/>
    </row>
    <row r="101" spans="1:13" x14ac:dyDescent="0.2">
      <c r="A101" s="94" t="s">
        <v>516</v>
      </c>
      <c r="B101" s="94">
        <v>1983</v>
      </c>
      <c r="C101" s="94" t="s">
        <v>493</v>
      </c>
      <c r="D101" s="96">
        <v>94269</v>
      </c>
      <c r="E101" s="95"/>
      <c r="F101" s="88"/>
      <c r="H101" s="81" t="s">
        <v>523</v>
      </c>
      <c r="I101" s="81">
        <v>1983</v>
      </c>
      <c r="J101" s="81" t="s">
        <v>493</v>
      </c>
      <c r="K101" s="100">
        <v>38.799999999999997</v>
      </c>
      <c r="L101" s="95"/>
      <c r="M101" s="88"/>
    </row>
    <row r="102" spans="1:13" x14ac:dyDescent="0.2">
      <c r="A102" s="94" t="s">
        <v>516</v>
      </c>
      <c r="B102" s="94">
        <v>1983</v>
      </c>
      <c r="C102" s="94" t="s">
        <v>494</v>
      </c>
      <c r="D102" s="96">
        <v>91750</v>
      </c>
      <c r="E102" s="95"/>
      <c r="F102" s="88"/>
      <c r="H102" s="81" t="s">
        <v>523</v>
      </c>
      <c r="I102" s="81">
        <v>1983</v>
      </c>
      <c r="J102" s="81" t="s">
        <v>494</v>
      </c>
      <c r="K102" s="100">
        <v>39</v>
      </c>
      <c r="L102" s="95"/>
      <c r="M102" s="88"/>
    </row>
    <row r="103" spans="1:13" x14ac:dyDescent="0.2">
      <c r="A103" s="94" t="s">
        <v>516</v>
      </c>
      <c r="B103" s="94">
        <v>1983</v>
      </c>
      <c r="C103" s="94" t="s">
        <v>495</v>
      </c>
      <c r="D103" s="96">
        <v>91326</v>
      </c>
      <c r="E103" s="95"/>
      <c r="F103" s="88"/>
      <c r="H103" s="81" t="s">
        <v>523</v>
      </c>
      <c r="I103" s="81">
        <v>1983</v>
      </c>
      <c r="J103" s="81" t="s">
        <v>495</v>
      </c>
      <c r="K103" s="100">
        <v>39.1</v>
      </c>
      <c r="L103" s="95"/>
      <c r="M103" s="88"/>
    </row>
    <row r="104" spans="1:13" x14ac:dyDescent="0.2">
      <c r="A104" s="94" t="s">
        <v>516</v>
      </c>
      <c r="B104" s="94">
        <v>1983</v>
      </c>
      <c r="C104" s="94" t="s">
        <v>496</v>
      </c>
      <c r="D104" s="96">
        <v>97663</v>
      </c>
      <c r="E104" s="95"/>
      <c r="F104" s="88"/>
      <c r="H104" s="81" t="s">
        <v>523</v>
      </c>
      <c r="I104" s="81">
        <v>1983</v>
      </c>
      <c r="J104" s="81" t="s">
        <v>496</v>
      </c>
      <c r="K104" s="100">
        <v>38.799999999999997</v>
      </c>
      <c r="L104" s="95"/>
      <c r="M104" s="88"/>
    </row>
    <row r="105" spans="1:13" x14ac:dyDescent="0.2">
      <c r="A105" s="94" t="s">
        <v>516</v>
      </c>
      <c r="B105" s="94">
        <v>1983</v>
      </c>
      <c r="C105" s="94" t="s">
        <v>497</v>
      </c>
      <c r="D105" s="96">
        <v>98289</v>
      </c>
      <c r="E105" s="95"/>
      <c r="F105" s="88"/>
      <c r="H105" s="81" t="s">
        <v>523</v>
      </c>
      <c r="I105" s="81">
        <v>1983</v>
      </c>
      <c r="J105" s="81" t="s">
        <v>497</v>
      </c>
      <c r="K105" s="100">
        <v>38.4</v>
      </c>
      <c r="L105" s="95"/>
      <c r="M105" s="88"/>
    </row>
    <row r="106" spans="1:13" x14ac:dyDescent="0.2">
      <c r="A106" s="94" t="s">
        <v>516</v>
      </c>
      <c r="B106" s="94">
        <v>1983</v>
      </c>
      <c r="C106" s="94" t="s">
        <v>498</v>
      </c>
      <c r="D106" s="96">
        <v>99379</v>
      </c>
      <c r="E106" s="95"/>
      <c r="F106" s="88"/>
      <c r="H106" s="81" t="s">
        <v>523</v>
      </c>
      <c r="I106" s="81">
        <v>1983</v>
      </c>
      <c r="J106" s="81" t="s">
        <v>498</v>
      </c>
      <c r="K106" s="100">
        <v>37.6</v>
      </c>
      <c r="L106" s="95"/>
      <c r="M106" s="88"/>
    </row>
    <row r="107" spans="1:13" x14ac:dyDescent="0.2">
      <c r="A107" s="94" t="s">
        <v>516</v>
      </c>
      <c r="B107" s="94">
        <v>1983</v>
      </c>
      <c r="C107" s="94" t="s">
        <v>499</v>
      </c>
      <c r="D107" s="96">
        <v>99383</v>
      </c>
      <c r="E107" s="95"/>
      <c r="F107" s="88"/>
      <c r="H107" s="81" t="s">
        <v>523</v>
      </c>
      <c r="I107" s="81">
        <v>1983</v>
      </c>
      <c r="J107" s="81" t="s">
        <v>499</v>
      </c>
      <c r="K107" s="100">
        <v>38.5</v>
      </c>
      <c r="L107" s="95"/>
      <c r="M107" s="88"/>
    </row>
    <row r="108" spans="1:13" x14ac:dyDescent="0.2">
      <c r="A108" s="94" t="s">
        <v>516</v>
      </c>
      <c r="B108" s="94">
        <v>1984</v>
      </c>
      <c r="C108" s="94" t="s">
        <v>488</v>
      </c>
      <c r="D108" s="96">
        <v>97293</v>
      </c>
      <c r="E108" s="95"/>
      <c r="F108" s="88"/>
      <c r="H108" s="81" t="s">
        <v>523</v>
      </c>
      <c r="I108" s="81">
        <v>1984</v>
      </c>
      <c r="J108" s="81" t="s">
        <v>488</v>
      </c>
      <c r="K108" s="100">
        <v>38.200000000000003</v>
      </c>
      <c r="L108" s="95"/>
      <c r="M108" s="88"/>
    </row>
    <row r="109" spans="1:13" x14ac:dyDescent="0.2">
      <c r="A109" s="94" t="s">
        <v>516</v>
      </c>
      <c r="B109" s="94">
        <v>1984</v>
      </c>
      <c r="C109" s="94" t="s">
        <v>489</v>
      </c>
      <c r="D109" s="96">
        <v>97928</v>
      </c>
      <c r="E109" s="95"/>
      <c r="F109" s="88"/>
      <c r="H109" s="81" t="s">
        <v>523</v>
      </c>
      <c r="I109" s="81">
        <v>1984</v>
      </c>
      <c r="J109" s="81" t="s">
        <v>489</v>
      </c>
      <c r="K109" s="100">
        <v>38.200000000000003</v>
      </c>
      <c r="L109" s="95"/>
      <c r="M109" s="88"/>
    </row>
    <row r="110" spans="1:13" x14ac:dyDescent="0.2">
      <c r="A110" s="94" t="s">
        <v>516</v>
      </c>
      <c r="B110" s="94">
        <v>1984</v>
      </c>
      <c r="C110" s="94" t="s">
        <v>490</v>
      </c>
      <c r="D110" s="96">
        <v>98345</v>
      </c>
      <c r="E110" s="95"/>
      <c r="F110" s="88"/>
      <c r="H110" s="81" t="s">
        <v>523</v>
      </c>
      <c r="I110" s="81">
        <v>1984</v>
      </c>
      <c r="J110" s="81" t="s">
        <v>490</v>
      </c>
      <c r="K110" s="100">
        <v>38.4</v>
      </c>
      <c r="L110" s="95"/>
      <c r="M110" s="88"/>
    </row>
    <row r="111" spans="1:13" x14ac:dyDescent="0.2">
      <c r="A111" s="94" t="s">
        <v>516</v>
      </c>
      <c r="B111" s="94">
        <v>1984</v>
      </c>
      <c r="C111" s="94" t="s">
        <v>491</v>
      </c>
      <c r="D111" s="96">
        <v>99782</v>
      </c>
      <c r="E111" s="95"/>
      <c r="F111" s="88"/>
      <c r="H111" s="81" t="s">
        <v>523</v>
      </c>
      <c r="I111" s="81">
        <v>1984</v>
      </c>
      <c r="J111" s="81" t="s">
        <v>491</v>
      </c>
      <c r="K111" s="100">
        <v>38.6</v>
      </c>
      <c r="L111" s="95"/>
      <c r="M111" s="88"/>
    </row>
    <row r="112" spans="1:13" x14ac:dyDescent="0.2">
      <c r="A112" s="94" t="s">
        <v>516</v>
      </c>
      <c r="B112" s="94">
        <v>1984</v>
      </c>
      <c r="C112" s="94" t="s">
        <v>492</v>
      </c>
      <c r="D112" s="96">
        <v>101270</v>
      </c>
      <c r="E112" s="95"/>
      <c r="F112" s="88"/>
      <c r="H112" s="81" t="s">
        <v>523</v>
      </c>
      <c r="I112" s="81">
        <v>1984</v>
      </c>
      <c r="J112" s="81" t="s">
        <v>492</v>
      </c>
      <c r="K112" s="100">
        <v>38.9</v>
      </c>
      <c r="L112" s="95"/>
      <c r="M112" s="88"/>
    </row>
    <row r="113" spans="1:13" x14ac:dyDescent="0.2">
      <c r="A113" s="94" t="s">
        <v>516</v>
      </c>
      <c r="B113" s="94">
        <v>1984</v>
      </c>
      <c r="C113" s="94" t="s">
        <v>493</v>
      </c>
      <c r="D113" s="96">
        <v>99604</v>
      </c>
      <c r="E113" s="95"/>
      <c r="F113" s="88"/>
      <c r="H113" s="81" t="s">
        <v>523</v>
      </c>
      <c r="I113" s="81">
        <v>1984</v>
      </c>
      <c r="J113" s="81" t="s">
        <v>493</v>
      </c>
      <c r="K113" s="100">
        <v>39.299999999999997</v>
      </c>
      <c r="L113" s="95"/>
      <c r="M113" s="88"/>
    </row>
    <row r="114" spans="1:13" x14ac:dyDescent="0.2">
      <c r="A114" s="94" t="s">
        <v>516</v>
      </c>
      <c r="B114" s="94">
        <v>1984</v>
      </c>
      <c r="C114" s="94" t="s">
        <v>494</v>
      </c>
      <c r="D114" s="96">
        <v>96052</v>
      </c>
      <c r="E114" s="95"/>
      <c r="F114" s="88"/>
      <c r="H114" s="81" t="s">
        <v>523</v>
      </c>
      <c r="I114" s="81">
        <v>1984</v>
      </c>
      <c r="J114" s="81" t="s">
        <v>494</v>
      </c>
      <c r="K114" s="100">
        <v>39.4</v>
      </c>
      <c r="L114" s="95"/>
      <c r="M114" s="88"/>
    </row>
    <row r="115" spans="1:13" x14ac:dyDescent="0.2">
      <c r="A115" s="94" t="s">
        <v>516</v>
      </c>
      <c r="B115" s="94">
        <v>1984</v>
      </c>
      <c r="C115" s="94" t="s">
        <v>495</v>
      </c>
      <c r="D115" s="96">
        <v>95758</v>
      </c>
      <c r="E115" s="95"/>
      <c r="F115" s="88"/>
      <c r="H115" s="81" t="s">
        <v>523</v>
      </c>
      <c r="I115" s="81">
        <v>1984</v>
      </c>
      <c r="J115" s="81" t="s">
        <v>495</v>
      </c>
      <c r="K115" s="100">
        <v>39.4</v>
      </c>
      <c r="L115" s="95"/>
      <c r="M115" s="88"/>
    </row>
    <row r="116" spans="1:13" x14ac:dyDescent="0.2">
      <c r="A116" s="94" t="s">
        <v>516</v>
      </c>
      <c r="B116" s="94">
        <v>1984</v>
      </c>
      <c r="C116" s="94" t="s">
        <v>496</v>
      </c>
      <c r="D116" s="96">
        <v>100937</v>
      </c>
      <c r="E116" s="95"/>
      <c r="F116" s="88"/>
      <c r="H116" s="81" t="s">
        <v>523</v>
      </c>
      <c r="I116" s="81">
        <v>1984</v>
      </c>
      <c r="J116" s="81" t="s">
        <v>496</v>
      </c>
      <c r="K116" s="100">
        <v>39.299999999999997</v>
      </c>
      <c r="L116" s="95"/>
      <c r="M116" s="88"/>
    </row>
    <row r="117" spans="1:13" x14ac:dyDescent="0.2">
      <c r="A117" s="94" t="s">
        <v>516</v>
      </c>
      <c r="B117" s="94">
        <v>1984</v>
      </c>
      <c r="C117" s="94" t="s">
        <v>497</v>
      </c>
      <c r="D117" s="96">
        <v>101493</v>
      </c>
      <c r="E117" s="95"/>
      <c r="F117" s="88"/>
      <c r="H117" s="81" t="s">
        <v>523</v>
      </c>
      <c r="I117" s="81">
        <v>1984</v>
      </c>
      <c r="J117" s="81" t="s">
        <v>497</v>
      </c>
      <c r="K117" s="100">
        <v>38.700000000000003</v>
      </c>
      <c r="L117" s="95"/>
      <c r="M117" s="88"/>
    </row>
    <row r="118" spans="1:13" x14ac:dyDescent="0.2">
      <c r="A118" s="94" t="s">
        <v>516</v>
      </c>
      <c r="B118" s="94">
        <v>1984</v>
      </c>
      <c r="C118" s="94" t="s">
        <v>498</v>
      </c>
      <c r="D118" s="96">
        <v>102251</v>
      </c>
      <c r="E118" s="95"/>
      <c r="F118" s="88"/>
      <c r="H118" s="81" t="s">
        <v>523</v>
      </c>
      <c r="I118" s="81">
        <v>1984</v>
      </c>
      <c r="J118" s="81" t="s">
        <v>498</v>
      </c>
      <c r="K118" s="100">
        <v>38.4</v>
      </c>
      <c r="L118" s="95"/>
      <c r="M118" s="88"/>
    </row>
    <row r="119" spans="1:13" x14ac:dyDescent="0.2">
      <c r="A119" s="94" t="s">
        <v>516</v>
      </c>
      <c r="B119" s="94">
        <v>1984</v>
      </c>
      <c r="C119" s="94" t="s">
        <v>499</v>
      </c>
      <c r="D119" s="96">
        <v>102457</v>
      </c>
      <c r="E119" s="95"/>
      <c r="F119" s="88"/>
      <c r="H119" s="81" t="s">
        <v>523</v>
      </c>
      <c r="I119" s="81">
        <v>1984</v>
      </c>
      <c r="J119" s="81" t="s">
        <v>499</v>
      </c>
      <c r="K119" s="100">
        <v>38.700000000000003</v>
      </c>
      <c r="L119" s="95"/>
      <c r="M119" s="88"/>
    </row>
    <row r="120" spans="1:13" x14ac:dyDescent="0.2">
      <c r="A120" s="94" t="s">
        <v>516</v>
      </c>
      <c r="B120" s="94">
        <v>1985</v>
      </c>
      <c r="C120" s="94" t="s">
        <v>488</v>
      </c>
      <c r="D120" s="96">
        <v>100101</v>
      </c>
      <c r="E120" s="95"/>
      <c r="F120" s="88"/>
      <c r="H120" s="81" t="s">
        <v>523</v>
      </c>
      <c r="I120" s="81">
        <v>1985</v>
      </c>
      <c r="J120" s="81" t="s">
        <v>488</v>
      </c>
      <c r="K120" s="100">
        <v>38.6</v>
      </c>
      <c r="L120" s="95"/>
      <c r="M120" s="88"/>
    </row>
    <row r="121" spans="1:13" x14ac:dyDescent="0.2">
      <c r="A121" s="94" t="s">
        <v>516</v>
      </c>
      <c r="B121" s="94">
        <v>1985</v>
      </c>
      <c r="C121" s="94" t="s">
        <v>489</v>
      </c>
      <c r="D121" s="96">
        <v>100283</v>
      </c>
      <c r="E121" s="95"/>
      <c r="F121" s="88"/>
      <c r="H121" s="81" t="s">
        <v>523</v>
      </c>
      <c r="I121" s="81">
        <v>1985</v>
      </c>
      <c r="J121" s="81" t="s">
        <v>489</v>
      </c>
      <c r="K121" s="100">
        <v>38.1</v>
      </c>
      <c r="L121" s="95"/>
      <c r="M121" s="88"/>
    </row>
    <row r="122" spans="1:13" x14ac:dyDescent="0.2">
      <c r="A122" s="94" t="s">
        <v>516</v>
      </c>
      <c r="B122" s="94">
        <v>1985</v>
      </c>
      <c r="C122" s="94" t="s">
        <v>490</v>
      </c>
      <c r="D122" s="96">
        <v>101531</v>
      </c>
      <c r="E122" s="95"/>
      <c r="F122" s="88"/>
      <c r="H122" s="81" t="s">
        <v>523</v>
      </c>
      <c r="I122" s="81">
        <v>1985</v>
      </c>
      <c r="J122" s="81" t="s">
        <v>490</v>
      </c>
      <c r="K122" s="100">
        <v>38.9</v>
      </c>
      <c r="L122" s="95"/>
      <c r="M122" s="88"/>
    </row>
    <row r="123" spans="1:13" x14ac:dyDescent="0.2">
      <c r="A123" s="94" t="s">
        <v>516</v>
      </c>
      <c r="B123" s="94">
        <v>1985</v>
      </c>
      <c r="C123" s="94" t="s">
        <v>491</v>
      </c>
      <c r="D123" s="96">
        <v>100758</v>
      </c>
      <c r="E123" s="95"/>
      <c r="F123" s="88"/>
      <c r="H123" s="81" t="s">
        <v>523</v>
      </c>
      <c r="I123" s="81">
        <v>1985</v>
      </c>
      <c r="J123" s="81" t="s">
        <v>491</v>
      </c>
      <c r="K123" s="100">
        <v>38.799999999999997</v>
      </c>
      <c r="L123" s="95"/>
      <c r="M123" s="88"/>
    </row>
    <row r="124" spans="1:13" x14ac:dyDescent="0.2">
      <c r="A124" s="94" t="s">
        <v>516</v>
      </c>
      <c r="B124" s="94">
        <v>1985</v>
      </c>
      <c r="C124" s="94" t="s">
        <v>492</v>
      </c>
      <c r="D124" s="96">
        <v>102808</v>
      </c>
      <c r="E124" s="95"/>
      <c r="F124" s="88"/>
      <c r="H124" s="81" t="s">
        <v>523</v>
      </c>
      <c r="I124" s="81">
        <v>1985</v>
      </c>
      <c r="J124" s="81" t="s">
        <v>492</v>
      </c>
      <c r="K124" s="100">
        <v>39.299999999999997</v>
      </c>
      <c r="L124" s="95"/>
      <c r="M124" s="88"/>
    </row>
    <row r="125" spans="1:13" x14ac:dyDescent="0.2">
      <c r="A125" s="94" t="s">
        <v>516</v>
      </c>
      <c r="B125" s="94">
        <v>1985</v>
      </c>
      <c r="C125" s="94" t="s">
        <v>493</v>
      </c>
      <c r="D125" s="96">
        <v>100737</v>
      </c>
      <c r="E125" s="95"/>
      <c r="F125" s="88"/>
      <c r="H125" s="81" t="s">
        <v>523</v>
      </c>
      <c r="I125" s="81">
        <v>1985</v>
      </c>
      <c r="J125" s="81" t="s">
        <v>493</v>
      </c>
      <c r="K125" s="100">
        <v>39.5</v>
      </c>
      <c r="L125" s="95"/>
      <c r="M125" s="88"/>
    </row>
    <row r="126" spans="1:13" x14ac:dyDescent="0.2">
      <c r="A126" s="94" t="s">
        <v>516</v>
      </c>
      <c r="B126" s="94">
        <v>1985</v>
      </c>
      <c r="C126" s="94" t="s">
        <v>494</v>
      </c>
      <c r="D126" s="96">
        <v>97061</v>
      </c>
      <c r="E126" s="95"/>
      <c r="F126" s="88"/>
      <c r="H126" s="81" t="s">
        <v>523</v>
      </c>
      <c r="I126" s="81">
        <v>1985</v>
      </c>
      <c r="J126" s="81" t="s">
        <v>494</v>
      </c>
      <c r="K126" s="100">
        <v>39.5</v>
      </c>
      <c r="L126" s="95"/>
      <c r="M126" s="88"/>
    </row>
    <row r="127" spans="1:13" x14ac:dyDescent="0.2">
      <c r="A127" s="94" t="s">
        <v>516</v>
      </c>
      <c r="B127" s="94">
        <v>1985</v>
      </c>
      <c r="C127" s="94" t="s">
        <v>495</v>
      </c>
      <c r="D127" s="96">
        <v>97472</v>
      </c>
      <c r="E127" s="95"/>
      <c r="F127" s="88"/>
      <c r="H127" s="81" t="s">
        <v>523</v>
      </c>
      <c r="I127" s="81">
        <v>1985</v>
      </c>
      <c r="J127" s="81" t="s">
        <v>495</v>
      </c>
      <c r="K127" s="100">
        <v>39.6</v>
      </c>
      <c r="L127" s="95"/>
      <c r="M127" s="88"/>
    </row>
    <row r="128" spans="1:13" x14ac:dyDescent="0.2">
      <c r="A128" s="94" t="s">
        <v>516</v>
      </c>
      <c r="B128" s="94">
        <v>1985</v>
      </c>
      <c r="C128" s="94" t="s">
        <v>496</v>
      </c>
      <c r="D128" s="96">
        <v>102930</v>
      </c>
      <c r="E128" s="95"/>
      <c r="F128" s="88"/>
      <c r="H128" s="81" t="s">
        <v>523</v>
      </c>
      <c r="I128" s="81">
        <v>1985</v>
      </c>
      <c r="J128" s="81" t="s">
        <v>496</v>
      </c>
      <c r="K128" s="100">
        <v>39.5</v>
      </c>
      <c r="L128" s="95"/>
      <c r="M128" s="88"/>
    </row>
    <row r="129" spans="1:13" x14ac:dyDescent="0.2">
      <c r="A129" s="94" t="s">
        <v>516</v>
      </c>
      <c r="B129" s="94">
        <v>1985</v>
      </c>
      <c r="C129" s="94" t="s">
        <v>497</v>
      </c>
      <c r="D129" s="96">
        <v>104158</v>
      </c>
      <c r="E129" s="95"/>
      <c r="F129" s="88"/>
      <c r="H129" s="81" t="s">
        <v>523</v>
      </c>
      <c r="I129" s="81">
        <v>1985</v>
      </c>
      <c r="J129" s="81" t="s">
        <v>497</v>
      </c>
      <c r="K129" s="100">
        <v>39.200000000000003</v>
      </c>
      <c r="L129" s="95"/>
      <c r="M129" s="88"/>
    </row>
    <row r="130" spans="1:13" x14ac:dyDescent="0.2">
      <c r="A130" s="94" t="s">
        <v>516</v>
      </c>
      <c r="B130" s="94">
        <v>1985</v>
      </c>
      <c r="C130" s="94" t="s">
        <v>498</v>
      </c>
      <c r="D130" s="96">
        <v>104374</v>
      </c>
      <c r="E130" s="95"/>
      <c r="F130" s="88"/>
      <c r="H130" s="81" t="s">
        <v>523</v>
      </c>
      <c r="I130" s="81">
        <v>1985</v>
      </c>
      <c r="J130" s="81" t="s">
        <v>498</v>
      </c>
      <c r="K130" s="100">
        <v>38.6</v>
      </c>
      <c r="L130" s="95"/>
      <c r="M130" s="88"/>
    </row>
    <row r="131" spans="1:13" x14ac:dyDescent="0.2">
      <c r="A131" s="94" t="s">
        <v>516</v>
      </c>
      <c r="B131" s="94">
        <v>1985</v>
      </c>
      <c r="C131" s="94" t="s">
        <v>499</v>
      </c>
      <c r="D131" s="96">
        <v>104118</v>
      </c>
      <c r="E131" s="95"/>
      <c r="F131" s="88"/>
      <c r="H131" s="81" t="s">
        <v>523</v>
      </c>
      <c r="I131" s="81">
        <v>1985</v>
      </c>
      <c r="J131" s="81" t="s">
        <v>499</v>
      </c>
      <c r="K131" s="100">
        <v>38.9</v>
      </c>
      <c r="L131" s="95"/>
      <c r="M131" s="88"/>
    </row>
    <row r="132" spans="1:13" x14ac:dyDescent="0.2">
      <c r="A132" s="94" t="s">
        <v>516</v>
      </c>
      <c r="B132" s="94">
        <v>1986</v>
      </c>
      <c r="C132" s="94" t="s">
        <v>488</v>
      </c>
      <c r="D132" s="96">
        <v>103052</v>
      </c>
      <c r="E132" s="95"/>
      <c r="F132" s="88"/>
      <c r="H132" s="81" t="s">
        <v>523</v>
      </c>
      <c r="I132" s="81">
        <v>1986</v>
      </c>
      <c r="J132" s="81" t="s">
        <v>488</v>
      </c>
      <c r="K132" s="100">
        <v>38.9</v>
      </c>
      <c r="L132" s="95"/>
      <c r="M132" s="88"/>
    </row>
    <row r="133" spans="1:13" x14ac:dyDescent="0.2">
      <c r="A133" s="94" t="s">
        <v>516</v>
      </c>
      <c r="B133" s="94">
        <v>1986</v>
      </c>
      <c r="C133" s="94" t="s">
        <v>489</v>
      </c>
      <c r="D133" s="96">
        <v>102066</v>
      </c>
      <c r="E133" s="95"/>
      <c r="F133" s="88"/>
      <c r="H133" s="81" t="s">
        <v>523</v>
      </c>
      <c r="I133" s="81">
        <v>1986</v>
      </c>
      <c r="J133" s="81" t="s">
        <v>489</v>
      </c>
      <c r="K133" s="100">
        <v>38.299999999999997</v>
      </c>
      <c r="L133" s="95"/>
      <c r="M133" s="88"/>
    </row>
    <row r="134" spans="1:13" x14ac:dyDescent="0.2">
      <c r="A134" s="94" t="s">
        <v>516</v>
      </c>
      <c r="B134" s="94">
        <v>1986</v>
      </c>
      <c r="C134" s="94" t="s">
        <v>490</v>
      </c>
      <c r="D134" s="96">
        <v>103370</v>
      </c>
      <c r="E134" s="95"/>
      <c r="F134" s="88"/>
      <c r="H134" s="81" t="s">
        <v>523</v>
      </c>
      <c r="I134" s="81">
        <v>1986</v>
      </c>
      <c r="J134" s="81" t="s">
        <v>490</v>
      </c>
      <c r="K134" s="100">
        <v>38.9</v>
      </c>
      <c r="L134" s="95"/>
      <c r="M134" s="88"/>
    </row>
    <row r="135" spans="1:13" x14ac:dyDescent="0.2">
      <c r="A135" s="94" t="s">
        <v>516</v>
      </c>
      <c r="B135" s="94">
        <v>1986</v>
      </c>
      <c r="C135" s="94" t="s">
        <v>491</v>
      </c>
      <c r="D135" s="96">
        <v>104385</v>
      </c>
      <c r="E135" s="95"/>
      <c r="F135" s="88"/>
      <c r="H135" s="81" t="s">
        <v>523</v>
      </c>
      <c r="I135" s="81">
        <v>1986</v>
      </c>
      <c r="J135" s="81" t="s">
        <v>491</v>
      </c>
      <c r="K135" s="100">
        <v>39</v>
      </c>
      <c r="L135" s="95"/>
      <c r="M135" s="88"/>
    </row>
    <row r="136" spans="1:13" x14ac:dyDescent="0.2">
      <c r="A136" s="94" t="s">
        <v>516</v>
      </c>
      <c r="B136" s="94">
        <v>1986</v>
      </c>
      <c r="C136" s="94" t="s">
        <v>492</v>
      </c>
      <c r="D136" s="96">
        <v>104944</v>
      </c>
      <c r="E136" s="95"/>
      <c r="F136" s="88"/>
      <c r="H136" s="81" t="s">
        <v>523</v>
      </c>
      <c r="I136" s="81">
        <v>1986</v>
      </c>
      <c r="J136" s="81" t="s">
        <v>492</v>
      </c>
      <c r="K136" s="100">
        <v>39.1</v>
      </c>
      <c r="L136" s="95"/>
      <c r="M136" s="88"/>
    </row>
    <row r="137" spans="1:13" x14ac:dyDescent="0.2">
      <c r="A137" s="94" t="s">
        <v>516</v>
      </c>
      <c r="B137" s="94">
        <v>1986</v>
      </c>
      <c r="C137" s="94" t="s">
        <v>493</v>
      </c>
      <c r="D137" s="96">
        <v>103521</v>
      </c>
      <c r="E137" s="95"/>
      <c r="F137" s="88"/>
      <c r="H137" s="81" t="s">
        <v>523</v>
      </c>
      <c r="I137" s="81">
        <v>1986</v>
      </c>
      <c r="J137" s="81" t="s">
        <v>493</v>
      </c>
      <c r="K137" s="100">
        <v>39.5</v>
      </c>
      <c r="L137" s="95"/>
      <c r="M137" s="88"/>
    </row>
    <row r="138" spans="1:13" x14ac:dyDescent="0.2">
      <c r="A138" s="94" t="s">
        <v>516</v>
      </c>
      <c r="B138" s="94">
        <v>1986</v>
      </c>
      <c r="C138" s="94" t="s">
        <v>494</v>
      </c>
      <c r="D138" s="96">
        <v>99291</v>
      </c>
      <c r="E138" s="95"/>
      <c r="F138" s="88"/>
      <c r="H138" s="81" t="s">
        <v>523</v>
      </c>
      <c r="I138" s="81">
        <v>1986</v>
      </c>
      <c r="J138" s="81" t="s">
        <v>494</v>
      </c>
      <c r="K138" s="100">
        <v>39.5</v>
      </c>
      <c r="L138" s="95"/>
      <c r="M138" s="88"/>
    </row>
    <row r="139" spans="1:13" x14ac:dyDescent="0.2">
      <c r="A139" s="94" t="s">
        <v>516</v>
      </c>
      <c r="B139" s="94">
        <v>1986</v>
      </c>
      <c r="C139" s="94" t="s">
        <v>495</v>
      </c>
      <c r="D139" s="96">
        <v>100082</v>
      </c>
      <c r="E139" s="95"/>
      <c r="F139" s="88"/>
      <c r="H139" s="81" t="s">
        <v>523</v>
      </c>
      <c r="I139" s="81">
        <v>1986</v>
      </c>
      <c r="J139" s="81" t="s">
        <v>495</v>
      </c>
      <c r="K139" s="100">
        <v>39.799999999999997</v>
      </c>
      <c r="L139" s="95"/>
      <c r="M139" s="88"/>
    </row>
    <row r="140" spans="1:13" x14ac:dyDescent="0.2">
      <c r="A140" s="94" t="s">
        <v>516</v>
      </c>
      <c r="B140" s="94">
        <v>1986</v>
      </c>
      <c r="C140" s="94" t="s">
        <v>496</v>
      </c>
      <c r="D140" s="96">
        <v>105488</v>
      </c>
      <c r="E140" s="95"/>
      <c r="F140" s="88"/>
      <c r="H140" s="81" t="s">
        <v>523</v>
      </c>
      <c r="I140" s="81">
        <v>1986</v>
      </c>
      <c r="J140" s="81" t="s">
        <v>496</v>
      </c>
      <c r="K140" s="100">
        <v>39.5</v>
      </c>
      <c r="L140" s="95"/>
      <c r="M140" s="88"/>
    </row>
    <row r="141" spans="1:13" x14ac:dyDescent="0.2">
      <c r="A141" s="94" t="s">
        <v>516</v>
      </c>
      <c r="B141" s="94">
        <v>1986</v>
      </c>
      <c r="C141" s="94" t="s">
        <v>497</v>
      </c>
      <c r="D141" s="96">
        <v>106493</v>
      </c>
      <c r="E141" s="95"/>
      <c r="F141" s="88"/>
      <c r="H141" s="81" t="s">
        <v>523</v>
      </c>
      <c r="I141" s="81">
        <v>1986</v>
      </c>
      <c r="J141" s="81" t="s">
        <v>497</v>
      </c>
      <c r="K141" s="100">
        <v>39</v>
      </c>
      <c r="L141" s="95"/>
      <c r="M141" s="88"/>
    </row>
    <row r="142" spans="1:13" x14ac:dyDescent="0.2">
      <c r="A142" s="94" t="s">
        <v>516</v>
      </c>
      <c r="B142" s="94">
        <v>1986</v>
      </c>
      <c r="C142" s="94" t="s">
        <v>498</v>
      </c>
      <c r="D142" s="96">
        <v>106787</v>
      </c>
      <c r="E142" s="95"/>
      <c r="F142" s="88"/>
      <c r="H142" s="81" t="s">
        <v>523</v>
      </c>
      <c r="I142" s="81">
        <v>1986</v>
      </c>
      <c r="J142" s="81" t="s">
        <v>498</v>
      </c>
      <c r="K142" s="100">
        <v>38.6</v>
      </c>
      <c r="L142" s="95"/>
      <c r="M142" s="88"/>
    </row>
    <row r="143" spans="1:13" x14ac:dyDescent="0.2">
      <c r="A143" s="94" t="s">
        <v>516</v>
      </c>
      <c r="B143" s="94">
        <v>1986</v>
      </c>
      <c r="C143" s="94" t="s">
        <v>499</v>
      </c>
      <c r="D143" s="96">
        <v>106802</v>
      </c>
      <c r="E143" s="95"/>
      <c r="F143" s="88"/>
      <c r="H143" s="81" t="s">
        <v>523</v>
      </c>
      <c r="I143" s="81">
        <v>1986</v>
      </c>
      <c r="J143" s="81" t="s">
        <v>499</v>
      </c>
      <c r="K143" s="100">
        <v>39.200000000000003</v>
      </c>
      <c r="L143" s="95"/>
      <c r="M143" s="88"/>
    </row>
    <row r="144" spans="1:13" x14ac:dyDescent="0.2">
      <c r="A144" s="94" t="s">
        <v>516</v>
      </c>
      <c r="B144" s="94">
        <v>1987</v>
      </c>
      <c r="C144" s="94" t="s">
        <v>488</v>
      </c>
      <c r="D144" s="96">
        <v>105224</v>
      </c>
      <c r="E144" s="95"/>
      <c r="F144" s="88"/>
      <c r="H144" s="81" t="s">
        <v>523</v>
      </c>
      <c r="I144" s="81">
        <v>1987</v>
      </c>
      <c r="J144" s="81" t="s">
        <v>488</v>
      </c>
      <c r="K144" s="100">
        <v>38.799999999999997</v>
      </c>
      <c r="L144" s="95"/>
      <c r="M144" s="88"/>
    </row>
    <row r="145" spans="1:13" x14ac:dyDescent="0.2">
      <c r="A145" s="94" t="s">
        <v>516</v>
      </c>
      <c r="B145" s="94">
        <v>1987</v>
      </c>
      <c r="C145" s="94" t="s">
        <v>489</v>
      </c>
      <c r="D145" s="96">
        <v>105459</v>
      </c>
      <c r="E145" s="95"/>
      <c r="F145" s="88"/>
      <c r="H145" s="81" t="s">
        <v>523</v>
      </c>
      <c r="I145" s="81">
        <v>1987</v>
      </c>
      <c r="J145" s="81" t="s">
        <v>489</v>
      </c>
      <c r="K145" s="100">
        <v>38.799999999999997</v>
      </c>
      <c r="L145" s="95"/>
      <c r="M145" s="88"/>
    </row>
    <row r="146" spans="1:13" x14ac:dyDescent="0.2">
      <c r="A146" s="94" t="s">
        <v>516</v>
      </c>
      <c r="B146" s="94">
        <v>1987</v>
      </c>
      <c r="C146" s="94" t="s">
        <v>490</v>
      </c>
      <c r="D146" s="96">
        <v>105816</v>
      </c>
      <c r="E146" s="95"/>
      <c r="F146" s="88"/>
      <c r="H146" s="81" t="s">
        <v>523</v>
      </c>
      <c r="I146" s="81">
        <v>1987</v>
      </c>
      <c r="J146" s="81" t="s">
        <v>490</v>
      </c>
      <c r="K146" s="100">
        <v>39.1</v>
      </c>
      <c r="L146" s="95"/>
      <c r="M146" s="88"/>
    </row>
    <row r="147" spans="1:13" x14ac:dyDescent="0.2">
      <c r="A147" s="94" t="s">
        <v>516</v>
      </c>
      <c r="B147" s="94">
        <v>1987</v>
      </c>
      <c r="C147" s="94" t="s">
        <v>491</v>
      </c>
      <c r="D147" s="96">
        <v>104823</v>
      </c>
      <c r="E147" s="95"/>
      <c r="F147" s="88"/>
      <c r="H147" s="81" t="s">
        <v>523</v>
      </c>
      <c r="I147" s="81">
        <v>1987</v>
      </c>
      <c r="J147" s="81" t="s">
        <v>491</v>
      </c>
      <c r="K147" s="100">
        <v>38.200000000000003</v>
      </c>
      <c r="L147" s="95"/>
      <c r="M147" s="88"/>
    </row>
    <row r="148" spans="1:13" x14ac:dyDescent="0.2">
      <c r="A148" s="94" t="s">
        <v>516</v>
      </c>
      <c r="B148" s="94">
        <v>1987</v>
      </c>
      <c r="C148" s="94" t="s">
        <v>492</v>
      </c>
      <c r="D148" s="96">
        <v>107974</v>
      </c>
      <c r="E148" s="95"/>
      <c r="F148" s="88"/>
      <c r="H148" s="81" t="s">
        <v>523</v>
      </c>
      <c r="I148" s="81">
        <v>1987</v>
      </c>
      <c r="J148" s="81" t="s">
        <v>492</v>
      </c>
      <c r="K148" s="100">
        <v>39.4</v>
      </c>
      <c r="L148" s="95"/>
      <c r="M148" s="88"/>
    </row>
    <row r="149" spans="1:13" x14ac:dyDescent="0.2">
      <c r="A149" s="94" t="s">
        <v>516</v>
      </c>
      <c r="B149" s="94">
        <v>1987</v>
      </c>
      <c r="C149" s="94" t="s">
        <v>493</v>
      </c>
      <c r="D149" s="96">
        <v>106338</v>
      </c>
      <c r="E149" s="95"/>
      <c r="F149" s="88"/>
      <c r="H149" s="81" t="s">
        <v>523</v>
      </c>
      <c r="I149" s="81">
        <v>1987</v>
      </c>
      <c r="J149" s="81" t="s">
        <v>493</v>
      </c>
      <c r="K149" s="100">
        <v>39.6</v>
      </c>
      <c r="L149" s="95"/>
      <c r="M149" s="88"/>
    </row>
    <row r="150" spans="1:13" x14ac:dyDescent="0.2">
      <c r="A150" s="94" t="s">
        <v>516</v>
      </c>
      <c r="B150" s="94">
        <v>1987</v>
      </c>
      <c r="C150" s="94" t="s">
        <v>494</v>
      </c>
      <c r="D150" s="96">
        <v>103527</v>
      </c>
      <c r="E150" s="95"/>
      <c r="F150" s="88"/>
      <c r="H150" s="81" t="s">
        <v>523</v>
      </c>
      <c r="I150" s="81">
        <v>1987</v>
      </c>
      <c r="J150" s="81" t="s">
        <v>494</v>
      </c>
      <c r="K150" s="100">
        <v>39.9</v>
      </c>
      <c r="L150" s="95"/>
      <c r="M150" s="88"/>
    </row>
    <row r="151" spans="1:13" x14ac:dyDescent="0.2">
      <c r="A151" s="94" t="s">
        <v>516</v>
      </c>
      <c r="B151" s="94">
        <v>1987</v>
      </c>
      <c r="C151" s="94" t="s">
        <v>495</v>
      </c>
      <c r="D151" s="96">
        <v>103005</v>
      </c>
      <c r="E151" s="95"/>
      <c r="F151" s="88"/>
      <c r="H151" s="81" t="s">
        <v>523</v>
      </c>
      <c r="I151" s="81">
        <v>1987</v>
      </c>
      <c r="J151" s="81" t="s">
        <v>495</v>
      </c>
      <c r="K151" s="100">
        <v>39.9</v>
      </c>
      <c r="L151" s="95"/>
      <c r="M151" s="88"/>
    </row>
    <row r="152" spans="1:13" x14ac:dyDescent="0.2">
      <c r="A152" s="94" t="s">
        <v>516</v>
      </c>
      <c r="B152" s="94">
        <v>1987</v>
      </c>
      <c r="C152" s="94" t="s">
        <v>496</v>
      </c>
      <c r="D152" s="96">
        <v>107223</v>
      </c>
      <c r="E152" s="95"/>
      <c r="F152" s="88"/>
      <c r="H152" s="81" t="s">
        <v>523</v>
      </c>
      <c r="I152" s="81">
        <v>1987</v>
      </c>
      <c r="J152" s="81" t="s">
        <v>496</v>
      </c>
      <c r="K152" s="100">
        <v>37.1</v>
      </c>
      <c r="L152" s="95"/>
      <c r="M152" s="88"/>
    </row>
    <row r="153" spans="1:13" x14ac:dyDescent="0.2">
      <c r="A153" s="94" t="s">
        <v>516</v>
      </c>
      <c r="B153" s="94">
        <v>1987</v>
      </c>
      <c r="C153" s="94" t="s">
        <v>497</v>
      </c>
      <c r="D153" s="96">
        <v>109185</v>
      </c>
      <c r="E153" s="95"/>
      <c r="F153" s="88"/>
      <c r="H153" s="81" t="s">
        <v>523</v>
      </c>
      <c r="I153" s="81">
        <v>1987</v>
      </c>
      <c r="J153" s="81" t="s">
        <v>497</v>
      </c>
      <c r="K153" s="100">
        <v>39.1</v>
      </c>
      <c r="L153" s="95"/>
      <c r="M153" s="88"/>
    </row>
    <row r="154" spans="1:13" x14ac:dyDescent="0.2">
      <c r="A154" s="94" t="s">
        <v>516</v>
      </c>
      <c r="B154" s="94">
        <v>1987</v>
      </c>
      <c r="C154" s="94" t="s">
        <v>498</v>
      </c>
      <c r="D154" s="96">
        <v>109904</v>
      </c>
      <c r="E154" s="95"/>
      <c r="F154" s="88"/>
      <c r="H154" s="81" t="s">
        <v>523</v>
      </c>
      <c r="I154" s="81">
        <v>1987</v>
      </c>
      <c r="J154" s="81" t="s">
        <v>498</v>
      </c>
      <c r="K154" s="100">
        <v>38.700000000000003</v>
      </c>
      <c r="L154" s="95"/>
      <c r="M154" s="88"/>
    </row>
    <row r="155" spans="1:13" x14ac:dyDescent="0.2">
      <c r="A155" s="94" t="s">
        <v>516</v>
      </c>
      <c r="B155" s="94">
        <v>1987</v>
      </c>
      <c r="C155" s="94" t="s">
        <v>499</v>
      </c>
      <c r="D155" s="96">
        <v>109885</v>
      </c>
      <c r="E155" s="95"/>
      <c r="F155" s="88"/>
      <c r="H155" s="81" t="s">
        <v>523</v>
      </c>
      <c r="I155" s="81">
        <v>1987</v>
      </c>
      <c r="J155" s="81" t="s">
        <v>499</v>
      </c>
      <c r="K155" s="100">
        <v>39.299999999999997</v>
      </c>
      <c r="L155" s="95"/>
      <c r="M155" s="88"/>
    </row>
    <row r="156" spans="1:13" x14ac:dyDescent="0.2">
      <c r="A156" s="94" t="s">
        <v>516</v>
      </c>
      <c r="B156" s="94">
        <v>1988</v>
      </c>
      <c r="C156" s="94" t="s">
        <v>488</v>
      </c>
      <c r="D156" s="96">
        <v>107636</v>
      </c>
      <c r="E156" s="95"/>
      <c r="F156" s="88"/>
      <c r="H156" s="81" t="s">
        <v>523</v>
      </c>
      <c r="I156" s="81">
        <v>1988</v>
      </c>
      <c r="J156" s="81" t="s">
        <v>488</v>
      </c>
      <c r="K156" s="100">
        <v>38.9</v>
      </c>
      <c r="L156" s="95"/>
      <c r="M156" s="88"/>
    </row>
    <row r="157" spans="1:13" x14ac:dyDescent="0.2">
      <c r="A157" s="94" t="s">
        <v>516</v>
      </c>
      <c r="B157" s="94">
        <v>1988</v>
      </c>
      <c r="C157" s="94" t="s">
        <v>489</v>
      </c>
      <c r="D157" s="96">
        <v>108249</v>
      </c>
      <c r="E157" s="95"/>
      <c r="F157" s="88"/>
      <c r="H157" s="81" t="s">
        <v>523</v>
      </c>
      <c r="I157" s="81">
        <v>1988</v>
      </c>
      <c r="J157" s="81" t="s">
        <v>489</v>
      </c>
      <c r="K157" s="100">
        <v>38.799999999999997</v>
      </c>
      <c r="L157" s="95"/>
      <c r="M157" s="88"/>
    </row>
    <row r="158" spans="1:13" x14ac:dyDescent="0.2">
      <c r="A158" s="94" t="s">
        <v>516</v>
      </c>
      <c r="B158" s="94">
        <v>1988</v>
      </c>
      <c r="C158" s="94" t="s">
        <v>490</v>
      </c>
      <c r="D158" s="96">
        <v>108478</v>
      </c>
      <c r="E158" s="95"/>
      <c r="F158" s="88"/>
      <c r="H158" s="81" t="s">
        <v>523</v>
      </c>
      <c r="I158" s="81">
        <v>1988</v>
      </c>
      <c r="J158" s="81" t="s">
        <v>490</v>
      </c>
      <c r="K158" s="100">
        <v>39.299999999999997</v>
      </c>
      <c r="L158" s="95"/>
      <c r="M158" s="88"/>
    </row>
    <row r="159" spans="1:13" x14ac:dyDescent="0.2">
      <c r="A159" s="94" t="s">
        <v>516</v>
      </c>
      <c r="B159" s="94">
        <v>1988</v>
      </c>
      <c r="C159" s="94" t="s">
        <v>491</v>
      </c>
      <c r="D159" s="96">
        <v>109536</v>
      </c>
      <c r="E159" s="95"/>
      <c r="F159" s="88"/>
      <c r="H159" s="81" t="s">
        <v>523</v>
      </c>
      <c r="I159" s="81">
        <v>1988</v>
      </c>
      <c r="J159" s="81" t="s">
        <v>491</v>
      </c>
      <c r="K159" s="100">
        <v>39.5</v>
      </c>
      <c r="L159" s="95"/>
      <c r="M159" s="88"/>
    </row>
    <row r="160" spans="1:13" x14ac:dyDescent="0.2">
      <c r="A160" s="94" t="s">
        <v>516</v>
      </c>
      <c r="B160" s="94">
        <v>1988</v>
      </c>
      <c r="C160" s="94" t="s">
        <v>492</v>
      </c>
      <c r="D160" s="96">
        <v>110029</v>
      </c>
      <c r="E160" s="95"/>
      <c r="F160" s="88"/>
      <c r="H160" s="81" t="s">
        <v>523</v>
      </c>
      <c r="I160" s="81">
        <v>1988</v>
      </c>
      <c r="J160" s="81" t="s">
        <v>492</v>
      </c>
      <c r="K160" s="100">
        <v>39.700000000000003</v>
      </c>
      <c r="L160" s="95"/>
      <c r="M160" s="88"/>
    </row>
    <row r="161" spans="1:13" x14ac:dyDescent="0.2">
      <c r="A161" s="94" t="s">
        <v>516</v>
      </c>
      <c r="B161" s="94">
        <v>1988</v>
      </c>
      <c r="C161" s="94" t="s">
        <v>493</v>
      </c>
      <c r="D161" s="96">
        <v>108451</v>
      </c>
      <c r="E161" s="95"/>
      <c r="F161" s="88"/>
      <c r="H161" s="81" t="s">
        <v>523</v>
      </c>
      <c r="I161" s="81">
        <v>1988</v>
      </c>
      <c r="J161" s="81" t="s">
        <v>493</v>
      </c>
      <c r="K161" s="100">
        <v>39.9</v>
      </c>
      <c r="L161" s="95"/>
      <c r="M161" s="88"/>
    </row>
    <row r="162" spans="1:13" x14ac:dyDescent="0.2">
      <c r="A162" s="94" t="s">
        <v>516</v>
      </c>
      <c r="B162" s="94">
        <v>1988</v>
      </c>
      <c r="C162" s="94" t="s">
        <v>494</v>
      </c>
      <c r="D162" s="96">
        <v>105405</v>
      </c>
      <c r="E162" s="95"/>
      <c r="F162" s="88"/>
      <c r="H162" s="81" t="s">
        <v>523</v>
      </c>
      <c r="I162" s="81">
        <v>1988</v>
      </c>
      <c r="J162" s="81" t="s">
        <v>494</v>
      </c>
      <c r="K162" s="100">
        <v>39.9</v>
      </c>
      <c r="L162" s="95"/>
      <c r="M162" s="88"/>
    </row>
    <row r="163" spans="1:13" x14ac:dyDescent="0.2">
      <c r="A163" s="94" t="s">
        <v>516</v>
      </c>
      <c r="B163" s="94">
        <v>1988</v>
      </c>
      <c r="C163" s="94" t="s">
        <v>495</v>
      </c>
      <c r="D163" s="96">
        <v>104794</v>
      </c>
      <c r="E163" s="95"/>
      <c r="F163" s="88"/>
      <c r="H163" s="81" t="s">
        <v>523</v>
      </c>
      <c r="I163" s="81">
        <v>1988</v>
      </c>
      <c r="J163" s="81" t="s">
        <v>495</v>
      </c>
      <c r="K163" s="100">
        <v>39.9</v>
      </c>
      <c r="L163" s="95"/>
      <c r="M163" s="88"/>
    </row>
    <row r="164" spans="1:13" x14ac:dyDescent="0.2">
      <c r="A164" s="94" t="s">
        <v>516</v>
      </c>
      <c r="B164" s="94">
        <v>1988</v>
      </c>
      <c r="C164" s="94" t="s">
        <v>496</v>
      </c>
      <c r="D164" s="96">
        <v>110664</v>
      </c>
      <c r="E164" s="95"/>
      <c r="F164" s="88"/>
      <c r="H164" s="81" t="s">
        <v>523</v>
      </c>
      <c r="I164" s="81">
        <v>1988</v>
      </c>
      <c r="J164" s="81" t="s">
        <v>496</v>
      </c>
      <c r="K164" s="100">
        <v>39.700000000000003</v>
      </c>
      <c r="L164" s="95"/>
      <c r="M164" s="88"/>
    </row>
    <row r="165" spans="1:13" x14ac:dyDescent="0.2">
      <c r="A165" s="94" t="s">
        <v>516</v>
      </c>
      <c r="B165" s="94">
        <v>1988</v>
      </c>
      <c r="C165" s="94" t="s">
        <v>497</v>
      </c>
      <c r="D165" s="96">
        <v>111631</v>
      </c>
      <c r="E165" s="95"/>
      <c r="F165" s="88"/>
      <c r="H165" s="81" t="s">
        <v>523</v>
      </c>
      <c r="I165" s="81">
        <v>1988</v>
      </c>
      <c r="J165" s="81" t="s">
        <v>497</v>
      </c>
      <c r="K165" s="100">
        <v>39.4</v>
      </c>
      <c r="L165" s="95"/>
      <c r="M165" s="88"/>
    </row>
    <row r="166" spans="1:13" x14ac:dyDescent="0.2">
      <c r="A166" s="94" t="s">
        <v>516</v>
      </c>
      <c r="B166" s="94">
        <v>1988</v>
      </c>
      <c r="C166" s="94" t="s">
        <v>498</v>
      </c>
      <c r="D166" s="96">
        <v>112469</v>
      </c>
      <c r="E166" s="95"/>
      <c r="F166" s="88"/>
      <c r="H166" s="81" t="s">
        <v>523</v>
      </c>
      <c r="I166" s="81">
        <v>1988</v>
      </c>
      <c r="J166" s="81" t="s">
        <v>498</v>
      </c>
      <c r="K166" s="100">
        <v>38.700000000000003</v>
      </c>
      <c r="L166" s="95"/>
      <c r="M166" s="88"/>
    </row>
    <row r="167" spans="1:13" x14ac:dyDescent="0.2">
      <c r="A167" s="94" t="s">
        <v>516</v>
      </c>
      <c r="B167" s="94">
        <v>1988</v>
      </c>
      <c r="C167" s="94" t="s">
        <v>499</v>
      </c>
      <c r="D167" s="96">
        <v>112299</v>
      </c>
      <c r="E167" s="95"/>
      <c r="F167" s="88"/>
      <c r="H167" s="81" t="s">
        <v>523</v>
      </c>
      <c r="I167" s="81">
        <v>1988</v>
      </c>
      <c r="J167" s="81" t="s">
        <v>499</v>
      </c>
      <c r="K167" s="100">
        <v>39.299999999999997</v>
      </c>
      <c r="L167" s="95"/>
      <c r="M167" s="88"/>
    </row>
    <row r="168" spans="1:13" x14ac:dyDescent="0.2">
      <c r="A168" s="94" t="s">
        <v>516</v>
      </c>
      <c r="B168" s="94">
        <v>1989</v>
      </c>
      <c r="C168" s="94" t="s">
        <v>488</v>
      </c>
      <c r="D168" s="96">
        <v>110187</v>
      </c>
      <c r="E168" s="95"/>
      <c r="F168" s="88"/>
      <c r="H168" s="81" t="s">
        <v>523</v>
      </c>
      <c r="I168" s="81">
        <v>1989</v>
      </c>
      <c r="J168" s="81" t="s">
        <v>488</v>
      </c>
      <c r="K168" s="100">
        <v>39.1</v>
      </c>
      <c r="L168" s="95"/>
      <c r="M168" s="88"/>
    </row>
    <row r="169" spans="1:13" x14ac:dyDescent="0.2">
      <c r="A169" s="94" t="s">
        <v>516</v>
      </c>
      <c r="B169" s="94">
        <v>1989</v>
      </c>
      <c r="C169" s="94" t="s">
        <v>489</v>
      </c>
      <c r="D169" s="96">
        <v>110140</v>
      </c>
      <c r="E169" s="95"/>
      <c r="F169" s="88"/>
      <c r="H169" s="81" t="s">
        <v>523</v>
      </c>
      <c r="I169" s="81">
        <v>1989</v>
      </c>
      <c r="J169" s="81" t="s">
        <v>489</v>
      </c>
      <c r="K169" s="100">
        <v>38.9</v>
      </c>
      <c r="L169" s="95"/>
      <c r="M169" s="88"/>
    </row>
    <row r="170" spans="1:13" x14ac:dyDescent="0.2">
      <c r="A170" s="94" t="s">
        <v>516</v>
      </c>
      <c r="B170" s="94">
        <v>1989</v>
      </c>
      <c r="C170" s="94" t="s">
        <v>490</v>
      </c>
      <c r="D170" s="96">
        <v>111065</v>
      </c>
      <c r="E170" s="95"/>
      <c r="F170" s="88"/>
      <c r="H170" s="81" t="s">
        <v>523</v>
      </c>
      <c r="I170" s="81">
        <v>1989</v>
      </c>
      <c r="J170" s="81" t="s">
        <v>490</v>
      </c>
      <c r="K170" s="100">
        <v>39.299999999999997</v>
      </c>
      <c r="L170" s="95"/>
      <c r="M170" s="88"/>
    </row>
    <row r="171" spans="1:13" x14ac:dyDescent="0.2">
      <c r="A171" s="94" t="s">
        <v>516</v>
      </c>
      <c r="B171" s="94">
        <v>1989</v>
      </c>
      <c r="C171" s="94" t="s">
        <v>491</v>
      </c>
      <c r="D171" s="96">
        <v>111771</v>
      </c>
      <c r="E171" s="95"/>
      <c r="F171" s="88"/>
      <c r="H171" s="81" t="s">
        <v>523</v>
      </c>
      <c r="I171" s="81">
        <v>1989</v>
      </c>
      <c r="J171" s="81" t="s">
        <v>491</v>
      </c>
      <c r="K171" s="100">
        <v>39.299999999999997</v>
      </c>
      <c r="L171" s="95"/>
      <c r="M171" s="88"/>
    </row>
    <row r="172" spans="1:13" x14ac:dyDescent="0.2">
      <c r="A172" s="94" t="s">
        <v>516</v>
      </c>
      <c r="B172" s="94">
        <v>1989</v>
      </c>
      <c r="C172" s="94" t="s">
        <v>492</v>
      </c>
      <c r="D172" s="96">
        <v>112461</v>
      </c>
      <c r="E172" s="95"/>
      <c r="F172" s="88"/>
      <c r="H172" s="81" t="s">
        <v>523</v>
      </c>
      <c r="I172" s="81">
        <v>1989</v>
      </c>
      <c r="J172" s="81" t="s">
        <v>492</v>
      </c>
      <c r="K172" s="100">
        <v>39.700000000000003</v>
      </c>
      <c r="L172" s="95"/>
      <c r="M172" s="88"/>
    </row>
    <row r="173" spans="1:13" x14ac:dyDescent="0.2">
      <c r="A173" s="94" t="s">
        <v>516</v>
      </c>
      <c r="B173" s="94">
        <v>1989</v>
      </c>
      <c r="C173" s="94" t="s">
        <v>493</v>
      </c>
      <c r="D173" s="96">
        <v>110768</v>
      </c>
      <c r="E173" s="95"/>
      <c r="F173" s="88"/>
      <c r="H173" s="81" t="s">
        <v>523</v>
      </c>
      <c r="I173" s="81">
        <v>1989</v>
      </c>
      <c r="J173" s="81" t="s">
        <v>493</v>
      </c>
      <c r="K173" s="100">
        <v>39.799999999999997</v>
      </c>
      <c r="L173" s="95"/>
      <c r="M173" s="88"/>
    </row>
    <row r="174" spans="1:13" x14ac:dyDescent="0.2">
      <c r="A174" s="94" t="s">
        <v>516</v>
      </c>
      <c r="B174" s="94">
        <v>1989</v>
      </c>
      <c r="C174" s="94" t="s">
        <v>494</v>
      </c>
      <c r="D174" s="96">
        <v>107409</v>
      </c>
      <c r="E174" s="95"/>
      <c r="F174" s="88"/>
      <c r="H174" s="81" t="s">
        <v>523</v>
      </c>
      <c r="I174" s="81">
        <v>1989</v>
      </c>
      <c r="J174" s="81" t="s">
        <v>494</v>
      </c>
      <c r="K174" s="100">
        <v>40</v>
      </c>
      <c r="L174" s="95"/>
      <c r="M174" s="88"/>
    </row>
    <row r="175" spans="1:13" x14ac:dyDescent="0.2">
      <c r="A175" s="94" t="s">
        <v>516</v>
      </c>
      <c r="B175" s="94">
        <v>1989</v>
      </c>
      <c r="C175" s="94" t="s">
        <v>495</v>
      </c>
      <c r="D175" s="96">
        <v>107153</v>
      </c>
      <c r="E175" s="95"/>
      <c r="F175" s="88"/>
      <c r="H175" s="81" t="s">
        <v>523</v>
      </c>
      <c r="I175" s="81">
        <v>1989</v>
      </c>
      <c r="J175" s="81" t="s">
        <v>495</v>
      </c>
      <c r="K175" s="100">
        <v>40.1</v>
      </c>
      <c r="L175" s="95"/>
      <c r="M175" s="88"/>
    </row>
    <row r="176" spans="1:13" x14ac:dyDescent="0.2">
      <c r="A176" s="94" t="s">
        <v>516</v>
      </c>
      <c r="B176" s="94">
        <v>1989</v>
      </c>
      <c r="C176" s="94" t="s">
        <v>496</v>
      </c>
      <c r="D176" s="96">
        <v>112223</v>
      </c>
      <c r="E176" s="95"/>
      <c r="F176" s="88"/>
      <c r="H176" s="81" t="s">
        <v>523</v>
      </c>
      <c r="I176" s="81">
        <v>1989</v>
      </c>
      <c r="J176" s="81" t="s">
        <v>496</v>
      </c>
      <c r="K176" s="100">
        <v>40</v>
      </c>
      <c r="L176" s="95"/>
      <c r="M176" s="88"/>
    </row>
    <row r="177" spans="1:13" x14ac:dyDescent="0.2">
      <c r="A177" s="94" t="s">
        <v>516</v>
      </c>
      <c r="B177" s="94">
        <v>1989</v>
      </c>
      <c r="C177" s="94" t="s">
        <v>497</v>
      </c>
      <c r="D177" s="96">
        <v>113466</v>
      </c>
      <c r="E177" s="95"/>
      <c r="F177" s="88"/>
      <c r="H177" s="81" t="s">
        <v>523</v>
      </c>
      <c r="I177" s="81">
        <v>1989</v>
      </c>
      <c r="J177" s="81" t="s">
        <v>497</v>
      </c>
      <c r="K177" s="100">
        <v>39.5</v>
      </c>
      <c r="L177" s="95"/>
      <c r="M177" s="88"/>
    </row>
    <row r="178" spans="1:13" x14ac:dyDescent="0.2">
      <c r="A178" s="94" t="s">
        <v>516</v>
      </c>
      <c r="B178" s="94">
        <v>1989</v>
      </c>
      <c r="C178" s="94" t="s">
        <v>498</v>
      </c>
      <c r="D178" s="96">
        <v>113652</v>
      </c>
      <c r="E178" s="95"/>
      <c r="F178" s="88"/>
      <c r="H178" s="81" t="s">
        <v>523</v>
      </c>
      <c r="I178" s="81">
        <v>1989</v>
      </c>
      <c r="J178" s="81" t="s">
        <v>498</v>
      </c>
      <c r="K178" s="100">
        <v>39.5</v>
      </c>
      <c r="L178" s="95"/>
      <c r="M178" s="88"/>
    </row>
    <row r="179" spans="1:13" x14ac:dyDescent="0.2">
      <c r="A179" s="94" t="s">
        <v>516</v>
      </c>
      <c r="B179" s="94">
        <v>1989</v>
      </c>
      <c r="C179" s="94" t="s">
        <v>499</v>
      </c>
      <c r="D179" s="96">
        <v>113601</v>
      </c>
      <c r="E179" s="95"/>
      <c r="F179" s="88"/>
      <c r="H179" s="81" t="s">
        <v>523</v>
      </c>
      <c r="I179" s="81">
        <v>1989</v>
      </c>
      <c r="J179" s="81" t="s">
        <v>499</v>
      </c>
      <c r="K179" s="100">
        <v>39.5</v>
      </c>
      <c r="L179" s="95"/>
      <c r="M179" s="88"/>
    </row>
    <row r="180" spans="1:13" x14ac:dyDescent="0.2">
      <c r="A180" s="94" t="s">
        <v>516</v>
      </c>
      <c r="B180" s="94">
        <v>1990</v>
      </c>
      <c r="C180" s="94" t="s">
        <v>488</v>
      </c>
      <c r="D180" s="96">
        <v>111999</v>
      </c>
      <c r="E180" s="95"/>
      <c r="F180" s="88"/>
      <c r="H180" s="81" t="s">
        <v>523</v>
      </c>
      <c r="I180" s="81">
        <v>1990</v>
      </c>
      <c r="J180" s="81" t="s">
        <v>488</v>
      </c>
      <c r="K180" s="100">
        <v>39.200000000000003</v>
      </c>
      <c r="L180" s="95"/>
      <c r="M180" s="88"/>
    </row>
    <row r="181" spans="1:13" x14ac:dyDescent="0.2">
      <c r="A181" s="94" t="s">
        <v>516</v>
      </c>
      <c r="B181" s="94">
        <v>1990</v>
      </c>
      <c r="C181" s="94" t="s">
        <v>489</v>
      </c>
      <c r="D181" s="96">
        <v>112555</v>
      </c>
      <c r="E181" s="95"/>
      <c r="F181" s="88"/>
      <c r="H181" s="81" t="s">
        <v>523</v>
      </c>
      <c r="I181" s="81">
        <v>1990</v>
      </c>
      <c r="J181" s="81" t="s">
        <v>489</v>
      </c>
      <c r="K181" s="100">
        <v>39</v>
      </c>
      <c r="L181" s="95"/>
      <c r="M181" s="88"/>
    </row>
    <row r="182" spans="1:13" x14ac:dyDescent="0.2">
      <c r="A182" s="94" t="s">
        <v>516</v>
      </c>
      <c r="B182" s="94">
        <v>1990</v>
      </c>
      <c r="C182" s="94" t="s">
        <v>490</v>
      </c>
      <c r="D182" s="96">
        <v>113196</v>
      </c>
      <c r="E182" s="95"/>
      <c r="F182" s="88"/>
      <c r="H182" s="81" t="s">
        <v>523</v>
      </c>
      <c r="I182" s="81">
        <v>1990</v>
      </c>
      <c r="J182" s="81" t="s">
        <v>490</v>
      </c>
      <c r="K182" s="100">
        <v>39.299999999999997</v>
      </c>
      <c r="L182" s="95"/>
      <c r="M182" s="88"/>
    </row>
    <row r="183" spans="1:13" x14ac:dyDescent="0.2">
      <c r="A183" s="94" t="s">
        <v>516</v>
      </c>
      <c r="B183" s="94">
        <v>1990</v>
      </c>
      <c r="C183" s="94" t="s">
        <v>491</v>
      </c>
      <c r="D183" s="96">
        <v>111709</v>
      </c>
      <c r="E183" s="95"/>
      <c r="F183" s="88"/>
      <c r="H183" s="81" t="s">
        <v>523</v>
      </c>
      <c r="I183" s="81">
        <v>1990</v>
      </c>
      <c r="J183" s="81" t="s">
        <v>491</v>
      </c>
      <c r="K183" s="100">
        <v>38.5</v>
      </c>
      <c r="L183" s="95"/>
      <c r="M183" s="88"/>
    </row>
    <row r="184" spans="1:13" x14ac:dyDescent="0.2">
      <c r="A184" s="94" t="s">
        <v>516</v>
      </c>
      <c r="B184" s="94">
        <v>1990</v>
      </c>
      <c r="C184" s="94" t="s">
        <v>492</v>
      </c>
      <c r="D184" s="96">
        <v>114647</v>
      </c>
      <c r="E184" s="95"/>
      <c r="F184" s="88"/>
      <c r="H184" s="81" t="s">
        <v>523</v>
      </c>
      <c r="I184" s="81">
        <v>1990</v>
      </c>
      <c r="J184" s="81" t="s">
        <v>492</v>
      </c>
      <c r="K184" s="100">
        <v>39.5</v>
      </c>
      <c r="L184" s="95"/>
      <c r="M184" s="88"/>
    </row>
    <row r="185" spans="1:13" x14ac:dyDescent="0.2">
      <c r="A185" s="94" t="s">
        <v>516</v>
      </c>
      <c r="B185" s="94">
        <v>1990</v>
      </c>
      <c r="C185" s="94" t="s">
        <v>493</v>
      </c>
      <c r="D185" s="96">
        <v>112592</v>
      </c>
      <c r="E185" s="95"/>
      <c r="F185" s="88"/>
      <c r="H185" s="81" t="s">
        <v>523</v>
      </c>
      <c r="I185" s="81">
        <v>1990</v>
      </c>
      <c r="J185" s="81" t="s">
        <v>493</v>
      </c>
      <c r="K185" s="100">
        <v>39.9</v>
      </c>
      <c r="L185" s="95"/>
      <c r="M185" s="88"/>
    </row>
    <row r="186" spans="1:13" x14ac:dyDescent="0.2">
      <c r="A186" s="94" t="s">
        <v>516</v>
      </c>
      <c r="B186" s="94">
        <v>1990</v>
      </c>
      <c r="C186" s="94" t="s">
        <v>494</v>
      </c>
      <c r="D186" s="96">
        <v>109024</v>
      </c>
      <c r="E186" s="95"/>
      <c r="F186" s="88"/>
      <c r="H186" s="81" t="s">
        <v>523</v>
      </c>
      <c r="I186" s="81">
        <v>1990</v>
      </c>
      <c r="J186" s="81" t="s">
        <v>494</v>
      </c>
      <c r="K186" s="100">
        <v>39.9</v>
      </c>
      <c r="L186" s="95"/>
      <c r="M186" s="88"/>
    </row>
    <row r="187" spans="1:13" x14ac:dyDescent="0.2">
      <c r="A187" s="94" t="s">
        <v>516</v>
      </c>
      <c r="B187" s="94">
        <v>1990</v>
      </c>
      <c r="C187" s="94" t="s">
        <v>495</v>
      </c>
      <c r="D187" s="96">
        <v>108800</v>
      </c>
      <c r="E187" s="95"/>
      <c r="F187" s="88"/>
      <c r="H187" s="81" t="s">
        <v>523</v>
      </c>
      <c r="I187" s="81">
        <v>1990</v>
      </c>
      <c r="J187" s="81" t="s">
        <v>495</v>
      </c>
      <c r="K187" s="100">
        <v>40</v>
      </c>
      <c r="L187" s="95"/>
      <c r="M187" s="88"/>
    </row>
    <row r="188" spans="1:13" x14ac:dyDescent="0.2">
      <c r="A188" s="94" t="s">
        <v>516</v>
      </c>
      <c r="B188" s="94">
        <v>1990</v>
      </c>
      <c r="C188" s="94" t="s">
        <v>496</v>
      </c>
      <c r="D188" s="96">
        <v>113943</v>
      </c>
      <c r="E188" s="95"/>
      <c r="F188" s="88"/>
      <c r="H188" s="81" t="s">
        <v>523</v>
      </c>
      <c r="I188" s="81">
        <v>1990</v>
      </c>
      <c r="J188" s="81" t="s">
        <v>496</v>
      </c>
      <c r="K188" s="100">
        <v>39.9</v>
      </c>
      <c r="L188" s="95"/>
      <c r="M188" s="88"/>
    </row>
    <row r="189" spans="1:13" x14ac:dyDescent="0.2">
      <c r="A189" s="94" t="s">
        <v>516</v>
      </c>
      <c r="B189" s="94">
        <v>1990</v>
      </c>
      <c r="C189" s="94" t="s">
        <v>497</v>
      </c>
      <c r="D189" s="96">
        <v>114569</v>
      </c>
      <c r="E189" s="95"/>
      <c r="F189" s="88"/>
      <c r="H189" s="81" t="s">
        <v>523</v>
      </c>
      <c r="I189" s="81">
        <v>1990</v>
      </c>
      <c r="J189" s="81" t="s">
        <v>497</v>
      </c>
      <c r="K189" s="100">
        <v>39.299999999999997</v>
      </c>
      <c r="L189" s="95"/>
      <c r="M189" s="88"/>
    </row>
    <row r="190" spans="1:13" x14ac:dyDescent="0.2">
      <c r="A190" s="94" t="s">
        <v>516</v>
      </c>
      <c r="B190" s="94">
        <v>1990</v>
      </c>
      <c r="C190" s="94" t="s">
        <v>498</v>
      </c>
      <c r="D190" s="96">
        <v>114198</v>
      </c>
      <c r="E190" s="95"/>
      <c r="F190" s="88"/>
      <c r="H190" s="81" t="s">
        <v>523</v>
      </c>
      <c r="I190" s="81">
        <v>1990</v>
      </c>
      <c r="J190" s="81" t="s">
        <v>498</v>
      </c>
      <c r="K190" s="100">
        <v>38.9</v>
      </c>
      <c r="L190" s="95"/>
      <c r="M190" s="88"/>
    </row>
    <row r="191" spans="1:13" x14ac:dyDescent="0.2">
      <c r="A191" s="94" t="s">
        <v>516</v>
      </c>
      <c r="B191" s="94">
        <v>1990</v>
      </c>
      <c r="C191" s="94" t="s">
        <v>499</v>
      </c>
      <c r="D191" s="96">
        <v>114370</v>
      </c>
      <c r="E191" s="95"/>
      <c r="F191" s="88"/>
      <c r="H191" s="81" t="s">
        <v>523</v>
      </c>
      <c r="I191" s="81">
        <v>1990</v>
      </c>
      <c r="J191" s="81" t="s">
        <v>499</v>
      </c>
      <c r="K191" s="100">
        <v>39.299999999999997</v>
      </c>
      <c r="L191" s="95"/>
      <c r="M191" s="88"/>
    </row>
    <row r="192" spans="1:13" x14ac:dyDescent="0.2">
      <c r="A192" s="94" t="s">
        <v>516</v>
      </c>
      <c r="B192" s="94">
        <v>1991</v>
      </c>
      <c r="C192" s="94" t="s">
        <v>488</v>
      </c>
      <c r="D192" s="96">
        <v>111151</v>
      </c>
      <c r="E192" s="95"/>
      <c r="F192" s="88"/>
      <c r="H192" s="81" t="s">
        <v>523</v>
      </c>
      <c r="I192" s="81">
        <v>1991</v>
      </c>
      <c r="J192" s="81" t="s">
        <v>488</v>
      </c>
      <c r="K192" s="100">
        <v>38.9</v>
      </c>
      <c r="L192" s="95"/>
      <c r="M192" s="88"/>
    </row>
    <row r="193" spans="1:13" x14ac:dyDescent="0.2">
      <c r="A193" s="94" t="s">
        <v>516</v>
      </c>
      <c r="B193" s="94">
        <v>1991</v>
      </c>
      <c r="C193" s="94" t="s">
        <v>489</v>
      </c>
      <c r="D193" s="96">
        <v>111463</v>
      </c>
      <c r="E193" s="95"/>
      <c r="F193" s="88"/>
      <c r="H193" s="81" t="s">
        <v>523</v>
      </c>
      <c r="I193" s="81">
        <v>1991</v>
      </c>
      <c r="J193" s="81" t="s">
        <v>489</v>
      </c>
      <c r="K193" s="100">
        <v>38.799999999999997</v>
      </c>
      <c r="L193" s="95"/>
      <c r="M193" s="88"/>
    </row>
    <row r="194" spans="1:13" x14ac:dyDescent="0.2">
      <c r="A194" s="94" t="s">
        <v>516</v>
      </c>
      <c r="B194" s="94">
        <v>1991</v>
      </c>
      <c r="C194" s="94" t="s">
        <v>490</v>
      </c>
      <c r="D194" s="96">
        <v>111908</v>
      </c>
      <c r="E194" s="95"/>
      <c r="F194" s="88"/>
      <c r="H194" s="81" t="s">
        <v>523</v>
      </c>
      <c r="I194" s="81">
        <v>1991</v>
      </c>
      <c r="J194" s="81" t="s">
        <v>490</v>
      </c>
      <c r="K194" s="100">
        <v>39</v>
      </c>
      <c r="L194" s="95"/>
      <c r="M194" s="88"/>
    </row>
    <row r="195" spans="1:13" x14ac:dyDescent="0.2">
      <c r="A195" s="94" t="s">
        <v>516</v>
      </c>
      <c r="B195" s="94">
        <v>1991</v>
      </c>
      <c r="C195" s="94" t="s">
        <v>491</v>
      </c>
      <c r="D195" s="96">
        <v>112995</v>
      </c>
      <c r="E195" s="95"/>
      <c r="F195" s="88"/>
      <c r="H195" s="81" t="s">
        <v>523</v>
      </c>
      <c r="I195" s="81">
        <v>1991</v>
      </c>
      <c r="J195" s="81" t="s">
        <v>491</v>
      </c>
      <c r="K195" s="100">
        <v>39.1</v>
      </c>
      <c r="L195" s="95"/>
      <c r="M195" s="88"/>
    </row>
    <row r="196" spans="1:13" x14ac:dyDescent="0.2">
      <c r="A196" s="94" t="s">
        <v>516</v>
      </c>
      <c r="B196" s="94">
        <v>1991</v>
      </c>
      <c r="C196" s="94" t="s">
        <v>492</v>
      </c>
      <c r="D196" s="96">
        <v>112981</v>
      </c>
      <c r="E196" s="95"/>
      <c r="F196" s="88"/>
      <c r="H196" s="81" t="s">
        <v>523</v>
      </c>
      <c r="I196" s="81">
        <v>1991</v>
      </c>
      <c r="J196" s="81" t="s">
        <v>492</v>
      </c>
      <c r="K196" s="100">
        <v>39.4</v>
      </c>
      <c r="L196" s="95"/>
      <c r="M196" s="88"/>
    </row>
    <row r="197" spans="1:13" x14ac:dyDescent="0.2">
      <c r="A197" s="94" t="s">
        <v>516</v>
      </c>
      <c r="B197" s="94">
        <v>1991</v>
      </c>
      <c r="C197" s="94" t="s">
        <v>493</v>
      </c>
      <c r="D197" s="96">
        <v>111357</v>
      </c>
      <c r="E197" s="95"/>
      <c r="F197" s="88"/>
      <c r="H197" s="81" t="s">
        <v>523</v>
      </c>
      <c r="I197" s="81">
        <v>1991</v>
      </c>
      <c r="J197" s="81" t="s">
        <v>493</v>
      </c>
      <c r="K197" s="100">
        <v>39.5</v>
      </c>
      <c r="L197" s="95"/>
      <c r="M197" s="88"/>
    </row>
    <row r="198" spans="1:13" x14ac:dyDescent="0.2">
      <c r="A198" s="94" t="s">
        <v>516</v>
      </c>
      <c r="B198" s="94">
        <v>1991</v>
      </c>
      <c r="C198" s="94" t="s">
        <v>494</v>
      </c>
      <c r="D198" s="96">
        <v>107729</v>
      </c>
      <c r="E198" s="95"/>
      <c r="F198" s="88"/>
      <c r="H198" s="81" t="s">
        <v>523</v>
      </c>
      <c r="I198" s="81">
        <v>1991</v>
      </c>
      <c r="J198" s="81" t="s">
        <v>494</v>
      </c>
      <c r="K198" s="100">
        <v>39.6</v>
      </c>
      <c r="L198" s="95"/>
      <c r="M198" s="88"/>
    </row>
    <row r="199" spans="1:13" x14ac:dyDescent="0.2">
      <c r="A199" s="94" t="s">
        <v>516</v>
      </c>
      <c r="B199" s="94">
        <v>1991</v>
      </c>
      <c r="C199" s="94" t="s">
        <v>495</v>
      </c>
      <c r="D199" s="96">
        <v>107671</v>
      </c>
      <c r="E199" s="95"/>
      <c r="F199" s="88"/>
      <c r="H199" s="81" t="s">
        <v>523</v>
      </c>
      <c r="I199" s="81">
        <v>1991</v>
      </c>
      <c r="J199" s="81" t="s">
        <v>495</v>
      </c>
      <c r="K199" s="100">
        <v>39.700000000000003</v>
      </c>
      <c r="L199" s="95"/>
      <c r="M199" s="88"/>
    </row>
    <row r="200" spans="1:13" x14ac:dyDescent="0.2">
      <c r="A200" s="94" t="s">
        <v>516</v>
      </c>
      <c r="B200" s="94">
        <v>1991</v>
      </c>
      <c r="C200" s="94" t="s">
        <v>496</v>
      </c>
      <c r="D200" s="96">
        <v>113087</v>
      </c>
      <c r="E200" s="95"/>
      <c r="F200" s="88"/>
      <c r="H200" s="81" t="s">
        <v>523</v>
      </c>
      <c r="I200" s="81">
        <v>1991</v>
      </c>
      <c r="J200" s="81" t="s">
        <v>496</v>
      </c>
      <c r="K200" s="100">
        <v>39.5</v>
      </c>
      <c r="L200" s="95"/>
      <c r="M200" s="88"/>
    </row>
    <row r="201" spans="1:13" x14ac:dyDescent="0.2">
      <c r="A201" s="94" t="s">
        <v>516</v>
      </c>
      <c r="B201" s="94">
        <v>1991</v>
      </c>
      <c r="C201" s="94" t="s">
        <v>497</v>
      </c>
      <c r="D201" s="96">
        <v>113982</v>
      </c>
      <c r="E201" s="95"/>
      <c r="F201" s="88"/>
      <c r="H201" s="81" t="s">
        <v>523</v>
      </c>
      <c r="I201" s="81">
        <v>1991</v>
      </c>
      <c r="J201" s="81" t="s">
        <v>497</v>
      </c>
      <c r="K201" s="100">
        <v>39.5</v>
      </c>
      <c r="L201" s="95"/>
      <c r="M201" s="88"/>
    </row>
    <row r="202" spans="1:13" x14ac:dyDescent="0.2">
      <c r="A202" s="94" t="s">
        <v>516</v>
      </c>
      <c r="B202" s="94">
        <v>1991</v>
      </c>
      <c r="C202" s="94" t="s">
        <v>498</v>
      </c>
      <c r="D202" s="96">
        <v>114107</v>
      </c>
      <c r="E202" s="95"/>
      <c r="F202" s="88"/>
      <c r="H202" s="81" t="s">
        <v>523</v>
      </c>
      <c r="I202" s="81">
        <v>1991</v>
      </c>
      <c r="J202" s="81" t="s">
        <v>498</v>
      </c>
      <c r="K202" s="100">
        <v>38.6</v>
      </c>
      <c r="L202" s="95"/>
      <c r="M202" s="88"/>
    </row>
    <row r="203" spans="1:13" x14ac:dyDescent="0.2">
      <c r="A203" s="94" t="s">
        <v>516</v>
      </c>
      <c r="B203" s="94">
        <v>1991</v>
      </c>
      <c r="C203" s="94" t="s">
        <v>499</v>
      </c>
      <c r="D203" s="96">
        <v>113222</v>
      </c>
      <c r="E203" s="95"/>
      <c r="F203" s="88"/>
      <c r="H203" s="81" t="s">
        <v>523</v>
      </c>
      <c r="I203" s="81">
        <v>1991</v>
      </c>
      <c r="J203" s="81" t="s">
        <v>499</v>
      </c>
      <c r="K203" s="100">
        <v>39</v>
      </c>
      <c r="L203" s="95"/>
      <c r="M203" s="88"/>
    </row>
    <row r="204" spans="1:13" x14ac:dyDescent="0.2">
      <c r="A204" s="94" t="s">
        <v>516</v>
      </c>
      <c r="B204" s="94">
        <v>1992</v>
      </c>
      <c r="C204" s="94" t="s">
        <v>488</v>
      </c>
      <c r="D204" s="96">
        <v>111464</v>
      </c>
      <c r="E204" s="95"/>
      <c r="F204" s="88"/>
      <c r="H204" s="81" t="s">
        <v>523</v>
      </c>
      <c r="I204" s="81">
        <v>1992</v>
      </c>
      <c r="J204" s="81" t="s">
        <v>488</v>
      </c>
      <c r="K204" s="100">
        <v>38.9</v>
      </c>
      <c r="L204" s="95"/>
      <c r="M204" s="88"/>
    </row>
    <row r="205" spans="1:13" x14ac:dyDescent="0.2">
      <c r="A205" s="94" t="s">
        <v>516</v>
      </c>
      <c r="B205" s="94">
        <v>1992</v>
      </c>
      <c r="C205" s="94" t="s">
        <v>489</v>
      </c>
      <c r="D205" s="96">
        <v>111612</v>
      </c>
      <c r="E205" s="95"/>
      <c r="F205" s="88"/>
      <c r="H205" s="81" t="s">
        <v>523</v>
      </c>
      <c r="I205" s="81">
        <v>1992</v>
      </c>
      <c r="J205" s="81" t="s">
        <v>489</v>
      </c>
      <c r="K205" s="100">
        <v>38.9</v>
      </c>
      <c r="L205" s="95"/>
      <c r="M205" s="88"/>
    </row>
    <row r="206" spans="1:13" x14ac:dyDescent="0.2">
      <c r="A206" s="94" t="s">
        <v>516</v>
      </c>
      <c r="B206" s="94">
        <v>1992</v>
      </c>
      <c r="C206" s="94" t="s">
        <v>490</v>
      </c>
      <c r="D206" s="96">
        <v>112339</v>
      </c>
      <c r="E206" s="95"/>
      <c r="F206" s="88"/>
      <c r="H206" s="81" t="s">
        <v>523</v>
      </c>
      <c r="I206" s="81">
        <v>1992</v>
      </c>
      <c r="J206" s="81" t="s">
        <v>490</v>
      </c>
      <c r="K206" s="100">
        <v>39.200000000000003</v>
      </c>
      <c r="L206" s="95"/>
      <c r="M206" s="88"/>
    </row>
    <row r="207" spans="1:13" x14ac:dyDescent="0.2">
      <c r="A207" s="94" t="s">
        <v>516</v>
      </c>
      <c r="B207" s="94">
        <v>1992</v>
      </c>
      <c r="C207" s="94" t="s">
        <v>491</v>
      </c>
      <c r="D207" s="96">
        <v>112169</v>
      </c>
      <c r="E207" s="95"/>
      <c r="F207" s="88"/>
      <c r="H207" s="81" t="s">
        <v>523</v>
      </c>
      <c r="I207" s="81">
        <v>1992</v>
      </c>
      <c r="J207" s="81" t="s">
        <v>491</v>
      </c>
      <c r="K207" s="100">
        <v>38.299999999999997</v>
      </c>
      <c r="L207" s="95"/>
      <c r="M207" s="88"/>
    </row>
    <row r="208" spans="1:13" x14ac:dyDescent="0.2">
      <c r="A208" s="94" t="s">
        <v>516</v>
      </c>
      <c r="B208" s="94">
        <v>1992</v>
      </c>
      <c r="C208" s="94" t="s">
        <v>492</v>
      </c>
      <c r="D208" s="96">
        <v>113837</v>
      </c>
      <c r="E208" s="95"/>
      <c r="F208" s="88"/>
      <c r="H208" s="81" t="s">
        <v>523</v>
      </c>
      <c r="I208" s="81">
        <v>1992</v>
      </c>
      <c r="J208" s="81" t="s">
        <v>492</v>
      </c>
      <c r="K208" s="100">
        <v>39.5</v>
      </c>
      <c r="L208" s="95"/>
      <c r="M208" s="88"/>
    </row>
    <row r="209" spans="1:13" x14ac:dyDescent="0.2">
      <c r="A209" s="94" t="s">
        <v>516</v>
      </c>
      <c r="B209" s="94">
        <v>1992</v>
      </c>
      <c r="C209" s="94" t="s">
        <v>493</v>
      </c>
      <c r="D209" s="96">
        <v>112246</v>
      </c>
      <c r="E209" s="95"/>
      <c r="F209" s="88"/>
      <c r="H209" s="81" t="s">
        <v>523</v>
      </c>
      <c r="I209" s="81">
        <v>1992</v>
      </c>
      <c r="J209" s="81" t="s">
        <v>493</v>
      </c>
      <c r="K209" s="100">
        <v>39.6</v>
      </c>
      <c r="L209" s="95"/>
      <c r="M209" s="88"/>
    </row>
    <row r="210" spans="1:13" x14ac:dyDescent="0.2">
      <c r="A210" s="94" t="s">
        <v>516</v>
      </c>
      <c r="B210" s="94">
        <v>1992</v>
      </c>
      <c r="C210" s="94" t="s">
        <v>494</v>
      </c>
      <c r="D210" s="96">
        <v>109216</v>
      </c>
      <c r="E210" s="95"/>
      <c r="F210" s="88"/>
      <c r="H210" s="81" t="s">
        <v>523</v>
      </c>
      <c r="I210" s="81">
        <v>1992</v>
      </c>
      <c r="J210" s="81" t="s">
        <v>494</v>
      </c>
      <c r="K210" s="100">
        <v>39.700000000000003</v>
      </c>
      <c r="L210" s="95"/>
      <c r="M210" s="88"/>
    </row>
    <row r="211" spans="1:13" x14ac:dyDescent="0.2">
      <c r="A211" s="94" t="s">
        <v>516</v>
      </c>
      <c r="B211" s="94">
        <v>1992</v>
      </c>
      <c r="C211" s="94" t="s">
        <v>495</v>
      </c>
      <c r="D211" s="96">
        <v>108476</v>
      </c>
      <c r="E211" s="95"/>
      <c r="F211" s="88"/>
      <c r="H211" s="81" t="s">
        <v>523</v>
      </c>
      <c r="I211" s="81">
        <v>1992</v>
      </c>
      <c r="J211" s="81" t="s">
        <v>495</v>
      </c>
      <c r="K211" s="100">
        <v>39.6</v>
      </c>
      <c r="L211" s="95"/>
      <c r="M211" s="88"/>
    </row>
    <row r="212" spans="1:13" x14ac:dyDescent="0.2">
      <c r="A212" s="94" t="s">
        <v>516</v>
      </c>
      <c r="B212" s="94">
        <v>1992</v>
      </c>
      <c r="C212" s="94" t="s">
        <v>496</v>
      </c>
      <c r="D212" s="96">
        <v>112940</v>
      </c>
      <c r="E212" s="95"/>
      <c r="F212" s="88"/>
      <c r="H212" s="81" t="s">
        <v>523</v>
      </c>
      <c r="I212" s="81">
        <v>1992</v>
      </c>
      <c r="J212" s="81" t="s">
        <v>496</v>
      </c>
      <c r="K212" s="100">
        <v>36.6</v>
      </c>
      <c r="L212" s="95"/>
      <c r="M212" s="88"/>
    </row>
    <row r="213" spans="1:13" x14ac:dyDescent="0.2">
      <c r="A213" s="94" t="s">
        <v>516</v>
      </c>
      <c r="B213" s="94">
        <v>1992</v>
      </c>
      <c r="C213" s="94" t="s">
        <v>497</v>
      </c>
      <c r="D213" s="96">
        <v>114476</v>
      </c>
      <c r="E213" s="95"/>
      <c r="F213" s="88"/>
      <c r="H213" s="81" t="s">
        <v>523</v>
      </c>
      <c r="I213" s="81">
        <v>1992</v>
      </c>
      <c r="J213" s="81" t="s">
        <v>497</v>
      </c>
      <c r="K213" s="100">
        <v>39.1</v>
      </c>
      <c r="L213" s="95"/>
      <c r="M213" s="88"/>
    </row>
    <row r="214" spans="1:13" x14ac:dyDescent="0.2">
      <c r="A214" s="94" t="s">
        <v>516</v>
      </c>
      <c r="B214" s="94">
        <v>1992</v>
      </c>
      <c r="C214" s="94" t="s">
        <v>498</v>
      </c>
      <c r="D214" s="96">
        <v>115107</v>
      </c>
      <c r="E214" s="95"/>
      <c r="F214" s="88"/>
      <c r="H214" s="81" t="s">
        <v>523</v>
      </c>
      <c r="I214" s="81">
        <v>1992</v>
      </c>
      <c r="J214" s="81" t="s">
        <v>498</v>
      </c>
      <c r="K214" s="100">
        <v>38.799999999999997</v>
      </c>
      <c r="L214" s="95"/>
      <c r="M214" s="88"/>
    </row>
    <row r="215" spans="1:13" x14ac:dyDescent="0.2">
      <c r="A215" s="94" t="s">
        <v>516</v>
      </c>
      <c r="B215" s="94">
        <v>1992</v>
      </c>
      <c r="C215" s="94" t="s">
        <v>499</v>
      </c>
      <c r="D215" s="96">
        <v>114973</v>
      </c>
      <c r="E215" s="95"/>
      <c r="F215" s="88"/>
      <c r="H215" s="81" t="s">
        <v>523</v>
      </c>
      <c r="I215" s="81">
        <v>1992</v>
      </c>
      <c r="J215" s="81" t="s">
        <v>499</v>
      </c>
      <c r="K215" s="100">
        <v>39.200000000000003</v>
      </c>
      <c r="L215" s="95"/>
      <c r="M215" s="88"/>
    </row>
    <row r="216" spans="1:13" x14ac:dyDescent="0.2">
      <c r="A216" s="94" t="s">
        <v>516</v>
      </c>
      <c r="B216" s="94">
        <v>1993</v>
      </c>
      <c r="C216" s="94" t="s">
        <v>488</v>
      </c>
      <c r="D216" s="96">
        <v>112378</v>
      </c>
      <c r="E216" s="95"/>
      <c r="F216" s="88"/>
      <c r="H216" s="81" t="s">
        <v>523</v>
      </c>
      <c r="I216" s="81">
        <v>1993</v>
      </c>
      <c r="J216" s="81" t="s">
        <v>488</v>
      </c>
      <c r="K216" s="100">
        <v>38.9</v>
      </c>
      <c r="L216" s="95"/>
      <c r="M216" s="88"/>
    </row>
    <row r="217" spans="1:13" x14ac:dyDescent="0.2">
      <c r="A217" s="94" t="s">
        <v>516</v>
      </c>
      <c r="B217" s="94">
        <v>1993</v>
      </c>
      <c r="C217" s="94" t="s">
        <v>489</v>
      </c>
      <c r="D217" s="96">
        <v>113078</v>
      </c>
      <c r="E217" s="95"/>
      <c r="F217" s="88"/>
      <c r="H217" s="81" t="s">
        <v>523</v>
      </c>
      <c r="I217" s="81">
        <v>1993</v>
      </c>
      <c r="J217" s="81" t="s">
        <v>489</v>
      </c>
      <c r="K217" s="100">
        <v>38.9</v>
      </c>
      <c r="L217" s="95"/>
      <c r="M217" s="88"/>
    </row>
    <row r="218" spans="1:13" x14ac:dyDescent="0.2">
      <c r="A218" s="94" t="s">
        <v>516</v>
      </c>
      <c r="B218" s="94">
        <v>1993</v>
      </c>
      <c r="C218" s="94" t="s">
        <v>490</v>
      </c>
      <c r="D218" s="96">
        <v>113422</v>
      </c>
      <c r="E218" s="95"/>
      <c r="F218" s="88"/>
      <c r="H218" s="81" t="s">
        <v>523</v>
      </c>
      <c r="I218" s="81">
        <v>1993</v>
      </c>
      <c r="J218" s="81" t="s">
        <v>490</v>
      </c>
      <c r="K218" s="100">
        <v>39.200000000000003</v>
      </c>
      <c r="L218" s="95"/>
      <c r="M218" s="88"/>
    </row>
    <row r="219" spans="1:13" x14ac:dyDescent="0.2">
      <c r="A219" s="94" t="s">
        <v>516</v>
      </c>
      <c r="B219" s="94">
        <v>1993</v>
      </c>
      <c r="C219" s="94" t="s">
        <v>491</v>
      </c>
      <c r="D219" s="96">
        <v>113026</v>
      </c>
      <c r="E219" s="95"/>
      <c r="F219" s="88"/>
      <c r="H219" s="81" t="s">
        <v>523</v>
      </c>
      <c r="I219" s="81">
        <v>1993</v>
      </c>
      <c r="J219" s="81" t="s">
        <v>491</v>
      </c>
      <c r="K219" s="100">
        <v>39.200000000000003</v>
      </c>
      <c r="L219" s="95"/>
      <c r="M219" s="88"/>
    </row>
    <row r="220" spans="1:13" x14ac:dyDescent="0.2">
      <c r="A220" s="94" t="s">
        <v>516</v>
      </c>
      <c r="B220" s="94">
        <v>1993</v>
      </c>
      <c r="C220" s="94" t="s">
        <v>492</v>
      </c>
      <c r="D220" s="96">
        <v>115629</v>
      </c>
      <c r="E220" s="95"/>
      <c r="F220" s="88"/>
      <c r="H220" s="81" t="s">
        <v>523</v>
      </c>
      <c r="I220" s="81">
        <v>1993</v>
      </c>
      <c r="J220" s="81" t="s">
        <v>492</v>
      </c>
      <c r="K220" s="100">
        <v>39.6</v>
      </c>
      <c r="L220" s="95"/>
      <c r="M220" s="88"/>
    </row>
    <row r="221" spans="1:13" x14ac:dyDescent="0.2">
      <c r="A221" s="94" t="s">
        <v>516</v>
      </c>
      <c r="B221" s="94">
        <v>1993</v>
      </c>
      <c r="C221" s="94" t="s">
        <v>493</v>
      </c>
      <c r="D221" s="96">
        <v>114613</v>
      </c>
      <c r="E221" s="95"/>
      <c r="F221" s="88"/>
      <c r="H221" s="81" t="s">
        <v>523</v>
      </c>
      <c r="I221" s="81">
        <v>1993</v>
      </c>
      <c r="J221" s="81" t="s">
        <v>493</v>
      </c>
      <c r="K221" s="100">
        <v>39.700000000000003</v>
      </c>
      <c r="L221" s="95"/>
      <c r="M221" s="88"/>
    </row>
    <row r="222" spans="1:13" x14ac:dyDescent="0.2">
      <c r="A222" s="94" t="s">
        <v>516</v>
      </c>
      <c r="B222" s="94">
        <v>1993</v>
      </c>
      <c r="C222" s="94" t="s">
        <v>494</v>
      </c>
      <c r="D222" s="96">
        <v>110459</v>
      </c>
      <c r="E222" s="95"/>
      <c r="F222" s="88"/>
      <c r="H222" s="81" t="s">
        <v>523</v>
      </c>
      <c r="I222" s="81">
        <v>1993</v>
      </c>
      <c r="J222" s="81" t="s">
        <v>494</v>
      </c>
      <c r="K222" s="100">
        <v>39.799999999999997</v>
      </c>
      <c r="L222" s="95"/>
      <c r="M222" s="88"/>
    </row>
    <row r="223" spans="1:13" x14ac:dyDescent="0.2">
      <c r="A223" s="94" t="s">
        <v>516</v>
      </c>
      <c r="B223" s="94">
        <v>1993</v>
      </c>
      <c r="C223" s="94" t="s">
        <v>495</v>
      </c>
      <c r="D223" s="96">
        <v>110638</v>
      </c>
      <c r="E223" s="95"/>
      <c r="F223" s="88"/>
      <c r="H223" s="81" t="s">
        <v>523</v>
      </c>
      <c r="I223" s="81">
        <v>1993</v>
      </c>
      <c r="J223" s="81" t="s">
        <v>495</v>
      </c>
      <c r="K223" s="100">
        <v>39.9</v>
      </c>
      <c r="L223" s="95"/>
      <c r="M223" s="88"/>
    </row>
    <row r="224" spans="1:13" x14ac:dyDescent="0.2">
      <c r="A224" s="94" t="s">
        <v>516</v>
      </c>
      <c r="B224" s="94">
        <v>1993</v>
      </c>
      <c r="C224" s="94" t="s">
        <v>496</v>
      </c>
      <c r="D224" s="96">
        <v>115626</v>
      </c>
      <c r="E224" s="95"/>
      <c r="F224" s="88"/>
      <c r="H224" s="81" t="s">
        <v>523</v>
      </c>
      <c r="I224" s="81">
        <v>1993</v>
      </c>
      <c r="J224" s="81" t="s">
        <v>496</v>
      </c>
      <c r="K224" s="100">
        <v>39.799999999999997</v>
      </c>
      <c r="L224" s="95"/>
      <c r="M224" s="88"/>
    </row>
    <row r="225" spans="1:13" x14ac:dyDescent="0.2">
      <c r="A225" s="94" t="s">
        <v>516</v>
      </c>
      <c r="B225" s="94">
        <v>1993</v>
      </c>
      <c r="C225" s="94" t="s">
        <v>497</v>
      </c>
      <c r="D225" s="96">
        <v>116410</v>
      </c>
      <c r="E225" s="95"/>
      <c r="F225" s="88"/>
      <c r="H225" s="81" t="s">
        <v>523</v>
      </c>
      <c r="I225" s="81">
        <v>1993</v>
      </c>
      <c r="J225" s="81" t="s">
        <v>497</v>
      </c>
      <c r="K225" s="100">
        <v>39.4</v>
      </c>
      <c r="L225" s="95"/>
      <c r="M225" s="88"/>
    </row>
    <row r="226" spans="1:13" x14ac:dyDescent="0.2">
      <c r="A226" s="94" t="s">
        <v>516</v>
      </c>
      <c r="B226" s="94">
        <v>1993</v>
      </c>
      <c r="C226" s="94" t="s">
        <v>498</v>
      </c>
      <c r="D226" s="96">
        <v>117717</v>
      </c>
      <c r="E226" s="95"/>
      <c r="F226" s="88"/>
      <c r="H226" s="81" t="s">
        <v>523</v>
      </c>
      <c r="I226" s="81">
        <v>1993</v>
      </c>
      <c r="J226" s="81" t="s">
        <v>498</v>
      </c>
      <c r="K226" s="100">
        <v>39</v>
      </c>
      <c r="L226" s="95"/>
      <c r="M226" s="88"/>
    </row>
    <row r="227" spans="1:13" x14ac:dyDescent="0.2">
      <c r="A227" s="94" t="s">
        <v>516</v>
      </c>
      <c r="B227" s="94">
        <v>1993</v>
      </c>
      <c r="C227" s="94" t="s">
        <v>499</v>
      </c>
      <c r="D227" s="96">
        <v>117619</v>
      </c>
      <c r="E227" s="95"/>
      <c r="F227" s="88"/>
      <c r="H227" s="81" t="s">
        <v>523</v>
      </c>
      <c r="I227" s="81">
        <v>1993</v>
      </c>
      <c r="J227" s="81" t="s">
        <v>499</v>
      </c>
      <c r="K227" s="100">
        <v>39.5</v>
      </c>
      <c r="L227" s="95"/>
      <c r="M227" s="88"/>
    </row>
    <row r="228" spans="1:13" x14ac:dyDescent="0.2">
      <c r="A228" s="94" t="s">
        <v>516</v>
      </c>
      <c r="B228" s="94">
        <v>1994</v>
      </c>
      <c r="C228" s="94" t="s">
        <v>488</v>
      </c>
      <c r="D228" s="96">
        <v>114903</v>
      </c>
      <c r="E228" s="95"/>
      <c r="F228" s="88"/>
      <c r="H228" s="81" t="s">
        <v>523</v>
      </c>
      <c r="I228" s="81">
        <v>1994</v>
      </c>
      <c r="J228" s="81" t="s">
        <v>488</v>
      </c>
      <c r="K228" s="100">
        <v>38.6</v>
      </c>
      <c r="L228" s="95"/>
      <c r="M228" s="88"/>
    </row>
    <row r="229" spans="1:13" x14ac:dyDescent="0.2">
      <c r="A229" s="94" t="s">
        <v>516</v>
      </c>
      <c r="B229" s="94">
        <v>1994</v>
      </c>
      <c r="C229" s="94" t="s">
        <v>489</v>
      </c>
      <c r="D229" s="96">
        <v>116132</v>
      </c>
      <c r="E229" s="95"/>
      <c r="F229" s="88"/>
      <c r="H229" s="81" t="s">
        <v>523</v>
      </c>
      <c r="I229" s="81">
        <v>1994</v>
      </c>
      <c r="J229" s="81" t="s">
        <v>489</v>
      </c>
      <c r="K229" s="100">
        <v>38</v>
      </c>
      <c r="L229" s="95"/>
      <c r="M229" s="88"/>
    </row>
    <row r="230" spans="1:13" x14ac:dyDescent="0.2">
      <c r="A230" s="94" t="s">
        <v>516</v>
      </c>
      <c r="B230" s="94">
        <v>1994</v>
      </c>
      <c r="C230" s="94" t="s">
        <v>490</v>
      </c>
      <c r="D230" s="96">
        <v>116621</v>
      </c>
      <c r="E230" s="95"/>
      <c r="F230" s="88"/>
      <c r="H230" s="81" t="s">
        <v>523</v>
      </c>
      <c r="I230" s="81">
        <v>1994</v>
      </c>
      <c r="J230" s="81" t="s">
        <v>490</v>
      </c>
      <c r="K230" s="100">
        <v>39.1</v>
      </c>
      <c r="L230" s="95"/>
      <c r="M230" s="88"/>
    </row>
    <row r="231" spans="1:13" x14ac:dyDescent="0.2">
      <c r="A231" s="94" t="s">
        <v>516</v>
      </c>
      <c r="B231" s="94">
        <v>1994</v>
      </c>
      <c r="C231" s="94" t="s">
        <v>491</v>
      </c>
      <c r="D231" s="96">
        <v>117556</v>
      </c>
      <c r="E231" s="95"/>
      <c r="F231" s="88"/>
      <c r="H231" s="81" t="s">
        <v>523</v>
      </c>
      <c r="I231" s="81">
        <v>1994</v>
      </c>
      <c r="J231" s="81" t="s">
        <v>491</v>
      </c>
      <c r="K231" s="100">
        <v>39.4</v>
      </c>
      <c r="L231" s="95"/>
      <c r="M231" s="88"/>
    </row>
    <row r="232" spans="1:13" x14ac:dyDescent="0.2">
      <c r="A232" s="94" t="s">
        <v>516</v>
      </c>
      <c r="B232" s="94">
        <v>1994</v>
      </c>
      <c r="C232" s="94" t="s">
        <v>492</v>
      </c>
      <c r="D232" s="96">
        <v>118845</v>
      </c>
      <c r="E232" s="95"/>
      <c r="F232" s="88"/>
      <c r="H232" s="81" t="s">
        <v>523</v>
      </c>
      <c r="I232" s="81">
        <v>1994</v>
      </c>
      <c r="J232" s="81" t="s">
        <v>492</v>
      </c>
      <c r="K232" s="100">
        <v>39.5</v>
      </c>
      <c r="L232" s="95"/>
      <c r="M232" s="88"/>
    </row>
    <row r="233" spans="1:13" x14ac:dyDescent="0.2">
      <c r="A233" s="94" t="s">
        <v>516</v>
      </c>
      <c r="B233" s="94">
        <v>1994</v>
      </c>
      <c r="C233" s="94" t="s">
        <v>493</v>
      </c>
      <c r="D233" s="96">
        <v>116380</v>
      </c>
      <c r="E233" s="95"/>
      <c r="F233" s="88"/>
      <c r="H233" s="81" t="s">
        <v>523</v>
      </c>
      <c r="I233" s="81">
        <v>1994</v>
      </c>
      <c r="J233" s="81" t="s">
        <v>493</v>
      </c>
      <c r="K233" s="100">
        <v>39.700000000000003</v>
      </c>
      <c r="L233" s="95"/>
      <c r="M233" s="88"/>
    </row>
    <row r="234" spans="1:13" x14ac:dyDescent="0.2">
      <c r="A234" s="94" t="s">
        <v>516</v>
      </c>
      <c r="B234" s="94">
        <v>1994</v>
      </c>
      <c r="C234" s="94" t="s">
        <v>494</v>
      </c>
      <c r="D234" s="96">
        <v>113669</v>
      </c>
      <c r="E234" s="95"/>
      <c r="F234" s="88"/>
      <c r="H234" s="81" t="s">
        <v>523</v>
      </c>
      <c r="I234" s="81">
        <v>1994</v>
      </c>
      <c r="J234" s="81" t="s">
        <v>494</v>
      </c>
      <c r="K234" s="100">
        <v>39.700000000000003</v>
      </c>
      <c r="L234" s="95"/>
      <c r="M234" s="88"/>
    </row>
    <row r="235" spans="1:13" x14ac:dyDescent="0.2">
      <c r="A235" s="94" t="s">
        <v>516</v>
      </c>
      <c r="B235" s="94">
        <v>1994</v>
      </c>
      <c r="C235" s="94" t="s">
        <v>495</v>
      </c>
      <c r="D235" s="96">
        <v>113977</v>
      </c>
      <c r="E235" s="95"/>
      <c r="F235" s="88"/>
      <c r="H235" s="81" t="s">
        <v>523</v>
      </c>
      <c r="I235" s="81">
        <v>1994</v>
      </c>
      <c r="J235" s="81" t="s">
        <v>495</v>
      </c>
      <c r="K235" s="100">
        <v>39.700000000000003</v>
      </c>
      <c r="L235" s="95"/>
      <c r="M235" s="88"/>
    </row>
    <row r="236" spans="1:13" x14ac:dyDescent="0.2">
      <c r="A236" s="94" t="s">
        <v>516</v>
      </c>
      <c r="B236" s="94">
        <v>1994</v>
      </c>
      <c r="C236" s="94" t="s">
        <v>496</v>
      </c>
      <c r="D236" s="96">
        <v>119144</v>
      </c>
      <c r="E236" s="95"/>
      <c r="F236" s="88"/>
      <c r="H236" s="81" t="s">
        <v>523</v>
      </c>
      <c r="I236" s="81">
        <v>1994</v>
      </c>
      <c r="J236" s="81" t="s">
        <v>496</v>
      </c>
      <c r="K236" s="100">
        <v>39.700000000000003</v>
      </c>
      <c r="L236" s="95"/>
      <c r="M236" s="88"/>
    </row>
    <row r="237" spans="1:13" x14ac:dyDescent="0.2">
      <c r="A237" s="94" t="s">
        <v>516</v>
      </c>
      <c r="B237" s="94">
        <v>1994</v>
      </c>
      <c r="C237" s="94" t="s">
        <v>497</v>
      </c>
      <c r="D237" s="96">
        <v>120260</v>
      </c>
      <c r="E237" s="95"/>
      <c r="F237" s="88"/>
      <c r="H237" s="81" t="s">
        <v>523</v>
      </c>
      <c r="I237" s="81">
        <v>1994</v>
      </c>
      <c r="J237" s="81" t="s">
        <v>497</v>
      </c>
      <c r="K237" s="100">
        <v>39.200000000000003</v>
      </c>
      <c r="L237" s="95"/>
      <c r="M237" s="88"/>
    </row>
    <row r="238" spans="1:13" x14ac:dyDescent="0.2">
      <c r="A238" s="94" t="s">
        <v>516</v>
      </c>
      <c r="B238" s="94">
        <v>1994</v>
      </c>
      <c r="C238" s="94" t="s">
        <v>498</v>
      </c>
      <c r="D238" s="96">
        <v>120901</v>
      </c>
      <c r="E238" s="95"/>
      <c r="F238" s="88"/>
      <c r="H238" s="81" t="s">
        <v>523</v>
      </c>
      <c r="I238" s="81">
        <v>1994</v>
      </c>
      <c r="J238" s="81" t="s">
        <v>498</v>
      </c>
      <c r="K238" s="100">
        <v>38.5</v>
      </c>
      <c r="L238" s="95"/>
      <c r="M238" s="88"/>
    </row>
    <row r="239" spans="1:13" x14ac:dyDescent="0.2">
      <c r="A239" s="94" t="s">
        <v>516</v>
      </c>
      <c r="B239" s="94">
        <v>1994</v>
      </c>
      <c r="C239" s="94" t="s">
        <v>499</v>
      </c>
      <c r="D239" s="96">
        <v>120900</v>
      </c>
      <c r="E239" s="95"/>
      <c r="F239" s="88"/>
      <c r="H239" s="81" t="s">
        <v>523</v>
      </c>
      <c r="I239" s="81">
        <v>1994</v>
      </c>
      <c r="J239" s="81" t="s">
        <v>499</v>
      </c>
      <c r="K239" s="100">
        <v>39.200000000000003</v>
      </c>
      <c r="L239" s="95"/>
      <c r="M239" s="88"/>
    </row>
    <row r="240" spans="1:13" x14ac:dyDescent="0.2">
      <c r="A240" s="94" t="s">
        <v>516</v>
      </c>
      <c r="B240" s="94">
        <v>1995</v>
      </c>
      <c r="C240" s="94" t="s">
        <v>488</v>
      </c>
      <c r="D240" s="96">
        <v>118065</v>
      </c>
      <c r="E240" s="95"/>
      <c r="F240" s="88"/>
      <c r="H240" s="81" t="s">
        <v>523</v>
      </c>
      <c r="I240" s="81">
        <v>1995</v>
      </c>
      <c r="J240" s="81" t="s">
        <v>488</v>
      </c>
      <c r="K240" s="100">
        <v>38.9</v>
      </c>
      <c r="L240" s="95"/>
      <c r="M240" s="88"/>
    </row>
    <row r="241" spans="1:13" x14ac:dyDescent="0.2">
      <c r="A241" s="94" t="s">
        <v>516</v>
      </c>
      <c r="B241" s="94">
        <v>1995</v>
      </c>
      <c r="C241" s="94" t="s">
        <v>489</v>
      </c>
      <c r="D241" s="96">
        <v>119233</v>
      </c>
      <c r="E241" s="95"/>
      <c r="F241" s="88"/>
      <c r="H241" s="81" t="s">
        <v>523</v>
      </c>
      <c r="I241" s="81">
        <v>1995</v>
      </c>
      <c r="J241" s="81" t="s">
        <v>489</v>
      </c>
      <c r="K241" s="100">
        <v>38.799999999999997</v>
      </c>
      <c r="L241" s="95"/>
      <c r="M241" s="88"/>
    </row>
    <row r="242" spans="1:13" x14ac:dyDescent="0.2">
      <c r="A242" s="94" t="s">
        <v>516</v>
      </c>
      <c r="B242" s="94">
        <v>1995</v>
      </c>
      <c r="C242" s="94" t="s">
        <v>490</v>
      </c>
      <c r="D242" s="96">
        <v>119290</v>
      </c>
      <c r="E242" s="95"/>
      <c r="F242" s="88"/>
      <c r="H242" s="81" t="s">
        <v>523</v>
      </c>
      <c r="I242" s="81">
        <v>1995</v>
      </c>
      <c r="J242" s="81" t="s">
        <v>490</v>
      </c>
      <c r="K242" s="100">
        <v>39.1</v>
      </c>
      <c r="L242" s="95"/>
      <c r="M242" s="88"/>
    </row>
    <row r="243" spans="1:13" x14ac:dyDescent="0.2">
      <c r="A243" s="94" t="s">
        <v>516</v>
      </c>
      <c r="B243" s="94">
        <v>1995</v>
      </c>
      <c r="C243" s="94" t="s">
        <v>491</v>
      </c>
      <c r="D243" s="96">
        <v>118927</v>
      </c>
      <c r="E243" s="95"/>
      <c r="F243" s="88"/>
      <c r="H243" s="81" t="s">
        <v>523</v>
      </c>
      <c r="I243" s="81">
        <v>1995</v>
      </c>
      <c r="J243" s="81" t="s">
        <v>491</v>
      </c>
      <c r="K243" s="100">
        <v>38.200000000000003</v>
      </c>
      <c r="L243" s="95"/>
      <c r="M243" s="88"/>
    </row>
    <row r="244" spans="1:13" x14ac:dyDescent="0.2">
      <c r="A244" s="94" t="s">
        <v>516</v>
      </c>
      <c r="B244" s="94">
        <v>1995</v>
      </c>
      <c r="C244" s="94" t="s">
        <v>492</v>
      </c>
      <c r="D244" s="96">
        <v>120348</v>
      </c>
      <c r="E244" s="95"/>
      <c r="F244" s="88"/>
      <c r="H244" s="81" t="s">
        <v>523</v>
      </c>
      <c r="I244" s="81">
        <v>1995</v>
      </c>
      <c r="J244" s="81" t="s">
        <v>492</v>
      </c>
      <c r="K244" s="100">
        <v>39.4</v>
      </c>
      <c r="L244" s="95"/>
      <c r="M244" s="88"/>
    </row>
    <row r="245" spans="1:13" x14ac:dyDescent="0.2">
      <c r="A245" s="94" t="s">
        <v>516</v>
      </c>
      <c r="B245" s="94">
        <v>1995</v>
      </c>
      <c r="C245" s="94" t="s">
        <v>493</v>
      </c>
      <c r="D245" s="96">
        <v>118477</v>
      </c>
      <c r="E245" s="95"/>
      <c r="F245" s="88"/>
      <c r="H245" s="81" t="s">
        <v>523</v>
      </c>
      <c r="I245" s="81">
        <v>1995</v>
      </c>
      <c r="J245" s="81" t="s">
        <v>493</v>
      </c>
      <c r="K245" s="100">
        <v>39.700000000000003</v>
      </c>
      <c r="L245" s="95"/>
      <c r="M245" s="88"/>
    </row>
    <row r="246" spans="1:13" x14ac:dyDescent="0.2">
      <c r="A246" s="94" t="s">
        <v>516</v>
      </c>
      <c r="B246" s="94">
        <v>1995</v>
      </c>
      <c r="C246" s="94" t="s">
        <v>494</v>
      </c>
      <c r="D246" s="96">
        <v>116239</v>
      </c>
      <c r="E246" s="95"/>
      <c r="F246" s="88"/>
      <c r="H246" s="81" t="s">
        <v>523</v>
      </c>
      <c r="I246" s="81">
        <v>1995</v>
      </c>
      <c r="J246" s="81" t="s">
        <v>494</v>
      </c>
      <c r="K246" s="100">
        <v>39.700000000000003</v>
      </c>
      <c r="L246" s="95"/>
      <c r="M246" s="88"/>
    </row>
    <row r="247" spans="1:13" x14ac:dyDescent="0.2">
      <c r="A247" s="94" t="s">
        <v>516</v>
      </c>
      <c r="B247" s="94">
        <v>1995</v>
      </c>
      <c r="C247" s="94" t="s">
        <v>495</v>
      </c>
      <c r="D247" s="96">
        <v>115639</v>
      </c>
      <c r="E247" s="95"/>
      <c r="F247" s="88"/>
      <c r="H247" s="81" t="s">
        <v>523</v>
      </c>
      <c r="I247" s="81">
        <v>1995</v>
      </c>
      <c r="J247" s="81" t="s">
        <v>495</v>
      </c>
      <c r="K247" s="100">
        <v>39.700000000000003</v>
      </c>
      <c r="L247" s="95"/>
      <c r="M247" s="88"/>
    </row>
    <row r="248" spans="1:13" x14ac:dyDescent="0.2">
      <c r="A248" s="94" t="s">
        <v>516</v>
      </c>
      <c r="B248" s="94">
        <v>1995</v>
      </c>
      <c r="C248" s="94" t="s">
        <v>496</v>
      </c>
      <c r="D248" s="96">
        <v>120851</v>
      </c>
      <c r="E248" s="95"/>
      <c r="F248" s="88"/>
      <c r="H248" s="81" t="s">
        <v>523</v>
      </c>
      <c r="I248" s="81">
        <v>1995</v>
      </c>
      <c r="J248" s="81" t="s">
        <v>496</v>
      </c>
      <c r="K248" s="100">
        <v>39.700000000000003</v>
      </c>
      <c r="L248" s="95"/>
      <c r="M248" s="88"/>
    </row>
    <row r="249" spans="1:13" x14ac:dyDescent="0.2">
      <c r="A249" s="94" t="s">
        <v>516</v>
      </c>
      <c r="B249" s="94">
        <v>1995</v>
      </c>
      <c r="C249" s="94" t="s">
        <v>497</v>
      </c>
      <c r="D249" s="96">
        <v>121577</v>
      </c>
      <c r="E249" s="95"/>
      <c r="F249" s="88"/>
      <c r="H249" s="81" t="s">
        <v>523</v>
      </c>
      <c r="I249" s="81">
        <v>1995</v>
      </c>
      <c r="J249" s="81" t="s">
        <v>497</v>
      </c>
      <c r="K249" s="100">
        <v>39.299999999999997</v>
      </c>
      <c r="L249" s="95"/>
      <c r="M249" s="88"/>
    </row>
    <row r="250" spans="1:13" x14ac:dyDescent="0.2">
      <c r="A250" s="94" t="s">
        <v>516</v>
      </c>
      <c r="B250" s="94">
        <v>1995</v>
      </c>
      <c r="C250" s="94" t="s">
        <v>498</v>
      </c>
      <c r="D250" s="96">
        <v>121644</v>
      </c>
      <c r="E250" s="95"/>
      <c r="F250" s="88"/>
      <c r="H250" s="81" t="s">
        <v>523</v>
      </c>
      <c r="I250" s="81">
        <v>1995</v>
      </c>
      <c r="J250" s="81" t="s">
        <v>498</v>
      </c>
      <c r="K250" s="100">
        <v>39.299999999999997</v>
      </c>
      <c r="L250" s="95"/>
      <c r="M250" s="88"/>
    </row>
    <row r="251" spans="1:13" x14ac:dyDescent="0.2">
      <c r="A251" s="94" t="s">
        <v>516</v>
      </c>
      <c r="B251" s="94">
        <v>1995</v>
      </c>
      <c r="C251" s="94" t="s">
        <v>499</v>
      </c>
      <c r="D251" s="96">
        <v>121525</v>
      </c>
      <c r="E251" s="95"/>
      <c r="F251" s="88"/>
      <c r="H251" s="81" t="s">
        <v>523</v>
      </c>
      <c r="I251" s="81">
        <v>1995</v>
      </c>
      <c r="J251" s="81" t="s">
        <v>499</v>
      </c>
      <c r="K251" s="100">
        <v>39.200000000000003</v>
      </c>
      <c r="L251" s="95"/>
      <c r="M251" s="88"/>
    </row>
    <row r="252" spans="1:13" x14ac:dyDescent="0.2">
      <c r="A252" s="94" t="s">
        <v>516</v>
      </c>
      <c r="B252" s="94">
        <v>1996</v>
      </c>
      <c r="C252" s="94" t="s">
        <v>488</v>
      </c>
      <c r="D252" s="96">
        <v>116992</v>
      </c>
      <c r="E252" s="95"/>
      <c r="F252" s="88"/>
      <c r="H252" s="81" t="s">
        <v>523</v>
      </c>
      <c r="I252" s="81">
        <v>1996</v>
      </c>
      <c r="J252" s="81" t="s">
        <v>488</v>
      </c>
      <c r="K252" s="100">
        <v>37.4</v>
      </c>
      <c r="L252" s="95"/>
      <c r="M252" s="88"/>
    </row>
    <row r="253" spans="1:13" x14ac:dyDescent="0.2">
      <c r="A253" s="94" t="s">
        <v>516</v>
      </c>
      <c r="B253" s="94">
        <v>1996</v>
      </c>
      <c r="C253" s="94" t="s">
        <v>489</v>
      </c>
      <c r="D253" s="96">
        <v>119955</v>
      </c>
      <c r="E253" s="95"/>
      <c r="F253" s="88"/>
      <c r="H253" s="81" t="s">
        <v>523</v>
      </c>
      <c r="I253" s="81">
        <v>1996</v>
      </c>
      <c r="J253" s="81" t="s">
        <v>489</v>
      </c>
      <c r="K253" s="100">
        <v>39.1</v>
      </c>
      <c r="L253" s="95"/>
      <c r="M253" s="88"/>
    </row>
    <row r="254" spans="1:13" x14ac:dyDescent="0.2">
      <c r="A254" s="94" t="s">
        <v>516</v>
      </c>
      <c r="B254" s="94">
        <v>1996</v>
      </c>
      <c r="C254" s="94" t="s">
        <v>490</v>
      </c>
      <c r="D254" s="96">
        <v>120522</v>
      </c>
      <c r="E254" s="95"/>
      <c r="F254" s="88"/>
      <c r="H254" s="81" t="s">
        <v>523</v>
      </c>
      <c r="I254" s="81">
        <v>1996</v>
      </c>
      <c r="J254" s="81" t="s">
        <v>490</v>
      </c>
      <c r="K254" s="100">
        <v>39.1</v>
      </c>
      <c r="L254" s="95"/>
      <c r="M254" s="88"/>
    </row>
    <row r="255" spans="1:13" x14ac:dyDescent="0.2">
      <c r="A255" s="94" t="s">
        <v>516</v>
      </c>
      <c r="B255" s="94">
        <v>1996</v>
      </c>
      <c r="C255" s="94" t="s">
        <v>491</v>
      </c>
      <c r="D255" s="96">
        <v>119559</v>
      </c>
      <c r="E255" s="95"/>
      <c r="F255" s="88"/>
      <c r="H255" s="81" t="s">
        <v>523</v>
      </c>
      <c r="I255" s="81">
        <v>1996</v>
      </c>
      <c r="J255" s="81" t="s">
        <v>491</v>
      </c>
      <c r="K255" s="100">
        <v>39</v>
      </c>
      <c r="L255" s="95"/>
      <c r="M255" s="88"/>
    </row>
    <row r="256" spans="1:13" x14ac:dyDescent="0.2">
      <c r="A256" s="94" t="s">
        <v>516</v>
      </c>
      <c r="B256" s="94">
        <v>1996</v>
      </c>
      <c r="C256" s="94" t="s">
        <v>492</v>
      </c>
      <c r="D256" s="96">
        <v>121965</v>
      </c>
      <c r="E256" s="95"/>
      <c r="F256" s="88"/>
      <c r="H256" s="81" t="s">
        <v>523</v>
      </c>
      <c r="I256" s="81">
        <v>1996</v>
      </c>
      <c r="J256" s="81" t="s">
        <v>492</v>
      </c>
      <c r="K256" s="100">
        <v>39.6</v>
      </c>
      <c r="L256" s="95"/>
      <c r="M256" s="88"/>
    </row>
    <row r="257" spans="1:13" x14ac:dyDescent="0.2">
      <c r="A257" s="94" t="s">
        <v>516</v>
      </c>
      <c r="B257" s="94">
        <v>1996</v>
      </c>
      <c r="C257" s="94" t="s">
        <v>493</v>
      </c>
      <c r="D257" s="96">
        <v>120609</v>
      </c>
      <c r="E257" s="95"/>
      <c r="F257" s="88"/>
      <c r="H257" s="81" t="s">
        <v>523</v>
      </c>
      <c r="I257" s="81">
        <v>1996</v>
      </c>
      <c r="J257" s="81" t="s">
        <v>493</v>
      </c>
      <c r="K257" s="100">
        <v>39.700000000000003</v>
      </c>
      <c r="L257" s="95"/>
      <c r="M257" s="88"/>
    </row>
    <row r="258" spans="1:13" x14ac:dyDescent="0.2">
      <c r="A258" s="94" t="s">
        <v>516</v>
      </c>
      <c r="B258" s="94">
        <v>1996</v>
      </c>
      <c r="C258" s="94" t="s">
        <v>494</v>
      </c>
      <c r="D258" s="96">
        <v>117906</v>
      </c>
      <c r="E258" s="95"/>
      <c r="F258" s="88"/>
      <c r="H258" s="81" t="s">
        <v>523</v>
      </c>
      <c r="I258" s="81">
        <v>1996</v>
      </c>
      <c r="J258" s="81" t="s">
        <v>494</v>
      </c>
      <c r="K258" s="100">
        <v>39.6</v>
      </c>
      <c r="L258" s="95"/>
      <c r="M258" s="88"/>
    </row>
    <row r="259" spans="1:13" x14ac:dyDescent="0.2">
      <c r="A259" s="94" t="s">
        <v>516</v>
      </c>
      <c r="B259" s="94">
        <v>1996</v>
      </c>
      <c r="C259" s="94" t="s">
        <v>495</v>
      </c>
      <c r="D259" s="96">
        <v>118357</v>
      </c>
      <c r="E259" s="95"/>
      <c r="F259" s="88"/>
      <c r="H259" s="81" t="s">
        <v>523</v>
      </c>
      <c r="I259" s="81">
        <v>1996</v>
      </c>
      <c r="J259" s="81" t="s">
        <v>495</v>
      </c>
      <c r="K259" s="100">
        <v>39.799999999999997</v>
      </c>
      <c r="L259" s="95"/>
      <c r="M259" s="88"/>
    </row>
    <row r="260" spans="1:13" x14ac:dyDescent="0.2">
      <c r="A260" s="94" t="s">
        <v>516</v>
      </c>
      <c r="B260" s="94">
        <v>1996</v>
      </c>
      <c r="C260" s="94" t="s">
        <v>496</v>
      </c>
      <c r="D260" s="96">
        <v>123186</v>
      </c>
      <c r="E260" s="95"/>
      <c r="F260" s="88"/>
      <c r="H260" s="81" t="s">
        <v>523</v>
      </c>
      <c r="I260" s="81">
        <v>1996</v>
      </c>
      <c r="J260" s="81" t="s">
        <v>496</v>
      </c>
      <c r="K260" s="100">
        <v>39.799999999999997</v>
      </c>
      <c r="L260" s="95"/>
      <c r="M260" s="88"/>
    </row>
    <row r="261" spans="1:13" x14ac:dyDescent="0.2">
      <c r="A261" s="94" t="s">
        <v>516</v>
      </c>
      <c r="B261" s="94">
        <v>1996</v>
      </c>
      <c r="C261" s="94" t="s">
        <v>497</v>
      </c>
      <c r="D261" s="96">
        <v>124092</v>
      </c>
      <c r="E261" s="95"/>
      <c r="F261" s="88"/>
      <c r="H261" s="81" t="s">
        <v>523</v>
      </c>
      <c r="I261" s="81">
        <v>1996</v>
      </c>
      <c r="J261" s="81" t="s">
        <v>497</v>
      </c>
      <c r="K261" s="100">
        <v>39.799999999999997</v>
      </c>
      <c r="L261" s="95"/>
      <c r="M261" s="88"/>
    </row>
    <row r="262" spans="1:13" x14ac:dyDescent="0.2">
      <c r="A262" s="94" t="s">
        <v>516</v>
      </c>
      <c r="B262" s="94">
        <v>1996</v>
      </c>
      <c r="C262" s="94" t="s">
        <v>498</v>
      </c>
      <c r="D262" s="96">
        <v>124439</v>
      </c>
      <c r="E262" s="95"/>
      <c r="F262" s="88"/>
      <c r="H262" s="81" t="s">
        <v>523</v>
      </c>
      <c r="I262" s="81">
        <v>1996</v>
      </c>
      <c r="J262" s="81" t="s">
        <v>498</v>
      </c>
      <c r="K262" s="100">
        <v>39.1</v>
      </c>
      <c r="L262" s="95"/>
      <c r="M262" s="88"/>
    </row>
    <row r="263" spans="1:13" x14ac:dyDescent="0.2">
      <c r="A263" s="94" t="s">
        <v>516</v>
      </c>
      <c r="B263" s="94">
        <v>1996</v>
      </c>
      <c r="C263" s="94" t="s">
        <v>499</v>
      </c>
      <c r="D263" s="96">
        <v>123693</v>
      </c>
      <c r="E263" s="95"/>
      <c r="F263" s="88"/>
      <c r="H263" s="81" t="s">
        <v>523</v>
      </c>
      <c r="I263" s="81">
        <v>1996</v>
      </c>
      <c r="J263" s="81" t="s">
        <v>499</v>
      </c>
      <c r="K263" s="100">
        <v>39.299999999999997</v>
      </c>
      <c r="L263" s="95"/>
      <c r="M263" s="88"/>
    </row>
    <row r="264" spans="1:13" x14ac:dyDescent="0.2">
      <c r="A264" s="94" t="s">
        <v>516</v>
      </c>
      <c r="B264" s="94">
        <v>1997</v>
      </c>
      <c r="C264" s="94" t="s">
        <v>488</v>
      </c>
      <c r="D264" s="96">
        <v>121821</v>
      </c>
      <c r="E264" s="95"/>
      <c r="F264" s="88"/>
      <c r="H264" s="81" t="s">
        <v>523</v>
      </c>
      <c r="I264" s="81">
        <v>1997</v>
      </c>
      <c r="J264" s="81" t="s">
        <v>488</v>
      </c>
      <c r="K264" s="100">
        <v>38.700000000000003</v>
      </c>
      <c r="L264" s="95"/>
      <c r="M264" s="88"/>
    </row>
    <row r="265" spans="1:13" x14ac:dyDescent="0.2">
      <c r="A265" s="94" t="s">
        <v>516</v>
      </c>
      <c r="B265" s="94">
        <v>1997</v>
      </c>
      <c r="C265" s="94" t="s">
        <v>489</v>
      </c>
      <c r="D265" s="96">
        <v>122707</v>
      </c>
      <c r="E265" s="95"/>
      <c r="F265" s="88"/>
      <c r="H265" s="81" t="s">
        <v>523</v>
      </c>
      <c r="I265" s="81">
        <v>1997</v>
      </c>
      <c r="J265" s="81" t="s">
        <v>489</v>
      </c>
      <c r="K265" s="100">
        <v>39</v>
      </c>
      <c r="L265" s="95"/>
      <c r="M265" s="88"/>
    </row>
    <row r="266" spans="1:13" x14ac:dyDescent="0.2">
      <c r="A266" s="94" t="s">
        <v>516</v>
      </c>
      <c r="B266" s="94">
        <v>1997</v>
      </c>
      <c r="C266" s="94" t="s">
        <v>490</v>
      </c>
      <c r="D266" s="96">
        <v>123771</v>
      </c>
      <c r="E266" s="95"/>
      <c r="F266" s="88"/>
      <c r="H266" s="81" t="s">
        <v>523</v>
      </c>
      <c r="I266" s="81">
        <v>1997</v>
      </c>
      <c r="J266" s="81" t="s">
        <v>490</v>
      </c>
      <c r="K266" s="100">
        <v>39.299999999999997</v>
      </c>
      <c r="L266" s="95"/>
      <c r="M266" s="88"/>
    </row>
    <row r="267" spans="1:13" x14ac:dyDescent="0.2">
      <c r="A267" s="94" t="s">
        <v>516</v>
      </c>
      <c r="B267" s="94">
        <v>1997</v>
      </c>
      <c r="C267" s="94" t="s">
        <v>491</v>
      </c>
      <c r="D267" s="96">
        <v>124452</v>
      </c>
      <c r="E267" s="95"/>
      <c r="F267" s="88"/>
      <c r="H267" s="81" t="s">
        <v>523</v>
      </c>
      <c r="I267" s="81">
        <v>1997</v>
      </c>
      <c r="J267" s="81" t="s">
        <v>491</v>
      </c>
      <c r="K267" s="100">
        <v>39.5</v>
      </c>
      <c r="L267" s="95"/>
      <c r="M267" s="88"/>
    </row>
    <row r="268" spans="1:13" x14ac:dyDescent="0.2">
      <c r="A268" s="94" t="s">
        <v>516</v>
      </c>
      <c r="B268" s="94">
        <v>1997</v>
      </c>
      <c r="C268" s="94" t="s">
        <v>492</v>
      </c>
      <c r="D268" s="96">
        <v>125180</v>
      </c>
      <c r="E268" s="95"/>
      <c r="F268" s="88"/>
      <c r="H268" s="81" t="s">
        <v>523</v>
      </c>
      <c r="I268" s="81">
        <v>1997</v>
      </c>
      <c r="J268" s="81" t="s">
        <v>492</v>
      </c>
      <c r="K268" s="100">
        <v>39.799999999999997</v>
      </c>
      <c r="L268" s="95"/>
      <c r="M268" s="88"/>
    </row>
    <row r="269" spans="1:13" x14ac:dyDescent="0.2">
      <c r="A269" s="94" t="s">
        <v>516</v>
      </c>
      <c r="B269" s="94">
        <v>1997</v>
      </c>
      <c r="C269" s="94" t="s">
        <v>493</v>
      </c>
      <c r="D269" s="96">
        <v>123599</v>
      </c>
      <c r="E269" s="95"/>
      <c r="F269" s="88"/>
      <c r="H269" s="81" t="s">
        <v>523</v>
      </c>
      <c r="I269" s="81">
        <v>1997</v>
      </c>
      <c r="J269" s="81" t="s">
        <v>493</v>
      </c>
      <c r="K269" s="100">
        <v>39.799999999999997</v>
      </c>
      <c r="L269" s="95"/>
      <c r="M269" s="88"/>
    </row>
    <row r="270" spans="1:13" x14ac:dyDescent="0.2">
      <c r="A270" s="94" t="s">
        <v>516</v>
      </c>
      <c r="B270" s="94">
        <v>1997</v>
      </c>
      <c r="C270" s="94" t="s">
        <v>494</v>
      </c>
      <c r="D270" s="96">
        <v>119923</v>
      </c>
      <c r="E270" s="95"/>
      <c r="F270" s="88"/>
      <c r="H270" s="81" t="s">
        <v>523</v>
      </c>
      <c r="I270" s="81">
        <v>1997</v>
      </c>
      <c r="J270" s="81" t="s">
        <v>494</v>
      </c>
      <c r="K270" s="100">
        <v>39.700000000000003</v>
      </c>
      <c r="L270" s="95"/>
      <c r="M270" s="88"/>
    </row>
    <row r="271" spans="1:13" x14ac:dyDescent="0.2">
      <c r="A271" s="94" t="s">
        <v>516</v>
      </c>
      <c r="B271" s="94">
        <v>1997</v>
      </c>
      <c r="C271" s="94" t="s">
        <v>495</v>
      </c>
      <c r="D271" s="96">
        <v>120834</v>
      </c>
      <c r="E271" s="95"/>
      <c r="F271" s="88"/>
      <c r="H271" s="81" t="s">
        <v>523</v>
      </c>
      <c r="I271" s="81">
        <v>1997</v>
      </c>
      <c r="J271" s="81" t="s">
        <v>495</v>
      </c>
      <c r="K271" s="100">
        <v>39.9</v>
      </c>
      <c r="L271" s="95"/>
      <c r="M271" s="88"/>
    </row>
    <row r="272" spans="1:13" x14ac:dyDescent="0.2">
      <c r="A272" s="94" t="s">
        <v>516</v>
      </c>
      <c r="B272" s="94">
        <v>1997</v>
      </c>
      <c r="C272" s="94" t="s">
        <v>496</v>
      </c>
      <c r="D272" s="96">
        <v>125411</v>
      </c>
      <c r="E272" s="95"/>
      <c r="F272" s="88"/>
      <c r="H272" s="81" t="s">
        <v>523</v>
      </c>
      <c r="I272" s="81">
        <v>1997</v>
      </c>
      <c r="J272" s="81" t="s">
        <v>496</v>
      </c>
      <c r="K272" s="100">
        <v>40</v>
      </c>
      <c r="L272" s="95"/>
      <c r="M272" s="88"/>
    </row>
    <row r="273" spans="1:13" x14ac:dyDescent="0.2">
      <c r="A273" s="94" t="s">
        <v>516</v>
      </c>
      <c r="B273" s="94">
        <v>1997</v>
      </c>
      <c r="C273" s="94" t="s">
        <v>497</v>
      </c>
      <c r="D273" s="96">
        <v>126466</v>
      </c>
      <c r="E273" s="95"/>
      <c r="F273" s="88"/>
      <c r="H273" s="81" t="s">
        <v>523</v>
      </c>
      <c r="I273" s="81">
        <v>1997</v>
      </c>
      <c r="J273" s="81" t="s">
        <v>497</v>
      </c>
      <c r="K273" s="100">
        <v>39.4</v>
      </c>
      <c r="L273" s="95"/>
      <c r="M273" s="88"/>
    </row>
    <row r="274" spans="1:13" x14ac:dyDescent="0.2">
      <c r="A274" s="94" t="s">
        <v>516</v>
      </c>
      <c r="B274" s="94">
        <v>1997</v>
      </c>
      <c r="C274" s="94" t="s">
        <v>498</v>
      </c>
      <c r="D274" s="96">
        <v>126934</v>
      </c>
      <c r="E274" s="95"/>
      <c r="F274" s="88"/>
      <c r="H274" s="81" t="s">
        <v>523</v>
      </c>
      <c r="I274" s="81">
        <v>1997</v>
      </c>
      <c r="J274" s="81" t="s">
        <v>498</v>
      </c>
      <c r="K274" s="100">
        <v>39</v>
      </c>
      <c r="L274" s="95"/>
      <c r="M274" s="88"/>
    </row>
    <row r="275" spans="1:13" x14ac:dyDescent="0.2">
      <c r="A275" s="94" t="s">
        <v>516</v>
      </c>
      <c r="B275" s="94">
        <v>1997</v>
      </c>
      <c r="C275" s="94" t="s">
        <v>499</v>
      </c>
      <c r="D275" s="96">
        <v>126937</v>
      </c>
      <c r="E275" s="95"/>
      <c r="F275" s="88"/>
      <c r="H275" s="81" t="s">
        <v>523</v>
      </c>
      <c r="I275" s="81">
        <v>1997</v>
      </c>
      <c r="J275" s="81" t="s">
        <v>499</v>
      </c>
      <c r="K275" s="100">
        <v>39.5</v>
      </c>
      <c r="L275" s="95"/>
      <c r="M275" s="88"/>
    </row>
    <row r="276" spans="1:13" x14ac:dyDescent="0.2">
      <c r="A276" s="94" t="s">
        <v>516</v>
      </c>
      <c r="B276" s="94">
        <v>1998</v>
      </c>
      <c r="C276" s="94" t="s">
        <v>488</v>
      </c>
      <c r="D276" s="96">
        <v>124632</v>
      </c>
      <c r="E276" s="95"/>
      <c r="F276" s="88"/>
      <c r="H276" s="81" t="s">
        <v>523</v>
      </c>
      <c r="I276" s="81">
        <v>1998</v>
      </c>
      <c r="J276" s="81" t="s">
        <v>488</v>
      </c>
      <c r="K276" s="100">
        <v>39.200000000000003</v>
      </c>
      <c r="L276" s="95"/>
      <c r="M276" s="88"/>
    </row>
    <row r="277" spans="1:13" x14ac:dyDescent="0.2">
      <c r="A277" s="94" t="s">
        <v>516</v>
      </c>
      <c r="B277" s="94">
        <v>1998</v>
      </c>
      <c r="C277" s="94" t="s">
        <v>489</v>
      </c>
      <c r="D277" s="96">
        <v>125387</v>
      </c>
      <c r="E277" s="95"/>
      <c r="F277" s="88"/>
      <c r="H277" s="81" t="s">
        <v>523</v>
      </c>
      <c r="I277" s="81">
        <v>1998</v>
      </c>
      <c r="J277" s="81" t="s">
        <v>489</v>
      </c>
      <c r="K277" s="100">
        <v>39.200000000000003</v>
      </c>
      <c r="L277" s="95"/>
      <c r="M277" s="88"/>
    </row>
    <row r="278" spans="1:13" x14ac:dyDescent="0.2">
      <c r="A278" s="94" t="s">
        <v>516</v>
      </c>
      <c r="B278" s="94">
        <v>1998</v>
      </c>
      <c r="C278" s="94" t="s">
        <v>490</v>
      </c>
      <c r="D278" s="96">
        <v>125613</v>
      </c>
      <c r="E278" s="95"/>
      <c r="F278" s="88"/>
      <c r="H278" s="81" t="s">
        <v>523</v>
      </c>
      <c r="I278" s="81">
        <v>1998</v>
      </c>
      <c r="J278" s="81" t="s">
        <v>490</v>
      </c>
      <c r="K278" s="100">
        <v>39.299999999999997</v>
      </c>
      <c r="L278" s="95"/>
      <c r="M278" s="88"/>
    </row>
    <row r="279" spans="1:13" x14ac:dyDescent="0.2">
      <c r="A279" s="94" t="s">
        <v>516</v>
      </c>
      <c r="B279" s="94">
        <v>1998</v>
      </c>
      <c r="C279" s="94" t="s">
        <v>491</v>
      </c>
      <c r="D279" s="96">
        <v>124898</v>
      </c>
      <c r="E279" s="95"/>
      <c r="F279" s="88"/>
      <c r="H279" s="81" t="s">
        <v>523</v>
      </c>
      <c r="I279" s="81">
        <v>1998</v>
      </c>
      <c r="J279" s="81" t="s">
        <v>491</v>
      </c>
      <c r="K279" s="100">
        <v>39.4</v>
      </c>
      <c r="L279" s="95"/>
      <c r="M279" s="88"/>
    </row>
    <row r="280" spans="1:13" x14ac:dyDescent="0.2">
      <c r="A280" s="94" t="s">
        <v>516</v>
      </c>
      <c r="B280" s="94">
        <v>1998</v>
      </c>
      <c r="C280" s="94" t="s">
        <v>492</v>
      </c>
      <c r="D280" s="96">
        <v>127227</v>
      </c>
      <c r="E280" s="95"/>
      <c r="F280" s="88"/>
      <c r="H280" s="81" t="s">
        <v>523</v>
      </c>
      <c r="I280" s="81">
        <v>1998</v>
      </c>
      <c r="J280" s="81" t="s">
        <v>492</v>
      </c>
      <c r="K280" s="100">
        <v>39.799999999999997</v>
      </c>
      <c r="L280" s="95"/>
      <c r="M280" s="88"/>
    </row>
    <row r="281" spans="1:13" x14ac:dyDescent="0.2">
      <c r="A281" s="94" t="s">
        <v>516</v>
      </c>
      <c r="B281" s="94">
        <v>1998</v>
      </c>
      <c r="C281" s="94" t="s">
        <v>493</v>
      </c>
      <c r="D281" s="96">
        <v>125147</v>
      </c>
      <c r="E281" s="95"/>
      <c r="F281" s="88"/>
      <c r="H281" s="81" t="s">
        <v>523</v>
      </c>
      <c r="I281" s="81">
        <v>1998</v>
      </c>
      <c r="J281" s="81" t="s">
        <v>493</v>
      </c>
      <c r="K281" s="100">
        <v>39.700000000000003</v>
      </c>
      <c r="L281" s="95"/>
      <c r="M281" s="88"/>
    </row>
    <row r="282" spans="1:13" x14ac:dyDescent="0.2">
      <c r="A282" s="94" t="s">
        <v>516</v>
      </c>
      <c r="B282" s="94">
        <v>1998</v>
      </c>
      <c r="C282" s="94" t="s">
        <v>494</v>
      </c>
      <c r="D282" s="96">
        <v>122521</v>
      </c>
      <c r="E282" s="95"/>
      <c r="F282" s="88"/>
      <c r="H282" s="81" t="s">
        <v>523</v>
      </c>
      <c r="I282" s="81">
        <v>1998</v>
      </c>
      <c r="J282" s="81" t="s">
        <v>494</v>
      </c>
      <c r="K282" s="100">
        <v>39.9</v>
      </c>
      <c r="L282" s="95"/>
      <c r="M282" s="88"/>
    </row>
    <row r="283" spans="1:13" x14ac:dyDescent="0.2">
      <c r="A283" s="94" t="s">
        <v>516</v>
      </c>
      <c r="B283" s="94">
        <v>1998</v>
      </c>
      <c r="C283" s="94" t="s">
        <v>495</v>
      </c>
      <c r="D283" s="96">
        <v>122417</v>
      </c>
      <c r="E283" s="95"/>
      <c r="F283" s="88"/>
      <c r="H283" s="81" t="s">
        <v>523</v>
      </c>
      <c r="I283" s="81">
        <v>1998</v>
      </c>
      <c r="J283" s="81" t="s">
        <v>495</v>
      </c>
      <c r="K283" s="100">
        <v>39.9</v>
      </c>
      <c r="L283" s="95"/>
      <c r="M283" s="88"/>
    </row>
    <row r="284" spans="1:13" x14ac:dyDescent="0.2">
      <c r="A284" s="94" t="s">
        <v>516</v>
      </c>
      <c r="B284" s="94">
        <v>1998</v>
      </c>
      <c r="C284" s="94" t="s">
        <v>496</v>
      </c>
      <c r="D284" s="96">
        <v>126677</v>
      </c>
      <c r="E284" s="95"/>
      <c r="F284" s="88"/>
      <c r="H284" s="81" t="s">
        <v>523</v>
      </c>
      <c r="I284" s="81">
        <v>1998</v>
      </c>
      <c r="J284" s="81" t="s">
        <v>496</v>
      </c>
      <c r="K284" s="100">
        <v>36.799999999999997</v>
      </c>
      <c r="L284" s="95"/>
      <c r="M284" s="88"/>
    </row>
    <row r="285" spans="1:13" x14ac:dyDescent="0.2">
      <c r="A285" s="94" t="s">
        <v>516</v>
      </c>
      <c r="B285" s="94">
        <v>1998</v>
      </c>
      <c r="C285" s="94" t="s">
        <v>497</v>
      </c>
      <c r="D285" s="96">
        <v>128129</v>
      </c>
      <c r="E285" s="95"/>
      <c r="F285" s="88"/>
      <c r="H285" s="81" t="s">
        <v>523</v>
      </c>
      <c r="I285" s="81">
        <v>1998</v>
      </c>
      <c r="J285" s="81" t="s">
        <v>497</v>
      </c>
      <c r="K285" s="100">
        <v>39.5</v>
      </c>
      <c r="L285" s="95"/>
      <c r="M285" s="88"/>
    </row>
    <row r="286" spans="1:13" x14ac:dyDescent="0.2">
      <c r="A286" s="94" t="s">
        <v>516</v>
      </c>
      <c r="B286" s="94">
        <v>1998</v>
      </c>
      <c r="C286" s="94" t="s">
        <v>498</v>
      </c>
      <c r="D286" s="96">
        <v>128710</v>
      </c>
      <c r="E286" s="95"/>
      <c r="F286" s="88"/>
      <c r="H286" s="81" t="s">
        <v>523</v>
      </c>
      <c r="I286" s="81">
        <v>1998</v>
      </c>
      <c r="J286" s="81" t="s">
        <v>498</v>
      </c>
      <c r="K286" s="100">
        <v>39.1</v>
      </c>
      <c r="L286" s="95"/>
      <c r="M286" s="88"/>
    </row>
    <row r="287" spans="1:13" x14ac:dyDescent="0.2">
      <c r="A287" s="94" t="s">
        <v>516</v>
      </c>
      <c r="B287" s="94">
        <v>1998</v>
      </c>
      <c r="C287" s="94" t="s">
        <v>499</v>
      </c>
      <c r="D287" s="96">
        <v>129168</v>
      </c>
      <c r="E287" s="95"/>
      <c r="F287" s="88"/>
      <c r="H287" s="81" t="s">
        <v>523</v>
      </c>
      <c r="I287" s="81">
        <v>1998</v>
      </c>
      <c r="J287" s="81" t="s">
        <v>499</v>
      </c>
      <c r="K287" s="100">
        <v>39.799999999999997</v>
      </c>
      <c r="L287" s="95"/>
      <c r="M287" s="88"/>
    </row>
    <row r="288" spans="1:13" x14ac:dyDescent="0.2">
      <c r="A288" s="94" t="s">
        <v>516</v>
      </c>
      <c r="B288" s="94">
        <v>1999</v>
      </c>
      <c r="C288" s="94" t="s">
        <v>488</v>
      </c>
      <c r="D288" s="96">
        <v>126748</v>
      </c>
      <c r="E288" s="95"/>
      <c r="F288" s="88"/>
      <c r="H288" s="81" t="s">
        <v>523</v>
      </c>
      <c r="I288" s="81">
        <v>1999</v>
      </c>
      <c r="J288" s="81" t="s">
        <v>488</v>
      </c>
      <c r="K288" s="100">
        <v>39.1</v>
      </c>
      <c r="L288" s="95"/>
      <c r="M288" s="88"/>
    </row>
    <row r="289" spans="1:13" x14ac:dyDescent="0.2">
      <c r="A289" s="94" t="s">
        <v>516</v>
      </c>
      <c r="B289" s="94">
        <v>1999</v>
      </c>
      <c r="C289" s="94" t="s">
        <v>489</v>
      </c>
      <c r="D289" s="96">
        <v>127572</v>
      </c>
      <c r="E289" s="95"/>
      <c r="F289" s="88"/>
      <c r="H289" s="81" t="s">
        <v>523</v>
      </c>
      <c r="I289" s="81">
        <v>1999</v>
      </c>
      <c r="J289" s="81" t="s">
        <v>489</v>
      </c>
      <c r="K289" s="100">
        <v>39.299999999999997</v>
      </c>
      <c r="L289" s="95"/>
      <c r="M289" s="88"/>
    </row>
    <row r="290" spans="1:13" x14ac:dyDescent="0.2">
      <c r="A290" s="94" t="s">
        <v>516</v>
      </c>
      <c r="B290" s="94">
        <v>1999</v>
      </c>
      <c r="C290" s="94" t="s">
        <v>490</v>
      </c>
      <c r="D290" s="96">
        <v>127868</v>
      </c>
      <c r="E290" s="95"/>
      <c r="F290" s="88"/>
      <c r="H290" s="81" t="s">
        <v>523</v>
      </c>
      <c r="I290" s="81">
        <v>1999</v>
      </c>
      <c r="J290" s="81" t="s">
        <v>490</v>
      </c>
      <c r="K290" s="100">
        <v>39.4</v>
      </c>
      <c r="L290" s="95"/>
      <c r="M290" s="88"/>
    </row>
    <row r="291" spans="1:13" x14ac:dyDescent="0.2">
      <c r="A291" s="94" t="s">
        <v>516</v>
      </c>
      <c r="B291" s="94">
        <v>1999</v>
      </c>
      <c r="C291" s="94" t="s">
        <v>491</v>
      </c>
      <c r="D291" s="96">
        <v>128716</v>
      </c>
      <c r="E291" s="95"/>
      <c r="F291" s="88"/>
      <c r="H291" s="81" t="s">
        <v>523</v>
      </c>
      <c r="I291" s="81">
        <v>1999</v>
      </c>
      <c r="J291" s="81" t="s">
        <v>491</v>
      </c>
      <c r="K291" s="100">
        <v>39.6</v>
      </c>
      <c r="L291" s="95"/>
      <c r="M291" s="88"/>
    </row>
    <row r="292" spans="1:13" x14ac:dyDescent="0.2">
      <c r="A292" s="94" t="s">
        <v>516</v>
      </c>
      <c r="B292" s="94">
        <v>1999</v>
      </c>
      <c r="C292" s="94" t="s">
        <v>492</v>
      </c>
      <c r="D292" s="96">
        <v>129162</v>
      </c>
      <c r="E292" s="95"/>
      <c r="F292" s="88"/>
      <c r="H292" s="81" t="s">
        <v>523</v>
      </c>
      <c r="I292" s="81">
        <v>1999</v>
      </c>
      <c r="J292" s="81" t="s">
        <v>492</v>
      </c>
      <c r="K292" s="100">
        <v>39.700000000000003</v>
      </c>
      <c r="L292" s="95"/>
      <c r="M292" s="88"/>
    </row>
    <row r="293" spans="1:13" x14ac:dyDescent="0.2">
      <c r="A293" s="94" t="s">
        <v>516</v>
      </c>
      <c r="B293" s="94">
        <v>1999</v>
      </c>
      <c r="C293" s="94" t="s">
        <v>493</v>
      </c>
      <c r="D293" s="96">
        <v>127856</v>
      </c>
      <c r="E293" s="95"/>
      <c r="F293" s="88"/>
      <c r="H293" s="81" t="s">
        <v>523</v>
      </c>
      <c r="I293" s="81">
        <v>1999</v>
      </c>
      <c r="J293" s="81" t="s">
        <v>493</v>
      </c>
      <c r="K293" s="100">
        <v>39.9</v>
      </c>
      <c r="L293" s="95"/>
      <c r="M293" s="88"/>
    </row>
    <row r="294" spans="1:13" x14ac:dyDescent="0.2">
      <c r="A294" s="94" t="s">
        <v>516</v>
      </c>
      <c r="B294" s="94">
        <v>1999</v>
      </c>
      <c r="C294" s="94" t="s">
        <v>494</v>
      </c>
      <c r="D294" s="96">
        <v>124075</v>
      </c>
      <c r="E294" s="95"/>
      <c r="F294" s="88"/>
      <c r="H294" s="81" t="s">
        <v>523</v>
      </c>
      <c r="I294" s="81">
        <v>1999</v>
      </c>
      <c r="J294" s="81" t="s">
        <v>494</v>
      </c>
      <c r="K294" s="100">
        <v>39.799999999999997</v>
      </c>
      <c r="L294" s="95"/>
      <c r="M294" s="88"/>
    </row>
    <row r="295" spans="1:13" x14ac:dyDescent="0.2">
      <c r="A295" s="94" t="s">
        <v>516</v>
      </c>
      <c r="B295" s="94">
        <v>1999</v>
      </c>
      <c r="C295" s="94" t="s">
        <v>495</v>
      </c>
      <c r="D295" s="96">
        <v>124238</v>
      </c>
      <c r="E295" s="95"/>
      <c r="F295" s="88"/>
      <c r="H295" s="81" t="s">
        <v>523</v>
      </c>
      <c r="I295" s="81">
        <v>1999</v>
      </c>
      <c r="J295" s="81" t="s">
        <v>495</v>
      </c>
      <c r="K295" s="100">
        <v>39.9</v>
      </c>
      <c r="L295" s="95"/>
      <c r="M295" s="88"/>
    </row>
    <row r="296" spans="1:13" x14ac:dyDescent="0.2">
      <c r="A296" s="94" t="s">
        <v>516</v>
      </c>
      <c r="B296" s="94">
        <v>1999</v>
      </c>
      <c r="C296" s="94" t="s">
        <v>496</v>
      </c>
      <c r="D296" s="96">
        <v>128916</v>
      </c>
      <c r="E296" s="95"/>
      <c r="F296" s="88"/>
      <c r="H296" s="81" t="s">
        <v>523</v>
      </c>
      <c r="I296" s="81">
        <v>1999</v>
      </c>
      <c r="J296" s="81" t="s">
        <v>496</v>
      </c>
      <c r="K296" s="100">
        <v>39.5</v>
      </c>
      <c r="L296" s="95"/>
      <c r="M296" s="88"/>
    </row>
    <row r="297" spans="1:13" x14ac:dyDescent="0.2">
      <c r="A297" s="94" t="s">
        <v>516</v>
      </c>
      <c r="B297" s="94">
        <v>1999</v>
      </c>
      <c r="C297" s="94" t="s">
        <v>497</v>
      </c>
      <c r="D297" s="96">
        <v>130001</v>
      </c>
      <c r="E297" s="95"/>
      <c r="F297" s="88"/>
      <c r="H297" s="81" t="s">
        <v>523</v>
      </c>
      <c r="I297" s="81">
        <v>1999</v>
      </c>
      <c r="J297" s="81" t="s">
        <v>497</v>
      </c>
      <c r="K297" s="100">
        <v>39.6</v>
      </c>
      <c r="L297" s="95"/>
      <c r="M297" s="88"/>
    </row>
    <row r="298" spans="1:13" x14ac:dyDescent="0.2">
      <c r="A298" s="94" t="s">
        <v>516</v>
      </c>
      <c r="B298" s="94">
        <v>1999</v>
      </c>
      <c r="C298" s="94" t="s">
        <v>498</v>
      </c>
      <c r="D298" s="96">
        <v>130808</v>
      </c>
      <c r="E298" s="95"/>
      <c r="F298" s="88"/>
      <c r="H298" s="81" t="s">
        <v>523</v>
      </c>
      <c r="I298" s="81">
        <v>1999</v>
      </c>
      <c r="J298" s="81" t="s">
        <v>498</v>
      </c>
      <c r="K298" s="100">
        <v>39.200000000000003</v>
      </c>
      <c r="L298" s="95"/>
      <c r="M298" s="88"/>
    </row>
    <row r="299" spans="1:13" x14ac:dyDescent="0.2">
      <c r="A299" s="94" t="s">
        <v>516</v>
      </c>
      <c r="B299" s="94">
        <v>1999</v>
      </c>
      <c r="C299" s="94" t="s">
        <v>499</v>
      </c>
      <c r="D299" s="96">
        <v>131006</v>
      </c>
      <c r="E299" s="95"/>
      <c r="F299" s="88"/>
      <c r="H299" s="81" t="s">
        <v>523</v>
      </c>
      <c r="I299" s="81">
        <v>1999</v>
      </c>
      <c r="J299" s="81" t="s">
        <v>499</v>
      </c>
      <c r="K299" s="100">
        <v>39.799999999999997</v>
      </c>
      <c r="L299" s="95"/>
      <c r="M299" s="88"/>
    </row>
    <row r="300" spans="1:13" x14ac:dyDescent="0.2">
      <c r="A300" s="94" t="s">
        <v>516</v>
      </c>
      <c r="B300" s="94">
        <v>2000</v>
      </c>
      <c r="C300" s="94" t="s">
        <v>488</v>
      </c>
      <c r="D300" s="96">
        <v>130360</v>
      </c>
      <c r="E300" s="95"/>
      <c r="F300" s="88"/>
      <c r="H300" s="81" t="s">
        <v>523</v>
      </c>
      <c r="I300" s="81">
        <v>2000</v>
      </c>
      <c r="J300" s="81" t="s">
        <v>488</v>
      </c>
      <c r="K300" s="100">
        <v>39.299999999999997</v>
      </c>
      <c r="L300" s="95"/>
      <c r="M300" s="88"/>
    </row>
    <row r="301" spans="1:13" x14ac:dyDescent="0.2">
      <c r="A301" s="94" t="s">
        <v>516</v>
      </c>
      <c r="B301" s="94">
        <v>2000</v>
      </c>
      <c r="C301" s="94" t="s">
        <v>489</v>
      </c>
      <c r="D301" s="96">
        <v>131415</v>
      </c>
      <c r="E301" s="95"/>
      <c r="F301" s="88"/>
      <c r="H301" s="81" t="s">
        <v>523</v>
      </c>
      <c r="I301" s="81">
        <v>2000</v>
      </c>
      <c r="J301" s="81" t="s">
        <v>489</v>
      </c>
      <c r="K301" s="100">
        <v>39.6</v>
      </c>
      <c r="L301" s="95"/>
      <c r="M301" s="88"/>
    </row>
    <row r="302" spans="1:13" x14ac:dyDescent="0.2">
      <c r="A302" s="94" t="s">
        <v>516</v>
      </c>
      <c r="B302" s="94">
        <v>2000</v>
      </c>
      <c r="C302" s="94" t="s">
        <v>490</v>
      </c>
      <c r="D302" s="96">
        <v>131206</v>
      </c>
      <c r="E302" s="95"/>
      <c r="F302" s="88"/>
      <c r="H302" s="81" t="s">
        <v>523</v>
      </c>
      <c r="I302" s="81">
        <v>2000</v>
      </c>
      <c r="J302" s="81" t="s">
        <v>490</v>
      </c>
      <c r="K302" s="100">
        <v>39.6</v>
      </c>
      <c r="L302" s="95"/>
      <c r="M302" s="88"/>
    </row>
    <row r="303" spans="1:13" x14ac:dyDescent="0.2">
      <c r="A303" s="94" t="s">
        <v>516</v>
      </c>
      <c r="B303" s="94">
        <v>2000</v>
      </c>
      <c r="C303" s="94" t="s">
        <v>491</v>
      </c>
      <c r="D303" s="96">
        <v>132877</v>
      </c>
      <c r="E303" s="95"/>
      <c r="F303" s="88"/>
      <c r="H303" s="81" t="s">
        <v>523</v>
      </c>
      <c r="I303" s="81">
        <v>2000</v>
      </c>
      <c r="J303" s="81" t="s">
        <v>491</v>
      </c>
      <c r="K303" s="100">
        <v>39.799999999999997</v>
      </c>
      <c r="L303" s="95"/>
      <c r="M303" s="88"/>
    </row>
    <row r="304" spans="1:13" x14ac:dyDescent="0.2">
      <c r="A304" s="94" t="s">
        <v>516</v>
      </c>
      <c r="B304" s="94">
        <v>2000</v>
      </c>
      <c r="C304" s="94" t="s">
        <v>492</v>
      </c>
      <c r="D304" s="96">
        <v>132647</v>
      </c>
      <c r="E304" s="95"/>
      <c r="F304" s="88"/>
      <c r="H304" s="81" t="s">
        <v>523</v>
      </c>
      <c r="I304" s="81">
        <v>2000</v>
      </c>
      <c r="J304" s="81" t="s">
        <v>492</v>
      </c>
      <c r="K304" s="100">
        <v>39.9</v>
      </c>
      <c r="L304" s="95"/>
      <c r="M304" s="88"/>
    </row>
    <row r="305" spans="1:13" x14ac:dyDescent="0.2">
      <c r="A305" s="94" t="s">
        <v>516</v>
      </c>
      <c r="B305" s="94">
        <v>2000</v>
      </c>
      <c r="C305" s="94" t="s">
        <v>493</v>
      </c>
      <c r="D305" s="96">
        <v>129902</v>
      </c>
      <c r="E305" s="95"/>
      <c r="F305" s="88"/>
      <c r="H305" s="81" t="s">
        <v>523</v>
      </c>
      <c r="I305" s="81">
        <v>2000</v>
      </c>
      <c r="J305" s="81" t="s">
        <v>493</v>
      </c>
      <c r="K305" s="100">
        <v>39.9</v>
      </c>
      <c r="L305" s="95"/>
      <c r="M305" s="88"/>
    </row>
    <row r="306" spans="1:13" x14ac:dyDescent="0.2">
      <c r="A306" s="94" t="s">
        <v>516</v>
      </c>
      <c r="B306" s="94">
        <v>2000</v>
      </c>
      <c r="C306" s="94" t="s">
        <v>494</v>
      </c>
      <c r="D306" s="96">
        <v>126975</v>
      </c>
      <c r="E306" s="95"/>
      <c r="F306" s="88"/>
      <c r="H306" s="81" t="s">
        <v>523</v>
      </c>
      <c r="I306" s="81">
        <v>2000</v>
      </c>
      <c r="J306" s="81" t="s">
        <v>494</v>
      </c>
      <c r="K306" s="100">
        <v>40</v>
      </c>
      <c r="L306" s="95"/>
      <c r="M306" s="88"/>
    </row>
    <row r="307" spans="1:13" x14ac:dyDescent="0.2">
      <c r="A307" s="94" t="s">
        <v>516</v>
      </c>
      <c r="B307" s="94">
        <v>2000</v>
      </c>
      <c r="C307" s="94" t="s">
        <v>495</v>
      </c>
      <c r="D307" s="96">
        <v>127074</v>
      </c>
      <c r="E307" s="95"/>
      <c r="F307" s="88"/>
      <c r="H307" s="81" t="s">
        <v>523</v>
      </c>
      <c r="I307" s="81">
        <v>2000</v>
      </c>
      <c r="J307" s="81" t="s">
        <v>495</v>
      </c>
      <c r="K307" s="100">
        <v>40</v>
      </c>
      <c r="L307" s="95"/>
      <c r="M307" s="88"/>
    </row>
    <row r="308" spans="1:13" x14ac:dyDescent="0.2">
      <c r="A308" s="94" t="s">
        <v>516</v>
      </c>
      <c r="B308" s="94">
        <v>2000</v>
      </c>
      <c r="C308" s="94" t="s">
        <v>496</v>
      </c>
      <c r="D308" s="96">
        <v>132173</v>
      </c>
      <c r="E308" s="95"/>
      <c r="F308" s="88"/>
      <c r="H308" s="81" t="s">
        <v>523</v>
      </c>
      <c r="I308" s="81">
        <v>2000</v>
      </c>
      <c r="J308" s="81" t="s">
        <v>496</v>
      </c>
      <c r="K308" s="100">
        <v>40.1</v>
      </c>
      <c r="L308" s="95"/>
      <c r="M308" s="88"/>
    </row>
    <row r="309" spans="1:13" x14ac:dyDescent="0.2">
      <c r="A309" s="94" t="s">
        <v>516</v>
      </c>
      <c r="B309" s="94">
        <v>2000</v>
      </c>
      <c r="C309" s="94" t="s">
        <v>497</v>
      </c>
      <c r="D309" s="96">
        <v>132972</v>
      </c>
      <c r="E309" s="95"/>
      <c r="F309" s="88"/>
      <c r="H309" s="81" t="s">
        <v>523</v>
      </c>
      <c r="I309" s="81">
        <v>2000</v>
      </c>
      <c r="J309" s="81" t="s">
        <v>497</v>
      </c>
      <c r="K309" s="100">
        <v>39.5</v>
      </c>
      <c r="L309" s="95"/>
      <c r="M309" s="88"/>
    </row>
    <row r="310" spans="1:13" x14ac:dyDescent="0.2">
      <c r="A310" s="94" t="s">
        <v>516</v>
      </c>
      <c r="B310" s="94">
        <v>2000</v>
      </c>
      <c r="C310" s="94" t="s">
        <v>498</v>
      </c>
      <c r="D310" s="96">
        <v>133160</v>
      </c>
      <c r="E310" s="95"/>
      <c r="F310" s="88"/>
      <c r="H310" s="81" t="s">
        <v>523</v>
      </c>
      <c r="I310" s="81">
        <v>2000</v>
      </c>
      <c r="J310" s="81" t="s">
        <v>498</v>
      </c>
      <c r="K310" s="100">
        <v>39.5</v>
      </c>
      <c r="L310" s="95"/>
      <c r="M310" s="88"/>
    </row>
    <row r="311" spans="1:13" x14ac:dyDescent="0.2">
      <c r="A311" s="94" t="s">
        <v>516</v>
      </c>
      <c r="B311" s="94">
        <v>2000</v>
      </c>
      <c r="C311" s="94" t="s">
        <v>499</v>
      </c>
      <c r="D311" s="96">
        <v>133750</v>
      </c>
      <c r="E311" s="95"/>
      <c r="F311" s="88"/>
      <c r="H311" s="81" t="s">
        <v>523</v>
      </c>
      <c r="I311" s="81">
        <v>2000</v>
      </c>
      <c r="J311" s="81" t="s">
        <v>499</v>
      </c>
      <c r="K311" s="100">
        <v>39.5</v>
      </c>
      <c r="L311" s="95"/>
      <c r="M311" s="88"/>
    </row>
    <row r="312" spans="1:13" x14ac:dyDescent="0.2">
      <c r="A312" s="94" t="s">
        <v>516</v>
      </c>
      <c r="B312" s="94">
        <v>2001</v>
      </c>
      <c r="C312" s="94" t="s">
        <v>488</v>
      </c>
      <c r="D312" s="96">
        <v>131459</v>
      </c>
      <c r="E312" s="95"/>
      <c r="F312" s="88"/>
      <c r="H312" s="81" t="s">
        <v>523</v>
      </c>
      <c r="I312" s="81">
        <v>2001</v>
      </c>
      <c r="J312" s="81" t="s">
        <v>488</v>
      </c>
      <c r="K312" s="100">
        <v>39.200000000000003</v>
      </c>
      <c r="L312" s="95"/>
      <c r="M312" s="88"/>
    </row>
    <row r="313" spans="1:13" x14ac:dyDescent="0.2">
      <c r="A313" s="94" t="s">
        <v>516</v>
      </c>
      <c r="B313" s="94">
        <v>2001</v>
      </c>
      <c r="C313" s="94" t="s">
        <v>489</v>
      </c>
      <c r="D313" s="96">
        <v>132199</v>
      </c>
      <c r="E313" s="95"/>
      <c r="F313" s="88"/>
      <c r="H313" s="81" t="s">
        <v>523</v>
      </c>
      <c r="I313" s="81">
        <v>2001</v>
      </c>
      <c r="J313" s="81" t="s">
        <v>489</v>
      </c>
      <c r="K313" s="100">
        <v>39.1</v>
      </c>
      <c r="L313" s="95"/>
      <c r="M313" s="88"/>
    </row>
    <row r="314" spans="1:13" x14ac:dyDescent="0.2">
      <c r="A314" s="94" t="s">
        <v>516</v>
      </c>
      <c r="B314" s="94">
        <v>2001</v>
      </c>
      <c r="C314" s="94" t="s">
        <v>490</v>
      </c>
      <c r="D314" s="96">
        <v>132271</v>
      </c>
      <c r="E314" s="95"/>
      <c r="F314" s="88"/>
      <c r="H314" s="81" t="s">
        <v>523</v>
      </c>
      <c r="I314" s="81">
        <v>2001</v>
      </c>
      <c r="J314" s="81" t="s">
        <v>490</v>
      </c>
      <c r="K314" s="100">
        <v>39.299999999999997</v>
      </c>
      <c r="L314" s="95"/>
      <c r="M314" s="88"/>
    </row>
    <row r="315" spans="1:13" x14ac:dyDescent="0.2">
      <c r="A315" s="94" t="s">
        <v>516</v>
      </c>
      <c r="B315" s="94">
        <v>2001</v>
      </c>
      <c r="C315" s="94" t="s">
        <v>491</v>
      </c>
      <c r="D315" s="96">
        <v>131259</v>
      </c>
      <c r="E315" s="95"/>
      <c r="F315" s="88"/>
      <c r="H315" s="81" t="s">
        <v>523</v>
      </c>
      <c r="I315" s="81">
        <v>2001</v>
      </c>
      <c r="J315" s="81" t="s">
        <v>491</v>
      </c>
      <c r="K315" s="100">
        <v>38.700000000000003</v>
      </c>
      <c r="L315" s="95"/>
      <c r="M315" s="88"/>
    </row>
    <row r="316" spans="1:13" x14ac:dyDescent="0.2">
      <c r="A316" s="94" t="s">
        <v>516</v>
      </c>
      <c r="B316" s="94">
        <v>2001</v>
      </c>
      <c r="C316" s="94" t="s">
        <v>492</v>
      </c>
      <c r="D316" s="96">
        <v>133105</v>
      </c>
      <c r="E316" s="95"/>
      <c r="F316" s="88"/>
      <c r="H316" s="81" t="s">
        <v>523</v>
      </c>
      <c r="I316" s="81">
        <v>2001</v>
      </c>
      <c r="J316" s="81" t="s">
        <v>492</v>
      </c>
      <c r="K316" s="100">
        <v>39.700000000000003</v>
      </c>
      <c r="L316" s="95"/>
      <c r="M316" s="88"/>
    </row>
    <row r="317" spans="1:13" x14ac:dyDescent="0.2">
      <c r="A317" s="94" t="s">
        <v>516</v>
      </c>
      <c r="B317" s="94">
        <v>2001</v>
      </c>
      <c r="C317" s="94" t="s">
        <v>493</v>
      </c>
      <c r="D317" s="96">
        <v>130068</v>
      </c>
      <c r="E317" s="95"/>
      <c r="F317" s="88"/>
      <c r="H317" s="81" t="s">
        <v>523</v>
      </c>
      <c r="I317" s="81">
        <v>2001</v>
      </c>
      <c r="J317" s="81" t="s">
        <v>493</v>
      </c>
      <c r="K317" s="100">
        <v>39.700000000000003</v>
      </c>
      <c r="L317" s="95"/>
      <c r="M317" s="88"/>
    </row>
    <row r="318" spans="1:13" x14ac:dyDescent="0.2">
      <c r="A318" s="94" t="s">
        <v>516</v>
      </c>
      <c r="B318" s="94">
        <v>2001</v>
      </c>
      <c r="C318" s="94" t="s">
        <v>494</v>
      </c>
      <c r="D318" s="96">
        <v>127829</v>
      </c>
      <c r="E318" s="95"/>
      <c r="F318" s="88"/>
      <c r="H318" s="81" t="s">
        <v>523</v>
      </c>
      <c r="I318" s="81">
        <v>2001</v>
      </c>
      <c r="J318" s="81" t="s">
        <v>494</v>
      </c>
      <c r="K318" s="100">
        <v>39.6</v>
      </c>
      <c r="L318" s="95"/>
      <c r="M318" s="88"/>
    </row>
    <row r="319" spans="1:13" x14ac:dyDescent="0.2">
      <c r="A319" s="94" t="s">
        <v>516</v>
      </c>
      <c r="B319" s="94">
        <v>2001</v>
      </c>
      <c r="C319" s="94" t="s">
        <v>495</v>
      </c>
      <c r="D319" s="96">
        <v>127908</v>
      </c>
      <c r="E319" s="95"/>
      <c r="F319" s="88"/>
      <c r="H319" s="81" t="s">
        <v>523</v>
      </c>
      <c r="I319" s="81">
        <v>2001</v>
      </c>
      <c r="J319" s="81" t="s">
        <v>495</v>
      </c>
      <c r="K319" s="100">
        <v>39.6</v>
      </c>
      <c r="L319" s="95"/>
      <c r="M319" s="88"/>
    </row>
    <row r="320" spans="1:13" x14ac:dyDescent="0.2">
      <c r="A320" s="94" t="s">
        <v>516</v>
      </c>
      <c r="B320" s="94">
        <v>2001</v>
      </c>
      <c r="C320" s="94" t="s">
        <v>496</v>
      </c>
      <c r="D320" s="96">
        <v>132199</v>
      </c>
      <c r="E320" s="95"/>
      <c r="F320" s="88"/>
      <c r="H320" s="81" t="s">
        <v>523</v>
      </c>
      <c r="I320" s="81">
        <v>2001</v>
      </c>
      <c r="J320" s="81" t="s">
        <v>496</v>
      </c>
      <c r="K320" s="100">
        <v>39</v>
      </c>
      <c r="L320" s="95"/>
      <c r="M320" s="88"/>
    </row>
    <row r="321" spans="1:13" x14ac:dyDescent="0.2">
      <c r="A321" s="94" t="s">
        <v>516</v>
      </c>
      <c r="B321" s="94">
        <v>2001</v>
      </c>
      <c r="C321" s="94" t="s">
        <v>497</v>
      </c>
      <c r="D321" s="96">
        <v>132446</v>
      </c>
      <c r="E321" s="95"/>
      <c r="F321" s="88"/>
      <c r="H321" s="81" t="s">
        <v>523</v>
      </c>
      <c r="I321" s="81">
        <v>2001</v>
      </c>
      <c r="J321" s="81" t="s">
        <v>497</v>
      </c>
      <c r="K321" s="100">
        <v>39</v>
      </c>
      <c r="L321" s="95"/>
      <c r="M321" s="88"/>
    </row>
    <row r="322" spans="1:13" x14ac:dyDescent="0.2">
      <c r="A322" s="94" t="s">
        <v>516</v>
      </c>
      <c r="B322" s="94">
        <v>2001</v>
      </c>
      <c r="C322" s="94" t="s">
        <v>498</v>
      </c>
      <c r="D322" s="96">
        <v>132198</v>
      </c>
      <c r="E322" s="95"/>
      <c r="F322" s="88"/>
      <c r="H322" s="81" t="s">
        <v>523</v>
      </c>
      <c r="I322" s="81">
        <v>2001</v>
      </c>
      <c r="J322" s="81" t="s">
        <v>498</v>
      </c>
      <c r="K322" s="100">
        <v>38.799999999999997</v>
      </c>
      <c r="L322" s="95"/>
      <c r="M322" s="88"/>
    </row>
    <row r="323" spans="1:13" x14ac:dyDescent="0.2">
      <c r="A323" s="94" t="s">
        <v>516</v>
      </c>
      <c r="B323" s="94">
        <v>2001</v>
      </c>
      <c r="C323" s="94" t="s">
        <v>499</v>
      </c>
      <c r="D323" s="96">
        <v>132688</v>
      </c>
      <c r="E323" s="95"/>
      <c r="F323" s="88"/>
      <c r="H323" s="81" t="s">
        <v>523</v>
      </c>
      <c r="I323" s="81">
        <v>2001</v>
      </c>
      <c r="J323" s="81" t="s">
        <v>499</v>
      </c>
      <c r="K323" s="100">
        <v>39.200000000000003</v>
      </c>
      <c r="L323" s="95"/>
      <c r="M323" s="88"/>
    </row>
    <row r="324" spans="1:13" x14ac:dyDescent="0.2">
      <c r="A324" s="94" t="s">
        <v>516</v>
      </c>
      <c r="B324" s="94">
        <v>2002</v>
      </c>
      <c r="C324" s="94" t="s">
        <v>488</v>
      </c>
      <c r="D324" s="96">
        <v>129944</v>
      </c>
      <c r="E324" s="95"/>
      <c r="F324" s="88"/>
      <c r="H324" s="81" t="s">
        <v>523</v>
      </c>
      <c r="I324" s="81">
        <v>2002</v>
      </c>
      <c r="J324" s="81" t="s">
        <v>488</v>
      </c>
      <c r="K324" s="100">
        <v>39.1</v>
      </c>
      <c r="L324" s="95"/>
      <c r="M324" s="88"/>
    </row>
    <row r="325" spans="1:13" x14ac:dyDescent="0.2">
      <c r="A325" s="94" t="s">
        <v>516</v>
      </c>
      <c r="B325" s="94">
        <v>2002</v>
      </c>
      <c r="C325" s="94" t="s">
        <v>489</v>
      </c>
      <c r="D325" s="96">
        <v>131386</v>
      </c>
      <c r="E325" s="95"/>
      <c r="F325" s="88"/>
      <c r="H325" s="81" t="s">
        <v>523</v>
      </c>
      <c r="I325" s="81">
        <v>2002</v>
      </c>
      <c r="J325" s="81" t="s">
        <v>489</v>
      </c>
      <c r="K325" s="100">
        <v>38.799999999999997</v>
      </c>
      <c r="L325" s="95"/>
      <c r="M325" s="88"/>
    </row>
    <row r="326" spans="1:13" x14ac:dyDescent="0.2">
      <c r="A326" s="94" t="s">
        <v>516</v>
      </c>
      <c r="B326" s="94">
        <v>2002</v>
      </c>
      <c r="C326" s="94" t="s">
        <v>490</v>
      </c>
      <c r="D326" s="96">
        <v>130612</v>
      </c>
      <c r="E326" s="95"/>
      <c r="F326" s="88"/>
      <c r="H326" s="81" t="s">
        <v>523</v>
      </c>
      <c r="I326" s="81">
        <v>2002</v>
      </c>
      <c r="J326" s="81" t="s">
        <v>490</v>
      </c>
      <c r="K326" s="100">
        <v>39.1</v>
      </c>
      <c r="L326" s="95"/>
      <c r="M326" s="88"/>
    </row>
    <row r="327" spans="1:13" x14ac:dyDescent="0.2">
      <c r="A327" s="94" t="s">
        <v>516</v>
      </c>
      <c r="B327" s="94">
        <v>2002</v>
      </c>
      <c r="C327" s="94" t="s">
        <v>491</v>
      </c>
      <c r="D327" s="96">
        <v>131810</v>
      </c>
      <c r="E327" s="95"/>
      <c r="F327" s="88"/>
      <c r="H327" s="81" t="s">
        <v>523</v>
      </c>
      <c r="I327" s="81">
        <v>2002</v>
      </c>
      <c r="J327" s="81" t="s">
        <v>491</v>
      </c>
      <c r="K327" s="100">
        <v>39.299999999999997</v>
      </c>
      <c r="L327" s="95"/>
      <c r="M327" s="88"/>
    </row>
    <row r="328" spans="1:13" x14ac:dyDescent="0.2">
      <c r="A328" s="94" t="s">
        <v>516</v>
      </c>
      <c r="B328" s="94">
        <v>2002</v>
      </c>
      <c r="C328" s="94" t="s">
        <v>492</v>
      </c>
      <c r="D328" s="96">
        <v>132448</v>
      </c>
      <c r="E328" s="95"/>
      <c r="F328" s="88"/>
      <c r="H328" s="81" t="s">
        <v>523</v>
      </c>
      <c r="I328" s="81">
        <v>2002</v>
      </c>
      <c r="J328" s="81" t="s">
        <v>492</v>
      </c>
      <c r="K328" s="100">
        <v>39.4</v>
      </c>
      <c r="L328" s="95"/>
      <c r="M328" s="88"/>
    </row>
    <row r="329" spans="1:13" x14ac:dyDescent="0.2">
      <c r="A329" s="94" t="s">
        <v>516</v>
      </c>
      <c r="B329" s="94">
        <v>2002</v>
      </c>
      <c r="C329" s="94" t="s">
        <v>493</v>
      </c>
      <c r="D329" s="96">
        <v>129742</v>
      </c>
      <c r="E329" s="95"/>
      <c r="F329" s="88"/>
      <c r="H329" s="81" t="s">
        <v>523</v>
      </c>
      <c r="I329" s="81">
        <v>2002</v>
      </c>
      <c r="J329" s="81" t="s">
        <v>493</v>
      </c>
      <c r="K329" s="100">
        <v>39.4</v>
      </c>
      <c r="L329" s="95"/>
      <c r="M329" s="88"/>
    </row>
    <row r="330" spans="1:13" x14ac:dyDescent="0.2">
      <c r="A330" s="94" t="s">
        <v>516</v>
      </c>
      <c r="B330" s="94">
        <v>2002</v>
      </c>
      <c r="C330" s="94" t="s">
        <v>494</v>
      </c>
      <c r="D330" s="96">
        <v>126865</v>
      </c>
      <c r="E330" s="95"/>
      <c r="F330" s="88"/>
      <c r="H330" s="81" t="s">
        <v>523</v>
      </c>
      <c r="I330" s="81">
        <v>2002</v>
      </c>
      <c r="J330" s="81" t="s">
        <v>494</v>
      </c>
      <c r="K330" s="100">
        <v>39.200000000000003</v>
      </c>
      <c r="L330" s="95"/>
      <c r="M330" s="88"/>
    </row>
    <row r="331" spans="1:13" x14ac:dyDescent="0.2">
      <c r="A331" s="94" t="s">
        <v>516</v>
      </c>
      <c r="B331" s="94">
        <v>2002</v>
      </c>
      <c r="C331" s="94" t="s">
        <v>495</v>
      </c>
      <c r="D331" s="96">
        <v>128356</v>
      </c>
      <c r="E331" s="95"/>
      <c r="F331" s="88"/>
      <c r="H331" s="81" t="s">
        <v>523</v>
      </c>
      <c r="I331" s="81">
        <v>2002</v>
      </c>
      <c r="J331" s="81" t="s">
        <v>495</v>
      </c>
      <c r="K331" s="100">
        <v>39.4</v>
      </c>
      <c r="L331" s="95"/>
      <c r="M331" s="88"/>
    </row>
    <row r="332" spans="1:13" x14ac:dyDescent="0.2">
      <c r="A332" s="94" t="s">
        <v>516</v>
      </c>
      <c r="B332" s="94">
        <v>2002</v>
      </c>
      <c r="C332" s="94" t="s">
        <v>496</v>
      </c>
      <c r="D332" s="96">
        <v>132970</v>
      </c>
      <c r="E332" s="95"/>
      <c r="F332" s="88"/>
      <c r="H332" s="81" t="s">
        <v>523</v>
      </c>
      <c r="I332" s="81">
        <v>2002</v>
      </c>
      <c r="J332" s="81" t="s">
        <v>496</v>
      </c>
      <c r="K332" s="100">
        <v>39.4</v>
      </c>
      <c r="L332" s="95"/>
      <c r="M332" s="88"/>
    </row>
    <row r="333" spans="1:13" x14ac:dyDescent="0.2">
      <c r="A333" s="94" t="s">
        <v>516</v>
      </c>
      <c r="B333" s="94">
        <v>2002</v>
      </c>
      <c r="C333" s="94" t="s">
        <v>497</v>
      </c>
      <c r="D333" s="96">
        <v>133215</v>
      </c>
      <c r="E333" s="95"/>
      <c r="F333" s="88"/>
      <c r="H333" s="81" t="s">
        <v>523</v>
      </c>
      <c r="I333" s="81">
        <v>2002</v>
      </c>
      <c r="J333" s="81" t="s">
        <v>497</v>
      </c>
      <c r="K333" s="100">
        <v>39.299999999999997</v>
      </c>
      <c r="L333" s="95"/>
      <c r="M333" s="88"/>
    </row>
    <row r="334" spans="1:13" x14ac:dyDescent="0.2">
      <c r="A334" s="94" t="s">
        <v>516</v>
      </c>
      <c r="B334" s="94">
        <v>2002</v>
      </c>
      <c r="C334" s="94" t="s">
        <v>498</v>
      </c>
      <c r="D334" s="96">
        <v>133130</v>
      </c>
      <c r="E334" s="95"/>
      <c r="F334" s="88"/>
      <c r="H334" s="81" t="s">
        <v>523</v>
      </c>
      <c r="I334" s="81">
        <v>2002</v>
      </c>
      <c r="J334" s="81" t="s">
        <v>498</v>
      </c>
      <c r="K334" s="100">
        <v>38.799999999999997</v>
      </c>
      <c r="L334" s="95"/>
      <c r="M334" s="88"/>
    </row>
    <row r="335" spans="1:13" x14ac:dyDescent="0.2">
      <c r="A335" s="94" t="s">
        <v>516</v>
      </c>
      <c r="B335" s="94">
        <v>2002</v>
      </c>
      <c r="C335" s="94" t="s">
        <v>499</v>
      </c>
      <c r="D335" s="96">
        <v>132616</v>
      </c>
      <c r="E335" s="95"/>
      <c r="F335" s="88"/>
      <c r="H335" s="81" t="s">
        <v>523</v>
      </c>
      <c r="I335" s="81">
        <v>2002</v>
      </c>
      <c r="J335" s="81" t="s">
        <v>499</v>
      </c>
      <c r="K335" s="100">
        <v>38.700000000000003</v>
      </c>
      <c r="L335" s="95"/>
      <c r="M335" s="88"/>
    </row>
    <row r="336" spans="1:13" x14ac:dyDescent="0.2">
      <c r="A336" s="94" t="s">
        <v>516</v>
      </c>
      <c r="B336" s="94">
        <v>2003</v>
      </c>
      <c r="C336" s="94" t="s">
        <v>488</v>
      </c>
      <c r="D336" s="96">
        <v>131635</v>
      </c>
      <c r="E336" s="95"/>
      <c r="F336" s="88"/>
      <c r="H336" s="81" t="s">
        <v>523</v>
      </c>
      <c r="I336" s="81">
        <v>2003</v>
      </c>
      <c r="J336" s="81" t="s">
        <v>488</v>
      </c>
      <c r="K336" s="100">
        <v>38.799999999999997</v>
      </c>
      <c r="L336" s="95"/>
      <c r="M336" s="88"/>
    </row>
    <row r="337" spans="1:13" x14ac:dyDescent="0.2">
      <c r="A337" s="94" t="s">
        <v>516</v>
      </c>
      <c r="B337" s="94">
        <v>2003</v>
      </c>
      <c r="C337" s="94" t="s">
        <v>489</v>
      </c>
      <c r="D337" s="96">
        <v>132335</v>
      </c>
      <c r="E337" s="95"/>
      <c r="F337" s="88"/>
      <c r="H337" s="81" t="s">
        <v>523</v>
      </c>
      <c r="I337" s="81">
        <v>2003</v>
      </c>
      <c r="J337" s="81" t="s">
        <v>489</v>
      </c>
      <c r="K337" s="100">
        <v>38.700000000000003</v>
      </c>
      <c r="L337" s="95"/>
      <c r="M337" s="88"/>
    </row>
    <row r="338" spans="1:13" x14ac:dyDescent="0.2">
      <c r="A338" s="94" t="s">
        <v>516</v>
      </c>
      <c r="B338" s="94">
        <v>2003</v>
      </c>
      <c r="C338" s="94" t="s">
        <v>490</v>
      </c>
      <c r="D338" s="96">
        <v>132155</v>
      </c>
      <c r="E338" s="95"/>
      <c r="F338" s="88"/>
      <c r="H338" s="81" t="s">
        <v>523</v>
      </c>
      <c r="I338" s="81">
        <v>2003</v>
      </c>
      <c r="J338" s="81" t="s">
        <v>490</v>
      </c>
      <c r="K338" s="100">
        <v>39</v>
      </c>
      <c r="L338" s="95"/>
      <c r="M338" s="88"/>
    </row>
    <row r="339" spans="1:13" x14ac:dyDescent="0.2">
      <c r="A339" s="94" t="s">
        <v>516</v>
      </c>
      <c r="B339" s="94">
        <v>2003</v>
      </c>
      <c r="C339" s="94" t="s">
        <v>491</v>
      </c>
      <c r="D339" s="96">
        <v>133176</v>
      </c>
      <c r="E339" s="95"/>
      <c r="F339" s="88"/>
      <c r="H339" s="81" t="s">
        <v>523</v>
      </c>
      <c r="I339" s="81">
        <v>2003</v>
      </c>
      <c r="J339" s="81" t="s">
        <v>491</v>
      </c>
      <c r="K339" s="100">
        <v>39</v>
      </c>
      <c r="L339" s="95"/>
      <c r="M339" s="88"/>
    </row>
    <row r="340" spans="1:13" x14ac:dyDescent="0.2">
      <c r="A340" s="94" t="s">
        <v>516</v>
      </c>
      <c r="B340" s="94">
        <v>2003</v>
      </c>
      <c r="C340" s="94" t="s">
        <v>492</v>
      </c>
      <c r="D340" s="96">
        <v>133386</v>
      </c>
      <c r="E340" s="95"/>
      <c r="F340" s="88"/>
      <c r="H340" s="81" t="s">
        <v>523</v>
      </c>
      <c r="I340" s="81">
        <v>2003</v>
      </c>
      <c r="J340" s="81" t="s">
        <v>492</v>
      </c>
      <c r="K340" s="100">
        <v>39.200000000000003</v>
      </c>
      <c r="L340" s="95"/>
      <c r="M340" s="88"/>
    </row>
    <row r="341" spans="1:13" x14ac:dyDescent="0.2">
      <c r="A341" s="94" t="s">
        <v>516</v>
      </c>
      <c r="B341" s="94">
        <v>2003</v>
      </c>
      <c r="C341" s="94" t="s">
        <v>493</v>
      </c>
      <c r="D341" s="96">
        <v>131132</v>
      </c>
      <c r="E341" s="95"/>
      <c r="F341" s="88"/>
      <c r="H341" s="81" t="s">
        <v>523</v>
      </c>
      <c r="I341" s="81">
        <v>2003</v>
      </c>
      <c r="J341" s="81" t="s">
        <v>493</v>
      </c>
      <c r="K341" s="100">
        <v>39.200000000000003</v>
      </c>
      <c r="L341" s="95"/>
      <c r="M341" s="88"/>
    </row>
    <row r="342" spans="1:13" x14ac:dyDescent="0.2">
      <c r="A342" s="94" t="s">
        <v>516</v>
      </c>
      <c r="B342" s="94">
        <v>2003</v>
      </c>
      <c r="C342" s="94" t="s">
        <v>494</v>
      </c>
      <c r="D342" s="96">
        <v>127368</v>
      </c>
      <c r="E342" s="95"/>
      <c r="F342" s="88"/>
      <c r="H342" s="81" t="s">
        <v>523</v>
      </c>
      <c r="I342" s="81">
        <v>2003</v>
      </c>
      <c r="J342" s="81" t="s">
        <v>494</v>
      </c>
      <c r="K342" s="100">
        <v>39.1</v>
      </c>
      <c r="L342" s="95"/>
      <c r="M342" s="88"/>
    </row>
    <row r="343" spans="1:13" x14ac:dyDescent="0.2">
      <c r="A343" s="94" t="s">
        <v>516</v>
      </c>
      <c r="B343" s="94">
        <v>2003</v>
      </c>
      <c r="C343" s="94" t="s">
        <v>495</v>
      </c>
      <c r="D343" s="96">
        <v>128821</v>
      </c>
      <c r="E343" s="95"/>
      <c r="F343" s="88"/>
      <c r="H343" s="81" t="s">
        <v>523</v>
      </c>
      <c r="I343" s="81">
        <v>2003</v>
      </c>
      <c r="J343" s="81" t="s">
        <v>495</v>
      </c>
      <c r="K343" s="100">
        <v>39.200000000000003</v>
      </c>
      <c r="L343" s="95"/>
      <c r="M343" s="88"/>
    </row>
    <row r="344" spans="1:13" x14ac:dyDescent="0.2">
      <c r="A344" s="94" t="s">
        <v>516</v>
      </c>
      <c r="B344" s="94">
        <v>2003</v>
      </c>
      <c r="C344" s="94" t="s">
        <v>496</v>
      </c>
      <c r="D344" s="96">
        <v>133410</v>
      </c>
      <c r="E344" s="95"/>
      <c r="F344" s="88"/>
      <c r="H344" s="81" t="s">
        <v>523</v>
      </c>
      <c r="I344" s="81">
        <v>2003</v>
      </c>
      <c r="J344" s="81" t="s">
        <v>496</v>
      </c>
      <c r="K344" s="100">
        <v>39.4</v>
      </c>
      <c r="L344" s="95"/>
      <c r="M344" s="88"/>
    </row>
    <row r="345" spans="1:13" x14ac:dyDescent="0.2">
      <c r="A345" s="94" t="s">
        <v>516</v>
      </c>
      <c r="B345" s="94">
        <v>2003</v>
      </c>
      <c r="C345" s="94" t="s">
        <v>497</v>
      </c>
      <c r="D345" s="96">
        <v>134193</v>
      </c>
      <c r="E345" s="95"/>
      <c r="F345" s="88"/>
      <c r="H345" s="81" t="s">
        <v>523</v>
      </c>
      <c r="I345" s="81">
        <v>2003</v>
      </c>
      <c r="J345" s="81" t="s">
        <v>497</v>
      </c>
      <c r="K345" s="100">
        <v>39</v>
      </c>
      <c r="L345" s="95"/>
      <c r="M345" s="88"/>
    </row>
    <row r="346" spans="1:13" x14ac:dyDescent="0.2">
      <c r="A346" s="94" t="s">
        <v>516</v>
      </c>
      <c r="B346" s="94">
        <v>2003</v>
      </c>
      <c r="C346" s="94" t="s">
        <v>498</v>
      </c>
      <c r="D346" s="96">
        <v>135074</v>
      </c>
      <c r="E346" s="95"/>
      <c r="F346" s="88"/>
      <c r="H346" s="81" t="s">
        <v>523</v>
      </c>
      <c r="I346" s="81">
        <v>2003</v>
      </c>
      <c r="J346" s="81" t="s">
        <v>498</v>
      </c>
      <c r="K346" s="100">
        <v>38.700000000000003</v>
      </c>
      <c r="L346" s="95"/>
      <c r="M346" s="88"/>
    </row>
    <row r="347" spans="1:13" x14ac:dyDescent="0.2">
      <c r="A347" s="94" t="s">
        <v>516</v>
      </c>
      <c r="B347" s="94">
        <v>2003</v>
      </c>
      <c r="C347" s="94" t="s">
        <v>499</v>
      </c>
      <c r="D347" s="96">
        <v>134515</v>
      </c>
      <c r="E347" s="95"/>
      <c r="F347" s="88"/>
      <c r="H347" s="81" t="s">
        <v>523</v>
      </c>
      <c r="I347" s="81">
        <v>2003</v>
      </c>
      <c r="J347" s="81" t="s">
        <v>499</v>
      </c>
      <c r="K347" s="100">
        <v>39</v>
      </c>
      <c r="L347" s="95"/>
      <c r="M347" s="88"/>
    </row>
    <row r="348" spans="1:13" x14ac:dyDescent="0.2">
      <c r="A348" s="94" t="s">
        <v>516</v>
      </c>
      <c r="B348" s="94">
        <v>2004</v>
      </c>
      <c r="C348" s="94" t="s">
        <v>488</v>
      </c>
      <c r="D348" s="96">
        <v>132633</v>
      </c>
      <c r="E348" s="95"/>
      <c r="F348" s="88"/>
      <c r="H348" s="81" t="s">
        <v>523</v>
      </c>
      <c r="I348" s="81">
        <v>2004</v>
      </c>
      <c r="J348" s="81" t="s">
        <v>488</v>
      </c>
      <c r="K348" s="100">
        <v>38.9</v>
      </c>
      <c r="L348" s="95"/>
      <c r="M348" s="88"/>
    </row>
    <row r="349" spans="1:13" x14ac:dyDescent="0.2">
      <c r="A349" s="94" t="s">
        <v>516</v>
      </c>
      <c r="B349" s="94">
        <v>2004</v>
      </c>
      <c r="C349" s="94" t="s">
        <v>489</v>
      </c>
      <c r="D349" s="96">
        <v>133259</v>
      </c>
      <c r="E349" s="95"/>
      <c r="F349" s="88"/>
      <c r="H349" s="81" t="s">
        <v>523</v>
      </c>
      <c r="I349" s="81">
        <v>2004</v>
      </c>
      <c r="J349" s="81" t="s">
        <v>489</v>
      </c>
      <c r="K349" s="100">
        <v>38.9</v>
      </c>
      <c r="L349" s="95"/>
      <c r="M349" s="88"/>
    </row>
    <row r="350" spans="1:13" x14ac:dyDescent="0.2">
      <c r="A350" s="94" t="s">
        <v>516</v>
      </c>
      <c r="B350" s="94">
        <v>2004</v>
      </c>
      <c r="C350" s="94" t="s">
        <v>490</v>
      </c>
      <c r="D350" s="96">
        <v>133150</v>
      </c>
      <c r="E350" s="95"/>
      <c r="F350" s="88"/>
      <c r="H350" s="81" t="s">
        <v>523</v>
      </c>
      <c r="I350" s="81">
        <v>2004</v>
      </c>
      <c r="J350" s="81" t="s">
        <v>490</v>
      </c>
      <c r="K350" s="100">
        <v>39.1</v>
      </c>
      <c r="L350" s="95"/>
      <c r="M350" s="88"/>
    </row>
    <row r="351" spans="1:13" x14ac:dyDescent="0.2">
      <c r="A351" s="94" t="s">
        <v>516</v>
      </c>
      <c r="B351" s="94">
        <v>2004</v>
      </c>
      <c r="C351" s="94" t="s">
        <v>491</v>
      </c>
      <c r="D351" s="96">
        <v>133091</v>
      </c>
      <c r="E351" s="95"/>
      <c r="F351" s="88"/>
      <c r="H351" s="81" t="s">
        <v>523</v>
      </c>
      <c r="I351" s="81">
        <v>2004</v>
      </c>
      <c r="J351" s="81" t="s">
        <v>491</v>
      </c>
      <c r="K351" s="100">
        <v>39</v>
      </c>
      <c r="L351" s="95"/>
      <c r="M351" s="88"/>
    </row>
    <row r="352" spans="1:13" x14ac:dyDescent="0.2">
      <c r="A352" s="94" t="s">
        <v>516</v>
      </c>
      <c r="B352" s="94">
        <v>2004</v>
      </c>
      <c r="C352" s="94" t="s">
        <v>492</v>
      </c>
      <c r="D352" s="96">
        <v>134827</v>
      </c>
      <c r="E352" s="95"/>
      <c r="F352" s="88"/>
      <c r="H352" s="81" t="s">
        <v>523</v>
      </c>
      <c r="I352" s="81">
        <v>2004</v>
      </c>
      <c r="J352" s="81" t="s">
        <v>492</v>
      </c>
      <c r="K352" s="100">
        <v>39.299999999999997</v>
      </c>
      <c r="L352" s="95"/>
      <c r="M352" s="88"/>
    </row>
    <row r="353" spans="1:13" x14ac:dyDescent="0.2">
      <c r="A353" s="94" t="s">
        <v>516</v>
      </c>
      <c r="B353" s="94">
        <v>2004</v>
      </c>
      <c r="C353" s="94" t="s">
        <v>493</v>
      </c>
      <c r="D353" s="96">
        <v>132526</v>
      </c>
      <c r="E353" s="95"/>
      <c r="F353" s="88"/>
      <c r="H353" s="81" t="s">
        <v>523</v>
      </c>
      <c r="I353" s="81">
        <v>2004</v>
      </c>
      <c r="J353" s="81" t="s">
        <v>493</v>
      </c>
      <c r="K353" s="100">
        <v>39.1</v>
      </c>
      <c r="L353" s="95"/>
      <c r="M353" s="88"/>
    </row>
    <row r="354" spans="1:13" x14ac:dyDescent="0.2">
      <c r="A354" s="94" t="s">
        <v>516</v>
      </c>
      <c r="B354" s="94">
        <v>2004</v>
      </c>
      <c r="C354" s="94" t="s">
        <v>494</v>
      </c>
      <c r="D354" s="96">
        <v>130139</v>
      </c>
      <c r="E354" s="95"/>
      <c r="F354" s="88"/>
      <c r="H354" s="81" t="s">
        <v>523</v>
      </c>
      <c r="I354" s="81">
        <v>2004</v>
      </c>
      <c r="J354" s="81" t="s">
        <v>494</v>
      </c>
      <c r="K354" s="100">
        <v>39.1</v>
      </c>
      <c r="L354" s="95"/>
      <c r="M354" s="88"/>
    </row>
    <row r="355" spans="1:13" x14ac:dyDescent="0.2">
      <c r="A355" s="94" t="s">
        <v>516</v>
      </c>
      <c r="B355" s="94">
        <v>2004</v>
      </c>
      <c r="C355" s="94" t="s">
        <v>495</v>
      </c>
      <c r="D355" s="96">
        <v>131174</v>
      </c>
      <c r="E355" s="95"/>
      <c r="F355" s="88"/>
      <c r="H355" s="81" t="s">
        <v>523</v>
      </c>
      <c r="I355" s="81">
        <v>2004</v>
      </c>
      <c r="J355" s="81" t="s">
        <v>495</v>
      </c>
      <c r="K355" s="100">
        <v>39.200000000000003</v>
      </c>
      <c r="L355" s="95"/>
      <c r="M355" s="88"/>
    </row>
    <row r="356" spans="1:13" x14ac:dyDescent="0.2">
      <c r="A356" s="94" t="s">
        <v>516</v>
      </c>
      <c r="B356" s="94">
        <v>2004</v>
      </c>
      <c r="C356" s="94" t="s">
        <v>496</v>
      </c>
      <c r="D356" s="96">
        <v>135175</v>
      </c>
      <c r="E356" s="95"/>
      <c r="F356" s="88"/>
      <c r="H356" s="81" t="s">
        <v>523</v>
      </c>
      <c r="I356" s="81">
        <v>2004</v>
      </c>
      <c r="J356" s="81" t="s">
        <v>496</v>
      </c>
      <c r="K356" s="100">
        <v>39.200000000000003</v>
      </c>
      <c r="L356" s="95"/>
      <c r="M356" s="88"/>
    </row>
    <row r="357" spans="1:13" x14ac:dyDescent="0.2">
      <c r="A357" s="94" t="s">
        <v>516</v>
      </c>
      <c r="B357" s="94">
        <v>2004</v>
      </c>
      <c r="C357" s="94" t="s">
        <v>497</v>
      </c>
      <c r="D357" s="96">
        <v>136007</v>
      </c>
      <c r="E357" s="95"/>
      <c r="F357" s="88"/>
      <c r="H357" s="81" t="s">
        <v>523</v>
      </c>
      <c r="I357" s="81">
        <v>2004</v>
      </c>
      <c r="J357" s="81" t="s">
        <v>497</v>
      </c>
      <c r="K357" s="100">
        <v>39</v>
      </c>
      <c r="L357" s="95"/>
      <c r="M357" s="88"/>
    </row>
    <row r="358" spans="1:13" x14ac:dyDescent="0.2">
      <c r="A358" s="94" t="s">
        <v>516</v>
      </c>
      <c r="B358" s="94">
        <v>2004</v>
      </c>
      <c r="C358" s="94" t="s">
        <v>498</v>
      </c>
      <c r="D358" s="96">
        <v>136692</v>
      </c>
      <c r="E358" s="95"/>
      <c r="F358" s="88"/>
      <c r="H358" s="81" t="s">
        <v>523</v>
      </c>
      <c r="I358" s="81">
        <v>2004</v>
      </c>
      <c r="J358" s="81" t="s">
        <v>498</v>
      </c>
      <c r="K358" s="100">
        <v>38.700000000000003</v>
      </c>
      <c r="L358" s="95"/>
      <c r="M358" s="88"/>
    </row>
    <row r="359" spans="1:13" x14ac:dyDescent="0.2">
      <c r="A359" s="94" t="s">
        <v>516</v>
      </c>
      <c r="B359" s="94">
        <v>2004</v>
      </c>
      <c r="C359" s="94" t="s">
        <v>499</v>
      </c>
      <c r="D359" s="96">
        <v>136570</v>
      </c>
      <c r="E359" s="95"/>
      <c r="F359" s="88"/>
      <c r="H359" s="81" t="s">
        <v>523</v>
      </c>
      <c r="I359" s="81">
        <v>2004</v>
      </c>
      <c r="J359" s="81" t="s">
        <v>499</v>
      </c>
      <c r="K359" s="100">
        <v>39.200000000000003</v>
      </c>
      <c r="L359" s="95"/>
      <c r="M359" s="88"/>
    </row>
    <row r="360" spans="1:13" x14ac:dyDescent="0.2">
      <c r="A360" s="94" t="s">
        <v>516</v>
      </c>
      <c r="B360" s="94">
        <v>2005</v>
      </c>
      <c r="C360" s="94" t="s">
        <v>488</v>
      </c>
      <c r="D360" s="96">
        <v>134084</v>
      </c>
      <c r="E360" s="95"/>
      <c r="F360" s="88"/>
      <c r="H360" s="81" t="s">
        <v>523</v>
      </c>
      <c r="I360" s="81">
        <v>2005</v>
      </c>
      <c r="J360" s="81" t="s">
        <v>488</v>
      </c>
      <c r="K360" s="100">
        <v>38.799999999999997</v>
      </c>
      <c r="L360" s="95"/>
      <c r="M360" s="88"/>
    </row>
    <row r="361" spans="1:13" x14ac:dyDescent="0.2">
      <c r="A361" s="94" t="s">
        <v>516</v>
      </c>
      <c r="B361" s="94">
        <v>2005</v>
      </c>
      <c r="C361" s="94" t="s">
        <v>489</v>
      </c>
      <c r="D361" s="96">
        <v>134943</v>
      </c>
      <c r="E361" s="95"/>
      <c r="F361" s="88"/>
      <c r="H361" s="81" t="s">
        <v>523</v>
      </c>
      <c r="I361" s="81">
        <v>2005</v>
      </c>
      <c r="J361" s="81" t="s">
        <v>489</v>
      </c>
      <c r="K361" s="100">
        <v>38.9</v>
      </c>
      <c r="L361" s="95"/>
      <c r="M361" s="88"/>
    </row>
    <row r="362" spans="1:13" x14ac:dyDescent="0.2">
      <c r="A362" s="94" t="s">
        <v>516</v>
      </c>
      <c r="B362" s="94">
        <v>2005</v>
      </c>
      <c r="C362" s="94" t="s">
        <v>490</v>
      </c>
      <c r="D362" s="96">
        <v>135341</v>
      </c>
      <c r="E362" s="95"/>
      <c r="F362" s="88"/>
      <c r="H362" s="81" t="s">
        <v>523</v>
      </c>
      <c r="I362" s="81">
        <v>2005</v>
      </c>
      <c r="J362" s="81" t="s">
        <v>490</v>
      </c>
      <c r="K362" s="100">
        <v>39.1</v>
      </c>
      <c r="L362" s="95"/>
      <c r="M362" s="88"/>
    </row>
    <row r="363" spans="1:13" x14ac:dyDescent="0.2">
      <c r="A363" s="94" t="s">
        <v>516</v>
      </c>
      <c r="B363" s="94">
        <v>2005</v>
      </c>
      <c r="C363" s="94" t="s">
        <v>491</v>
      </c>
      <c r="D363" s="96">
        <v>136941</v>
      </c>
      <c r="E363" s="95"/>
      <c r="F363" s="88"/>
      <c r="H363" s="81" t="s">
        <v>523</v>
      </c>
      <c r="I363" s="81">
        <v>2005</v>
      </c>
      <c r="J363" s="81" t="s">
        <v>491</v>
      </c>
      <c r="K363" s="100">
        <v>39.200000000000003</v>
      </c>
      <c r="L363" s="95"/>
      <c r="M363" s="88"/>
    </row>
    <row r="364" spans="1:13" x14ac:dyDescent="0.2">
      <c r="A364" s="94" t="s">
        <v>516</v>
      </c>
      <c r="B364" s="94">
        <v>2005</v>
      </c>
      <c r="C364" s="94" t="s">
        <v>492</v>
      </c>
      <c r="D364" s="96">
        <v>137376</v>
      </c>
      <c r="E364" s="95"/>
      <c r="F364" s="88"/>
      <c r="H364" s="81" t="s">
        <v>523</v>
      </c>
      <c r="I364" s="81">
        <v>2005</v>
      </c>
      <c r="J364" s="81" t="s">
        <v>492</v>
      </c>
      <c r="K364" s="100">
        <v>39.200000000000003</v>
      </c>
      <c r="L364" s="95"/>
      <c r="M364" s="88"/>
    </row>
    <row r="365" spans="1:13" x14ac:dyDescent="0.2">
      <c r="A365" s="94" t="s">
        <v>516</v>
      </c>
      <c r="B365" s="94">
        <v>2005</v>
      </c>
      <c r="C365" s="94" t="s">
        <v>493</v>
      </c>
      <c r="D365" s="96">
        <v>134558</v>
      </c>
      <c r="E365" s="95"/>
      <c r="F365" s="88"/>
      <c r="H365" s="81" t="s">
        <v>523</v>
      </c>
      <c r="I365" s="81">
        <v>2005</v>
      </c>
      <c r="J365" s="81" t="s">
        <v>493</v>
      </c>
      <c r="K365" s="100">
        <v>39.4</v>
      </c>
      <c r="L365" s="95"/>
      <c r="M365" s="88"/>
    </row>
    <row r="366" spans="1:13" x14ac:dyDescent="0.2">
      <c r="A366" s="94" t="s">
        <v>516</v>
      </c>
      <c r="B366" s="94">
        <v>2005</v>
      </c>
      <c r="C366" s="94" t="s">
        <v>494</v>
      </c>
      <c r="D366" s="96">
        <v>132777</v>
      </c>
      <c r="E366" s="95"/>
      <c r="F366" s="88"/>
      <c r="H366" s="81" t="s">
        <v>523</v>
      </c>
      <c r="I366" s="81">
        <v>2005</v>
      </c>
      <c r="J366" s="81" t="s">
        <v>494</v>
      </c>
      <c r="K366" s="100">
        <v>39.299999999999997</v>
      </c>
      <c r="L366" s="95"/>
      <c r="M366" s="88"/>
    </row>
    <row r="367" spans="1:13" x14ac:dyDescent="0.2">
      <c r="A367" s="94" t="s">
        <v>516</v>
      </c>
      <c r="B367" s="94">
        <v>2005</v>
      </c>
      <c r="C367" s="94" t="s">
        <v>495</v>
      </c>
      <c r="D367" s="96">
        <v>133810</v>
      </c>
      <c r="E367" s="95"/>
      <c r="F367" s="88"/>
      <c r="H367" s="81" t="s">
        <v>523</v>
      </c>
      <c r="I367" s="81">
        <v>2005</v>
      </c>
      <c r="J367" s="81" t="s">
        <v>495</v>
      </c>
      <c r="K367" s="100">
        <v>39.299999999999997</v>
      </c>
      <c r="L367" s="95"/>
      <c r="M367" s="88"/>
    </row>
    <row r="368" spans="1:13" x14ac:dyDescent="0.2">
      <c r="A368" s="94" t="s">
        <v>516</v>
      </c>
      <c r="B368" s="94">
        <v>2005</v>
      </c>
      <c r="C368" s="94" t="s">
        <v>496</v>
      </c>
      <c r="D368" s="96">
        <v>137934</v>
      </c>
      <c r="E368" s="95"/>
      <c r="F368" s="88"/>
      <c r="H368" s="81" t="s">
        <v>523</v>
      </c>
      <c r="I368" s="81">
        <v>2005</v>
      </c>
      <c r="J368" s="81" t="s">
        <v>496</v>
      </c>
      <c r="K368" s="100">
        <v>39.6</v>
      </c>
      <c r="L368" s="95"/>
      <c r="M368" s="88"/>
    </row>
    <row r="369" spans="1:13" x14ac:dyDescent="0.2">
      <c r="A369" s="94" t="s">
        <v>516</v>
      </c>
      <c r="B369" s="94">
        <v>2005</v>
      </c>
      <c r="C369" s="94" t="s">
        <v>497</v>
      </c>
      <c r="D369" s="96">
        <v>138932</v>
      </c>
      <c r="E369" s="95"/>
      <c r="F369" s="88"/>
      <c r="H369" s="81" t="s">
        <v>523</v>
      </c>
      <c r="I369" s="81">
        <v>2005</v>
      </c>
      <c r="J369" s="81" t="s">
        <v>497</v>
      </c>
      <c r="K369" s="100">
        <v>39.1</v>
      </c>
      <c r="L369" s="95"/>
      <c r="M369" s="88"/>
    </row>
    <row r="370" spans="1:13" x14ac:dyDescent="0.2">
      <c r="A370" s="94" t="s">
        <v>516</v>
      </c>
      <c r="B370" s="94">
        <v>2005</v>
      </c>
      <c r="C370" s="94" t="s">
        <v>498</v>
      </c>
      <c r="D370" s="96">
        <v>138974</v>
      </c>
      <c r="E370" s="95"/>
      <c r="F370" s="88"/>
      <c r="H370" s="81" t="s">
        <v>523</v>
      </c>
      <c r="I370" s="81">
        <v>2005</v>
      </c>
      <c r="J370" s="81" t="s">
        <v>498</v>
      </c>
      <c r="K370" s="100">
        <v>38.9</v>
      </c>
      <c r="L370" s="95"/>
      <c r="M370" s="88"/>
    </row>
    <row r="371" spans="1:13" x14ac:dyDescent="0.2">
      <c r="A371" s="94" t="s">
        <v>516</v>
      </c>
      <c r="B371" s="94">
        <v>2005</v>
      </c>
      <c r="C371" s="94" t="s">
        <v>499</v>
      </c>
      <c r="D371" s="96">
        <v>138947</v>
      </c>
      <c r="E371" s="95"/>
      <c r="F371" s="88"/>
      <c r="H371" s="81" t="s">
        <v>523</v>
      </c>
      <c r="I371" s="81">
        <v>2005</v>
      </c>
      <c r="J371" s="81" t="s">
        <v>499</v>
      </c>
      <c r="K371" s="100">
        <v>39.200000000000003</v>
      </c>
      <c r="L371" s="95"/>
      <c r="M371" s="88"/>
    </row>
    <row r="372" spans="1:13" x14ac:dyDescent="0.2">
      <c r="A372" s="94" t="s">
        <v>516</v>
      </c>
      <c r="B372" s="94">
        <v>2006</v>
      </c>
      <c r="C372" s="94" t="s">
        <v>488</v>
      </c>
      <c r="D372" s="96">
        <v>136991</v>
      </c>
      <c r="E372" s="95"/>
      <c r="F372" s="88"/>
      <c r="H372" s="81" t="s">
        <v>523</v>
      </c>
      <c r="I372" s="81">
        <v>2006</v>
      </c>
      <c r="J372" s="81" t="s">
        <v>488</v>
      </c>
      <c r="K372" s="100">
        <v>39</v>
      </c>
      <c r="L372" s="95"/>
      <c r="M372" s="88"/>
    </row>
    <row r="373" spans="1:13" x14ac:dyDescent="0.2">
      <c r="A373" s="94" t="s">
        <v>516</v>
      </c>
      <c r="B373" s="94">
        <v>2006</v>
      </c>
      <c r="C373" s="94" t="s">
        <v>489</v>
      </c>
      <c r="D373" s="96">
        <v>137762</v>
      </c>
      <c r="E373" s="95"/>
      <c r="F373" s="88"/>
      <c r="H373" s="81" t="s">
        <v>523</v>
      </c>
      <c r="I373" s="81">
        <v>2006</v>
      </c>
      <c r="J373" s="81" t="s">
        <v>489</v>
      </c>
      <c r="K373" s="100">
        <v>39</v>
      </c>
      <c r="L373" s="95"/>
      <c r="M373" s="88"/>
    </row>
    <row r="374" spans="1:13" x14ac:dyDescent="0.2">
      <c r="A374" s="94" t="s">
        <v>516</v>
      </c>
      <c r="B374" s="94">
        <v>2006</v>
      </c>
      <c r="C374" s="94" t="s">
        <v>490</v>
      </c>
      <c r="D374" s="96">
        <v>137237</v>
      </c>
      <c r="E374" s="95"/>
      <c r="F374" s="88"/>
      <c r="H374" s="81" t="s">
        <v>523</v>
      </c>
      <c r="I374" s="81">
        <v>2006</v>
      </c>
      <c r="J374" s="81" t="s">
        <v>490</v>
      </c>
      <c r="K374" s="100">
        <v>39.1</v>
      </c>
      <c r="L374" s="95"/>
      <c r="M374" s="88"/>
    </row>
    <row r="375" spans="1:13" x14ac:dyDescent="0.2">
      <c r="A375" s="94" t="s">
        <v>516</v>
      </c>
      <c r="B375" s="94">
        <v>2006</v>
      </c>
      <c r="C375" s="94" t="s">
        <v>491</v>
      </c>
      <c r="D375" s="96">
        <v>137575</v>
      </c>
      <c r="E375" s="95"/>
      <c r="F375" s="88"/>
      <c r="H375" s="81" t="s">
        <v>523</v>
      </c>
      <c r="I375" s="81">
        <v>2006</v>
      </c>
      <c r="J375" s="81" t="s">
        <v>491</v>
      </c>
      <c r="K375" s="100">
        <v>38.6</v>
      </c>
      <c r="L375" s="95"/>
      <c r="M375" s="88"/>
    </row>
    <row r="376" spans="1:13" x14ac:dyDescent="0.2">
      <c r="A376" s="94" t="s">
        <v>516</v>
      </c>
      <c r="B376" s="94">
        <v>2006</v>
      </c>
      <c r="C376" s="94" t="s">
        <v>492</v>
      </c>
      <c r="D376" s="96">
        <v>139629</v>
      </c>
      <c r="E376" s="95"/>
      <c r="F376" s="88"/>
      <c r="H376" s="81" t="s">
        <v>523</v>
      </c>
      <c r="I376" s="81">
        <v>2006</v>
      </c>
      <c r="J376" s="81" t="s">
        <v>492</v>
      </c>
      <c r="K376" s="100">
        <v>39.4</v>
      </c>
      <c r="L376" s="95"/>
      <c r="M376" s="88"/>
    </row>
    <row r="377" spans="1:13" x14ac:dyDescent="0.2">
      <c r="A377" s="94" t="s">
        <v>516</v>
      </c>
      <c r="B377" s="94">
        <v>2006</v>
      </c>
      <c r="C377" s="94" t="s">
        <v>493</v>
      </c>
      <c r="D377" s="96">
        <v>137444</v>
      </c>
      <c r="E377" s="95"/>
      <c r="F377" s="88"/>
      <c r="H377" s="81" t="s">
        <v>523</v>
      </c>
      <c r="I377" s="81">
        <v>2006</v>
      </c>
      <c r="J377" s="81" t="s">
        <v>493</v>
      </c>
      <c r="K377" s="100">
        <v>39.4</v>
      </c>
      <c r="L377" s="95"/>
      <c r="M377" s="88"/>
    </row>
    <row r="378" spans="1:13" x14ac:dyDescent="0.2">
      <c r="A378" s="94" t="s">
        <v>516</v>
      </c>
      <c r="B378" s="94">
        <v>2006</v>
      </c>
      <c r="C378" s="94" t="s">
        <v>494</v>
      </c>
      <c r="D378" s="96">
        <v>135081</v>
      </c>
      <c r="E378" s="95"/>
      <c r="F378" s="88"/>
      <c r="H378" s="81" t="s">
        <v>523</v>
      </c>
      <c r="I378" s="81">
        <v>2006</v>
      </c>
      <c r="J378" s="81" t="s">
        <v>494</v>
      </c>
      <c r="K378" s="100">
        <v>39.4</v>
      </c>
      <c r="L378" s="95"/>
      <c r="M378" s="88"/>
    </row>
    <row r="379" spans="1:13" x14ac:dyDescent="0.2">
      <c r="A379" s="94" t="s">
        <v>516</v>
      </c>
      <c r="B379" s="94">
        <v>2006</v>
      </c>
      <c r="C379" s="94" t="s">
        <v>495</v>
      </c>
      <c r="D379" s="96">
        <v>135833</v>
      </c>
      <c r="E379" s="95"/>
      <c r="F379" s="88"/>
      <c r="H379" s="81" t="s">
        <v>523</v>
      </c>
      <c r="I379" s="81">
        <v>2006</v>
      </c>
      <c r="J379" s="81" t="s">
        <v>495</v>
      </c>
      <c r="K379" s="100">
        <v>39.5</v>
      </c>
      <c r="L379" s="95"/>
      <c r="M379" s="88"/>
    </row>
    <row r="380" spans="1:13" x14ac:dyDescent="0.2">
      <c r="A380" s="94" t="s">
        <v>516</v>
      </c>
      <c r="B380" s="94">
        <v>2006</v>
      </c>
      <c r="C380" s="94" t="s">
        <v>496</v>
      </c>
      <c r="D380" s="96">
        <v>140771</v>
      </c>
      <c r="E380" s="95"/>
      <c r="F380" s="88"/>
      <c r="H380" s="81" t="s">
        <v>523</v>
      </c>
      <c r="I380" s="81">
        <v>2006</v>
      </c>
      <c r="J380" s="81" t="s">
        <v>496</v>
      </c>
      <c r="K380" s="100">
        <v>39.700000000000003</v>
      </c>
      <c r="L380" s="95"/>
      <c r="M380" s="88"/>
    </row>
    <row r="381" spans="1:13" x14ac:dyDescent="0.2">
      <c r="A381" s="94" t="s">
        <v>516</v>
      </c>
      <c r="B381" s="94">
        <v>2006</v>
      </c>
      <c r="C381" s="94" t="s">
        <v>497</v>
      </c>
      <c r="D381" s="96">
        <v>141689</v>
      </c>
      <c r="E381" s="95"/>
      <c r="F381" s="88"/>
      <c r="H381" s="81" t="s">
        <v>523</v>
      </c>
      <c r="I381" s="81">
        <v>2006</v>
      </c>
      <c r="J381" s="81" t="s">
        <v>497</v>
      </c>
      <c r="K381" s="100">
        <v>39.299999999999997</v>
      </c>
      <c r="L381" s="95"/>
      <c r="M381" s="88"/>
    </row>
    <row r="382" spans="1:13" x14ac:dyDescent="0.2">
      <c r="A382" s="94" t="s">
        <v>516</v>
      </c>
      <c r="B382" s="94">
        <v>2006</v>
      </c>
      <c r="C382" s="94" t="s">
        <v>498</v>
      </c>
      <c r="D382" s="96">
        <v>142191</v>
      </c>
      <c r="E382" s="95"/>
      <c r="F382" s="88"/>
      <c r="H382" s="81" t="s">
        <v>523</v>
      </c>
      <c r="I382" s="81">
        <v>2006</v>
      </c>
      <c r="J382" s="81" t="s">
        <v>498</v>
      </c>
      <c r="K382" s="100">
        <v>39</v>
      </c>
      <c r="L382" s="95"/>
      <c r="M382" s="88"/>
    </row>
    <row r="383" spans="1:13" x14ac:dyDescent="0.2">
      <c r="A383" s="94" t="s">
        <v>516</v>
      </c>
      <c r="B383" s="94">
        <v>2006</v>
      </c>
      <c r="C383" s="94" t="s">
        <v>499</v>
      </c>
      <c r="D383" s="96">
        <v>141964</v>
      </c>
      <c r="E383" s="95"/>
      <c r="F383" s="88"/>
      <c r="H383" s="81" t="s">
        <v>523</v>
      </c>
      <c r="I383" s="81">
        <v>2006</v>
      </c>
      <c r="J383" s="81" t="s">
        <v>499</v>
      </c>
      <c r="K383" s="100">
        <v>39.299999999999997</v>
      </c>
      <c r="L383" s="95"/>
      <c r="M383" s="88"/>
    </row>
    <row r="384" spans="1:13" x14ac:dyDescent="0.2">
      <c r="A384" s="94" t="s">
        <v>516</v>
      </c>
      <c r="B384" s="94">
        <v>2007</v>
      </c>
      <c r="C384" s="94" t="s">
        <v>488</v>
      </c>
      <c r="D384" s="96">
        <v>139537</v>
      </c>
      <c r="E384" s="95"/>
      <c r="F384" s="88"/>
      <c r="H384" s="81" t="s">
        <v>523</v>
      </c>
      <c r="I384" s="81">
        <v>2007</v>
      </c>
      <c r="J384" s="81" t="s">
        <v>488</v>
      </c>
      <c r="K384" s="100">
        <v>38.9</v>
      </c>
      <c r="L384" s="95"/>
      <c r="M384" s="88"/>
    </row>
    <row r="385" spans="1:13" x14ac:dyDescent="0.2">
      <c r="A385" s="94" t="s">
        <v>516</v>
      </c>
      <c r="B385" s="94">
        <v>2007</v>
      </c>
      <c r="C385" s="94" t="s">
        <v>489</v>
      </c>
      <c r="D385" s="96">
        <v>139872</v>
      </c>
      <c r="E385" s="95"/>
      <c r="F385" s="88"/>
      <c r="H385" s="81" t="s">
        <v>523</v>
      </c>
      <c r="I385" s="81">
        <v>2007</v>
      </c>
      <c r="J385" s="81" t="s">
        <v>489</v>
      </c>
      <c r="K385" s="100">
        <v>38.6</v>
      </c>
      <c r="L385" s="95"/>
      <c r="M385" s="88"/>
    </row>
    <row r="386" spans="1:13" x14ac:dyDescent="0.2">
      <c r="A386" s="94" t="s">
        <v>516</v>
      </c>
      <c r="B386" s="94">
        <v>2007</v>
      </c>
      <c r="C386" s="94" t="s">
        <v>490</v>
      </c>
      <c r="D386" s="96">
        <v>139938</v>
      </c>
      <c r="E386" s="95"/>
      <c r="F386" s="88"/>
      <c r="H386" s="81" t="s">
        <v>523</v>
      </c>
      <c r="I386" s="81">
        <v>2007</v>
      </c>
      <c r="J386" s="81" t="s">
        <v>490</v>
      </c>
      <c r="K386" s="100">
        <v>39.200000000000003</v>
      </c>
      <c r="L386" s="95"/>
      <c r="M386" s="88"/>
    </row>
    <row r="387" spans="1:13" x14ac:dyDescent="0.2">
      <c r="A387" s="94" t="s">
        <v>516</v>
      </c>
      <c r="B387" s="94">
        <v>2007</v>
      </c>
      <c r="C387" s="94" t="s">
        <v>491</v>
      </c>
      <c r="D387" s="96">
        <v>139719</v>
      </c>
      <c r="E387" s="95"/>
      <c r="F387" s="88"/>
      <c r="H387" s="81" t="s">
        <v>523</v>
      </c>
      <c r="I387" s="81">
        <v>2007</v>
      </c>
      <c r="J387" s="81" t="s">
        <v>491</v>
      </c>
      <c r="K387" s="100">
        <v>39</v>
      </c>
      <c r="L387" s="95"/>
      <c r="M387" s="88"/>
    </row>
    <row r="388" spans="1:13" x14ac:dyDescent="0.2">
      <c r="A388" s="94" t="s">
        <v>516</v>
      </c>
      <c r="B388" s="94">
        <v>2007</v>
      </c>
      <c r="C388" s="94" t="s">
        <v>492</v>
      </c>
      <c r="D388" s="96">
        <v>141811</v>
      </c>
      <c r="E388" s="95"/>
      <c r="F388" s="88"/>
      <c r="H388" s="81" t="s">
        <v>523</v>
      </c>
      <c r="I388" s="81">
        <v>2007</v>
      </c>
      <c r="J388" s="81" t="s">
        <v>492</v>
      </c>
      <c r="K388" s="100">
        <v>39.4</v>
      </c>
      <c r="L388" s="95"/>
      <c r="M388" s="88"/>
    </row>
    <row r="389" spans="1:13" x14ac:dyDescent="0.2">
      <c r="A389" s="94" t="s">
        <v>516</v>
      </c>
      <c r="B389" s="94">
        <v>2007</v>
      </c>
      <c r="C389" s="94" t="s">
        <v>493</v>
      </c>
      <c r="D389" s="96">
        <v>139033</v>
      </c>
      <c r="E389" s="95"/>
      <c r="F389" s="88"/>
      <c r="H389" s="81" t="s">
        <v>523</v>
      </c>
      <c r="I389" s="81">
        <v>2007</v>
      </c>
      <c r="J389" s="81" t="s">
        <v>493</v>
      </c>
      <c r="K389" s="100">
        <v>39.299999999999997</v>
      </c>
      <c r="L389" s="95"/>
      <c r="M389" s="88"/>
    </row>
    <row r="390" spans="1:13" x14ac:dyDescent="0.2">
      <c r="A390" s="94" t="s">
        <v>516</v>
      </c>
      <c r="B390" s="94">
        <v>2007</v>
      </c>
      <c r="C390" s="94" t="s">
        <v>494</v>
      </c>
      <c r="D390" s="96">
        <v>136427</v>
      </c>
      <c r="E390" s="95"/>
      <c r="F390" s="88"/>
      <c r="H390" s="81" t="s">
        <v>523</v>
      </c>
      <c r="I390" s="81">
        <v>2007</v>
      </c>
      <c r="J390" s="81" t="s">
        <v>494</v>
      </c>
      <c r="K390" s="100">
        <v>39.200000000000003</v>
      </c>
      <c r="L390" s="95"/>
      <c r="M390" s="88"/>
    </row>
    <row r="391" spans="1:13" x14ac:dyDescent="0.2">
      <c r="A391" s="94" t="s">
        <v>516</v>
      </c>
      <c r="B391" s="94">
        <v>2007</v>
      </c>
      <c r="C391" s="94" t="s">
        <v>495</v>
      </c>
      <c r="D391" s="96">
        <v>137296</v>
      </c>
      <c r="E391" s="95"/>
      <c r="F391" s="88"/>
      <c r="H391" s="81" t="s">
        <v>523</v>
      </c>
      <c r="I391" s="81">
        <v>2007</v>
      </c>
      <c r="J391" s="81" t="s">
        <v>495</v>
      </c>
      <c r="K391" s="100">
        <v>39.4</v>
      </c>
      <c r="L391" s="95"/>
      <c r="M391" s="88"/>
    </row>
    <row r="392" spans="1:13" x14ac:dyDescent="0.2">
      <c r="A392" s="94" t="s">
        <v>516</v>
      </c>
      <c r="B392" s="94">
        <v>2007</v>
      </c>
      <c r="C392" s="94" t="s">
        <v>496</v>
      </c>
      <c r="D392" s="96">
        <v>142371</v>
      </c>
      <c r="E392" s="95"/>
      <c r="F392" s="88"/>
      <c r="H392" s="81" t="s">
        <v>523</v>
      </c>
      <c r="I392" s="81">
        <v>2007</v>
      </c>
      <c r="J392" s="81" t="s">
        <v>496</v>
      </c>
      <c r="K392" s="100">
        <v>39.4</v>
      </c>
      <c r="L392" s="95"/>
      <c r="M392" s="88"/>
    </row>
    <row r="393" spans="1:13" x14ac:dyDescent="0.2">
      <c r="A393" s="94" t="s">
        <v>516</v>
      </c>
      <c r="B393" s="94">
        <v>2007</v>
      </c>
      <c r="C393" s="94" t="s">
        <v>497</v>
      </c>
      <c r="D393" s="96">
        <v>142330</v>
      </c>
      <c r="E393" s="95"/>
      <c r="F393" s="88"/>
      <c r="H393" s="81" t="s">
        <v>523</v>
      </c>
      <c r="I393" s="81">
        <v>2007</v>
      </c>
      <c r="J393" s="81" t="s">
        <v>497</v>
      </c>
      <c r="K393" s="100">
        <v>39.200000000000003</v>
      </c>
      <c r="L393" s="95"/>
      <c r="M393" s="88"/>
    </row>
    <row r="394" spans="1:13" x14ac:dyDescent="0.2">
      <c r="A394" s="94" t="s">
        <v>516</v>
      </c>
      <c r="B394" s="94">
        <v>2007</v>
      </c>
      <c r="C394" s="94" t="s">
        <v>498</v>
      </c>
      <c r="D394" s="96">
        <v>143191</v>
      </c>
      <c r="E394" s="95"/>
      <c r="F394" s="88"/>
      <c r="H394" s="81" t="s">
        <v>523</v>
      </c>
      <c r="I394" s="81">
        <v>2007</v>
      </c>
      <c r="J394" s="81" t="s">
        <v>498</v>
      </c>
      <c r="K394" s="100">
        <v>39.200000000000003</v>
      </c>
      <c r="L394" s="95"/>
      <c r="M394" s="88"/>
    </row>
    <row r="395" spans="1:13" x14ac:dyDescent="0.2">
      <c r="A395" s="94" t="s">
        <v>516</v>
      </c>
      <c r="B395" s="94">
        <v>2007</v>
      </c>
      <c r="C395" s="94" t="s">
        <v>499</v>
      </c>
      <c r="D395" s="96">
        <v>142406</v>
      </c>
      <c r="E395" s="95"/>
      <c r="F395" s="88"/>
      <c r="H395" s="81" t="s">
        <v>523</v>
      </c>
      <c r="I395" s="81">
        <v>2007</v>
      </c>
      <c r="J395" s="81" t="s">
        <v>499</v>
      </c>
      <c r="K395" s="100">
        <v>39.1</v>
      </c>
      <c r="L395" s="95"/>
      <c r="M395" s="88"/>
    </row>
    <row r="396" spans="1:13" x14ac:dyDescent="0.2">
      <c r="A396" s="94" t="s">
        <v>516</v>
      </c>
      <c r="B396" s="94">
        <v>2008</v>
      </c>
      <c r="C396" s="94" t="s">
        <v>488</v>
      </c>
      <c r="D396" s="96">
        <v>139962</v>
      </c>
      <c r="E396" s="95"/>
      <c r="F396" s="88"/>
      <c r="H396" s="81" t="s">
        <v>523</v>
      </c>
      <c r="I396" s="81">
        <v>2008</v>
      </c>
      <c r="J396" s="81" t="s">
        <v>488</v>
      </c>
      <c r="K396" s="100">
        <v>38.9</v>
      </c>
      <c r="L396" s="95"/>
      <c r="M396" s="88"/>
    </row>
    <row r="397" spans="1:13" x14ac:dyDescent="0.2">
      <c r="A397" s="94" t="s">
        <v>516</v>
      </c>
      <c r="B397" s="94">
        <v>2008</v>
      </c>
      <c r="C397" s="94" t="s">
        <v>489</v>
      </c>
      <c r="D397" s="96">
        <v>139966</v>
      </c>
      <c r="E397" s="95"/>
      <c r="F397" s="88"/>
      <c r="H397" s="81" t="s">
        <v>523</v>
      </c>
      <c r="I397" s="81">
        <v>2008</v>
      </c>
      <c r="J397" s="81" t="s">
        <v>489</v>
      </c>
      <c r="K397" s="100">
        <v>38.700000000000003</v>
      </c>
      <c r="L397" s="95"/>
      <c r="M397" s="88"/>
    </row>
    <row r="398" spans="1:13" x14ac:dyDescent="0.2">
      <c r="A398" s="94" t="s">
        <v>516</v>
      </c>
      <c r="B398" s="94">
        <v>2008</v>
      </c>
      <c r="C398" s="94" t="s">
        <v>490</v>
      </c>
      <c r="D398" s="96">
        <v>140503</v>
      </c>
      <c r="E398" s="95"/>
      <c r="F398" s="88"/>
      <c r="H398" s="81" t="s">
        <v>523</v>
      </c>
      <c r="I398" s="81">
        <v>2008</v>
      </c>
      <c r="J398" s="81" t="s">
        <v>490</v>
      </c>
      <c r="K398" s="100">
        <v>39</v>
      </c>
      <c r="L398" s="95"/>
      <c r="M398" s="88"/>
    </row>
    <row r="399" spans="1:13" x14ac:dyDescent="0.2">
      <c r="A399" s="94" t="s">
        <v>516</v>
      </c>
      <c r="B399" s="94">
        <v>2008</v>
      </c>
      <c r="C399" s="94" t="s">
        <v>491</v>
      </c>
      <c r="D399" s="96">
        <v>141534</v>
      </c>
      <c r="E399" s="95"/>
      <c r="F399" s="88"/>
      <c r="H399" s="81" t="s">
        <v>523</v>
      </c>
      <c r="I399" s="81">
        <v>2008</v>
      </c>
      <c r="J399" s="81" t="s">
        <v>491</v>
      </c>
      <c r="K399" s="100">
        <v>39.1</v>
      </c>
      <c r="L399" s="95"/>
      <c r="M399" s="88"/>
    </row>
    <row r="400" spans="1:13" x14ac:dyDescent="0.2">
      <c r="A400" s="94" t="s">
        <v>516</v>
      </c>
      <c r="B400" s="94">
        <v>2008</v>
      </c>
      <c r="C400" s="94" t="s">
        <v>492</v>
      </c>
      <c r="D400" s="96">
        <v>141577</v>
      </c>
      <c r="E400" s="95"/>
      <c r="F400" s="88"/>
      <c r="H400" s="81" t="s">
        <v>523</v>
      </c>
      <c r="I400" s="81">
        <v>2008</v>
      </c>
      <c r="J400" s="81" t="s">
        <v>492</v>
      </c>
      <c r="K400" s="100">
        <v>39.200000000000003</v>
      </c>
      <c r="L400" s="95"/>
      <c r="M400" s="88"/>
    </row>
    <row r="401" spans="1:13" x14ac:dyDescent="0.2">
      <c r="A401" s="94" t="s">
        <v>516</v>
      </c>
      <c r="B401" s="94">
        <v>2008</v>
      </c>
      <c r="C401" s="94" t="s">
        <v>493</v>
      </c>
      <c r="D401" s="96">
        <v>139307</v>
      </c>
      <c r="E401" s="95"/>
      <c r="F401" s="88"/>
      <c r="H401" s="81" t="s">
        <v>523</v>
      </c>
      <c r="I401" s="81">
        <v>2008</v>
      </c>
      <c r="J401" s="81" t="s">
        <v>493</v>
      </c>
      <c r="K401" s="100">
        <v>39.200000000000003</v>
      </c>
      <c r="L401" s="95"/>
      <c r="M401" s="88"/>
    </row>
    <row r="402" spans="1:13" x14ac:dyDescent="0.2">
      <c r="A402" s="94" t="s">
        <v>516</v>
      </c>
      <c r="B402" s="94">
        <v>2008</v>
      </c>
      <c r="C402" s="94" t="s">
        <v>494</v>
      </c>
      <c r="D402" s="96">
        <v>135542</v>
      </c>
      <c r="E402" s="95"/>
      <c r="F402" s="88"/>
      <c r="H402" s="81" t="s">
        <v>523</v>
      </c>
      <c r="I402" s="81">
        <v>2008</v>
      </c>
      <c r="J402" s="81" t="s">
        <v>494</v>
      </c>
      <c r="K402" s="100">
        <v>39</v>
      </c>
      <c r="L402" s="95"/>
      <c r="M402" s="88"/>
    </row>
    <row r="403" spans="1:13" x14ac:dyDescent="0.2">
      <c r="A403" s="94" t="s">
        <v>516</v>
      </c>
      <c r="B403" s="94">
        <v>2008</v>
      </c>
      <c r="C403" s="94" t="s">
        <v>495</v>
      </c>
      <c r="D403" s="96">
        <v>136865</v>
      </c>
      <c r="E403" s="95"/>
      <c r="F403" s="88"/>
      <c r="H403" s="81" t="s">
        <v>523</v>
      </c>
      <c r="I403" s="81">
        <v>2008</v>
      </c>
      <c r="J403" s="81" t="s">
        <v>495</v>
      </c>
      <c r="K403" s="100">
        <v>39.1</v>
      </c>
      <c r="L403" s="95"/>
      <c r="M403" s="88"/>
    </row>
    <row r="404" spans="1:13" x14ac:dyDescent="0.2">
      <c r="A404" s="94" t="s">
        <v>516</v>
      </c>
      <c r="B404" s="94">
        <v>2008</v>
      </c>
      <c r="C404" s="94" t="s">
        <v>496</v>
      </c>
      <c r="D404" s="96">
        <v>141037</v>
      </c>
      <c r="E404" s="95"/>
      <c r="F404" s="88"/>
      <c r="H404" s="81" t="s">
        <v>523</v>
      </c>
      <c r="I404" s="81">
        <v>2008</v>
      </c>
      <c r="J404" s="81" t="s">
        <v>496</v>
      </c>
      <c r="K404" s="100">
        <v>39.1</v>
      </c>
      <c r="L404" s="95"/>
      <c r="M404" s="88"/>
    </row>
    <row r="405" spans="1:13" x14ac:dyDescent="0.2">
      <c r="A405" s="94" t="s">
        <v>516</v>
      </c>
      <c r="B405" s="94">
        <v>2008</v>
      </c>
      <c r="C405" s="94" t="s">
        <v>497</v>
      </c>
      <c r="D405" s="96">
        <v>141342</v>
      </c>
      <c r="E405" s="95"/>
      <c r="F405" s="88"/>
      <c r="H405" s="81" t="s">
        <v>523</v>
      </c>
      <c r="I405" s="81">
        <v>2008</v>
      </c>
      <c r="J405" s="81" t="s">
        <v>497</v>
      </c>
      <c r="K405" s="100">
        <v>38.799999999999997</v>
      </c>
      <c r="L405" s="95"/>
      <c r="M405" s="88"/>
    </row>
    <row r="406" spans="1:13" x14ac:dyDescent="0.2">
      <c r="A406" s="94" t="s">
        <v>516</v>
      </c>
      <c r="B406" s="94">
        <v>2008</v>
      </c>
      <c r="C406" s="94" t="s">
        <v>498</v>
      </c>
      <c r="D406" s="96">
        <v>140793</v>
      </c>
      <c r="E406" s="95"/>
      <c r="F406" s="88"/>
      <c r="H406" s="81" t="s">
        <v>523</v>
      </c>
      <c r="I406" s="81">
        <v>2008</v>
      </c>
      <c r="J406" s="81" t="s">
        <v>498</v>
      </c>
      <c r="K406" s="100">
        <v>38.200000000000003</v>
      </c>
      <c r="L406" s="95"/>
      <c r="M406" s="88"/>
    </row>
    <row r="407" spans="1:13" x14ac:dyDescent="0.2">
      <c r="A407" s="94" t="s">
        <v>516</v>
      </c>
      <c r="B407" s="94">
        <v>2008</v>
      </c>
      <c r="C407" s="94" t="s">
        <v>499</v>
      </c>
      <c r="D407" s="96">
        <v>139456</v>
      </c>
      <c r="E407" s="95"/>
      <c r="F407" s="88"/>
      <c r="H407" s="81" t="s">
        <v>523</v>
      </c>
      <c r="I407" s="81">
        <v>2008</v>
      </c>
      <c r="J407" s="81" t="s">
        <v>499</v>
      </c>
      <c r="K407" s="100">
        <v>38.4</v>
      </c>
      <c r="L407" s="95"/>
      <c r="M407" s="88"/>
    </row>
    <row r="408" spans="1:13" x14ac:dyDescent="0.2">
      <c r="A408" s="94" t="s">
        <v>516</v>
      </c>
      <c r="B408" s="94">
        <v>2009</v>
      </c>
      <c r="C408" s="94" t="s">
        <v>488</v>
      </c>
      <c r="D408" s="96">
        <v>136164</v>
      </c>
      <c r="E408" s="95"/>
      <c r="F408" s="88"/>
      <c r="H408" s="81" t="s">
        <v>523</v>
      </c>
      <c r="I408" s="81">
        <v>2009</v>
      </c>
      <c r="J408" s="81" t="s">
        <v>488</v>
      </c>
      <c r="K408" s="100">
        <v>38.200000000000003</v>
      </c>
      <c r="L408" s="95"/>
      <c r="M408" s="88"/>
    </row>
    <row r="409" spans="1:13" x14ac:dyDescent="0.2">
      <c r="A409" s="94" t="s">
        <v>516</v>
      </c>
      <c r="B409" s="94">
        <v>2009</v>
      </c>
      <c r="C409" s="94" t="s">
        <v>489</v>
      </c>
      <c r="D409" s="96">
        <v>136187</v>
      </c>
      <c r="E409" s="95"/>
      <c r="F409" s="88"/>
      <c r="H409" s="81" t="s">
        <v>523</v>
      </c>
      <c r="I409" s="81">
        <v>2009</v>
      </c>
      <c r="J409" s="81" t="s">
        <v>489</v>
      </c>
      <c r="K409" s="100">
        <v>38</v>
      </c>
      <c r="L409" s="95"/>
      <c r="M409" s="88"/>
    </row>
    <row r="410" spans="1:13" x14ac:dyDescent="0.2">
      <c r="A410" s="94" t="s">
        <v>516</v>
      </c>
      <c r="B410" s="94">
        <v>2009</v>
      </c>
      <c r="C410" s="94" t="s">
        <v>490</v>
      </c>
      <c r="D410" s="96">
        <v>135567</v>
      </c>
      <c r="E410" s="95"/>
      <c r="F410" s="88"/>
      <c r="H410" s="81" t="s">
        <v>523</v>
      </c>
      <c r="I410" s="81">
        <v>2009</v>
      </c>
      <c r="J410" s="81" t="s">
        <v>490</v>
      </c>
      <c r="K410" s="100">
        <v>38.200000000000003</v>
      </c>
      <c r="L410" s="95"/>
      <c r="M410" s="88"/>
    </row>
    <row r="411" spans="1:13" x14ac:dyDescent="0.2">
      <c r="A411" s="94" t="s">
        <v>516</v>
      </c>
      <c r="B411" s="94">
        <v>2009</v>
      </c>
      <c r="C411" s="94" t="s">
        <v>491</v>
      </c>
      <c r="D411" s="96">
        <v>135410</v>
      </c>
      <c r="E411" s="95"/>
      <c r="F411" s="88"/>
      <c r="H411" s="81" t="s">
        <v>523</v>
      </c>
      <c r="I411" s="81">
        <v>2009</v>
      </c>
      <c r="J411" s="81" t="s">
        <v>491</v>
      </c>
      <c r="K411" s="100">
        <v>38</v>
      </c>
      <c r="L411" s="95"/>
      <c r="M411" s="88"/>
    </row>
    <row r="412" spans="1:13" x14ac:dyDescent="0.2">
      <c r="A412" s="94" t="s">
        <v>516</v>
      </c>
      <c r="B412" s="94">
        <v>2009</v>
      </c>
      <c r="C412" s="94" t="s">
        <v>492</v>
      </c>
      <c r="D412" s="96">
        <v>136191</v>
      </c>
      <c r="E412" s="95"/>
      <c r="F412" s="88"/>
      <c r="H412" s="81" t="s">
        <v>523</v>
      </c>
      <c r="I412" s="81">
        <v>2009</v>
      </c>
      <c r="J412" s="81" t="s">
        <v>492</v>
      </c>
      <c r="K412" s="100">
        <v>38.299999999999997</v>
      </c>
      <c r="L412" s="95"/>
      <c r="M412" s="88"/>
    </row>
    <row r="413" spans="1:13" x14ac:dyDescent="0.2">
      <c r="A413" s="94" t="s">
        <v>516</v>
      </c>
      <c r="B413" s="94">
        <v>2009</v>
      </c>
      <c r="C413" s="94" t="s">
        <v>493</v>
      </c>
      <c r="D413" s="96">
        <v>133747</v>
      </c>
      <c r="E413" s="95"/>
      <c r="F413" s="88"/>
      <c r="H413" s="81" t="s">
        <v>523</v>
      </c>
      <c r="I413" s="81">
        <v>2009</v>
      </c>
      <c r="J413" s="81" t="s">
        <v>493</v>
      </c>
      <c r="K413" s="100">
        <v>38.1</v>
      </c>
      <c r="L413" s="95"/>
      <c r="M413" s="88"/>
    </row>
    <row r="414" spans="1:13" x14ac:dyDescent="0.2">
      <c r="A414" s="94" t="s">
        <v>516</v>
      </c>
      <c r="B414" s="94">
        <v>2009</v>
      </c>
      <c r="C414" s="94" t="s">
        <v>494</v>
      </c>
      <c r="D414" s="96">
        <v>130527</v>
      </c>
      <c r="E414" s="95"/>
      <c r="F414" s="88"/>
      <c r="H414" s="81" t="s">
        <v>523</v>
      </c>
      <c r="I414" s="81">
        <v>2009</v>
      </c>
      <c r="J414" s="81" t="s">
        <v>494</v>
      </c>
      <c r="K414" s="100">
        <v>38.1</v>
      </c>
      <c r="L414" s="95"/>
      <c r="M414" s="88"/>
    </row>
    <row r="415" spans="1:13" x14ac:dyDescent="0.2">
      <c r="A415" s="94" t="s">
        <v>516</v>
      </c>
      <c r="B415" s="94">
        <v>2009</v>
      </c>
      <c r="C415" s="94" t="s">
        <v>495</v>
      </c>
      <c r="D415" s="96">
        <v>131096</v>
      </c>
      <c r="E415" s="95"/>
      <c r="F415" s="88"/>
      <c r="H415" s="81" t="s">
        <v>523</v>
      </c>
      <c r="I415" s="81">
        <v>2009</v>
      </c>
      <c r="J415" s="81" t="s">
        <v>495</v>
      </c>
      <c r="K415" s="100">
        <v>38.1</v>
      </c>
      <c r="L415" s="95"/>
      <c r="M415" s="88"/>
    </row>
    <row r="416" spans="1:13" x14ac:dyDescent="0.2">
      <c r="A416" s="94" t="s">
        <v>516</v>
      </c>
      <c r="B416" s="94">
        <v>2009</v>
      </c>
      <c r="C416" s="94" t="s">
        <v>496</v>
      </c>
      <c r="D416" s="96">
        <v>134247</v>
      </c>
      <c r="E416" s="95"/>
      <c r="F416" s="88"/>
      <c r="H416" s="81" t="s">
        <v>523</v>
      </c>
      <c r="I416" s="81">
        <v>2009</v>
      </c>
      <c r="J416" s="81" t="s">
        <v>496</v>
      </c>
      <c r="K416" s="100">
        <v>36.200000000000003</v>
      </c>
      <c r="L416" s="95"/>
      <c r="M416" s="88"/>
    </row>
    <row r="417" spans="1:13" x14ac:dyDescent="0.2">
      <c r="A417" s="94" t="s">
        <v>516</v>
      </c>
      <c r="B417" s="94">
        <v>2009</v>
      </c>
      <c r="C417" s="94" t="s">
        <v>497</v>
      </c>
      <c r="D417" s="96">
        <v>134945</v>
      </c>
      <c r="E417" s="95"/>
      <c r="F417" s="88"/>
      <c r="H417" s="81" t="s">
        <v>523</v>
      </c>
      <c r="I417" s="81">
        <v>2009</v>
      </c>
      <c r="J417" s="81" t="s">
        <v>497</v>
      </c>
      <c r="K417" s="100">
        <v>37.9</v>
      </c>
      <c r="L417" s="95"/>
      <c r="M417" s="88"/>
    </row>
    <row r="418" spans="1:13" x14ac:dyDescent="0.2">
      <c r="A418" s="94" t="s">
        <v>516</v>
      </c>
      <c r="B418" s="94">
        <v>2009</v>
      </c>
      <c r="C418" s="94" t="s">
        <v>498</v>
      </c>
      <c r="D418" s="96">
        <v>135308</v>
      </c>
      <c r="E418" s="95"/>
      <c r="F418" s="88"/>
      <c r="H418" s="81" t="s">
        <v>523</v>
      </c>
      <c r="I418" s="81">
        <v>2009</v>
      </c>
      <c r="J418" s="81" t="s">
        <v>498</v>
      </c>
      <c r="K418" s="100">
        <v>37.700000000000003</v>
      </c>
      <c r="L418" s="95"/>
      <c r="M418" s="88"/>
    </row>
    <row r="419" spans="1:13" x14ac:dyDescent="0.2">
      <c r="A419" s="94" t="s">
        <v>516</v>
      </c>
      <c r="B419" s="94">
        <v>2009</v>
      </c>
      <c r="C419" s="94" t="s">
        <v>499</v>
      </c>
      <c r="D419" s="96">
        <v>133936</v>
      </c>
      <c r="E419" s="95"/>
      <c r="F419" s="88"/>
      <c r="H419" s="81" t="s">
        <v>523</v>
      </c>
      <c r="I419" s="81">
        <v>2009</v>
      </c>
      <c r="J419" s="81" t="s">
        <v>499</v>
      </c>
      <c r="K419" s="100">
        <v>38</v>
      </c>
      <c r="L419" s="95"/>
      <c r="M419" s="88"/>
    </row>
    <row r="420" spans="1:13" x14ac:dyDescent="0.2">
      <c r="A420" s="94" t="s">
        <v>516</v>
      </c>
      <c r="B420" s="94">
        <v>2010</v>
      </c>
      <c r="C420" s="94" t="s">
        <v>488</v>
      </c>
      <c r="D420" s="96">
        <v>132579</v>
      </c>
      <c r="E420" s="95"/>
      <c r="F420" s="88"/>
      <c r="H420" s="81" t="s">
        <v>523</v>
      </c>
      <c r="I420" s="81">
        <v>2010</v>
      </c>
      <c r="J420" s="81" t="s">
        <v>488</v>
      </c>
      <c r="K420" s="100">
        <v>38</v>
      </c>
      <c r="L420" s="95"/>
      <c r="M420" s="88"/>
    </row>
    <row r="421" spans="1:13" x14ac:dyDescent="0.2">
      <c r="A421" s="94" t="s">
        <v>516</v>
      </c>
      <c r="B421" s="94">
        <v>2010</v>
      </c>
      <c r="C421" s="94" t="s">
        <v>489</v>
      </c>
      <c r="D421" s="96">
        <v>132520</v>
      </c>
      <c r="E421" s="95"/>
      <c r="F421" s="88"/>
      <c r="H421" s="81" t="s">
        <v>523</v>
      </c>
      <c r="I421" s="81">
        <v>2010</v>
      </c>
      <c r="J421" s="81" t="s">
        <v>489</v>
      </c>
      <c r="K421" s="100">
        <v>37.1</v>
      </c>
      <c r="L421" s="95"/>
      <c r="M421" s="88"/>
    </row>
    <row r="422" spans="1:13" x14ac:dyDescent="0.2">
      <c r="A422" s="94" t="s">
        <v>516</v>
      </c>
      <c r="B422" s="94">
        <v>2010</v>
      </c>
      <c r="C422" s="94" t="s">
        <v>490</v>
      </c>
      <c r="D422" s="96">
        <v>133876</v>
      </c>
      <c r="E422" s="95"/>
      <c r="F422" s="88"/>
      <c r="H422" s="81" t="s">
        <v>523</v>
      </c>
      <c r="I422" s="81">
        <v>2010</v>
      </c>
      <c r="J422" s="81" t="s">
        <v>490</v>
      </c>
      <c r="K422" s="100">
        <v>38.200000000000003</v>
      </c>
      <c r="L422" s="95"/>
      <c r="M422" s="88"/>
    </row>
    <row r="423" spans="1:13" x14ac:dyDescent="0.2">
      <c r="A423" s="94" t="s">
        <v>516</v>
      </c>
      <c r="B423" s="94">
        <v>2010</v>
      </c>
      <c r="C423" s="94" t="s">
        <v>491</v>
      </c>
      <c r="D423" s="96">
        <v>135464</v>
      </c>
      <c r="E423" s="95"/>
      <c r="F423" s="88"/>
      <c r="H423" s="81" t="s">
        <v>523</v>
      </c>
      <c r="I423" s="81">
        <v>2010</v>
      </c>
      <c r="J423" s="81" t="s">
        <v>491</v>
      </c>
      <c r="K423" s="100">
        <v>38.4</v>
      </c>
      <c r="L423" s="95"/>
      <c r="M423" s="88"/>
    </row>
    <row r="424" spans="1:13" x14ac:dyDescent="0.2">
      <c r="A424" s="94" t="s">
        <v>516</v>
      </c>
      <c r="B424" s="94">
        <v>2010</v>
      </c>
      <c r="C424" s="94" t="s">
        <v>492</v>
      </c>
      <c r="D424" s="96">
        <v>135611</v>
      </c>
      <c r="E424" s="95"/>
      <c r="F424" s="88"/>
      <c r="H424" s="81" t="s">
        <v>523</v>
      </c>
      <c r="I424" s="81">
        <v>2010</v>
      </c>
      <c r="J424" s="81" t="s">
        <v>492</v>
      </c>
      <c r="K424" s="100">
        <v>38.5</v>
      </c>
      <c r="L424" s="95"/>
      <c r="M424" s="88"/>
    </row>
    <row r="425" spans="1:13" x14ac:dyDescent="0.2">
      <c r="A425" s="94" t="s">
        <v>516</v>
      </c>
      <c r="B425" s="94">
        <v>2010</v>
      </c>
      <c r="C425" s="94" t="s">
        <v>493</v>
      </c>
      <c r="D425" s="96">
        <v>133712</v>
      </c>
      <c r="E425" s="95"/>
      <c r="F425" s="88"/>
      <c r="H425" s="81" t="s">
        <v>523</v>
      </c>
      <c r="I425" s="81">
        <v>2010</v>
      </c>
      <c r="J425" s="81" t="s">
        <v>493</v>
      </c>
      <c r="K425" s="100">
        <v>38.299999999999997</v>
      </c>
      <c r="L425" s="95"/>
      <c r="M425" s="88"/>
    </row>
    <row r="426" spans="1:13" x14ac:dyDescent="0.2">
      <c r="A426" s="94" t="s">
        <v>516</v>
      </c>
      <c r="B426" s="94">
        <v>2010</v>
      </c>
      <c r="C426" s="94" t="s">
        <v>494</v>
      </c>
      <c r="D426" s="96">
        <v>130244</v>
      </c>
      <c r="E426" s="95"/>
      <c r="F426" s="88"/>
      <c r="H426" s="81" t="s">
        <v>523</v>
      </c>
      <c r="I426" s="81">
        <v>2010</v>
      </c>
      <c r="J426" s="81" t="s">
        <v>494</v>
      </c>
      <c r="K426" s="100">
        <v>38.299999999999997</v>
      </c>
      <c r="L426" s="95"/>
      <c r="M426" s="88"/>
    </row>
    <row r="427" spans="1:13" x14ac:dyDescent="0.2">
      <c r="A427" s="94" t="s">
        <v>516</v>
      </c>
      <c r="B427" s="94">
        <v>2010</v>
      </c>
      <c r="C427" s="94" t="s">
        <v>495</v>
      </c>
      <c r="D427" s="96">
        <v>131382</v>
      </c>
      <c r="E427" s="95"/>
      <c r="F427" s="88"/>
      <c r="H427" s="81" t="s">
        <v>523</v>
      </c>
      <c r="I427" s="81">
        <v>2010</v>
      </c>
      <c r="J427" s="81" t="s">
        <v>495</v>
      </c>
      <c r="K427" s="100">
        <v>38.299999999999997</v>
      </c>
      <c r="L427" s="95"/>
      <c r="M427" s="88"/>
    </row>
    <row r="428" spans="1:13" x14ac:dyDescent="0.2">
      <c r="A428" s="94" t="s">
        <v>516</v>
      </c>
      <c r="B428" s="94">
        <v>2010</v>
      </c>
      <c r="C428" s="94" t="s">
        <v>496</v>
      </c>
      <c r="D428" s="96">
        <v>135517</v>
      </c>
      <c r="E428" s="95"/>
      <c r="F428" s="88"/>
      <c r="H428" s="81" t="s">
        <v>523</v>
      </c>
      <c r="I428" s="81">
        <v>2010</v>
      </c>
      <c r="J428" s="81" t="s">
        <v>496</v>
      </c>
      <c r="K428" s="100">
        <v>38.6</v>
      </c>
      <c r="L428" s="95"/>
      <c r="M428" s="88"/>
    </row>
    <row r="429" spans="1:13" x14ac:dyDescent="0.2">
      <c r="A429" s="94" t="s">
        <v>516</v>
      </c>
      <c r="B429" s="94">
        <v>2010</v>
      </c>
      <c r="C429" s="94" t="s">
        <v>497</v>
      </c>
      <c r="D429" s="96">
        <v>135724</v>
      </c>
      <c r="E429" s="95"/>
      <c r="F429" s="88"/>
      <c r="H429" s="81" t="s">
        <v>523</v>
      </c>
      <c r="I429" s="81">
        <v>2010</v>
      </c>
      <c r="J429" s="81" t="s">
        <v>497</v>
      </c>
      <c r="K429" s="100">
        <v>38.299999999999997</v>
      </c>
      <c r="L429" s="95"/>
      <c r="M429" s="88"/>
    </row>
    <row r="430" spans="1:13" x14ac:dyDescent="0.2">
      <c r="A430" s="94" t="s">
        <v>516</v>
      </c>
      <c r="B430" s="94">
        <v>2010</v>
      </c>
      <c r="C430" s="94" t="s">
        <v>498</v>
      </c>
      <c r="D430" s="96">
        <v>135904</v>
      </c>
      <c r="E430" s="95"/>
      <c r="F430" s="88"/>
      <c r="H430" s="81" t="s">
        <v>523</v>
      </c>
      <c r="I430" s="81">
        <v>2010</v>
      </c>
      <c r="J430" s="81" t="s">
        <v>498</v>
      </c>
      <c r="K430" s="100">
        <v>37.799999999999997</v>
      </c>
      <c r="L430" s="95"/>
      <c r="M430" s="88"/>
    </row>
    <row r="431" spans="1:13" x14ac:dyDescent="0.2">
      <c r="A431" s="94" t="s">
        <v>516</v>
      </c>
      <c r="B431" s="94">
        <v>2010</v>
      </c>
      <c r="C431" s="94" t="s">
        <v>499</v>
      </c>
      <c r="D431" s="96">
        <v>135514</v>
      </c>
      <c r="E431" s="95"/>
      <c r="F431" s="88"/>
      <c r="H431" s="81" t="s">
        <v>523</v>
      </c>
      <c r="I431" s="81">
        <v>2010</v>
      </c>
      <c r="J431" s="81" t="s">
        <v>499</v>
      </c>
      <c r="K431" s="100">
        <v>38.299999999999997</v>
      </c>
      <c r="L431" s="95"/>
      <c r="M431" s="88"/>
    </row>
    <row r="432" spans="1:13" x14ac:dyDescent="0.2">
      <c r="A432" s="94" t="s">
        <v>516</v>
      </c>
      <c r="B432" s="94">
        <v>2011</v>
      </c>
      <c r="C432" s="94" t="s">
        <v>488</v>
      </c>
      <c r="D432" s="96">
        <v>133130</v>
      </c>
      <c r="E432" s="95"/>
      <c r="F432" s="88"/>
      <c r="H432" s="81" t="s">
        <v>523</v>
      </c>
      <c r="I432" s="81">
        <v>2011</v>
      </c>
      <c r="J432" s="81" t="s">
        <v>488</v>
      </c>
      <c r="K432" s="100">
        <v>37.5</v>
      </c>
      <c r="L432" s="95"/>
      <c r="M432" s="88"/>
    </row>
    <row r="433" spans="1:13" x14ac:dyDescent="0.2">
      <c r="A433" s="94" t="s">
        <v>516</v>
      </c>
      <c r="B433" s="94">
        <v>2011</v>
      </c>
      <c r="C433" s="94" t="s">
        <v>489</v>
      </c>
      <c r="D433" s="96">
        <v>134085</v>
      </c>
      <c r="E433" s="95"/>
      <c r="F433" s="88"/>
      <c r="H433" s="81" t="s">
        <v>523</v>
      </c>
      <c r="I433" s="81">
        <v>2011</v>
      </c>
      <c r="J433" s="81" t="s">
        <v>489</v>
      </c>
      <c r="K433" s="100">
        <v>38</v>
      </c>
      <c r="L433" s="95"/>
      <c r="M433" s="88"/>
    </row>
    <row r="434" spans="1:13" x14ac:dyDescent="0.2">
      <c r="A434" s="94" t="s">
        <v>516</v>
      </c>
      <c r="B434" s="94">
        <v>2011</v>
      </c>
      <c r="C434" s="94" t="s">
        <v>490</v>
      </c>
      <c r="D434" s="96">
        <v>134996</v>
      </c>
      <c r="E434" s="95"/>
      <c r="F434" s="88"/>
      <c r="H434" s="81" t="s">
        <v>523</v>
      </c>
      <c r="I434" s="81">
        <v>2011</v>
      </c>
      <c r="J434" s="81" t="s">
        <v>490</v>
      </c>
      <c r="K434" s="100">
        <v>38.299999999999997</v>
      </c>
      <c r="L434" s="95"/>
      <c r="M434" s="88"/>
    </row>
    <row r="435" spans="1:13" x14ac:dyDescent="0.2">
      <c r="A435" s="94" t="s">
        <v>516</v>
      </c>
      <c r="B435" s="94">
        <v>2011</v>
      </c>
      <c r="C435" s="94" t="s">
        <v>491</v>
      </c>
      <c r="D435" s="96">
        <v>135892</v>
      </c>
      <c r="E435" s="95"/>
      <c r="F435" s="88"/>
      <c r="H435" s="81" t="s">
        <v>523</v>
      </c>
      <c r="I435" s="81">
        <v>2011</v>
      </c>
      <c r="J435" s="81" t="s">
        <v>491</v>
      </c>
      <c r="K435" s="100">
        <v>38.299999999999997</v>
      </c>
      <c r="L435" s="95"/>
      <c r="M435" s="88"/>
    </row>
    <row r="436" spans="1:13" x14ac:dyDescent="0.2">
      <c r="A436" s="94" t="s">
        <v>516</v>
      </c>
      <c r="B436" s="94">
        <v>2011</v>
      </c>
      <c r="C436" s="94" t="s">
        <v>492</v>
      </c>
      <c r="D436" s="96">
        <v>136318</v>
      </c>
      <c r="E436" s="95"/>
      <c r="F436" s="88"/>
      <c r="H436" s="81" t="s">
        <v>523</v>
      </c>
      <c r="I436" s="81">
        <v>2011</v>
      </c>
      <c r="J436" s="81" t="s">
        <v>492</v>
      </c>
      <c r="K436" s="100">
        <v>38.6</v>
      </c>
      <c r="L436" s="95"/>
      <c r="M436" s="88"/>
    </row>
    <row r="437" spans="1:13" x14ac:dyDescent="0.2">
      <c r="A437" s="94" t="s">
        <v>516</v>
      </c>
      <c r="B437" s="94">
        <v>2011</v>
      </c>
      <c r="C437" s="94" t="s">
        <v>493</v>
      </c>
      <c r="D437" s="96">
        <v>133223</v>
      </c>
      <c r="E437" s="95"/>
      <c r="F437" s="88"/>
      <c r="H437" s="81" t="s">
        <v>523</v>
      </c>
      <c r="I437" s="81">
        <v>2011</v>
      </c>
      <c r="J437" s="81" t="s">
        <v>493</v>
      </c>
      <c r="K437" s="100">
        <v>38.5</v>
      </c>
      <c r="L437" s="95"/>
      <c r="M437" s="88"/>
    </row>
    <row r="438" spans="1:13" x14ac:dyDescent="0.2">
      <c r="A438" s="94" t="s">
        <v>516</v>
      </c>
      <c r="B438" s="94">
        <v>2011</v>
      </c>
      <c r="C438" s="94" t="s">
        <v>494</v>
      </c>
      <c r="D438" s="96">
        <v>130802</v>
      </c>
      <c r="E438" s="95"/>
      <c r="F438" s="88"/>
      <c r="H438" s="81" t="s">
        <v>523</v>
      </c>
      <c r="I438" s="81">
        <v>2011</v>
      </c>
      <c r="J438" s="81" t="s">
        <v>494</v>
      </c>
      <c r="K438" s="100">
        <v>38.4</v>
      </c>
      <c r="L438" s="95"/>
      <c r="M438" s="88"/>
    </row>
    <row r="439" spans="1:13" x14ac:dyDescent="0.2">
      <c r="A439" s="94" t="s">
        <v>516</v>
      </c>
      <c r="B439" s="94">
        <v>2011</v>
      </c>
      <c r="C439" s="94" t="s">
        <v>495</v>
      </c>
      <c r="D439" s="96">
        <v>131820</v>
      </c>
      <c r="E439" s="95"/>
      <c r="F439" s="88"/>
      <c r="H439" s="81" t="s">
        <v>523</v>
      </c>
      <c r="I439" s="81">
        <v>2011</v>
      </c>
      <c r="J439" s="81" t="s">
        <v>495</v>
      </c>
      <c r="K439" s="100">
        <v>38.4</v>
      </c>
      <c r="L439" s="95"/>
      <c r="M439" s="88"/>
    </row>
    <row r="440" spans="1:13" x14ac:dyDescent="0.2">
      <c r="A440" s="94" t="s">
        <v>516</v>
      </c>
      <c r="B440" s="94">
        <v>2011</v>
      </c>
      <c r="C440" s="94" t="s">
        <v>496</v>
      </c>
      <c r="D440" s="96">
        <v>136625</v>
      </c>
      <c r="E440" s="95"/>
      <c r="F440" s="88"/>
      <c r="H440" s="81" t="s">
        <v>523</v>
      </c>
      <c r="I440" s="81">
        <v>2011</v>
      </c>
      <c r="J440" s="81" t="s">
        <v>496</v>
      </c>
      <c r="K440" s="100">
        <v>38.6</v>
      </c>
      <c r="L440" s="95"/>
      <c r="M440" s="88"/>
    </row>
    <row r="441" spans="1:13" x14ac:dyDescent="0.2">
      <c r="A441" s="94" t="s">
        <v>516</v>
      </c>
      <c r="B441" s="94">
        <v>2011</v>
      </c>
      <c r="C441" s="94" t="s">
        <v>497</v>
      </c>
      <c r="D441" s="96">
        <v>136903</v>
      </c>
      <c r="E441" s="95"/>
      <c r="F441" s="88"/>
      <c r="H441" s="81" t="s">
        <v>523</v>
      </c>
      <c r="I441" s="81">
        <v>2011</v>
      </c>
      <c r="J441" s="81" t="s">
        <v>497</v>
      </c>
      <c r="K441" s="100">
        <v>38.299999999999997</v>
      </c>
      <c r="L441" s="95"/>
      <c r="M441" s="88"/>
    </row>
    <row r="442" spans="1:13" x14ac:dyDescent="0.2">
      <c r="A442" s="94" t="s">
        <v>516</v>
      </c>
      <c r="B442" s="94">
        <v>2011</v>
      </c>
      <c r="C442" s="94" t="s">
        <v>498</v>
      </c>
      <c r="D442" s="96">
        <v>137579</v>
      </c>
      <c r="E442" s="95"/>
      <c r="F442" s="88"/>
      <c r="H442" s="81" t="s">
        <v>523</v>
      </c>
      <c r="I442" s="81">
        <v>2011</v>
      </c>
      <c r="J442" s="81" t="s">
        <v>498</v>
      </c>
      <c r="K442" s="100">
        <v>38.1</v>
      </c>
      <c r="L442" s="95"/>
      <c r="M442" s="88"/>
    </row>
    <row r="443" spans="1:13" x14ac:dyDescent="0.2">
      <c r="A443" s="94" t="s">
        <v>516</v>
      </c>
      <c r="B443" s="94">
        <v>2011</v>
      </c>
      <c r="C443" s="94" t="s">
        <v>499</v>
      </c>
      <c r="D443" s="96">
        <v>137174</v>
      </c>
      <c r="E443" s="95"/>
      <c r="F443" s="88"/>
      <c r="H443" s="81" t="s">
        <v>523</v>
      </c>
      <c r="I443" s="81">
        <v>2011</v>
      </c>
      <c r="J443" s="81" t="s">
        <v>499</v>
      </c>
      <c r="K443" s="100">
        <v>38.5</v>
      </c>
      <c r="L443" s="95"/>
      <c r="M443" s="88"/>
    </row>
    <row r="444" spans="1:13" x14ac:dyDescent="0.2">
      <c r="A444" s="94" t="s">
        <v>516</v>
      </c>
      <c r="B444" s="94">
        <v>2012</v>
      </c>
      <c r="C444" s="94" t="s">
        <v>488</v>
      </c>
      <c r="D444" s="96">
        <v>135915</v>
      </c>
      <c r="E444" s="95"/>
      <c r="F444" s="88"/>
      <c r="H444" s="81" t="s">
        <v>523</v>
      </c>
      <c r="I444" s="81">
        <v>2012</v>
      </c>
      <c r="J444" s="81" t="s">
        <v>488</v>
      </c>
      <c r="K444" s="100">
        <v>38.1</v>
      </c>
      <c r="L444" s="95"/>
      <c r="M444" s="88"/>
    </row>
    <row r="445" spans="1:13" x14ac:dyDescent="0.2">
      <c r="A445" s="94" t="s">
        <v>516</v>
      </c>
      <c r="B445" s="94">
        <v>2012</v>
      </c>
      <c r="C445" s="94" t="s">
        <v>489</v>
      </c>
      <c r="D445" s="96">
        <v>136787</v>
      </c>
      <c r="E445" s="95"/>
      <c r="F445" s="88"/>
      <c r="H445" s="81" t="s">
        <v>523</v>
      </c>
      <c r="I445" s="81">
        <v>2012</v>
      </c>
      <c r="J445" s="81" t="s">
        <v>489</v>
      </c>
      <c r="K445" s="100">
        <v>38.200000000000003</v>
      </c>
      <c r="L445" s="95"/>
      <c r="M445" s="88"/>
    </row>
    <row r="446" spans="1:13" x14ac:dyDescent="0.2">
      <c r="A446" s="94" t="s">
        <v>516</v>
      </c>
      <c r="B446" s="94">
        <v>2012</v>
      </c>
      <c r="C446" s="94" t="s">
        <v>490</v>
      </c>
      <c r="D446" s="96">
        <v>136839</v>
      </c>
      <c r="E446" s="95"/>
      <c r="F446" s="88"/>
      <c r="H446" s="81" t="s">
        <v>523</v>
      </c>
      <c r="I446" s="81">
        <v>2012</v>
      </c>
      <c r="J446" s="81" t="s">
        <v>490</v>
      </c>
      <c r="K446" s="100">
        <v>38.299999999999997</v>
      </c>
      <c r="L446" s="95"/>
      <c r="M446" s="88"/>
    </row>
    <row r="447" spans="1:13" x14ac:dyDescent="0.2">
      <c r="A447" s="94" t="s">
        <v>516</v>
      </c>
      <c r="B447" s="94">
        <v>2012</v>
      </c>
      <c r="C447" s="94" t="s">
        <v>491</v>
      </c>
      <c r="D447" s="96">
        <v>136995</v>
      </c>
      <c r="E447" s="95"/>
      <c r="F447" s="88"/>
      <c r="H447" s="81" t="s">
        <v>523</v>
      </c>
      <c r="I447" s="81">
        <v>2012</v>
      </c>
      <c r="J447" s="81" t="s">
        <v>491</v>
      </c>
      <c r="K447" s="100">
        <v>38.299999999999997</v>
      </c>
      <c r="L447" s="95"/>
      <c r="M447" s="88"/>
    </row>
    <row r="448" spans="1:13" x14ac:dyDescent="0.2">
      <c r="A448" s="94" t="s">
        <v>516</v>
      </c>
      <c r="B448" s="94">
        <v>2012</v>
      </c>
      <c r="C448" s="94" t="s">
        <v>492</v>
      </c>
      <c r="D448" s="96">
        <v>138940</v>
      </c>
      <c r="E448" s="95"/>
      <c r="F448" s="88"/>
      <c r="H448" s="81" t="s">
        <v>523</v>
      </c>
      <c r="I448" s="81">
        <v>2012</v>
      </c>
      <c r="J448" s="81" t="s">
        <v>492</v>
      </c>
      <c r="K448" s="100">
        <v>38.6</v>
      </c>
      <c r="L448" s="95"/>
      <c r="M448" s="88"/>
    </row>
    <row r="449" spans="1:13" x14ac:dyDescent="0.2">
      <c r="A449" s="94" t="s">
        <v>516</v>
      </c>
      <c r="B449" s="94">
        <v>2012</v>
      </c>
      <c r="C449" s="94" t="s">
        <v>493</v>
      </c>
      <c r="D449" s="96">
        <v>135769</v>
      </c>
      <c r="E449" s="95"/>
      <c r="F449" s="88"/>
      <c r="H449" s="81" t="s">
        <v>523</v>
      </c>
      <c r="I449" s="81">
        <v>2012</v>
      </c>
      <c r="J449" s="81" t="s">
        <v>493</v>
      </c>
      <c r="K449" s="100">
        <v>38.5</v>
      </c>
      <c r="L449" s="95"/>
      <c r="M449" s="88"/>
    </row>
    <row r="450" spans="1:13" x14ac:dyDescent="0.2">
      <c r="A450" s="94" t="s">
        <v>516</v>
      </c>
      <c r="B450" s="94">
        <v>2012</v>
      </c>
      <c r="C450" s="94" t="s">
        <v>494</v>
      </c>
      <c r="D450" s="96">
        <v>133487</v>
      </c>
      <c r="E450" s="95"/>
      <c r="F450" s="88"/>
      <c r="H450" s="81" t="s">
        <v>523</v>
      </c>
      <c r="I450" s="81">
        <v>2012</v>
      </c>
      <c r="J450" s="81" t="s">
        <v>494</v>
      </c>
      <c r="K450" s="100">
        <v>38.4</v>
      </c>
      <c r="L450" s="95"/>
      <c r="M450" s="88"/>
    </row>
    <row r="451" spans="1:13" x14ac:dyDescent="0.2">
      <c r="A451" s="94" t="s">
        <v>516</v>
      </c>
      <c r="B451" s="94">
        <v>2012</v>
      </c>
      <c r="C451" s="94" t="s">
        <v>495</v>
      </c>
      <c r="D451" s="96">
        <v>134720</v>
      </c>
      <c r="E451" s="95"/>
      <c r="F451" s="88"/>
      <c r="H451" s="81" t="s">
        <v>523</v>
      </c>
      <c r="I451" s="81">
        <v>2012</v>
      </c>
      <c r="J451" s="81" t="s">
        <v>495</v>
      </c>
      <c r="K451" s="100">
        <v>38.700000000000003</v>
      </c>
      <c r="L451" s="95"/>
      <c r="M451" s="88"/>
    </row>
    <row r="452" spans="1:13" x14ac:dyDescent="0.2">
      <c r="A452" s="94" t="s">
        <v>516</v>
      </c>
      <c r="B452" s="94">
        <v>2012</v>
      </c>
      <c r="C452" s="94" t="s">
        <v>496</v>
      </c>
      <c r="D452" s="96">
        <v>139308</v>
      </c>
      <c r="E452" s="95"/>
      <c r="F452" s="88"/>
      <c r="H452" s="81" t="s">
        <v>523</v>
      </c>
      <c r="I452" s="81">
        <v>2012</v>
      </c>
      <c r="J452" s="81" t="s">
        <v>496</v>
      </c>
      <c r="K452" s="100">
        <v>38.700000000000003</v>
      </c>
      <c r="L452" s="95"/>
      <c r="M452" s="88"/>
    </row>
    <row r="453" spans="1:13" x14ac:dyDescent="0.2">
      <c r="A453" s="94" t="s">
        <v>516</v>
      </c>
      <c r="B453" s="94">
        <v>2012</v>
      </c>
      <c r="C453" s="94" t="s">
        <v>497</v>
      </c>
      <c r="D453" s="96">
        <v>140125</v>
      </c>
      <c r="E453" s="95"/>
      <c r="F453" s="88"/>
      <c r="H453" s="81" t="s">
        <v>523</v>
      </c>
      <c r="I453" s="81">
        <v>2012</v>
      </c>
      <c r="J453" s="81" t="s">
        <v>497</v>
      </c>
      <c r="K453" s="100">
        <v>38.5</v>
      </c>
      <c r="L453" s="95"/>
      <c r="M453" s="88"/>
    </row>
    <row r="454" spans="1:13" x14ac:dyDescent="0.2">
      <c r="A454" s="94" t="s">
        <v>516</v>
      </c>
      <c r="B454" s="94">
        <v>2012</v>
      </c>
      <c r="C454" s="94" t="s">
        <v>498</v>
      </c>
      <c r="D454" s="96">
        <v>139549</v>
      </c>
      <c r="E454" s="95"/>
      <c r="F454" s="88"/>
      <c r="H454" s="81" t="s">
        <v>523</v>
      </c>
      <c r="I454" s="81">
        <v>2012</v>
      </c>
      <c r="J454" s="81" t="s">
        <v>498</v>
      </c>
      <c r="K454" s="100">
        <v>38.4</v>
      </c>
      <c r="L454" s="95"/>
      <c r="M454" s="88"/>
    </row>
    <row r="455" spans="1:13" x14ac:dyDescent="0.2">
      <c r="A455" s="94" t="s">
        <v>516</v>
      </c>
      <c r="B455" s="94">
        <v>2012</v>
      </c>
      <c r="C455" s="94" t="s">
        <v>499</v>
      </c>
      <c r="D455" s="96">
        <v>139612</v>
      </c>
      <c r="E455" s="95"/>
      <c r="F455" s="88"/>
      <c r="H455" s="81" t="s">
        <v>523</v>
      </c>
      <c r="I455" s="81">
        <v>2012</v>
      </c>
      <c r="J455" s="81" t="s">
        <v>499</v>
      </c>
      <c r="K455" s="100">
        <v>38.6</v>
      </c>
      <c r="L455" s="95"/>
      <c r="M455" s="88"/>
    </row>
    <row r="456" spans="1:13" x14ac:dyDescent="0.2">
      <c r="A456" s="94" t="s">
        <v>516</v>
      </c>
      <c r="B456" s="94">
        <v>2013</v>
      </c>
      <c r="C456" s="94" t="s">
        <v>488</v>
      </c>
      <c r="D456" s="96">
        <v>137053</v>
      </c>
      <c r="E456" s="95"/>
      <c r="F456" s="88"/>
      <c r="H456" s="81" t="s">
        <v>523</v>
      </c>
      <c r="I456" s="81">
        <v>2013</v>
      </c>
      <c r="J456" s="81" t="s">
        <v>488</v>
      </c>
      <c r="K456" s="100">
        <v>38.200000000000003</v>
      </c>
      <c r="L456" s="95"/>
      <c r="M456" s="88"/>
    </row>
    <row r="457" spans="1:13" x14ac:dyDescent="0.2">
      <c r="A457" s="94" t="s">
        <v>516</v>
      </c>
      <c r="B457" s="94">
        <v>2013</v>
      </c>
      <c r="C457" s="94" t="s">
        <v>489</v>
      </c>
      <c r="D457" s="96">
        <v>138300</v>
      </c>
      <c r="E457" s="95"/>
      <c r="F457" s="88"/>
      <c r="H457" s="81" t="s">
        <v>523</v>
      </c>
      <c r="I457" s="81">
        <v>2013</v>
      </c>
      <c r="J457" s="81" t="s">
        <v>489</v>
      </c>
      <c r="K457" s="100">
        <v>38.299999999999997</v>
      </c>
      <c r="L457" s="95"/>
      <c r="M457" s="88"/>
    </row>
    <row r="458" spans="1:13" x14ac:dyDescent="0.2">
      <c r="A458" s="94" t="s">
        <v>516</v>
      </c>
      <c r="B458" s="94">
        <v>2013</v>
      </c>
      <c r="C458" s="94" t="s">
        <v>490</v>
      </c>
      <c r="D458" s="96">
        <v>137941</v>
      </c>
      <c r="E458" s="95"/>
      <c r="F458" s="88"/>
      <c r="H458" s="81" t="s">
        <v>523</v>
      </c>
      <c r="I458" s="81">
        <v>2013</v>
      </c>
      <c r="J458" s="81" t="s">
        <v>490</v>
      </c>
      <c r="K458" s="100">
        <v>38.5</v>
      </c>
      <c r="L458" s="95"/>
      <c r="M458" s="88"/>
    </row>
    <row r="459" spans="1:13" x14ac:dyDescent="0.2">
      <c r="A459" s="94" t="s">
        <v>516</v>
      </c>
      <c r="B459" s="94">
        <v>2013</v>
      </c>
      <c r="C459" s="94" t="s">
        <v>491</v>
      </c>
      <c r="D459" s="96">
        <v>139877</v>
      </c>
      <c r="E459" s="95"/>
      <c r="F459" s="88"/>
      <c r="H459" s="81" t="s">
        <v>523</v>
      </c>
      <c r="I459" s="81">
        <v>2013</v>
      </c>
      <c r="J459" s="81" t="s">
        <v>491</v>
      </c>
      <c r="K459" s="100">
        <v>38.6</v>
      </c>
      <c r="L459" s="95"/>
      <c r="M459" s="88"/>
    </row>
    <row r="460" spans="1:13" x14ac:dyDescent="0.2">
      <c r="A460" s="94" t="s">
        <v>516</v>
      </c>
      <c r="B460" s="94">
        <v>2013</v>
      </c>
      <c r="C460" s="94" t="s">
        <v>492</v>
      </c>
      <c r="D460" s="96">
        <v>140350</v>
      </c>
      <c r="E460" s="95"/>
      <c r="F460" s="88"/>
      <c r="H460" s="81" t="s">
        <v>523</v>
      </c>
      <c r="I460" s="81">
        <v>2013</v>
      </c>
      <c r="J460" s="81" t="s">
        <v>492</v>
      </c>
      <c r="K460" s="100">
        <v>38.799999999999997</v>
      </c>
      <c r="L460" s="95"/>
      <c r="M460" s="88"/>
    </row>
    <row r="461" spans="1:13" x14ac:dyDescent="0.2">
      <c r="A461" s="94" t="s">
        <v>516</v>
      </c>
      <c r="B461" s="94">
        <v>2013</v>
      </c>
      <c r="C461" s="94" t="s">
        <v>493</v>
      </c>
      <c r="D461" s="96">
        <v>137957</v>
      </c>
      <c r="E461" s="95"/>
      <c r="F461" s="88"/>
      <c r="H461" s="81" t="s">
        <v>523</v>
      </c>
      <c r="I461" s="81">
        <v>2013</v>
      </c>
      <c r="J461" s="81" t="s">
        <v>493</v>
      </c>
      <c r="K461" s="100">
        <v>38.700000000000003</v>
      </c>
      <c r="L461" s="95"/>
      <c r="M461" s="88"/>
    </row>
    <row r="462" spans="1:13" x14ac:dyDescent="0.2">
      <c r="A462" s="94" t="s">
        <v>516</v>
      </c>
      <c r="B462" s="94">
        <v>2013</v>
      </c>
      <c r="C462" s="94" t="s">
        <v>494</v>
      </c>
      <c r="D462" s="96">
        <v>135434</v>
      </c>
      <c r="E462" s="95"/>
      <c r="F462" s="88"/>
      <c r="H462" s="81" t="s">
        <v>523</v>
      </c>
      <c r="I462" s="81">
        <v>2013</v>
      </c>
      <c r="J462" s="81" t="s">
        <v>494</v>
      </c>
      <c r="K462" s="100">
        <v>38.5</v>
      </c>
      <c r="L462" s="95"/>
      <c r="M462" s="88"/>
    </row>
    <row r="463" spans="1:13" x14ac:dyDescent="0.2">
      <c r="A463" s="94" t="s">
        <v>516</v>
      </c>
      <c r="B463" s="94">
        <v>2013</v>
      </c>
      <c r="C463" s="94" t="s">
        <v>495</v>
      </c>
      <c r="D463" s="96">
        <v>136902</v>
      </c>
      <c r="E463" s="95"/>
      <c r="F463" s="88"/>
      <c r="H463" s="81" t="s">
        <v>523</v>
      </c>
      <c r="I463" s="81">
        <v>2013</v>
      </c>
      <c r="J463" s="81" t="s">
        <v>495</v>
      </c>
      <c r="K463" s="100">
        <v>38.700000000000003</v>
      </c>
      <c r="L463" s="95"/>
      <c r="M463" s="88"/>
    </row>
    <row r="464" spans="1:13" x14ac:dyDescent="0.2">
      <c r="A464" s="94" t="s">
        <v>516</v>
      </c>
      <c r="B464" s="94">
        <v>2013</v>
      </c>
      <c r="C464" s="94" t="s">
        <v>496</v>
      </c>
      <c r="D464" s="96">
        <v>141031</v>
      </c>
      <c r="E464" s="95"/>
      <c r="F464" s="88"/>
      <c r="H464" s="81" t="s">
        <v>523</v>
      </c>
      <c r="I464" s="81">
        <v>2013</v>
      </c>
      <c r="J464" s="81" t="s">
        <v>496</v>
      </c>
      <c r="K464" s="100">
        <v>38.9</v>
      </c>
      <c r="L464" s="95"/>
      <c r="M464" s="88"/>
    </row>
    <row r="465" spans="1:13" x14ac:dyDescent="0.2">
      <c r="A465" s="94" t="s">
        <v>516</v>
      </c>
      <c r="B465" s="94">
        <v>2013</v>
      </c>
      <c r="C465" s="94" t="s">
        <v>497</v>
      </c>
      <c r="D465" s="96">
        <v>140523</v>
      </c>
      <c r="E465" s="95"/>
      <c r="F465" s="88"/>
      <c r="H465" s="81" t="s">
        <v>523</v>
      </c>
      <c r="I465" s="81">
        <v>2013</v>
      </c>
      <c r="J465" s="81" t="s">
        <v>497</v>
      </c>
      <c r="K465" s="100">
        <v>38.799999999999997</v>
      </c>
      <c r="L465" s="95"/>
      <c r="M465" s="88"/>
    </row>
    <row r="466" spans="1:13" x14ac:dyDescent="0.2">
      <c r="A466" s="94" t="s">
        <v>516</v>
      </c>
      <c r="B466" s="94">
        <v>2013</v>
      </c>
      <c r="C466" s="94" t="s">
        <v>498</v>
      </c>
      <c r="D466" s="96">
        <v>141312</v>
      </c>
      <c r="E466" s="95"/>
      <c r="F466" s="88"/>
      <c r="H466" s="81" t="s">
        <v>523</v>
      </c>
      <c r="I466" s="81">
        <v>2013</v>
      </c>
      <c r="J466" s="81" t="s">
        <v>498</v>
      </c>
      <c r="K466" s="100">
        <v>38.700000000000003</v>
      </c>
      <c r="L466" s="95"/>
      <c r="M466" s="88"/>
    </row>
    <row r="467" spans="1:13" x14ac:dyDescent="0.2">
      <c r="A467" s="94" t="s">
        <v>516</v>
      </c>
      <c r="B467" s="94">
        <v>2013</v>
      </c>
      <c r="C467" s="94" t="s">
        <v>499</v>
      </c>
      <c r="D467" s="96">
        <v>140436</v>
      </c>
      <c r="E467" s="95"/>
      <c r="F467" s="88"/>
      <c r="H467" s="81" t="s">
        <v>523</v>
      </c>
      <c r="I467" s="81">
        <v>2013</v>
      </c>
      <c r="J467" s="81" t="s">
        <v>499</v>
      </c>
      <c r="K467" s="100">
        <v>38.4</v>
      </c>
      <c r="L467" s="95"/>
      <c r="M467" s="88"/>
    </row>
    <row r="468" spans="1:13" x14ac:dyDescent="0.2">
      <c r="A468" s="94" t="s">
        <v>516</v>
      </c>
      <c r="B468" s="94">
        <v>2014</v>
      </c>
      <c r="C468" s="94" t="s">
        <v>488</v>
      </c>
      <c r="D468" s="96">
        <v>139634</v>
      </c>
      <c r="E468" s="95"/>
      <c r="F468" s="88"/>
      <c r="H468" s="81" t="s">
        <v>523</v>
      </c>
      <c r="I468" s="81">
        <v>2014</v>
      </c>
      <c r="J468" s="81" t="s">
        <v>488</v>
      </c>
      <c r="K468" s="100">
        <v>38.299999999999997</v>
      </c>
      <c r="L468" s="95"/>
      <c r="M468" s="88"/>
    </row>
    <row r="469" spans="1:13" x14ac:dyDescent="0.2">
      <c r="A469" s="94" t="s">
        <v>516</v>
      </c>
      <c r="B469" s="94">
        <v>2014</v>
      </c>
      <c r="C469" s="94" t="s">
        <v>489</v>
      </c>
      <c r="D469" s="96">
        <v>140036</v>
      </c>
      <c r="E469" s="95"/>
      <c r="F469" s="88"/>
      <c r="H469" s="81" t="s">
        <v>523</v>
      </c>
      <c r="I469" s="81">
        <v>2014</v>
      </c>
      <c r="J469" s="81" t="s">
        <v>489</v>
      </c>
      <c r="K469" s="100">
        <v>37.700000000000003</v>
      </c>
      <c r="L469" s="95"/>
      <c r="M469" s="88"/>
    </row>
    <row r="470" spans="1:13" x14ac:dyDescent="0.2">
      <c r="A470" s="94" t="s">
        <v>516</v>
      </c>
      <c r="B470" s="94">
        <v>2014</v>
      </c>
      <c r="C470" s="94" t="s">
        <v>490</v>
      </c>
      <c r="D470" s="96">
        <v>140545</v>
      </c>
      <c r="E470" s="95"/>
      <c r="F470" s="88"/>
      <c r="H470" s="81" t="s">
        <v>523</v>
      </c>
      <c r="I470" s="81">
        <v>2014</v>
      </c>
      <c r="J470" s="81" t="s">
        <v>490</v>
      </c>
      <c r="K470" s="100">
        <v>38.5</v>
      </c>
      <c r="L470" s="95"/>
      <c r="M470" s="88"/>
    </row>
    <row r="471" spans="1:13" x14ac:dyDescent="0.2">
      <c r="A471" s="94" t="s">
        <v>516</v>
      </c>
      <c r="B471" s="94">
        <v>2014</v>
      </c>
      <c r="C471" s="94" t="s">
        <v>491</v>
      </c>
      <c r="D471" s="96">
        <v>141676</v>
      </c>
      <c r="E471" s="95"/>
      <c r="F471" s="88"/>
      <c r="H471" s="81" t="s">
        <v>523</v>
      </c>
      <c r="I471" s="81">
        <v>2014</v>
      </c>
      <c r="J471" s="81" t="s">
        <v>491</v>
      </c>
      <c r="K471" s="100">
        <v>38.700000000000003</v>
      </c>
      <c r="L471" s="95"/>
      <c r="M471" s="88"/>
    </row>
    <row r="472" spans="1:13" x14ac:dyDescent="0.2">
      <c r="A472" s="94" t="s">
        <v>516</v>
      </c>
      <c r="B472" s="94">
        <v>2014</v>
      </c>
      <c r="C472" s="94" t="s">
        <v>492</v>
      </c>
      <c r="D472" s="96">
        <v>142489</v>
      </c>
      <c r="E472" s="95"/>
      <c r="F472" s="88"/>
      <c r="H472" s="81" t="s">
        <v>523</v>
      </c>
      <c r="I472" s="81">
        <v>2014</v>
      </c>
      <c r="J472" s="81" t="s">
        <v>492</v>
      </c>
      <c r="K472" s="100">
        <v>38.9</v>
      </c>
      <c r="L472" s="95"/>
      <c r="M472" s="88"/>
    </row>
    <row r="473" spans="1:13" x14ac:dyDescent="0.2">
      <c r="A473" s="94" t="s">
        <v>516</v>
      </c>
      <c r="B473" s="94">
        <v>2014</v>
      </c>
      <c r="C473" s="94" t="s">
        <v>493</v>
      </c>
      <c r="D473" s="96">
        <v>140384</v>
      </c>
      <c r="E473" s="95"/>
      <c r="F473" s="88"/>
      <c r="H473" s="81" t="s">
        <v>523</v>
      </c>
      <c r="I473" s="81">
        <v>2014</v>
      </c>
      <c r="J473" s="81" t="s">
        <v>493</v>
      </c>
      <c r="K473" s="100">
        <v>38.700000000000003</v>
      </c>
      <c r="L473" s="95"/>
      <c r="M473" s="88"/>
    </row>
    <row r="474" spans="1:13" x14ac:dyDescent="0.2">
      <c r="A474" s="94" t="s">
        <v>516</v>
      </c>
      <c r="B474" s="94">
        <v>2014</v>
      </c>
      <c r="C474" s="94" t="s">
        <v>494</v>
      </c>
      <c r="D474" s="96">
        <v>137431</v>
      </c>
      <c r="E474" s="95"/>
      <c r="F474" s="88"/>
      <c r="H474" s="81" t="s">
        <v>523</v>
      </c>
      <c r="I474" s="81">
        <v>2014</v>
      </c>
      <c r="J474" s="81" t="s">
        <v>494</v>
      </c>
      <c r="K474" s="100">
        <v>38.5</v>
      </c>
      <c r="L474" s="95"/>
      <c r="M474" s="88"/>
    </row>
    <row r="475" spans="1:13" x14ac:dyDescent="0.2">
      <c r="A475" s="94" t="s">
        <v>516</v>
      </c>
      <c r="B475" s="94">
        <v>2014</v>
      </c>
      <c r="C475" s="94" t="s">
        <v>495</v>
      </c>
      <c r="D475" s="96">
        <v>138828</v>
      </c>
      <c r="E475" s="95"/>
      <c r="F475" s="88"/>
      <c r="H475" s="81" t="s">
        <v>523</v>
      </c>
      <c r="I475" s="81">
        <v>2014</v>
      </c>
      <c r="J475" s="81" t="s">
        <v>495</v>
      </c>
      <c r="K475" s="100">
        <v>38.799999999999997</v>
      </c>
      <c r="L475" s="95"/>
      <c r="M475" s="88"/>
    </row>
    <row r="476" spans="1:13" x14ac:dyDescent="0.2">
      <c r="A476" s="94" t="s">
        <v>516</v>
      </c>
      <c r="B476" s="94">
        <v>2014</v>
      </c>
      <c r="C476" s="94" t="s">
        <v>496</v>
      </c>
      <c r="D476" s="96">
        <v>143101</v>
      </c>
      <c r="E476" s="95"/>
      <c r="F476" s="88"/>
      <c r="H476" s="81" t="s">
        <v>523</v>
      </c>
      <c r="I476" s="81">
        <v>2014</v>
      </c>
      <c r="J476" s="81" t="s">
        <v>496</v>
      </c>
      <c r="K476" s="100">
        <v>39.1</v>
      </c>
      <c r="L476" s="95"/>
      <c r="M476" s="88"/>
    </row>
    <row r="477" spans="1:13" x14ac:dyDescent="0.2">
      <c r="A477" s="94" t="s">
        <v>516</v>
      </c>
      <c r="B477" s="94">
        <v>2014</v>
      </c>
      <c r="C477" s="94" t="s">
        <v>497</v>
      </c>
      <c r="D477" s="96">
        <v>143920</v>
      </c>
      <c r="E477" s="95"/>
      <c r="F477" s="88"/>
      <c r="H477" s="81" t="s">
        <v>523</v>
      </c>
      <c r="I477" s="81">
        <v>2014</v>
      </c>
      <c r="J477" s="81" t="s">
        <v>497</v>
      </c>
      <c r="K477" s="100">
        <v>38.700000000000003</v>
      </c>
      <c r="L477" s="95"/>
      <c r="M477" s="88"/>
    </row>
    <row r="478" spans="1:13" x14ac:dyDescent="0.2">
      <c r="A478" s="94" t="s">
        <v>516</v>
      </c>
      <c r="B478" s="94">
        <v>2014</v>
      </c>
      <c r="C478" s="94" t="s">
        <v>498</v>
      </c>
      <c r="D478" s="96">
        <v>143932</v>
      </c>
      <c r="E478" s="95"/>
      <c r="F478" s="88"/>
      <c r="H478" s="81" t="s">
        <v>523</v>
      </c>
      <c r="I478" s="81">
        <v>2014</v>
      </c>
      <c r="J478" s="81" t="s">
        <v>498</v>
      </c>
      <c r="K478" s="100">
        <v>38.4</v>
      </c>
      <c r="L478" s="95"/>
      <c r="M478" s="88"/>
    </row>
    <row r="479" spans="1:13" x14ac:dyDescent="0.2">
      <c r="A479" s="94" t="s">
        <v>516</v>
      </c>
      <c r="B479" s="94">
        <v>2014</v>
      </c>
      <c r="C479" s="94" t="s">
        <v>499</v>
      </c>
      <c r="D479" s="96">
        <v>143338</v>
      </c>
      <c r="E479" s="95"/>
      <c r="F479" s="88"/>
      <c r="H479" s="81" t="s">
        <v>523</v>
      </c>
      <c r="I479" s="81">
        <v>2014</v>
      </c>
      <c r="J479" s="81" t="s">
        <v>499</v>
      </c>
      <c r="K479" s="100">
        <v>38.9</v>
      </c>
      <c r="L479" s="95"/>
      <c r="M479" s="88"/>
    </row>
    <row r="480" spans="1:13" x14ac:dyDescent="0.2">
      <c r="A480" s="94" t="s">
        <v>516</v>
      </c>
      <c r="B480" s="94">
        <v>2015</v>
      </c>
      <c r="C480" s="94" t="s">
        <v>488</v>
      </c>
      <c r="D480" s="96">
        <v>142461</v>
      </c>
      <c r="E480" s="95"/>
      <c r="F480" s="88"/>
      <c r="H480" s="81" t="s">
        <v>523</v>
      </c>
      <c r="I480" s="81">
        <v>2015</v>
      </c>
      <c r="J480" s="81" t="s">
        <v>488</v>
      </c>
      <c r="K480" s="100">
        <v>38.5</v>
      </c>
      <c r="L480" s="95"/>
      <c r="M480" s="88"/>
    </row>
    <row r="481" spans="1:13" x14ac:dyDescent="0.2">
      <c r="A481" s="94" t="s">
        <v>516</v>
      </c>
      <c r="B481" s="94">
        <v>2015</v>
      </c>
      <c r="C481" s="94" t="s">
        <v>489</v>
      </c>
      <c r="D481" s="96">
        <v>143167</v>
      </c>
      <c r="E481" s="95"/>
      <c r="F481" s="88"/>
      <c r="H481" s="81" t="s">
        <v>523</v>
      </c>
      <c r="I481" s="81">
        <v>2015</v>
      </c>
      <c r="J481" s="81" t="s">
        <v>489</v>
      </c>
      <c r="K481" s="100">
        <v>38.5</v>
      </c>
      <c r="L481" s="95"/>
      <c r="M481" s="88"/>
    </row>
    <row r="482" spans="1:13" x14ac:dyDescent="0.2">
      <c r="A482" s="94" t="s">
        <v>516</v>
      </c>
      <c r="B482" s="94">
        <v>2015</v>
      </c>
      <c r="C482" s="94" t="s">
        <v>490</v>
      </c>
      <c r="D482" s="96">
        <v>142893</v>
      </c>
      <c r="E482" s="95"/>
      <c r="F482" s="88"/>
      <c r="H482" s="81" t="s">
        <v>523</v>
      </c>
      <c r="I482" s="81">
        <v>2015</v>
      </c>
      <c r="J482" s="81" t="s">
        <v>490</v>
      </c>
      <c r="K482" s="100">
        <v>38.700000000000003</v>
      </c>
      <c r="L482" s="95"/>
      <c r="M482" s="88"/>
    </row>
    <row r="483" spans="1:13" x14ac:dyDescent="0.2">
      <c r="A483" s="94" t="s">
        <v>516</v>
      </c>
      <c r="B483" s="94">
        <v>2015</v>
      </c>
      <c r="C483" s="94" t="s">
        <v>491</v>
      </c>
      <c r="D483" s="96">
        <v>144506</v>
      </c>
      <c r="E483" s="95"/>
      <c r="F483" s="88"/>
      <c r="H483" s="81" t="s">
        <v>523</v>
      </c>
      <c r="I483" s="81">
        <v>2015</v>
      </c>
      <c r="J483" s="81" t="s">
        <v>491</v>
      </c>
      <c r="K483" s="100">
        <v>38.700000000000003</v>
      </c>
      <c r="L483" s="95"/>
      <c r="M483" s="88"/>
    </row>
    <row r="484" spans="1:13" x14ac:dyDescent="0.2">
      <c r="A484" s="94" t="s">
        <v>516</v>
      </c>
      <c r="B484" s="94">
        <v>2015</v>
      </c>
      <c r="C484" s="94" t="s">
        <v>492</v>
      </c>
      <c r="D484" s="96">
        <v>145425</v>
      </c>
      <c r="E484" s="95"/>
      <c r="F484" s="88"/>
      <c r="H484" s="81" t="s">
        <v>523</v>
      </c>
      <c r="I484" s="81">
        <v>2015</v>
      </c>
      <c r="J484" s="81" t="s">
        <v>492</v>
      </c>
      <c r="K484" s="100">
        <v>39</v>
      </c>
      <c r="L484" s="95"/>
      <c r="M484" s="88"/>
    </row>
    <row r="485" spans="1:13" x14ac:dyDescent="0.2">
      <c r="A485" s="94" t="s">
        <v>516</v>
      </c>
      <c r="B485" s="94">
        <v>2015</v>
      </c>
      <c r="C485" s="94" t="s">
        <v>493</v>
      </c>
      <c r="D485" s="96">
        <v>143166</v>
      </c>
      <c r="E485" s="95"/>
      <c r="F485" s="88"/>
      <c r="H485" s="81" t="s">
        <v>523</v>
      </c>
      <c r="I485" s="81">
        <v>2015</v>
      </c>
      <c r="J485" s="81" t="s">
        <v>493</v>
      </c>
      <c r="K485" s="100">
        <v>38.799999999999997</v>
      </c>
      <c r="L485" s="95"/>
      <c r="M485" s="88"/>
    </row>
    <row r="486" spans="1:13" x14ac:dyDescent="0.2">
      <c r="A486" s="94" t="s">
        <v>516</v>
      </c>
      <c r="B486" s="94">
        <v>2015</v>
      </c>
      <c r="C486" s="94" t="s">
        <v>494</v>
      </c>
      <c r="D486" s="96">
        <v>140474</v>
      </c>
      <c r="E486" s="95"/>
      <c r="F486" s="88"/>
      <c r="H486" s="81" t="s">
        <v>523</v>
      </c>
      <c r="I486" s="81">
        <v>2015</v>
      </c>
      <c r="J486" s="81" t="s">
        <v>494</v>
      </c>
      <c r="K486" s="100">
        <v>38.9</v>
      </c>
      <c r="L486" s="95"/>
      <c r="M486" s="88"/>
    </row>
    <row r="487" spans="1:13" x14ac:dyDescent="0.2">
      <c r="A487" s="94" t="s">
        <v>516</v>
      </c>
      <c r="B487" s="94">
        <v>2015</v>
      </c>
      <c r="C487" s="94" t="s">
        <v>495</v>
      </c>
      <c r="D487" s="96">
        <v>141073</v>
      </c>
      <c r="E487" s="95"/>
      <c r="F487" s="88"/>
      <c r="H487" s="81" t="s">
        <v>523</v>
      </c>
      <c r="I487" s="81">
        <v>2015</v>
      </c>
      <c r="J487" s="81" t="s">
        <v>495</v>
      </c>
      <c r="K487" s="100">
        <v>39</v>
      </c>
      <c r="L487" s="95"/>
      <c r="M487" s="88"/>
    </row>
    <row r="488" spans="1:13" x14ac:dyDescent="0.2">
      <c r="A488" s="94" t="s">
        <v>516</v>
      </c>
      <c r="B488" s="94">
        <v>2015</v>
      </c>
      <c r="C488" s="94" t="s">
        <v>496</v>
      </c>
      <c r="D488" s="96">
        <v>144538</v>
      </c>
      <c r="E488" s="95"/>
      <c r="F488" s="88"/>
      <c r="H488" s="81" t="s">
        <v>523</v>
      </c>
      <c r="I488" s="81">
        <v>2015</v>
      </c>
      <c r="J488" s="81" t="s">
        <v>496</v>
      </c>
      <c r="K488" s="100">
        <v>36.9</v>
      </c>
      <c r="L488" s="95"/>
      <c r="M488" s="88"/>
    </row>
    <row r="489" spans="1:13" x14ac:dyDescent="0.2">
      <c r="A489" s="94" t="s">
        <v>516</v>
      </c>
      <c r="B489" s="94">
        <v>2015</v>
      </c>
      <c r="C489" s="94" t="s">
        <v>497</v>
      </c>
      <c r="D489" s="96">
        <v>145614</v>
      </c>
      <c r="E489" s="95"/>
      <c r="F489" s="88"/>
      <c r="H489" s="81" t="s">
        <v>523</v>
      </c>
      <c r="I489" s="81">
        <v>2015</v>
      </c>
      <c r="J489" s="81" t="s">
        <v>497</v>
      </c>
      <c r="K489" s="100">
        <v>38.700000000000003</v>
      </c>
      <c r="L489" s="95"/>
      <c r="M489" s="88"/>
    </row>
    <row r="490" spans="1:13" x14ac:dyDescent="0.2">
      <c r="A490" s="94" t="s">
        <v>516</v>
      </c>
      <c r="B490" s="94">
        <v>2015</v>
      </c>
      <c r="C490" s="94" t="s">
        <v>498</v>
      </c>
      <c r="D490" s="96">
        <v>146081</v>
      </c>
      <c r="E490" s="95"/>
      <c r="F490" s="88"/>
      <c r="H490" s="81" t="s">
        <v>523</v>
      </c>
      <c r="I490" s="81">
        <v>2015</v>
      </c>
      <c r="J490" s="81" t="s">
        <v>498</v>
      </c>
      <c r="K490" s="100">
        <v>38.4</v>
      </c>
      <c r="L490" s="95"/>
      <c r="M490" s="88"/>
    </row>
    <row r="491" spans="1:13" x14ac:dyDescent="0.2">
      <c r="A491" s="94" t="s">
        <v>516</v>
      </c>
      <c r="B491" s="94">
        <v>2015</v>
      </c>
      <c r="C491" s="94" t="s">
        <v>499</v>
      </c>
      <c r="D491" s="96">
        <v>145809</v>
      </c>
      <c r="E491" s="95"/>
      <c r="F491" s="88"/>
      <c r="H491" s="81" t="s">
        <v>523</v>
      </c>
      <c r="I491" s="81">
        <v>2015</v>
      </c>
      <c r="J491" s="81" t="s">
        <v>499</v>
      </c>
      <c r="K491" s="100">
        <v>38.9</v>
      </c>
      <c r="L491" s="95"/>
      <c r="M491" s="88"/>
    </row>
    <row r="492" spans="1:13" x14ac:dyDescent="0.2">
      <c r="A492" s="94" t="s">
        <v>516</v>
      </c>
      <c r="B492" s="94">
        <v>2016</v>
      </c>
      <c r="C492" s="94" t="s">
        <v>488</v>
      </c>
      <c r="D492" s="96">
        <v>144787</v>
      </c>
      <c r="E492" s="95"/>
      <c r="F492" s="88"/>
      <c r="H492" s="81" t="s">
        <v>523</v>
      </c>
      <c r="I492" s="81">
        <v>2016</v>
      </c>
      <c r="J492" s="81" t="s">
        <v>488</v>
      </c>
      <c r="K492" s="100">
        <v>38.6</v>
      </c>
      <c r="L492" s="95"/>
      <c r="M492" s="88"/>
    </row>
    <row r="493" spans="1:13" x14ac:dyDescent="0.2">
      <c r="A493" s="94" t="s">
        <v>516</v>
      </c>
      <c r="B493" s="94">
        <v>2016</v>
      </c>
      <c r="C493" s="94" t="s">
        <v>489</v>
      </c>
      <c r="D493" s="96">
        <v>146021</v>
      </c>
      <c r="E493" s="95"/>
      <c r="F493" s="88"/>
      <c r="H493" s="81" t="s">
        <v>523</v>
      </c>
      <c r="I493" s="81">
        <v>2016</v>
      </c>
      <c r="J493" s="81" t="s">
        <v>489</v>
      </c>
      <c r="K493" s="100">
        <v>38.4</v>
      </c>
      <c r="L493" s="95"/>
      <c r="M493" s="88"/>
    </row>
    <row r="494" spans="1:13" x14ac:dyDescent="0.2">
      <c r="A494" s="94" t="s">
        <v>516</v>
      </c>
      <c r="B494" s="94">
        <v>2016</v>
      </c>
      <c r="C494" s="94" t="s">
        <v>490</v>
      </c>
      <c r="D494" s="96">
        <v>146242</v>
      </c>
      <c r="E494" s="95"/>
      <c r="F494" s="88"/>
      <c r="H494" s="81" t="s">
        <v>523</v>
      </c>
      <c r="I494" s="81">
        <v>2016</v>
      </c>
      <c r="J494" s="81" t="s">
        <v>490</v>
      </c>
      <c r="K494" s="100">
        <v>38.799999999999997</v>
      </c>
      <c r="L494" s="95"/>
      <c r="M494" s="88"/>
    </row>
    <row r="495" spans="1:13" x14ac:dyDescent="0.2">
      <c r="A495" s="94" t="s">
        <v>516</v>
      </c>
      <c r="B495" s="94">
        <v>2016</v>
      </c>
      <c r="C495" s="94" t="s">
        <v>491</v>
      </c>
      <c r="D495" s="96">
        <v>147053</v>
      </c>
      <c r="E495" s="95"/>
      <c r="F495" s="88"/>
      <c r="H495" s="81" t="s">
        <v>523</v>
      </c>
      <c r="I495" s="81">
        <v>2016</v>
      </c>
      <c r="J495" s="81" t="s">
        <v>491</v>
      </c>
      <c r="K495" s="100">
        <v>38.9</v>
      </c>
      <c r="L495" s="95"/>
      <c r="M495" s="88"/>
    </row>
    <row r="496" spans="1:13" x14ac:dyDescent="0.2">
      <c r="A496" s="94" t="s">
        <v>516</v>
      </c>
      <c r="B496" s="94">
        <v>2016</v>
      </c>
      <c r="C496" s="94" t="s">
        <v>492</v>
      </c>
      <c r="D496" s="96">
        <v>147369</v>
      </c>
      <c r="E496" s="95"/>
      <c r="F496" s="88"/>
      <c r="H496" s="81" t="s">
        <v>523</v>
      </c>
      <c r="I496" s="81">
        <v>2016</v>
      </c>
      <c r="J496" s="81" t="s">
        <v>492</v>
      </c>
      <c r="K496" s="100">
        <v>38.9</v>
      </c>
      <c r="L496" s="95"/>
      <c r="M496" s="88"/>
    </row>
    <row r="497" spans="1:13" x14ac:dyDescent="0.2">
      <c r="A497" s="94" t="s">
        <v>516</v>
      </c>
      <c r="B497" s="94">
        <v>2016</v>
      </c>
      <c r="C497" s="94" t="s">
        <v>493</v>
      </c>
      <c r="D497" s="96">
        <v>144309</v>
      </c>
      <c r="E497" s="95"/>
      <c r="F497" s="88"/>
      <c r="H497" s="81" t="s">
        <v>523</v>
      </c>
      <c r="I497" s="81">
        <v>2016</v>
      </c>
      <c r="J497" s="81" t="s">
        <v>493</v>
      </c>
      <c r="K497" s="100">
        <v>38.9</v>
      </c>
      <c r="L497" s="95"/>
      <c r="M497" s="88"/>
    </row>
    <row r="498" spans="1:13" x14ac:dyDescent="0.2">
      <c r="A498" s="94" t="s">
        <v>516</v>
      </c>
      <c r="B498" s="94">
        <v>2016</v>
      </c>
      <c r="C498" s="94" t="s">
        <v>494</v>
      </c>
      <c r="D498" s="96">
        <v>142711</v>
      </c>
      <c r="E498" s="95"/>
      <c r="F498" s="88"/>
      <c r="H498" s="81" t="s">
        <v>523</v>
      </c>
      <c r="I498" s="81">
        <v>2016</v>
      </c>
      <c r="J498" s="81" t="s">
        <v>494</v>
      </c>
      <c r="K498" s="100">
        <v>38.799999999999997</v>
      </c>
      <c r="L498" s="95"/>
      <c r="M498" s="88"/>
    </row>
    <row r="499" spans="1:13" x14ac:dyDescent="0.2">
      <c r="A499" s="94" t="s">
        <v>516</v>
      </c>
      <c r="B499" s="94">
        <v>2016</v>
      </c>
      <c r="C499" s="94" t="s">
        <v>495</v>
      </c>
      <c r="D499" s="96">
        <v>143363</v>
      </c>
      <c r="E499" s="95"/>
      <c r="F499" s="88"/>
      <c r="H499" s="81" t="s">
        <v>523</v>
      </c>
      <c r="I499" s="81">
        <v>2016</v>
      </c>
      <c r="J499" s="81" t="s">
        <v>495</v>
      </c>
      <c r="K499" s="100">
        <v>38.9</v>
      </c>
      <c r="L499" s="95"/>
      <c r="M499" s="88"/>
    </row>
    <row r="500" spans="1:13" x14ac:dyDescent="0.2">
      <c r="A500" s="94" t="s">
        <v>516</v>
      </c>
      <c r="B500" s="94">
        <v>2016</v>
      </c>
      <c r="C500" s="94" t="s">
        <v>496</v>
      </c>
      <c r="D500" s="96">
        <v>147629</v>
      </c>
      <c r="E500" s="95"/>
      <c r="F500" s="88"/>
      <c r="H500" s="81" t="s">
        <v>523</v>
      </c>
      <c r="I500" s="81">
        <v>2016</v>
      </c>
      <c r="J500" s="81" t="s">
        <v>496</v>
      </c>
      <c r="K500" s="100">
        <v>39</v>
      </c>
      <c r="L500" s="95"/>
      <c r="M500" s="88"/>
    </row>
    <row r="501" spans="1:13" x14ac:dyDescent="0.2">
      <c r="A501" s="94" t="s">
        <v>516</v>
      </c>
      <c r="B501" s="94">
        <v>2016</v>
      </c>
      <c r="C501" s="94" t="s">
        <v>497</v>
      </c>
      <c r="D501" s="96">
        <v>148012</v>
      </c>
      <c r="E501" s="95"/>
      <c r="F501" s="88"/>
      <c r="H501" s="81" t="s">
        <v>523</v>
      </c>
      <c r="I501" s="81">
        <v>2016</v>
      </c>
      <c r="J501" s="81" t="s">
        <v>497</v>
      </c>
      <c r="K501" s="100">
        <v>38.6</v>
      </c>
      <c r="L501" s="95"/>
      <c r="M501" s="88"/>
    </row>
    <row r="502" spans="1:13" x14ac:dyDescent="0.2">
      <c r="A502" s="94" t="s">
        <v>516</v>
      </c>
      <c r="B502" s="94">
        <v>2016</v>
      </c>
      <c r="C502" s="94" t="s">
        <v>498</v>
      </c>
      <c r="D502" s="96">
        <v>148446</v>
      </c>
      <c r="E502" s="95"/>
      <c r="F502" s="88"/>
      <c r="H502" s="81" t="s">
        <v>523</v>
      </c>
      <c r="I502" s="81">
        <v>2016</v>
      </c>
      <c r="J502" s="81" t="s">
        <v>498</v>
      </c>
      <c r="K502" s="100">
        <v>38.4</v>
      </c>
      <c r="L502" s="95"/>
      <c r="M502" s="88"/>
    </row>
    <row r="503" spans="1:13" x14ac:dyDescent="0.2">
      <c r="A503" s="94" t="s">
        <v>516</v>
      </c>
      <c r="B503" s="94">
        <v>2016</v>
      </c>
      <c r="C503" s="94" t="s">
        <v>499</v>
      </c>
      <c r="D503" s="96">
        <v>147879</v>
      </c>
      <c r="E503" s="95"/>
      <c r="F503" s="88"/>
      <c r="H503" s="81" t="s">
        <v>523</v>
      </c>
      <c r="I503" s="81">
        <v>2016</v>
      </c>
      <c r="J503" s="81" t="s">
        <v>499</v>
      </c>
      <c r="K503" s="100">
        <v>38.799999999999997</v>
      </c>
      <c r="L503" s="95"/>
      <c r="M503" s="88"/>
    </row>
    <row r="504" spans="1:13" x14ac:dyDescent="0.2">
      <c r="A504" s="94" t="s">
        <v>516</v>
      </c>
      <c r="B504" s="94">
        <v>2017</v>
      </c>
      <c r="C504" s="94" t="s">
        <v>488</v>
      </c>
      <c r="D504" s="96">
        <v>145624</v>
      </c>
      <c r="E504" s="95"/>
      <c r="F504" s="88"/>
      <c r="H504" s="81" t="s">
        <v>523</v>
      </c>
      <c r="I504" s="81">
        <v>2017</v>
      </c>
      <c r="J504" s="81" t="s">
        <v>488</v>
      </c>
      <c r="K504" s="100">
        <v>38.4</v>
      </c>
      <c r="L504" s="95"/>
      <c r="M504" s="88"/>
    </row>
    <row r="505" spans="1:13" x14ac:dyDescent="0.2">
      <c r="A505" s="94" t="s">
        <v>516</v>
      </c>
      <c r="B505" s="94">
        <v>2017</v>
      </c>
      <c r="C505" s="94" t="s">
        <v>489</v>
      </c>
      <c r="D505" s="96">
        <v>147205</v>
      </c>
      <c r="E505" s="95"/>
      <c r="F505" s="88"/>
      <c r="H505" s="81" t="s">
        <v>523</v>
      </c>
      <c r="I505" s="81">
        <v>2017</v>
      </c>
      <c r="J505" s="81" t="s">
        <v>489</v>
      </c>
      <c r="K505" s="100">
        <v>38.6</v>
      </c>
      <c r="L505" s="95"/>
      <c r="M505" s="88"/>
    </row>
    <row r="506" spans="1:13" x14ac:dyDescent="0.2">
      <c r="A506" s="94" t="s">
        <v>516</v>
      </c>
      <c r="B506" s="94">
        <v>2017</v>
      </c>
      <c r="C506" s="94" t="s">
        <v>490</v>
      </c>
      <c r="D506" s="96">
        <v>147055</v>
      </c>
      <c r="E506" s="95"/>
      <c r="F506" s="88"/>
      <c r="H506" s="81" t="s">
        <v>523</v>
      </c>
      <c r="I506" s="81">
        <v>2017</v>
      </c>
      <c r="J506" s="81" t="s">
        <v>490</v>
      </c>
      <c r="K506" s="100">
        <v>38.5</v>
      </c>
      <c r="L506" s="95"/>
      <c r="M506" s="88"/>
    </row>
    <row r="507" spans="1:13" x14ac:dyDescent="0.2">
      <c r="A507" s="94" t="s">
        <v>516</v>
      </c>
      <c r="B507" s="94">
        <v>2017</v>
      </c>
      <c r="C507" s="94" t="s">
        <v>491</v>
      </c>
      <c r="D507" s="96">
        <v>147637</v>
      </c>
      <c r="E507" s="95"/>
      <c r="F507" s="88"/>
      <c r="H507" s="81" t="s">
        <v>523</v>
      </c>
      <c r="I507" s="81">
        <v>2017</v>
      </c>
      <c r="J507" s="81" t="s">
        <v>491</v>
      </c>
      <c r="K507" s="100">
        <v>38.4</v>
      </c>
      <c r="L507" s="95"/>
      <c r="M507" s="88"/>
    </row>
    <row r="508" spans="1:13" x14ac:dyDescent="0.2">
      <c r="A508" s="94" t="s">
        <v>516</v>
      </c>
      <c r="B508" s="94">
        <v>2017</v>
      </c>
      <c r="C508" s="94" t="s">
        <v>492</v>
      </c>
      <c r="D508" s="96">
        <v>149492</v>
      </c>
      <c r="E508" s="95"/>
      <c r="F508" s="88"/>
      <c r="H508" s="81" t="s">
        <v>523</v>
      </c>
      <c r="I508" s="81">
        <v>2017</v>
      </c>
      <c r="J508" s="81" t="s">
        <v>492</v>
      </c>
      <c r="K508" s="100">
        <v>39</v>
      </c>
      <c r="L508" s="95"/>
      <c r="M508" s="88"/>
    </row>
    <row r="509" spans="1:13" x14ac:dyDescent="0.2">
      <c r="A509" s="94" t="s">
        <v>516</v>
      </c>
      <c r="B509" s="94">
        <v>2017</v>
      </c>
      <c r="C509" s="94" t="s">
        <v>493</v>
      </c>
      <c r="D509" s="96">
        <v>146587</v>
      </c>
      <c r="E509" s="95"/>
      <c r="F509" s="88"/>
      <c r="H509" s="81" t="s">
        <v>523</v>
      </c>
      <c r="I509" s="81">
        <v>2017</v>
      </c>
      <c r="J509" s="81" t="s">
        <v>493</v>
      </c>
      <c r="K509" s="100">
        <v>39</v>
      </c>
      <c r="L509" s="95"/>
      <c r="M509" s="88"/>
    </row>
    <row r="510" spans="1:13" x14ac:dyDescent="0.2">
      <c r="A510" s="94" t="s">
        <v>516</v>
      </c>
      <c r="B510" s="94">
        <v>2017</v>
      </c>
      <c r="C510" s="94" t="s">
        <v>494</v>
      </c>
      <c r="D510" s="96">
        <v>144812</v>
      </c>
      <c r="E510" s="95"/>
      <c r="F510" s="88"/>
      <c r="H510" s="81" t="s">
        <v>523</v>
      </c>
      <c r="I510" s="81">
        <v>2017</v>
      </c>
      <c r="J510" s="81" t="s">
        <v>494</v>
      </c>
      <c r="K510" s="100">
        <v>38.9</v>
      </c>
      <c r="L510" s="95"/>
      <c r="M510" s="88"/>
    </row>
    <row r="511" spans="1:13" x14ac:dyDescent="0.2">
      <c r="A511" s="94" t="s">
        <v>516</v>
      </c>
      <c r="B511" s="94">
        <v>2017</v>
      </c>
      <c r="C511" s="94" t="s">
        <v>495</v>
      </c>
      <c r="D511" s="96">
        <v>145192</v>
      </c>
      <c r="E511" s="95"/>
      <c r="F511" s="88"/>
      <c r="H511" s="81" t="s">
        <v>523</v>
      </c>
      <c r="I511" s="81">
        <v>2017</v>
      </c>
      <c r="J511" s="81" t="s">
        <v>495</v>
      </c>
      <c r="K511" s="100">
        <v>38.799999999999997</v>
      </c>
      <c r="L511" s="95"/>
      <c r="M511" s="88"/>
    </row>
    <row r="512" spans="1:13" x14ac:dyDescent="0.2">
      <c r="A512" s="94" t="s">
        <v>516</v>
      </c>
      <c r="B512" s="94">
        <v>2017</v>
      </c>
      <c r="C512" s="94" t="s">
        <v>496</v>
      </c>
      <c r="D512" s="96">
        <v>148811</v>
      </c>
      <c r="E512" s="88"/>
      <c r="F512" s="88"/>
      <c r="H512" s="81" t="s">
        <v>523</v>
      </c>
      <c r="I512" s="81">
        <v>2017</v>
      </c>
      <c r="J512" s="81" t="s">
        <v>496</v>
      </c>
      <c r="K512" s="100">
        <v>38.799999999999997</v>
      </c>
      <c r="L512" s="88"/>
      <c r="M512" s="88"/>
    </row>
    <row r="513" spans="1:19" x14ac:dyDescent="0.2">
      <c r="A513" s="94" t="s">
        <v>516</v>
      </c>
      <c r="B513" s="94">
        <v>2017</v>
      </c>
      <c r="C513" s="94" t="s">
        <v>497</v>
      </c>
      <c r="D513" s="96">
        <v>150127</v>
      </c>
      <c r="E513" s="88"/>
      <c r="F513" s="88"/>
      <c r="H513" s="81" t="s">
        <v>523</v>
      </c>
      <c r="I513" s="81">
        <v>2017</v>
      </c>
      <c r="J513" s="81" t="s">
        <v>497</v>
      </c>
      <c r="K513" s="100">
        <v>38.799999999999997</v>
      </c>
      <c r="L513" s="88"/>
      <c r="M513" s="88"/>
    </row>
    <row r="514" spans="1:19" x14ac:dyDescent="0.2">
      <c r="A514" s="94" t="s">
        <v>516</v>
      </c>
      <c r="B514" s="94">
        <v>2017</v>
      </c>
      <c r="C514" s="94" t="s">
        <v>498</v>
      </c>
      <c r="D514" s="96">
        <v>150449</v>
      </c>
      <c r="E514" s="88"/>
      <c r="F514" s="88"/>
      <c r="H514" s="81" t="s">
        <v>523</v>
      </c>
      <c r="I514" s="81">
        <v>2017</v>
      </c>
      <c r="J514" s="81" t="s">
        <v>498</v>
      </c>
      <c r="K514" s="100">
        <v>38.6</v>
      </c>
      <c r="L514" s="88"/>
      <c r="M514" s="88"/>
    </row>
    <row r="515" spans="1:19" x14ac:dyDescent="0.2">
      <c r="A515" s="94" t="s">
        <v>516</v>
      </c>
      <c r="B515" s="94">
        <v>2017</v>
      </c>
      <c r="C515" s="94" t="s">
        <v>499</v>
      </c>
      <c r="D515" s="96">
        <v>149778</v>
      </c>
      <c r="E515" s="88"/>
      <c r="F515" s="88"/>
      <c r="H515" s="81" t="s">
        <v>523</v>
      </c>
      <c r="I515" s="81">
        <v>2017</v>
      </c>
      <c r="J515" s="81" t="s">
        <v>499</v>
      </c>
      <c r="K515" s="100">
        <v>38.9</v>
      </c>
      <c r="L515" s="88"/>
      <c r="M515" s="88"/>
    </row>
    <row r="516" spans="1:19" x14ac:dyDescent="0.2">
      <c r="A516" s="94" t="s">
        <v>516</v>
      </c>
      <c r="B516" s="94">
        <v>2018</v>
      </c>
      <c r="C516" s="94" t="s">
        <v>488</v>
      </c>
      <c r="D516" s="96">
        <v>147579</v>
      </c>
      <c r="E516" s="88"/>
      <c r="F516" s="88"/>
      <c r="H516" s="81" t="s">
        <v>523</v>
      </c>
      <c r="I516" s="81">
        <v>2018</v>
      </c>
      <c r="J516" s="81" t="s">
        <v>488</v>
      </c>
      <c r="K516" s="100">
        <v>38.4</v>
      </c>
      <c r="L516" s="88"/>
      <c r="M516" s="88"/>
    </row>
    <row r="517" spans="1:19" x14ac:dyDescent="0.2">
      <c r="N517" s="88"/>
      <c r="O517" s="88"/>
      <c r="P517" s="88"/>
      <c r="Q517" s="88"/>
      <c r="R517" s="88"/>
      <c r="S517" s="88"/>
    </row>
    <row r="518" spans="1:19" x14ac:dyDescent="0.2">
      <c r="N518" s="88"/>
      <c r="O518" s="88"/>
      <c r="P518" s="88"/>
      <c r="Q518" s="88"/>
      <c r="R518" s="88"/>
      <c r="S518" s="88"/>
    </row>
  </sheetData>
  <mergeCells count="16">
    <mergeCell ref="B7:F7"/>
    <mergeCell ref="A8:F8"/>
    <mergeCell ref="B9:F9"/>
    <mergeCell ref="I7:M7"/>
    <mergeCell ref="H8:M8"/>
    <mergeCell ref="I9:M9"/>
    <mergeCell ref="B10:F10"/>
    <mergeCell ref="B11:F11"/>
    <mergeCell ref="B12:F12"/>
    <mergeCell ref="B13:F13"/>
    <mergeCell ref="B14:F14"/>
    <mergeCell ref="I10:M10"/>
    <mergeCell ref="I11:M11"/>
    <mergeCell ref="I12:M12"/>
    <mergeCell ref="I13:M13"/>
    <mergeCell ref="I14:M14"/>
  </mergeCells>
  <phoneticPr fontId="6" type="noConversion"/>
  <hyperlinks>
    <hyperlink ref="G3" r:id="rId1"/>
  </hyperlinks>
  <pageMargins left="0.75" right="0.75" top="1" bottom="1" header="0.5" footer="0.5"/>
  <pageSetup orientation="portrait" horizontalDpi="1200" verticalDpi="1200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854"/>
  <sheetViews>
    <sheetView zoomScaleNormal="100" workbookViewId="0">
      <pane xSplit="2" ySplit="13" topLeftCell="C14" activePane="bottomRight" state="frozen"/>
      <selection activeCell="H268" sqref="H268"/>
      <selection pane="topRight" activeCell="H268" sqref="H268"/>
      <selection pane="bottomLeft" activeCell="H268" sqref="H268"/>
      <selection pane="bottomRight" activeCell="H268" sqref="H268"/>
    </sheetView>
  </sheetViews>
  <sheetFormatPr defaultRowHeight="12.75" x14ac:dyDescent="0.2"/>
  <cols>
    <col min="7" max="7" width="18" bestFit="1" customWidth="1"/>
  </cols>
  <sheetData>
    <row r="1" spans="1:17" x14ac:dyDescent="0.2">
      <c r="A1" s="1" t="s">
        <v>204</v>
      </c>
    </row>
    <row r="2" spans="1:17" x14ac:dyDescent="0.2">
      <c r="A2" s="30" t="s">
        <v>220</v>
      </c>
      <c r="B2" s="2"/>
      <c r="C2" s="2"/>
      <c r="D2" s="2"/>
      <c r="E2" s="58" t="s">
        <v>244</v>
      </c>
    </row>
    <row r="3" spans="1:17" s="3" customFormat="1" x14ac:dyDescent="0.2">
      <c r="A3" s="61"/>
      <c r="E3" s="58"/>
    </row>
    <row r="4" spans="1:17" x14ac:dyDescent="0.2">
      <c r="A4" s="51" t="s">
        <v>201</v>
      </c>
      <c r="B4" s="12"/>
      <c r="C4" s="12"/>
    </row>
    <row r="5" spans="1:17" ht="12.75" customHeight="1" x14ac:dyDescent="0.2">
      <c r="A5" s="13" t="s">
        <v>205</v>
      </c>
      <c r="G5" t="s">
        <v>502</v>
      </c>
      <c r="H5" s="13" t="s">
        <v>503</v>
      </c>
    </row>
    <row r="6" spans="1:17" ht="12.75" customHeight="1" x14ac:dyDescent="0.2">
      <c r="A6" t="s">
        <v>0</v>
      </c>
      <c r="G6" t="s">
        <v>0</v>
      </c>
    </row>
    <row r="7" spans="1:17" ht="12.75" customHeight="1" x14ac:dyDescent="0.2">
      <c r="A7" s="13" t="s">
        <v>206</v>
      </c>
      <c r="G7" t="s">
        <v>504</v>
      </c>
      <c r="H7" t="s">
        <v>505</v>
      </c>
    </row>
    <row r="8" spans="1:17" ht="12.75" customHeight="1" x14ac:dyDescent="0.2">
      <c r="A8" s="26" t="s">
        <v>207</v>
      </c>
      <c r="G8" s="66" t="s">
        <v>506</v>
      </c>
      <c r="H8" s="66" t="s">
        <v>507</v>
      </c>
      <c r="I8" s="66"/>
      <c r="L8" s="175" t="s">
        <v>514</v>
      </c>
      <c r="M8" s="176"/>
      <c r="N8" s="176"/>
      <c r="O8" s="176"/>
      <c r="P8" s="176"/>
    </row>
    <row r="9" spans="1:17" ht="12.75" customHeight="1" x14ac:dyDescent="0.2">
      <c r="A9" t="s">
        <v>209</v>
      </c>
      <c r="G9" t="s">
        <v>508</v>
      </c>
      <c r="H9" t="s">
        <v>509</v>
      </c>
    </row>
    <row r="10" spans="1:17" ht="12.75" customHeight="1" x14ac:dyDescent="0.2">
      <c r="A10" s="26" t="s">
        <v>210</v>
      </c>
      <c r="G10" s="66" t="s">
        <v>510</v>
      </c>
      <c r="H10" s="66" t="s">
        <v>511</v>
      </c>
      <c r="I10" s="66"/>
      <c r="O10" t="s">
        <v>208</v>
      </c>
    </row>
    <row r="11" spans="1:17" x14ac:dyDescent="0.2">
      <c r="A11" s="64" t="s">
        <v>512</v>
      </c>
      <c r="B11" s="174" t="s">
        <v>513</v>
      </c>
      <c r="C11" s="166"/>
      <c r="D11" s="166"/>
      <c r="E11" s="166"/>
      <c r="F11" s="166"/>
      <c r="G11" t="s">
        <v>512</v>
      </c>
      <c r="H11" t="s">
        <v>513</v>
      </c>
    </row>
    <row r="12" spans="1:17" x14ac:dyDescent="0.2">
      <c r="G12" s="63"/>
      <c r="H12" s="65"/>
      <c r="O12" t="s">
        <v>251</v>
      </c>
    </row>
    <row r="13" spans="1:17" ht="13.5" thickBot="1" x14ac:dyDescent="0.25">
      <c r="A13" s="60" t="s">
        <v>1</v>
      </c>
      <c r="B13" s="60" t="s">
        <v>500</v>
      </c>
      <c r="C13" s="60" t="s">
        <v>501</v>
      </c>
      <c r="G13" s="60" t="s">
        <v>1</v>
      </c>
      <c r="H13" s="60" t="s">
        <v>500</v>
      </c>
      <c r="I13" s="60" t="s">
        <v>501</v>
      </c>
      <c r="O13" t="s">
        <v>252</v>
      </c>
    </row>
    <row r="14" spans="1:17" ht="13.5" thickTop="1" x14ac:dyDescent="0.2">
      <c r="A14" s="59">
        <v>1948</v>
      </c>
      <c r="B14" s="59" t="s">
        <v>488</v>
      </c>
      <c r="C14" s="62">
        <v>102603</v>
      </c>
      <c r="G14" s="65">
        <v>1948</v>
      </c>
      <c r="H14" s="65" t="s">
        <v>488</v>
      </c>
      <c r="I14" s="62">
        <v>10586</v>
      </c>
      <c r="K14" s="65">
        <v>1948</v>
      </c>
      <c r="L14" s="65" t="s">
        <v>488</v>
      </c>
      <c r="M14" s="6">
        <f>C14-I14</f>
        <v>92017</v>
      </c>
      <c r="O14" t="s">
        <v>253</v>
      </c>
      <c r="P14" s="6">
        <v>92083.333333333328</v>
      </c>
      <c r="Q14" s="38"/>
    </row>
    <row r="15" spans="1:17" x14ac:dyDescent="0.2">
      <c r="A15" s="59">
        <v>1948</v>
      </c>
      <c r="B15" s="59" t="s">
        <v>489</v>
      </c>
      <c r="C15" s="62">
        <v>102698</v>
      </c>
      <c r="G15" s="65">
        <v>1948</v>
      </c>
      <c r="H15" s="65" t="s">
        <v>489</v>
      </c>
      <c r="I15" s="62">
        <v>10606</v>
      </c>
      <c r="K15" s="65">
        <v>1948</v>
      </c>
      <c r="L15" s="65" t="s">
        <v>489</v>
      </c>
      <c r="M15" s="6">
        <f t="shared" ref="M15:M78" si="0">C15-I15</f>
        <v>92092</v>
      </c>
      <c r="O15" t="s">
        <v>254</v>
      </c>
      <c r="P15" s="6">
        <v>92248</v>
      </c>
      <c r="Q15" s="38"/>
    </row>
    <row r="16" spans="1:17" x14ac:dyDescent="0.2">
      <c r="A16" s="59">
        <v>1948</v>
      </c>
      <c r="B16" s="59" t="s">
        <v>490</v>
      </c>
      <c r="C16" s="62">
        <v>102771</v>
      </c>
      <c r="G16" s="65">
        <v>1948</v>
      </c>
      <c r="H16" s="65" t="s">
        <v>490</v>
      </c>
      <c r="I16" s="62">
        <v>10630</v>
      </c>
      <c r="K16" s="65">
        <v>1948</v>
      </c>
      <c r="L16" s="65" t="s">
        <v>490</v>
      </c>
      <c r="M16" s="6">
        <f t="shared" si="0"/>
        <v>92141</v>
      </c>
      <c r="O16" t="s">
        <v>255</v>
      </c>
      <c r="P16" s="6">
        <v>92490</v>
      </c>
      <c r="Q16" s="38"/>
    </row>
    <row r="17" spans="1:17" x14ac:dyDescent="0.2">
      <c r="A17" s="59">
        <v>1948</v>
      </c>
      <c r="B17" s="59" t="s">
        <v>491</v>
      </c>
      <c r="C17" s="62">
        <v>102831</v>
      </c>
      <c r="G17" s="65">
        <v>1948</v>
      </c>
      <c r="H17" s="65" t="s">
        <v>491</v>
      </c>
      <c r="I17" s="62">
        <v>10641</v>
      </c>
      <c r="K17" s="65">
        <v>1948</v>
      </c>
      <c r="L17" s="65" t="s">
        <v>491</v>
      </c>
      <c r="M17" s="6">
        <f t="shared" si="0"/>
        <v>92190</v>
      </c>
      <c r="O17" t="s">
        <v>256</v>
      </c>
      <c r="P17" s="6">
        <v>92564.666666666672</v>
      </c>
      <c r="Q17" s="38"/>
    </row>
    <row r="18" spans="1:17" x14ac:dyDescent="0.2">
      <c r="A18" s="59">
        <v>1948</v>
      </c>
      <c r="B18" s="59" t="s">
        <v>492</v>
      </c>
      <c r="C18" s="62">
        <v>102923</v>
      </c>
      <c r="G18" s="65">
        <v>1948</v>
      </c>
      <c r="H18" s="65" t="s">
        <v>492</v>
      </c>
      <c r="I18" s="62">
        <v>10668</v>
      </c>
      <c r="K18" s="65">
        <v>1948</v>
      </c>
      <c r="L18" s="65" t="s">
        <v>492</v>
      </c>
      <c r="M18" s="6">
        <f t="shared" si="0"/>
        <v>92255</v>
      </c>
      <c r="O18" t="s">
        <v>257</v>
      </c>
      <c r="P18" s="6">
        <v>92656.666666666672</v>
      </c>
      <c r="Q18" s="38"/>
    </row>
    <row r="19" spans="1:17" x14ac:dyDescent="0.2">
      <c r="A19" s="59">
        <v>1948</v>
      </c>
      <c r="B19" s="59" t="s">
        <v>493</v>
      </c>
      <c r="C19" s="62">
        <v>102992</v>
      </c>
      <c r="G19" s="65">
        <v>1948</v>
      </c>
      <c r="H19" s="65" t="s">
        <v>493</v>
      </c>
      <c r="I19" s="62">
        <v>10693</v>
      </c>
      <c r="K19" s="65">
        <v>1948</v>
      </c>
      <c r="L19" s="65" t="s">
        <v>493</v>
      </c>
      <c r="M19" s="6">
        <f t="shared" si="0"/>
        <v>92299</v>
      </c>
      <c r="O19" t="s">
        <v>258</v>
      </c>
      <c r="P19" s="6">
        <v>92835</v>
      </c>
      <c r="Q19" s="38"/>
    </row>
    <row r="20" spans="1:17" x14ac:dyDescent="0.2">
      <c r="A20" s="59">
        <v>1948</v>
      </c>
      <c r="B20" s="59" t="s">
        <v>494</v>
      </c>
      <c r="C20" s="62">
        <v>103216</v>
      </c>
      <c r="G20" s="65">
        <v>1948</v>
      </c>
      <c r="H20" s="65" t="s">
        <v>494</v>
      </c>
      <c r="I20" s="62">
        <v>10728</v>
      </c>
      <c r="K20" s="65">
        <v>1948</v>
      </c>
      <c r="L20" s="65" t="s">
        <v>494</v>
      </c>
      <c r="M20" s="6">
        <f t="shared" si="0"/>
        <v>92488</v>
      </c>
      <c r="O20" t="s">
        <v>259</v>
      </c>
      <c r="P20" s="6">
        <v>93073</v>
      </c>
      <c r="Q20" s="38"/>
    </row>
    <row r="21" spans="1:17" x14ac:dyDescent="0.2">
      <c r="A21" s="59">
        <v>1948</v>
      </c>
      <c r="B21" s="59" t="s">
        <v>495</v>
      </c>
      <c r="C21" s="62">
        <v>103240</v>
      </c>
      <c r="G21" s="65">
        <v>1948</v>
      </c>
      <c r="H21" s="65" t="s">
        <v>495</v>
      </c>
      <c r="I21" s="62">
        <v>10759</v>
      </c>
      <c r="K21" s="65">
        <v>1948</v>
      </c>
      <c r="L21" s="65" t="s">
        <v>495</v>
      </c>
      <c r="M21" s="6">
        <f t="shared" si="0"/>
        <v>92481</v>
      </c>
      <c r="O21" t="s">
        <v>286</v>
      </c>
      <c r="P21" s="6">
        <v>93270</v>
      </c>
      <c r="Q21" s="38"/>
    </row>
    <row r="22" spans="1:17" x14ac:dyDescent="0.2">
      <c r="A22" s="59">
        <v>1948</v>
      </c>
      <c r="B22" s="59" t="s">
        <v>496</v>
      </c>
      <c r="C22" s="62">
        <v>103291</v>
      </c>
      <c r="G22" s="65">
        <v>1948</v>
      </c>
      <c r="H22" s="65" t="s">
        <v>496</v>
      </c>
      <c r="I22" s="62">
        <v>10790</v>
      </c>
      <c r="K22" s="65">
        <v>1948</v>
      </c>
      <c r="L22" s="65" t="s">
        <v>496</v>
      </c>
      <c r="M22" s="6">
        <f t="shared" si="0"/>
        <v>92501</v>
      </c>
      <c r="O22" t="s">
        <v>261</v>
      </c>
      <c r="P22" s="6">
        <v>93493.333333333328</v>
      </c>
      <c r="Q22" s="38"/>
    </row>
    <row r="23" spans="1:17" x14ac:dyDescent="0.2">
      <c r="A23" s="59">
        <v>1948</v>
      </c>
      <c r="B23" s="59" t="s">
        <v>497</v>
      </c>
      <c r="C23" s="62">
        <v>103361</v>
      </c>
      <c r="G23" s="65">
        <v>1948</v>
      </c>
      <c r="H23" s="65" t="s">
        <v>497</v>
      </c>
      <c r="I23" s="62">
        <v>10824</v>
      </c>
      <c r="K23" s="65">
        <v>1948</v>
      </c>
      <c r="L23" s="65" t="s">
        <v>497</v>
      </c>
      <c r="M23" s="6">
        <f t="shared" si="0"/>
        <v>92537</v>
      </c>
      <c r="O23" t="s">
        <v>262</v>
      </c>
      <c r="P23" s="6">
        <v>93702</v>
      </c>
      <c r="Q23" s="38"/>
    </row>
    <row r="24" spans="1:17" x14ac:dyDescent="0.2">
      <c r="A24" s="59">
        <v>1948</v>
      </c>
      <c r="B24" s="59" t="s">
        <v>498</v>
      </c>
      <c r="C24" s="62">
        <v>103424</v>
      </c>
      <c r="G24" s="65">
        <v>1948</v>
      </c>
      <c r="H24" s="65" t="s">
        <v>498</v>
      </c>
      <c r="I24" s="62">
        <v>10854</v>
      </c>
      <c r="K24" s="65">
        <v>1948</v>
      </c>
      <c r="L24" s="65" t="s">
        <v>498</v>
      </c>
      <c r="M24" s="6">
        <f t="shared" si="0"/>
        <v>92570</v>
      </c>
      <c r="O24" t="s">
        <v>287</v>
      </c>
      <c r="P24" s="6">
        <v>93851</v>
      </c>
      <c r="Q24" s="38"/>
    </row>
    <row r="25" spans="1:17" x14ac:dyDescent="0.2">
      <c r="A25" s="59">
        <v>1948</v>
      </c>
      <c r="B25" s="59" t="s">
        <v>499</v>
      </c>
      <c r="C25" s="62">
        <v>103468</v>
      </c>
      <c r="G25" s="65">
        <v>1948</v>
      </c>
      <c r="H25" s="65" t="s">
        <v>499</v>
      </c>
      <c r="I25" s="62">
        <v>10881</v>
      </c>
      <c r="K25" s="65">
        <v>1948</v>
      </c>
      <c r="L25" s="65" t="s">
        <v>499</v>
      </c>
      <c r="M25" s="6">
        <f t="shared" si="0"/>
        <v>92587</v>
      </c>
      <c r="O25" t="s">
        <v>260</v>
      </c>
      <c r="P25" s="6">
        <v>93481</v>
      </c>
      <c r="Q25" s="38"/>
    </row>
    <row r="26" spans="1:17" x14ac:dyDescent="0.2">
      <c r="A26" s="59">
        <v>1949</v>
      </c>
      <c r="B26" s="59" t="s">
        <v>488</v>
      </c>
      <c r="C26" s="62">
        <v>103529</v>
      </c>
      <c r="G26" s="65">
        <v>1949</v>
      </c>
      <c r="H26" s="65" t="s">
        <v>488</v>
      </c>
      <c r="I26" s="62">
        <v>10904</v>
      </c>
      <c r="K26" s="65">
        <v>1949</v>
      </c>
      <c r="L26" s="65" t="s">
        <v>488</v>
      </c>
      <c r="M26" s="6">
        <f t="shared" si="0"/>
        <v>92625</v>
      </c>
      <c r="O26" t="s">
        <v>265</v>
      </c>
      <c r="P26" s="6">
        <v>93105.666666666672</v>
      </c>
      <c r="Q26" s="38"/>
    </row>
    <row r="27" spans="1:17" x14ac:dyDescent="0.2">
      <c r="A27" s="59">
        <v>1949</v>
      </c>
      <c r="B27" s="59" t="s">
        <v>489</v>
      </c>
      <c r="C27" s="62">
        <v>103559</v>
      </c>
      <c r="G27" s="65">
        <v>1949</v>
      </c>
      <c r="H27" s="65" t="s">
        <v>489</v>
      </c>
      <c r="I27" s="62">
        <v>10924</v>
      </c>
      <c r="K27" s="65">
        <v>1949</v>
      </c>
      <c r="L27" s="65" t="s">
        <v>489</v>
      </c>
      <c r="M27" s="6">
        <f t="shared" si="0"/>
        <v>92635</v>
      </c>
      <c r="O27" t="s">
        <v>288</v>
      </c>
      <c r="P27" s="6">
        <v>92842.333333333328</v>
      </c>
      <c r="Q27" s="38"/>
    </row>
    <row r="28" spans="1:17" x14ac:dyDescent="0.2">
      <c r="A28" s="59">
        <v>1949</v>
      </c>
      <c r="B28" s="59" t="s">
        <v>490</v>
      </c>
      <c r="C28" s="62">
        <v>103665</v>
      </c>
      <c r="G28" s="65">
        <v>1949</v>
      </c>
      <c r="H28" s="65" t="s">
        <v>490</v>
      </c>
      <c r="I28" s="62">
        <v>10955</v>
      </c>
      <c r="K28" s="65">
        <v>1949</v>
      </c>
      <c r="L28" s="65" t="s">
        <v>490</v>
      </c>
      <c r="M28" s="6">
        <f t="shared" si="0"/>
        <v>92710</v>
      </c>
      <c r="O28" t="s">
        <v>263</v>
      </c>
      <c r="P28" s="6">
        <v>92776</v>
      </c>
      <c r="Q28" s="38"/>
    </row>
    <row r="29" spans="1:17" x14ac:dyDescent="0.2">
      <c r="A29" s="59">
        <v>1949</v>
      </c>
      <c r="B29" s="59" t="s">
        <v>491</v>
      </c>
      <c r="C29" s="62">
        <v>103739</v>
      </c>
      <c r="G29" s="65">
        <v>1949</v>
      </c>
      <c r="H29" s="65" t="s">
        <v>491</v>
      </c>
      <c r="I29" s="62">
        <v>10977</v>
      </c>
      <c r="K29" s="65">
        <v>1949</v>
      </c>
      <c r="L29" s="65" t="s">
        <v>491</v>
      </c>
      <c r="M29" s="6">
        <f t="shared" si="0"/>
        <v>92762</v>
      </c>
      <c r="O29" t="s">
        <v>264</v>
      </c>
      <c r="P29" s="6">
        <v>92866</v>
      </c>
      <c r="Q29" s="38"/>
    </row>
    <row r="30" spans="1:17" x14ac:dyDescent="0.2">
      <c r="A30" s="59">
        <v>1949</v>
      </c>
      <c r="B30" s="59" t="s">
        <v>492</v>
      </c>
      <c r="C30" s="62">
        <v>103845</v>
      </c>
      <c r="G30" s="65">
        <v>1949</v>
      </c>
      <c r="H30" s="65" t="s">
        <v>492</v>
      </c>
      <c r="I30" s="62">
        <v>11004</v>
      </c>
      <c r="K30" s="65">
        <v>1949</v>
      </c>
      <c r="L30" s="65" t="s">
        <v>492</v>
      </c>
      <c r="M30" s="6">
        <f t="shared" si="0"/>
        <v>92841</v>
      </c>
      <c r="O30" t="s">
        <v>289</v>
      </c>
      <c r="P30" s="6">
        <v>92889.333333333328</v>
      </c>
      <c r="Q30" s="38"/>
    </row>
    <row r="31" spans="1:17" x14ac:dyDescent="0.2">
      <c r="A31" s="59">
        <v>1949</v>
      </c>
      <c r="B31" s="59" t="s">
        <v>493</v>
      </c>
      <c r="C31" s="62">
        <v>103930</v>
      </c>
      <c r="G31" s="65">
        <v>1949</v>
      </c>
      <c r="H31" s="65" t="s">
        <v>493</v>
      </c>
      <c r="I31" s="62">
        <v>11028</v>
      </c>
      <c r="K31" s="65">
        <v>1949</v>
      </c>
      <c r="L31" s="65" t="s">
        <v>493</v>
      </c>
      <c r="M31" s="6">
        <f t="shared" si="0"/>
        <v>92902</v>
      </c>
      <c r="O31" t="s">
        <v>266</v>
      </c>
      <c r="P31" s="6">
        <v>92944.666666666672</v>
      </c>
      <c r="Q31" s="38"/>
    </row>
    <row r="32" spans="1:17" x14ac:dyDescent="0.2">
      <c r="A32" s="59">
        <v>1949</v>
      </c>
      <c r="B32" s="59" t="s">
        <v>494</v>
      </c>
      <c r="C32" s="62">
        <v>104042</v>
      </c>
      <c r="G32" s="65">
        <v>1949</v>
      </c>
      <c r="H32" s="65" t="s">
        <v>494</v>
      </c>
      <c r="I32" s="62">
        <v>11022</v>
      </c>
      <c r="K32" s="65">
        <v>1949</v>
      </c>
      <c r="L32" s="65" t="s">
        <v>494</v>
      </c>
      <c r="M32" s="6">
        <f t="shared" si="0"/>
        <v>93020</v>
      </c>
      <c r="O32" t="s">
        <v>267</v>
      </c>
      <c r="P32" s="6">
        <v>93168.666666666672</v>
      </c>
      <c r="Q32" s="38"/>
    </row>
    <row r="33" spans="1:17" x14ac:dyDescent="0.2">
      <c r="A33" s="59">
        <v>1949</v>
      </c>
      <c r="B33" s="59" t="s">
        <v>495</v>
      </c>
      <c r="C33" s="62">
        <v>104121</v>
      </c>
      <c r="G33" s="65">
        <v>1949</v>
      </c>
      <c r="H33" s="65" t="s">
        <v>495</v>
      </c>
      <c r="I33" s="62">
        <v>11054</v>
      </c>
      <c r="K33" s="65">
        <v>1949</v>
      </c>
      <c r="L33" s="65" t="s">
        <v>495</v>
      </c>
      <c r="M33" s="6">
        <f t="shared" si="0"/>
        <v>93067</v>
      </c>
      <c r="O33" t="s">
        <v>268</v>
      </c>
      <c r="P33" s="6">
        <v>93405.666666666672</v>
      </c>
      <c r="Q33" s="38"/>
    </row>
    <row r="34" spans="1:17" x14ac:dyDescent="0.2">
      <c r="A34" s="59">
        <v>1949</v>
      </c>
      <c r="B34" s="59" t="s">
        <v>496</v>
      </c>
      <c r="C34" s="62">
        <v>104219</v>
      </c>
      <c r="G34" s="65">
        <v>1949</v>
      </c>
      <c r="H34" s="65" t="s">
        <v>496</v>
      </c>
      <c r="I34" s="62">
        <v>11087</v>
      </c>
      <c r="K34" s="65">
        <v>1949</v>
      </c>
      <c r="L34" s="65" t="s">
        <v>496</v>
      </c>
      <c r="M34" s="6">
        <f t="shared" si="0"/>
        <v>93132</v>
      </c>
      <c r="O34" t="s">
        <v>269</v>
      </c>
      <c r="P34" s="6">
        <v>93726.666666666672</v>
      </c>
      <c r="Q34" s="38"/>
    </row>
    <row r="35" spans="1:17" x14ac:dyDescent="0.2">
      <c r="A35" s="59">
        <v>1949</v>
      </c>
      <c r="B35" s="59" t="s">
        <v>497</v>
      </c>
      <c r="C35" s="62">
        <v>104338</v>
      </c>
      <c r="G35" s="65">
        <v>1949</v>
      </c>
      <c r="H35" s="65" t="s">
        <v>497</v>
      </c>
      <c r="I35" s="62">
        <v>11128</v>
      </c>
      <c r="K35" s="65">
        <v>1949</v>
      </c>
      <c r="L35" s="65" t="s">
        <v>497</v>
      </c>
      <c r="M35" s="6">
        <f t="shared" si="0"/>
        <v>93210</v>
      </c>
      <c r="O35" t="s">
        <v>270</v>
      </c>
      <c r="P35" s="6">
        <v>93888</v>
      </c>
      <c r="Q35" s="38"/>
    </row>
    <row r="36" spans="1:17" x14ac:dyDescent="0.2">
      <c r="A36" s="59">
        <v>1949</v>
      </c>
      <c r="B36" s="59" t="s">
        <v>498</v>
      </c>
      <c r="C36" s="62">
        <v>104421</v>
      </c>
      <c r="G36" s="65">
        <v>1949</v>
      </c>
      <c r="H36" s="65" t="s">
        <v>498</v>
      </c>
      <c r="I36" s="62">
        <v>11154</v>
      </c>
      <c r="K36" s="65">
        <v>1949</v>
      </c>
      <c r="L36" s="65" t="s">
        <v>498</v>
      </c>
      <c r="M36" s="6">
        <f t="shared" si="0"/>
        <v>93267</v>
      </c>
      <c r="O36" t="s">
        <v>271</v>
      </c>
      <c r="P36" s="6">
        <v>94024.333333333328</v>
      </c>
      <c r="Q36" s="38"/>
    </row>
    <row r="37" spans="1:17" x14ac:dyDescent="0.2">
      <c r="A37" s="59">
        <v>1949</v>
      </c>
      <c r="B37" s="59" t="s">
        <v>499</v>
      </c>
      <c r="C37" s="62">
        <v>104524</v>
      </c>
      <c r="G37" s="65">
        <v>1949</v>
      </c>
      <c r="H37" s="65" t="s">
        <v>499</v>
      </c>
      <c r="I37" s="62">
        <v>11191</v>
      </c>
      <c r="K37" s="65">
        <v>1949</v>
      </c>
      <c r="L37" s="65" t="s">
        <v>499</v>
      </c>
      <c r="M37" s="6">
        <f t="shared" si="0"/>
        <v>93333</v>
      </c>
      <c r="O37" t="s">
        <v>290</v>
      </c>
      <c r="P37" s="6">
        <v>94279</v>
      </c>
      <c r="Q37" s="38"/>
    </row>
    <row r="38" spans="1:17" x14ac:dyDescent="0.2">
      <c r="A38" s="59">
        <v>1950</v>
      </c>
      <c r="B38" s="59" t="s">
        <v>488</v>
      </c>
      <c r="C38" s="62">
        <v>104619</v>
      </c>
      <c r="G38" s="65">
        <v>1950</v>
      </c>
      <c r="H38" s="65" t="s">
        <v>488</v>
      </c>
      <c r="I38" s="62">
        <v>11212</v>
      </c>
      <c r="K38" s="65">
        <v>1950</v>
      </c>
      <c r="L38" s="65" t="s">
        <v>488</v>
      </c>
      <c r="M38" s="6">
        <f t="shared" si="0"/>
        <v>93407</v>
      </c>
      <c r="O38" t="s">
        <v>273</v>
      </c>
      <c r="P38" s="6">
        <v>94563.333333333328</v>
      </c>
      <c r="Q38" s="38"/>
    </row>
    <row r="39" spans="1:17" x14ac:dyDescent="0.2">
      <c r="A39" s="59">
        <v>1950</v>
      </c>
      <c r="B39" s="59" t="s">
        <v>489</v>
      </c>
      <c r="C39" s="62">
        <v>104737</v>
      </c>
      <c r="G39" s="65">
        <v>1950</v>
      </c>
      <c r="H39" s="65" t="s">
        <v>489</v>
      </c>
      <c r="I39" s="62">
        <v>11239</v>
      </c>
      <c r="K39" s="65">
        <v>1950</v>
      </c>
      <c r="L39" s="65" t="s">
        <v>489</v>
      </c>
      <c r="M39" s="6">
        <f t="shared" si="0"/>
        <v>93498</v>
      </c>
      <c r="O39" t="s">
        <v>274</v>
      </c>
      <c r="P39" s="6">
        <v>94838.666666666672</v>
      </c>
      <c r="Q39" s="38"/>
    </row>
    <row r="40" spans="1:17" x14ac:dyDescent="0.2">
      <c r="A40" s="59">
        <v>1950</v>
      </c>
      <c r="B40" s="59" t="s">
        <v>490</v>
      </c>
      <c r="C40" s="62">
        <v>104844</v>
      </c>
      <c r="G40" s="65">
        <v>1950</v>
      </c>
      <c r="H40" s="65" t="s">
        <v>490</v>
      </c>
      <c r="I40" s="62">
        <v>11269</v>
      </c>
      <c r="K40" s="65">
        <v>1950</v>
      </c>
      <c r="L40" s="65" t="s">
        <v>490</v>
      </c>
      <c r="M40" s="6">
        <f t="shared" si="0"/>
        <v>93575</v>
      </c>
      <c r="O40" t="s">
        <v>291</v>
      </c>
      <c r="P40" s="6">
        <v>95076.333333333328</v>
      </c>
      <c r="Q40" s="38"/>
    </row>
    <row r="41" spans="1:17" x14ac:dyDescent="0.2">
      <c r="A41" s="59">
        <v>1950</v>
      </c>
      <c r="B41" s="59" t="s">
        <v>491</v>
      </c>
      <c r="C41" s="62">
        <v>104943</v>
      </c>
      <c r="G41" s="65">
        <v>1950</v>
      </c>
      <c r="H41" s="65" t="s">
        <v>491</v>
      </c>
      <c r="I41" s="62">
        <v>11297</v>
      </c>
      <c r="K41" s="65">
        <v>1950</v>
      </c>
      <c r="L41" s="65" t="s">
        <v>491</v>
      </c>
      <c r="M41" s="6">
        <f t="shared" si="0"/>
        <v>93646</v>
      </c>
      <c r="O41" t="s">
        <v>272</v>
      </c>
      <c r="P41" s="6">
        <v>95302</v>
      </c>
      <c r="Q41" s="38"/>
    </row>
    <row r="42" spans="1:17" x14ac:dyDescent="0.2">
      <c r="A42" s="59">
        <v>1950</v>
      </c>
      <c r="B42" s="59" t="s">
        <v>492</v>
      </c>
      <c r="C42" s="62">
        <v>105014</v>
      </c>
      <c r="G42" s="65">
        <v>1950</v>
      </c>
      <c r="H42" s="65" t="s">
        <v>492</v>
      </c>
      <c r="I42" s="62">
        <v>11315</v>
      </c>
      <c r="K42" s="65">
        <v>1950</v>
      </c>
      <c r="L42" s="65" t="s">
        <v>492</v>
      </c>
      <c r="M42" s="6">
        <f t="shared" si="0"/>
        <v>93699</v>
      </c>
      <c r="O42" t="s">
        <v>277</v>
      </c>
      <c r="P42" s="6">
        <v>95552.333333333328</v>
      </c>
      <c r="Q42" s="38"/>
    </row>
    <row r="43" spans="1:17" x14ac:dyDescent="0.2">
      <c r="A43" s="59">
        <v>1950</v>
      </c>
      <c r="B43" s="59" t="s">
        <v>493</v>
      </c>
      <c r="C43" s="62">
        <v>105104</v>
      </c>
      <c r="G43" s="65">
        <v>1950</v>
      </c>
      <c r="H43" s="65" t="s">
        <v>493</v>
      </c>
      <c r="I43" s="62">
        <v>11343</v>
      </c>
      <c r="K43" s="65">
        <v>1950</v>
      </c>
      <c r="L43" s="65" t="s">
        <v>493</v>
      </c>
      <c r="M43" s="6">
        <f t="shared" si="0"/>
        <v>93761</v>
      </c>
      <c r="O43" t="s">
        <v>292</v>
      </c>
      <c r="P43" s="6">
        <v>95863</v>
      </c>
      <c r="Q43" s="38"/>
    </row>
    <row r="44" spans="1:17" x14ac:dyDescent="0.2">
      <c r="A44" s="59">
        <v>1950</v>
      </c>
      <c r="B44" s="59" t="s">
        <v>494</v>
      </c>
      <c r="C44" s="62">
        <v>105194</v>
      </c>
      <c r="G44" s="65">
        <v>1950</v>
      </c>
      <c r="H44" s="65" t="s">
        <v>494</v>
      </c>
      <c r="I44" s="62">
        <v>11374</v>
      </c>
      <c r="K44" s="65">
        <v>1950</v>
      </c>
      <c r="L44" s="65" t="s">
        <v>494</v>
      </c>
      <c r="M44" s="6">
        <f t="shared" si="0"/>
        <v>93820</v>
      </c>
      <c r="O44" t="s">
        <v>275</v>
      </c>
      <c r="P44" s="6">
        <v>96105</v>
      </c>
      <c r="Q44" s="38"/>
    </row>
    <row r="45" spans="1:17" x14ac:dyDescent="0.2">
      <c r="A45" s="59">
        <v>1950</v>
      </c>
      <c r="B45" s="59" t="s">
        <v>495</v>
      </c>
      <c r="C45" s="62">
        <v>105282</v>
      </c>
      <c r="G45" s="65">
        <v>1950</v>
      </c>
      <c r="H45" s="65" t="s">
        <v>495</v>
      </c>
      <c r="I45" s="62">
        <v>11389</v>
      </c>
      <c r="K45" s="65">
        <v>1950</v>
      </c>
      <c r="L45" s="65" t="s">
        <v>495</v>
      </c>
      <c r="M45" s="6">
        <f t="shared" si="0"/>
        <v>93893</v>
      </c>
      <c r="O45" t="s">
        <v>276</v>
      </c>
      <c r="P45" s="6">
        <v>96297</v>
      </c>
      <c r="Q45" s="38"/>
    </row>
    <row r="46" spans="1:17" x14ac:dyDescent="0.2">
      <c r="A46" s="59">
        <v>1950</v>
      </c>
      <c r="B46" s="59" t="s">
        <v>496</v>
      </c>
      <c r="C46" s="62">
        <v>105269</v>
      </c>
      <c r="G46" s="65">
        <v>1950</v>
      </c>
      <c r="H46" s="65" t="s">
        <v>496</v>
      </c>
      <c r="I46" s="62">
        <v>11429</v>
      </c>
      <c r="K46" s="65">
        <v>1950</v>
      </c>
      <c r="L46" s="65" t="s">
        <v>496</v>
      </c>
      <c r="M46" s="6">
        <f t="shared" si="0"/>
        <v>93840</v>
      </c>
      <c r="O46" t="s">
        <v>293</v>
      </c>
      <c r="P46" s="6">
        <v>96504.666666666672</v>
      </c>
      <c r="Q46" s="38"/>
    </row>
    <row r="47" spans="1:17" x14ac:dyDescent="0.2">
      <c r="A47" s="59">
        <v>1950</v>
      </c>
      <c r="B47" s="59" t="s">
        <v>497</v>
      </c>
      <c r="C47" s="62">
        <v>105096</v>
      </c>
      <c r="G47" s="65">
        <v>1950</v>
      </c>
      <c r="H47" s="65" t="s">
        <v>497</v>
      </c>
      <c r="I47" s="62">
        <v>11469</v>
      </c>
      <c r="K47" s="65">
        <v>1950</v>
      </c>
      <c r="L47" s="65" t="s">
        <v>497</v>
      </c>
      <c r="M47" s="6">
        <f t="shared" si="0"/>
        <v>93627</v>
      </c>
      <c r="O47" t="s">
        <v>278</v>
      </c>
      <c r="P47" s="6">
        <v>96719.333333333328</v>
      </c>
      <c r="Q47" s="38"/>
    </row>
    <row r="48" spans="1:17" x14ac:dyDescent="0.2">
      <c r="A48" s="59">
        <v>1950</v>
      </c>
      <c r="B48" s="59" t="s">
        <v>498</v>
      </c>
      <c r="C48" s="62">
        <v>104979</v>
      </c>
      <c r="G48" s="65">
        <v>1950</v>
      </c>
      <c r="H48" s="65" t="s">
        <v>498</v>
      </c>
      <c r="I48" s="62">
        <v>11501</v>
      </c>
      <c r="K48" s="65">
        <v>1950</v>
      </c>
      <c r="L48" s="65" t="s">
        <v>498</v>
      </c>
      <c r="M48" s="6">
        <f t="shared" si="0"/>
        <v>93478</v>
      </c>
      <c r="O48" t="s">
        <v>279</v>
      </c>
      <c r="P48" s="6">
        <v>97038.666666666672</v>
      </c>
      <c r="Q48" s="38"/>
    </row>
    <row r="49" spans="1:17" x14ac:dyDescent="0.2">
      <c r="A49" s="59">
        <v>1950</v>
      </c>
      <c r="B49" s="59" t="s">
        <v>499</v>
      </c>
      <c r="C49" s="62">
        <v>104872</v>
      </c>
      <c r="G49" s="65">
        <v>1950</v>
      </c>
      <c r="H49" s="65" t="s">
        <v>499</v>
      </c>
      <c r="I49" s="62">
        <v>11534</v>
      </c>
      <c r="K49" s="65">
        <v>1950</v>
      </c>
      <c r="L49" s="65" t="s">
        <v>499</v>
      </c>
      <c r="M49" s="6">
        <f t="shared" si="0"/>
        <v>93338</v>
      </c>
      <c r="O49" t="s">
        <v>280</v>
      </c>
      <c r="P49" s="6">
        <v>97247.333333333328</v>
      </c>
      <c r="Q49" s="38"/>
    </row>
    <row r="50" spans="1:17" x14ac:dyDescent="0.2">
      <c r="A50" s="59">
        <v>1951</v>
      </c>
      <c r="B50" s="59" t="s">
        <v>488</v>
      </c>
      <c r="C50" s="62">
        <v>104844</v>
      </c>
      <c r="G50" s="65">
        <v>1951</v>
      </c>
      <c r="H50" s="65" t="s">
        <v>488</v>
      </c>
      <c r="I50" s="62">
        <v>11560</v>
      </c>
      <c r="K50" s="65">
        <v>1951</v>
      </c>
      <c r="L50" s="65" t="s">
        <v>488</v>
      </c>
      <c r="M50" s="6">
        <f t="shared" si="0"/>
        <v>93284</v>
      </c>
      <c r="O50" t="s">
        <v>281</v>
      </c>
      <c r="P50" s="6">
        <v>97455.333333333328</v>
      </c>
      <c r="Q50" s="38"/>
    </row>
    <row r="51" spans="1:17" x14ac:dyDescent="0.2">
      <c r="A51" s="59">
        <v>1951</v>
      </c>
      <c r="B51" s="59" t="s">
        <v>489</v>
      </c>
      <c r="C51" s="62">
        <v>104604</v>
      </c>
      <c r="G51" s="65">
        <v>1951</v>
      </c>
      <c r="H51" s="65" t="s">
        <v>489</v>
      </c>
      <c r="I51" s="62">
        <v>11583</v>
      </c>
      <c r="K51" s="65">
        <v>1951</v>
      </c>
      <c r="L51" s="65" t="s">
        <v>489</v>
      </c>
      <c r="M51" s="6">
        <f t="shared" si="0"/>
        <v>93021</v>
      </c>
      <c r="O51" t="s">
        <v>282</v>
      </c>
      <c r="P51" s="6">
        <v>97696.666666666672</v>
      </c>
      <c r="Q51" s="38"/>
    </row>
    <row r="52" spans="1:17" x14ac:dyDescent="0.2">
      <c r="A52" s="59">
        <v>1951</v>
      </c>
      <c r="B52" s="59" t="s">
        <v>490</v>
      </c>
      <c r="C52" s="62">
        <v>104629</v>
      </c>
      <c r="G52" s="65">
        <v>1951</v>
      </c>
      <c r="H52" s="65" t="s">
        <v>490</v>
      </c>
      <c r="I52" s="62">
        <v>11617</v>
      </c>
      <c r="K52" s="65">
        <v>1951</v>
      </c>
      <c r="L52" s="65" t="s">
        <v>490</v>
      </c>
      <c r="M52" s="6">
        <f t="shared" si="0"/>
        <v>93012</v>
      </c>
      <c r="O52" t="s">
        <v>283</v>
      </c>
      <c r="P52" s="6">
        <v>98033.333333333328</v>
      </c>
      <c r="Q52" s="38"/>
    </row>
    <row r="53" spans="1:17" x14ac:dyDescent="0.2">
      <c r="A53" s="59">
        <v>1951</v>
      </c>
      <c r="B53" s="59" t="s">
        <v>491</v>
      </c>
      <c r="C53" s="62">
        <v>104541</v>
      </c>
      <c r="G53" s="65">
        <v>1951</v>
      </c>
      <c r="H53" s="65" t="s">
        <v>491</v>
      </c>
      <c r="I53" s="62">
        <v>11635</v>
      </c>
      <c r="K53" s="65">
        <v>1951</v>
      </c>
      <c r="L53" s="65" t="s">
        <v>491</v>
      </c>
      <c r="M53" s="6">
        <f t="shared" si="0"/>
        <v>92906</v>
      </c>
      <c r="O53" t="s">
        <v>294</v>
      </c>
      <c r="P53" s="6">
        <v>98373</v>
      </c>
      <c r="Q53" s="38"/>
    </row>
    <row r="54" spans="1:17" x14ac:dyDescent="0.2">
      <c r="A54" s="59">
        <v>1951</v>
      </c>
      <c r="B54" s="59" t="s">
        <v>492</v>
      </c>
      <c r="C54" s="62">
        <v>104491</v>
      </c>
      <c r="G54" s="65">
        <v>1951</v>
      </c>
      <c r="H54" s="65" t="s">
        <v>492</v>
      </c>
      <c r="I54" s="62">
        <v>11664</v>
      </c>
      <c r="K54" s="65">
        <v>1951</v>
      </c>
      <c r="L54" s="65" t="s">
        <v>492</v>
      </c>
      <c r="M54" s="6">
        <f t="shared" si="0"/>
        <v>92827</v>
      </c>
      <c r="O54" t="s">
        <v>284</v>
      </c>
      <c r="P54" s="6">
        <v>98688</v>
      </c>
      <c r="Q54" s="38"/>
    </row>
    <row r="55" spans="1:17" x14ac:dyDescent="0.2">
      <c r="A55" s="59">
        <v>1951</v>
      </c>
      <c r="B55" s="59" t="s">
        <v>493</v>
      </c>
      <c r="C55" s="62">
        <v>104488</v>
      </c>
      <c r="G55" s="65">
        <v>1951</v>
      </c>
      <c r="H55" s="65" t="s">
        <v>493</v>
      </c>
      <c r="I55" s="62">
        <v>11694</v>
      </c>
      <c r="K55" s="65">
        <v>1951</v>
      </c>
      <c r="L55" s="65" t="s">
        <v>493</v>
      </c>
      <c r="M55" s="6">
        <f t="shared" si="0"/>
        <v>92794</v>
      </c>
      <c r="O55" t="s">
        <v>285</v>
      </c>
      <c r="P55" s="6">
        <v>98926</v>
      </c>
      <c r="Q55" s="38"/>
    </row>
    <row r="56" spans="1:17" x14ac:dyDescent="0.2">
      <c r="A56" s="59">
        <v>1951</v>
      </c>
      <c r="B56" s="59" t="s">
        <v>494</v>
      </c>
      <c r="C56" s="62">
        <v>104504</v>
      </c>
      <c r="G56" s="65">
        <v>1951</v>
      </c>
      <c r="H56" s="65" t="s">
        <v>494</v>
      </c>
      <c r="I56" s="62">
        <v>11728</v>
      </c>
      <c r="K56" s="65">
        <v>1951</v>
      </c>
      <c r="L56" s="65" t="s">
        <v>494</v>
      </c>
      <c r="M56" s="6">
        <f t="shared" si="0"/>
        <v>92776</v>
      </c>
      <c r="O56" t="s">
        <v>295</v>
      </c>
      <c r="P56" s="6">
        <v>99160</v>
      </c>
      <c r="Q56" s="38"/>
    </row>
    <row r="57" spans="1:17" x14ac:dyDescent="0.2">
      <c r="A57" s="59">
        <v>1951</v>
      </c>
      <c r="B57" s="59" t="s">
        <v>495</v>
      </c>
      <c r="C57" s="62">
        <v>104536</v>
      </c>
      <c r="G57" s="65">
        <v>1951</v>
      </c>
      <c r="H57" s="65" t="s">
        <v>495</v>
      </c>
      <c r="I57" s="62">
        <v>11766</v>
      </c>
      <c r="K57" s="65">
        <v>1951</v>
      </c>
      <c r="L57" s="65" t="s">
        <v>495</v>
      </c>
      <c r="M57" s="6">
        <f t="shared" si="0"/>
        <v>92770</v>
      </c>
      <c r="O57" t="s">
        <v>183</v>
      </c>
      <c r="P57" s="6">
        <v>99492.333333333328</v>
      </c>
      <c r="Q57" s="38"/>
    </row>
    <row r="58" spans="1:17" x14ac:dyDescent="0.2">
      <c r="A58" s="59">
        <v>1951</v>
      </c>
      <c r="B58" s="59" t="s">
        <v>496</v>
      </c>
      <c r="C58" s="62">
        <v>104588</v>
      </c>
      <c r="G58" s="65">
        <v>1951</v>
      </c>
      <c r="H58" s="65" t="s">
        <v>496</v>
      </c>
      <c r="I58" s="62">
        <v>11806</v>
      </c>
      <c r="K58" s="65">
        <v>1951</v>
      </c>
      <c r="L58" s="65" t="s">
        <v>496</v>
      </c>
      <c r="M58" s="6">
        <f t="shared" si="0"/>
        <v>92782</v>
      </c>
      <c r="O58" t="s">
        <v>296</v>
      </c>
      <c r="P58" s="6">
        <v>99848.333333333328</v>
      </c>
      <c r="Q58" s="38"/>
    </row>
    <row r="59" spans="1:17" x14ac:dyDescent="0.2">
      <c r="A59" s="59">
        <v>1951</v>
      </c>
      <c r="B59" s="59" t="s">
        <v>497</v>
      </c>
      <c r="C59" s="62">
        <v>104690</v>
      </c>
      <c r="G59" s="65">
        <v>1951</v>
      </c>
      <c r="H59" s="65" t="s">
        <v>497</v>
      </c>
      <c r="I59" s="62">
        <v>11842</v>
      </c>
      <c r="K59" s="65">
        <v>1951</v>
      </c>
      <c r="L59" s="65" t="s">
        <v>497</v>
      </c>
      <c r="M59" s="6">
        <f t="shared" si="0"/>
        <v>92848</v>
      </c>
      <c r="O59" t="s">
        <v>297</v>
      </c>
      <c r="P59" s="6">
        <v>100202.33333333333</v>
      </c>
      <c r="Q59" s="38"/>
    </row>
    <row r="60" spans="1:17" x14ac:dyDescent="0.2">
      <c r="A60" s="59">
        <v>1951</v>
      </c>
      <c r="B60" s="59" t="s">
        <v>498</v>
      </c>
      <c r="C60" s="62">
        <v>104740</v>
      </c>
      <c r="G60" s="65">
        <v>1951</v>
      </c>
      <c r="H60" s="65" t="s">
        <v>498</v>
      </c>
      <c r="I60" s="62">
        <v>11882</v>
      </c>
      <c r="K60" s="65">
        <v>1951</v>
      </c>
      <c r="L60" s="65" t="s">
        <v>498</v>
      </c>
      <c r="M60" s="6">
        <f t="shared" si="0"/>
        <v>92858</v>
      </c>
      <c r="O60" t="s">
        <v>298</v>
      </c>
      <c r="P60" s="6">
        <v>100527.33333333333</v>
      </c>
      <c r="Q60" s="38"/>
    </row>
    <row r="61" spans="1:17" x14ac:dyDescent="0.2">
      <c r="A61" s="59">
        <v>1951</v>
      </c>
      <c r="B61" s="59" t="s">
        <v>499</v>
      </c>
      <c r="C61" s="62">
        <v>104810</v>
      </c>
      <c r="G61" s="65">
        <v>1951</v>
      </c>
      <c r="H61" s="65" t="s">
        <v>499</v>
      </c>
      <c r="I61" s="62">
        <v>11918</v>
      </c>
      <c r="K61" s="65">
        <v>1951</v>
      </c>
      <c r="L61" s="65" t="s">
        <v>499</v>
      </c>
      <c r="M61" s="6">
        <f t="shared" si="0"/>
        <v>92892</v>
      </c>
      <c r="O61" t="s">
        <v>299</v>
      </c>
      <c r="P61" s="6">
        <v>100800.66666666667</v>
      </c>
      <c r="Q61" s="38"/>
    </row>
    <row r="62" spans="1:17" x14ac:dyDescent="0.2">
      <c r="A62" s="59">
        <v>1952</v>
      </c>
      <c r="B62" s="59" t="s">
        <v>488</v>
      </c>
      <c r="C62" s="62">
        <v>104862</v>
      </c>
      <c r="G62" s="65">
        <v>1952</v>
      </c>
      <c r="H62" s="65" t="s">
        <v>488</v>
      </c>
      <c r="I62" s="62">
        <v>11944</v>
      </c>
      <c r="K62" s="65">
        <v>1952</v>
      </c>
      <c r="L62" s="65" t="s">
        <v>488</v>
      </c>
      <c r="M62" s="6">
        <f t="shared" si="0"/>
        <v>92918</v>
      </c>
      <c r="O62" t="s">
        <v>300</v>
      </c>
      <c r="P62" s="6">
        <v>101480.66666666667</v>
      </c>
      <c r="Q62" s="38"/>
    </row>
    <row r="63" spans="1:17" x14ac:dyDescent="0.2">
      <c r="A63" s="59">
        <v>1952</v>
      </c>
      <c r="B63" s="59" t="s">
        <v>489</v>
      </c>
      <c r="C63" s="62">
        <v>104868</v>
      </c>
      <c r="G63" s="65">
        <v>1952</v>
      </c>
      <c r="H63" s="65" t="s">
        <v>489</v>
      </c>
      <c r="I63" s="62">
        <v>11972</v>
      </c>
      <c r="K63" s="65">
        <v>1952</v>
      </c>
      <c r="L63" s="65" t="s">
        <v>489</v>
      </c>
      <c r="M63" s="6">
        <f t="shared" si="0"/>
        <v>92896</v>
      </c>
      <c r="O63" t="s">
        <v>301</v>
      </c>
      <c r="P63" s="6">
        <v>101758.33333333333</v>
      </c>
      <c r="Q63" s="38"/>
    </row>
    <row r="64" spans="1:17" x14ac:dyDescent="0.2">
      <c r="A64" s="59">
        <v>1952</v>
      </c>
      <c r="B64" s="59" t="s">
        <v>490</v>
      </c>
      <c r="C64" s="62">
        <v>104860</v>
      </c>
      <c r="G64" s="65">
        <v>1952</v>
      </c>
      <c r="H64" s="65" t="s">
        <v>490</v>
      </c>
      <c r="I64" s="62">
        <v>12006</v>
      </c>
      <c r="K64" s="65">
        <v>1952</v>
      </c>
      <c r="L64" s="65" t="s">
        <v>490</v>
      </c>
      <c r="M64" s="6">
        <f t="shared" si="0"/>
        <v>92854</v>
      </c>
      <c r="O64" t="s">
        <v>302</v>
      </c>
      <c r="P64" s="6">
        <v>102043.66666666667</v>
      </c>
      <c r="Q64" s="38"/>
    </row>
    <row r="65" spans="1:17" x14ac:dyDescent="0.2">
      <c r="A65" s="59">
        <v>1952</v>
      </c>
      <c r="B65" s="59" t="s">
        <v>491</v>
      </c>
      <c r="C65" s="62">
        <v>104906</v>
      </c>
      <c r="G65" s="65">
        <v>1952</v>
      </c>
      <c r="H65" s="65" t="s">
        <v>491</v>
      </c>
      <c r="I65" s="62">
        <v>12028</v>
      </c>
      <c r="K65" s="65">
        <v>1952</v>
      </c>
      <c r="L65" s="65" t="s">
        <v>491</v>
      </c>
      <c r="M65" s="6">
        <f t="shared" si="0"/>
        <v>92878</v>
      </c>
      <c r="O65" t="s">
        <v>303</v>
      </c>
      <c r="P65" s="6">
        <v>102350.33333333333</v>
      </c>
      <c r="Q65" s="38"/>
    </row>
    <row r="66" spans="1:17" x14ac:dyDescent="0.2">
      <c r="A66" s="59">
        <v>1952</v>
      </c>
      <c r="B66" s="59" t="s">
        <v>492</v>
      </c>
      <c r="C66" s="62">
        <v>104996</v>
      </c>
      <c r="G66" s="65">
        <v>1952</v>
      </c>
      <c r="H66" s="65" t="s">
        <v>492</v>
      </c>
      <c r="I66" s="62">
        <v>12062</v>
      </c>
      <c r="K66" s="65">
        <v>1952</v>
      </c>
      <c r="L66" s="65" t="s">
        <v>492</v>
      </c>
      <c r="M66" s="6">
        <f t="shared" si="0"/>
        <v>92934</v>
      </c>
      <c r="O66" t="s">
        <v>304</v>
      </c>
      <c r="P66" s="6">
        <v>102706</v>
      </c>
      <c r="Q66" s="38"/>
    </row>
    <row r="67" spans="1:17" x14ac:dyDescent="0.2">
      <c r="A67" s="59">
        <v>1952</v>
      </c>
      <c r="B67" s="59" t="s">
        <v>493</v>
      </c>
      <c r="C67" s="62">
        <v>105118</v>
      </c>
      <c r="G67" s="65">
        <v>1952</v>
      </c>
      <c r="H67" s="65" t="s">
        <v>493</v>
      </c>
      <c r="I67" s="62">
        <v>12096</v>
      </c>
      <c r="K67" s="65">
        <v>1952</v>
      </c>
      <c r="L67" s="65" t="s">
        <v>493</v>
      </c>
      <c r="M67" s="6">
        <f t="shared" si="0"/>
        <v>93022</v>
      </c>
      <c r="O67" t="s">
        <v>305</v>
      </c>
      <c r="P67" s="6">
        <v>103002.33333333333</v>
      </c>
      <c r="Q67" s="38"/>
    </row>
    <row r="68" spans="1:17" x14ac:dyDescent="0.2">
      <c r="A68" s="59">
        <v>1952</v>
      </c>
      <c r="B68" s="59" t="s">
        <v>494</v>
      </c>
      <c r="C68" s="62">
        <v>105246</v>
      </c>
      <c r="G68" s="65">
        <v>1952</v>
      </c>
      <c r="H68" s="65" t="s">
        <v>494</v>
      </c>
      <c r="I68" s="62">
        <v>12134</v>
      </c>
      <c r="K68" s="65">
        <v>1952</v>
      </c>
      <c r="L68" s="65" t="s">
        <v>494</v>
      </c>
      <c r="M68" s="6">
        <f t="shared" si="0"/>
        <v>93112</v>
      </c>
      <c r="O68" t="s">
        <v>306</v>
      </c>
      <c r="P68" s="6">
        <v>103270.66666666667</v>
      </c>
      <c r="Q68" s="38"/>
    </row>
    <row r="69" spans="1:17" x14ac:dyDescent="0.2">
      <c r="A69" s="59">
        <v>1952</v>
      </c>
      <c r="B69" s="59" t="s">
        <v>495</v>
      </c>
      <c r="C69" s="62">
        <v>105346</v>
      </c>
      <c r="G69" s="65">
        <v>1952</v>
      </c>
      <c r="H69" s="65" t="s">
        <v>495</v>
      </c>
      <c r="I69" s="62">
        <v>12174</v>
      </c>
      <c r="K69" s="65">
        <v>1952</v>
      </c>
      <c r="L69" s="65" t="s">
        <v>495</v>
      </c>
      <c r="M69" s="6">
        <f t="shared" si="0"/>
        <v>93172</v>
      </c>
      <c r="O69" t="s">
        <v>307</v>
      </c>
      <c r="P69" s="6">
        <v>103358</v>
      </c>
      <c r="Q69" s="38"/>
    </row>
    <row r="70" spans="1:17" x14ac:dyDescent="0.2">
      <c r="A70" s="59">
        <v>1952</v>
      </c>
      <c r="B70" s="59" t="s">
        <v>496</v>
      </c>
      <c r="C70" s="62">
        <v>105436</v>
      </c>
      <c r="G70" s="65">
        <v>1952</v>
      </c>
      <c r="H70" s="65" t="s">
        <v>496</v>
      </c>
      <c r="I70" s="62">
        <v>12214</v>
      </c>
      <c r="K70" s="65">
        <v>1952</v>
      </c>
      <c r="L70" s="65" t="s">
        <v>496</v>
      </c>
      <c r="M70" s="6">
        <f t="shared" si="0"/>
        <v>93222</v>
      </c>
      <c r="O70" t="s">
        <v>308</v>
      </c>
      <c r="P70" s="6">
        <v>103473</v>
      </c>
      <c r="Q70" s="38"/>
    </row>
    <row r="71" spans="1:17" x14ac:dyDescent="0.2">
      <c r="A71" s="59">
        <v>1952</v>
      </c>
      <c r="B71" s="59" t="s">
        <v>497</v>
      </c>
      <c r="C71" s="62">
        <v>105591</v>
      </c>
      <c r="G71" s="65">
        <v>1952</v>
      </c>
      <c r="H71" s="65" t="s">
        <v>497</v>
      </c>
      <c r="I71" s="62">
        <v>12260</v>
      </c>
      <c r="K71" s="65">
        <v>1952</v>
      </c>
      <c r="L71" s="65" t="s">
        <v>497</v>
      </c>
      <c r="M71" s="6">
        <f t="shared" si="0"/>
        <v>93331</v>
      </c>
      <c r="O71" t="s">
        <v>309</v>
      </c>
      <c r="P71" s="6">
        <v>103124.66666666667</v>
      </c>
      <c r="Q71" s="38"/>
    </row>
    <row r="72" spans="1:17" x14ac:dyDescent="0.2">
      <c r="A72" s="59">
        <v>1952</v>
      </c>
      <c r="B72" s="59" t="s">
        <v>498</v>
      </c>
      <c r="C72" s="62">
        <v>105706</v>
      </c>
      <c r="G72" s="65">
        <v>1952</v>
      </c>
      <c r="H72" s="65" t="s">
        <v>498</v>
      </c>
      <c r="I72" s="62">
        <v>12298</v>
      </c>
      <c r="K72" s="65">
        <v>1952</v>
      </c>
      <c r="L72" s="65" t="s">
        <v>498</v>
      </c>
      <c r="M72" s="6">
        <f t="shared" si="0"/>
        <v>93408</v>
      </c>
      <c r="O72" t="s">
        <v>310</v>
      </c>
      <c r="P72" s="6">
        <v>103603.33333333333</v>
      </c>
      <c r="Q72" s="38"/>
    </row>
    <row r="73" spans="1:17" x14ac:dyDescent="0.2">
      <c r="A73" s="59">
        <v>1952</v>
      </c>
      <c r="B73" s="59" t="s">
        <v>499</v>
      </c>
      <c r="C73" s="62">
        <v>105812</v>
      </c>
      <c r="G73" s="65">
        <v>1952</v>
      </c>
      <c r="H73" s="65" t="s">
        <v>499</v>
      </c>
      <c r="I73" s="62">
        <v>12334</v>
      </c>
      <c r="K73" s="65">
        <v>1952</v>
      </c>
      <c r="L73" s="65" t="s">
        <v>499</v>
      </c>
      <c r="M73" s="6">
        <f t="shared" si="0"/>
        <v>93478</v>
      </c>
      <c r="O73" t="s">
        <v>311</v>
      </c>
      <c r="P73" s="6">
        <v>104194</v>
      </c>
      <c r="Q73" s="38"/>
    </row>
    <row r="74" spans="1:17" x14ac:dyDescent="0.2">
      <c r="A74" s="59">
        <v>1953</v>
      </c>
      <c r="B74" s="59" t="s">
        <v>488</v>
      </c>
      <c r="C74" s="62">
        <v>106594</v>
      </c>
      <c r="G74" s="65">
        <v>1953</v>
      </c>
      <c r="H74" s="65" t="s">
        <v>488</v>
      </c>
      <c r="I74" s="62">
        <v>12918</v>
      </c>
      <c r="K74" s="65">
        <v>1953</v>
      </c>
      <c r="L74" s="65" t="s">
        <v>488</v>
      </c>
      <c r="M74" s="6">
        <f t="shared" si="0"/>
        <v>93676</v>
      </c>
      <c r="O74" t="s">
        <v>312</v>
      </c>
      <c r="P74" s="6">
        <v>104732.33333333333</v>
      </c>
      <c r="Q74" s="38"/>
    </row>
    <row r="75" spans="1:17" x14ac:dyDescent="0.2">
      <c r="A75" s="59">
        <v>1953</v>
      </c>
      <c r="B75" s="59" t="s">
        <v>489</v>
      </c>
      <c r="C75" s="62">
        <v>106678</v>
      </c>
      <c r="G75" s="65">
        <v>1953</v>
      </c>
      <c r="H75" s="65" t="s">
        <v>489</v>
      </c>
      <c r="I75" s="62">
        <v>12948</v>
      </c>
      <c r="K75" s="65">
        <v>1953</v>
      </c>
      <c r="L75" s="65" t="s">
        <v>489</v>
      </c>
      <c r="M75" s="6">
        <f t="shared" si="0"/>
        <v>93730</v>
      </c>
      <c r="O75" t="s">
        <v>313</v>
      </c>
      <c r="P75" s="6">
        <v>105223.66666666667</v>
      </c>
      <c r="Q75" s="38"/>
    </row>
    <row r="76" spans="1:17" x14ac:dyDescent="0.2">
      <c r="A76" s="59">
        <v>1953</v>
      </c>
      <c r="B76" s="59" t="s">
        <v>490</v>
      </c>
      <c r="C76" s="62">
        <v>106744</v>
      </c>
      <c r="G76" s="65">
        <v>1953</v>
      </c>
      <c r="H76" s="65" t="s">
        <v>490</v>
      </c>
      <c r="I76" s="62">
        <v>12970</v>
      </c>
      <c r="K76" s="65">
        <v>1953</v>
      </c>
      <c r="L76" s="65" t="s">
        <v>490</v>
      </c>
      <c r="M76" s="6">
        <f t="shared" si="0"/>
        <v>93774</v>
      </c>
      <c r="O76" t="s">
        <v>314</v>
      </c>
      <c r="P76" s="6">
        <v>105727.66666666667</v>
      </c>
      <c r="Q76" s="38"/>
    </row>
    <row r="77" spans="1:17" x14ac:dyDescent="0.2">
      <c r="A77" s="59">
        <v>1953</v>
      </c>
      <c r="B77" s="59" t="s">
        <v>491</v>
      </c>
      <c r="C77" s="62">
        <v>106826</v>
      </c>
      <c r="G77" s="65">
        <v>1953</v>
      </c>
      <c r="H77" s="65" t="s">
        <v>491</v>
      </c>
      <c r="I77" s="62">
        <v>12986</v>
      </c>
      <c r="K77" s="65">
        <v>1953</v>
      </c>
      <c r="L77" s="65" t="s">
        <v>491</v>
      </c>
      <c r="M77" s="6">
        <f t="shared" si="0"/>
        <v>93840</v>
      </c>
      <c r="O77" t="s">
        <v>315</v>
      </c>
      <c r="P77" s="6">
        <v>106198</v>
      </c>
      <c r="Q77" s="38"/>
    </row>
    <row r="78" spans="1:17" x14ac:dyDescent="0.2">
      <c r="A78" s="59">
        <v>1953</v>
      </c>
      <c r="B78" s="59" t="s">
        <v>492</v>
      </c>
      <c r="C78" s="62">
        <v>106910</v>
      </c>
      <c r="G78" s="65">
        <v>1953</v>
      </c>
      <c r="H78" s="65" t="s">
        <v>492</v>
      </c>
      <c r="I78" s="62">
        <v>13016</v>
      </c>
      <c r="K78" s="65">
        <v>1953</v>
      </c>
      <c r="L78" s="65" t="s">
        <v>492</v>
      </c>
      <c r="M78" s="6">
        <f t="shared" si="0"/>
        <v>93894</v>
      </c>
      <c r="O78" t="s">
        <v>316</v>
      </c>
      <c r="P78" s="6">
        <v>106661.66666666667</v>
      </c>
      <c r="Q78" s="38"/>
    </row>
    <row r="79" spans="1:17" x14ac:dyDescent="0.2">
      <c r="A79" s="59">
        <v>1953</v>
      </c>
      <c r="B79" s="59" t="s">
        <v>493</v>
      </c>
      <c r="C79" s="62">
        <v>106978</v>
      </c>
      <c r="G79" s="65">
        <v>1953</v>
      </c>
      <c r="H79" s="65" t="s">
        <v>493</v>
      </c>
      <c r="I79" s="62">
        <v>13048</v>
      </c>
      <c r="K79" s="65">
        <v>1953</v>
      </c>
      <c r="L79" s="65" t="s">
        <v>493</v>
      </c>
      <c r="M79" s="6">
        <f t="shared" ref="M79:M142" si="1">C79-I79</f>
        <v>93930</v>
      </c>
      <c r="O79" t="s">
        <v>317</v>
      </c>
      <c r="P79" s="6">
        <v>107098.66666666667</v>
      </c>
      <c r="Q79" s="38"/>
    </row>
    <row r="80" spans="1:17" x14ac:dyDescent="0.2">
      <c r="A80" s="59">
        <v>1953</v>
      </c>
      <c r="B80" s="59" t="s">
        <v>494</v>
      </c>
      <c r="C80" s="62">
        <v>107034</v>
      </c>
      <c r="G80" s="65">
        <v>1953</v>
      </c>
      <c r="H80" s="65" t="s">
        <v>494</v>
      </c>
      <c r="I80" s="62">
        <v>13078</v>
      </c>
      <c r="K80" s="65">
        <v>1953</v>
      </c>
      <c r="L80" s="65" t="s">
        <v>494</v>
      </c>
      <c r="M80" s="6">
        <f t="shared" si="1"/>
        <v>93956</v>
      </c>
      <c r="O80" t="s">
        <v>318</v>
      </c>
      <c r="P80" s="6">
        <v>107555.66666666667</v>
      </c>
      <c r="Q80" s="38"/>
    </row>
    <row r="81" spans="1:17" x14ac:dyDescent="0.2">
      <c r="A81" s="59">
        <v>1953</v>
      </c>
      <c r="B81" s="59" t="s">
        <v>495</v>
      </c>
      <c r="C81" s="62">
        <v>107132</v>
      </c>
      <c r="G81" s="65">
        <v>1953</v>
      </c>
      <c r="H81" s="65" t="s">
        <v>495</v>
      </c>
      <c r="I81" s="62">
        <v>13114</v>
      </c>
      <c r="K81" s="65">
        <v>1953</v>
      </c>
      <c r="L81" s="65" t="s">
        <v>495</v>
      </c>
      <c r="M81" s="6">
        <f t="shared" si="1"/>
        <v>94018</v>
      </c>
      <c r="O81" t="s">
        <v>319</v>
      </c>
      <c r="P81" s="6">
        <v>108019</v>
      </c>
      <c r="Q81" s="38"/>
    </row>
    <row r="82" spans="1:17" x14ac:dyDescent="0.2">
      <c r="A82" s="59">
        <v>1953</v>
      </c>
      <c r="B82" s="59" t="s">
        <v>496</v>
      </c>
      <c r="C82" s="62">
        <v>107253</v>
      </c>
      <c r="G82" s="65">
        <v>1953</v>
      </c>
      <c r="H82" s="65" t="s">
        <v>496</v>
      </c>
      <c r="I82" s="62">
        <v>13154</v>
      </c>
      <c r="K82" s="65">
        <v>1953</v>
      </c>
      <c r="L82" s="65" t="s">
        <v>496</v>
      </c>
      <c r="M82" s="6">
        <f t="shared" si="1"/>
        <v>94099</v>
      </c>
      <c r="O82" t="s">
        <v>320</v>
      </c>
      <c r="P82" s="6">
        <v>108482.33333333333</v>
      </c>
      <c r="Q82" s="38"/>
    </row>
    <row r="83" spans="1:17" x14ac:dyDescent="0.2">
      <c r="A83" s="59">
        <v>1953</v>
      </c>
      <c r="B83" s="59" t="s">
        <v>497</v>
      </c>
      <c r="C83" s="62">
        <v>107383</v>
      </c>
      <c r="G83" s="65">
        <v>1953</v>
      </c>
      <c r="H83" s="65" t="s">
        <v>497</v>
      </c>
      <c r="I83" s="62">
        <v>13193</v>
      </c>
      <c r="K83" s="65">
        <v>1953</v>
      </c>
      <c r="L83" s="65" t="s">
        <v>497</v>
      </c>
      <c r="M83" s="6">
        <f t="shared" si="1"/>
        <v>94190</v>
      </c>
      <c r="O83" t="s">
        <v>321</v>
      </c>
      <c r="P83" s="6">
        <v>108939.66666666667</v>
      </c>
      <c r="Q83" s="38"/>
    </row>
    <row r="84" spans="1:17" x14ac:dyDescent="0.2">
      <c r="A84" s="59">
        <v>1953</v>
      </c>
      <c r="B84" s="59" t="s">
        <v>498</v>
      </c>
      <c r="C84" s="62">
        <v>107504</v>
      </c>
      <c r="G84" s="65">
        <v>1953</v>
      </c>
      <c r="H84" s="65" t="s">
        <v>498</v>
      </c>
      <c r="I84" s="62">
        <v>13223</v>
      </c>
      <c r="K84" s="65">
        <v>1953</v>
      </c>
      <c r="L84" s="65" t="s">
        <v>498</v>
      </c>
      <c r="M84" s="6">
        <f t="shared" si="1"/>
        <v>94281</v>
      </c>
      <c r="O84" t="s">
        <v>322</v>
      </c>
      <c r="P84" s="6">
        <v>109282</v>
      </c>
      <c r="Q84" s="38"/>
    </row>
    <row r="85" spans="1:17" x14ac:dyDescent="0.2">
      <c r="A85" s="59">
        <v>1953</v>
      </c>
      <c r="B85" s="59" t="s">
        <v>499</v>
      </c>
      <c r="C85" s="62">
        <v>107623</v>
      </c>
      <c r="G85" s="65">
        <v>1953</v>
      </c>
      <c r="H85" s="65" t="s">
        <v>499</v>
      </c>
      <c r="I85" s="62">
        <v>13257</v>
      </c>
      <c r="K85" s="65">
        <v>1953</v>
      </c>
      <c r="L85" s="65" t="s">
        <v>499</v>
      </c>
      <c r="M85" s="6">
        <f t="shared" si="1"/>
        <v>94366</v>
      </c>
      <c r="O85" t="s">
        <v>323</v>
      </c>
      <c r="P85" s="6">
        <v>109615.66666666667</v>
      </c>
      <c r="Q85" s="38"/>
    </row>
    <row r="86" spans="1:17" x14ac:dyDescent="0.2">
      <c r="A86" s="59">
        <v>1954</v>
      </c>
      <c r="B86" s="59" t="s">
        <v>488</v>
      </c>
      <c r="C86" s="62">
        <v>107763</v>
      </c>
      <c r="G86" s="65">
        <v>1954</v>
      </c>
      <c r="H86" s="65" t="s">
        <v>488</v>
      </c>
      <c r="I86" s="62">
        <v>13288</v>
      </c>
      <c r="K86" s="65">
        <v>1954</v>
      </c>
      <c r="L86" s="65" t="s">
        <v>488</v>
      </c>
      <c r="M86" s="6">
        <f t="shared" si="1"/>
        <v>94475</v>
      </c>
      <c r="O86" t="s">
        <v>324</v>
      </c>
      <c r="P86" s="6">
        <v>109895.33333333333</v>
      </c>
      <c r="Q86" s="38"/>
    </row>
    <row r="87" spans="1:17" x14ac:dyDescent="0.2">
      <c r="A87" s="59">
        <v>1954</v>
      </c>
      <c r="B87" s="59" t="s">
        <v>489</v>
      </c>
      <c r="C87" s="62">
        <v>107880</v>
      </c>
      <c r="G87" s="65">
        <v>1954</v>
      </c>
      <c r="H87" s="65" t="s">
        <v>489</v>
      </c>
      <c r="I87" s="62">
        <v>13309</v>
      </c>
      <c r="K87" s="65">
        <v>1954</v>
      </c>
      <c r="L87" s="65" t="s">
        <v>489</v>
      </c>
      <c r="M87" s="6">
        <f t="shared" si="1"/>
        <v>94571</v>
      </c>
      <c r="O87" t="s">
        <v>325</v>
      </c>
      <c r="P87" s="6">
        <v>110193</v>
      </c>
      <c r="Q87" s="38"/>
    </row>
    <row r="88" spans="1:17" x14ac:dyDescent="0.2">
      <c r="A88" s="59">
        <v>1954</v>
      </c>
      <c r="B88" s="59" t="s">
        <v>490</v>
      </c>
      <c r="C88" s="62">
        <v>107987</v>
      </c>
      <c r="G88" s="65">
        <v>1954</v>
      </c>
      <c r="H88" s="65" t="s">
        <v>490</v>
      </c>
      <c r="I88" s="62">
        <v>13343</v>
      </c>
      <c r="K88" s="65">
        <v>1954</v>
      </c>
      <c r="L88" s="65" t="s">
        <v>490</v>
      </c>
      <c r="M88" s="6">
        <f t="shared" si="1"/>
        <v>94644</v>
      </c>
      <c r="O88" t="s">
        <v>326</v>
      </c>
      <c r="P88" s="6">
        <v>110492.33333333333</v>
      </c>
      <c r="Q88" s="38"/>
    </row>
    <row r="89" spans="1:17" x14ac:dyDescent="0.2">
      <c r="A89" s="59">
        <v>1954</v>
      </c>
      <c r="B89" s="59" t="s">
        <v>491</v>
      </c>
      <c r="C89" s="62">
        <v>108080</v>
      </c>
      <c r="G89" s="65">
        <v>1954</v>
      </c>
      <c r="H89" s="65" t="s">
        <v>491</v>
      </c>
      <c r="I89" s="62">
        <v>13335</v>
      </c>
      <c r="K89" s="65">
        <v>1954</v>
      </c>
      <c r="L89" s="65" t="s">
        <v>491</v>
      </c>
      <c r="M89" s="6">
        <f t="shared" si="1"/>
        <v>94745</v>
      </c>
      <c r="O89" t="s">
        <v>327</v>
      </c>
      <c r="P89" s="6">
        <v>110784.66666666667</v>
      </c>
      <c r="Q89" s="38"/>
    </row>
    <row r="90" spans="1:17" x14ac:dyDescent="0.2">
      <c r="A90" s="59">
        <v>1954</v>
      </c>
      <c r="B90" s="59" t="s">
        <v>492</v>
      </c>
      <c r="C90" s="62">
        <v>108184</v>
      </c>
      <c r="G90" s="65">
        <v>1954</v>
      </c>
      <c r="H90" s="65" t="s">
        <v>492</v>
      </c>
      <c r="I90" s="62">
        <v>13344</v>
      </c>
      <c r="K90" s="65">
        <v>1954</v>
      </c>
      <c r="L90" s="65" t="s">
        <v>492</v>
      </c>
      <c r="M90" s="6">
        <f t="shared" si="1"/>
        <v>94840</v>
      </c>
      <c r="O90" t="s">
        <v>328</v>
      </c>
      <c r="P90" s="6">
        <v>111136</v>
      </c>
      <c r="Q90" s="38"/>
    </row>
    <row r="91" spans="1:17" x14ac:dyDescent="0.2">
      <c r="A91" s="59">
        <v>1954</v>
      </c>
      <c r="B91" s="59" t="s">
        <v>493</v>
      </c>
      <c r="C91" s="62">
        <v>108267</v>
      </c>
      <c r="G91" s="65">
        <v>1954</v>
      </c>
      <c r="H91" s="65" t="s">
        <v>493</v>
      </c>
      <c r="I91" s="62">
        <v>13336</v>
      </c>
      <c r="K91" s="65">
        <v>1954</v>
      </c>
      <c r="L91" s="65" t="s">
        <v>493</v>
      </c>
      <c r="M91" s="6">
        <f t="shared" si="1"/>
        <v>94931</v>
      </c>
      <c r="O91" t="s">
        <v>329</v>
      </c>
      <c r="P91" s="6">
        <v>111548.33333333333</v>
      </c>
      <c r="Q91" s="38"/>
    </row>
    <row r="92" spans="1:17" x14ac:dyDescent="0.2">
      <c r="A92" s="59">
        <v>1954</v>
      </c>
      <c r="B92" s="59" t="s">
        <v>494</v>
      </c>
      <c r="C92" s="62">
        <v>108344</v>
      </c>
      <c r="G92" s="65">
        <v>1954</v>
      </c>
      <c r="H92" s="65" t="s">
        <v>494</v>
      </c>
      <c r="I92" s="62">
        <v>13330</v>
      </c>
      <c r="K92" s="65">
        <v>1954</v>
      </c>
      <c r="L92" s="65" t="s">
        <v>494</v>
      </c>
      <c r="M92" s="6">
        <f t="shared" si="1"/>
        <v>95014</v>
      </c>
      <c r="O92" t="s">
        <v>330</v>
      </c>
      <c r="P92" s="6">
        <v>112099.33333333333</v>
      </c>
      <c r="Q92" s="38"/>
    </row>
    <row r="93" spans="1:17" x14ac:dyDescent="0.2">
      <c r="A93" s="59">
        <v>1954</v>
      </c>
      <c r="B93" s="59" t="s">
        <v>495</v>
      </c>
      <c r="C93" s="62">
        <v>108440</v>
      </c>
      <c r="G93" s="65">
        <v>1954</v>
      </c>
      <c r="H93" s="65" t="s">
        <v>495</v>
      </c>
      <c r="I93" s="62">
        <v>13368</v>
      </c>
      <c r="K93" s="65">
        <v>1954</v>
      </c>
      <c r="L93" s="65" t="s">
        <v>495</v>
      </c>
      <c r="M93" s="6">
        <f t="shared" si="1"/>
        <v>95072</v>
      </c>
      <c r="O93" t="s">
        <v>331</v>
      </c>
      <c r="P93" s="6">
        <v>112590.66666666667</v>
      </c>
      <c r="Q93" s="38"/>
    </row>
    <row r="94" spans="1:17" x14ac:dyDescent="0.2">
      <c r="A94" s="59">
        <v>1954</v>
      </c>
      <c r="B94" s="59" t="s">
        <v>496</v>
      </c>
      <c r="C94" s="62">
        <v>108546</v>
      </c>
      <c r="G94" s="65">
        <v>1954</v>
      </c>
      <c r="H94" s="65" t="s">
        <v>496</v>
      </c>
      <c r="I94" s="62">
        <v>13403</v>
      </c>
      <c r="K94" s="65">
        <v>1954</v>
      </c>
      <c r="L94" s="65" t="s">
        <v>496</v>
      </c>
      <c r="M94" s="6">
        <f t="shared" si="1"/>
        <v>95143</v>
      </c>
      <c r="O94" t="s">
        <v>332</v>
      </c>
      <c r="P94" s="6">
        <v>113038.33333333333</v>
      </c>
      <c r="Q94" s="38"/>
    </row>
    <row r="95" spans="1:17" x14ac:dyDescent="0.2">
      <c r="A95" s="59">
        <v>1954</v>
      </c>
      <c r="B95" s="59" t="s">
        <v>497</v>
      </c>
      <c r="C95" s="62">
        <v>108668</v>
      </c>
      <c r="G95" s="65">
        <v>1954</v>
      </c>
      <c r="H95" s="65" t="s">
        <v>497</v>
      </c>
      <c r="I95" s="62">
        <v>13446</v>
      </c>
      <c r="K95" s="65">
        <v>1954</v>
      </c>
      <c r="L95" s="65" t="s">
        <v>497</v>
      </c>
      <c r="M95" s="6">
        <f t="shared" si="1"/>
        <v>95222</v>
      </c>
      <c r="O95" t="s">
        <v>333</v>
      </c>
      <c r="P95" s="6">
        <v>113432</v>
      </c>
      <c r="Q95" s="38"/>
    </row>
    <row r="96" spans="1:17" x14ac:dyDescent="0.2">
      <c r="A96" s="59">
        <v>1954</v>
      </c>
      <c r="B96" s="59" t="s">
        <v>498</v>
      </c>
      <c r="C96" s="62">
        <v>108798</v>
      </c>
      <c r="G96" s="65">
        <v>1954</v>
      </c>
      <c r="H96" s="65" t="s">
        <v>498</v>
      </c>
      <c r="I96" s="62">
        <v>13486</v>
      </c>
      <c r="K96" s="65">
        <v>1954</v>
      </c>
      <c r="L96" s="65" t="s">
        <v>498</v>
      </c>
      <c r="M96" s="6">
        <f t="shared" si="1"/>
        <v>95312</v>
      </c>
      <c r="O96" t="s">
        <v>334</v>
      </c>
      <c r="P96" s="6">
        <v>113869.66666666667</v>
      </c>
      <c r="Q96" s="38"/>
    </row>
    <row r="97" spans="1:17" x14ac:dyDescent="0.2">
      <c r="A97" s="59">
        <v>1954</v>
      </c>
      <c r="B97" s="59" t="s">
        <v>499</v>
      </c>
      <c r="C97" s="62">
        <v>108892</v>
      </c>
      <c r="G97" s="65">
        <v>1954</v>
      </c>
      <c r="H97" s="65" t="s">
        <v>499</v>
      </c>
      <c r="I97" s="62">
        <v>13520</v>
      </c>
      <c r="K97" s="65">
        <v>1954</v>
      </c>
      <c r="L97" s="65" t="s">
        <v>499</v>
      </c>
      <c r="M97" s="6">
        <f t="shared" si="1"/>
        <v>95372</v>
      </c>
      <c r="O97" t="s">
        <v>335</v>
      </c>
      <c r="P97" s="6">
        <v>114412.66666666667</v>
      </c>
      <c r="Q97" s="38"/>
    </row>
    <row r="98" spans="1:17" x14ac:dyDescent="0.2">
      <c r="A98" s="59">
        <v>1955</v>
      </c>
      <c r="B98" s="59" t="s">
        <v>488</v>
      </c>
      <c r="C98" s="62">
        <v>109059</v>
      </c>
      <c r="G98" s="65">
        <v>1955</v>
      </c>
      <c r="H98" s="65" t="s">
        <v>488</v>
      </c>
      <c r="I98" s="62">
        <v>13549</v>
      </c>
      <c r="K98" s="65">
        <v>1955</v>
      </c>
      <c r="L98" s="65" t="s">
        <v>488</v>
      </c>
      <c r="M98" s="6">
        <f t="shared" si="1"/>
        <v>95510</v>
      </c>
      <c r="O98" t="s">
        <v>336</v>
      </c>
      <c r="P98" s="6">
        <v>114949.66666666667</v>
      </c>
      <c r="Q98" s="38"/>
    </row>
    <row r="99" spans="1:17" x14ac:dyDescent="0.2">
      <c r="A99" s="59">
        <v>1955</v>
      </c>
      <c r="B99" s="59" t="s">
        <v>489</v>
      </c>
      <c r="C99" s="62">
        <v>109078</v>
      </c>
      <c r="G99" s="65">
        <v>1955</v>
      </c>
      <c r="H99" s="65" t="s">
        <v>489</v>
      </c>
      <c r="I99" s="62">
        <v>13575</v>
      </c>
      <c r="K99" s="65">
        <v>1955</v>
      </c>
      <c r="L99" s="65" t="s">
        <v>489</v>
      </c>
      <c r="M99" s="6">
        <f t="shared" si="1"/>
        <v>95503</v>
      </c>
      <c r="O99" t="s">
        <v>337</v>
      </c>
      <c r="P99" s="6">
        <v>115410.33333333333</v>
      </c>
      <c r="Q99" s="38"/>
    </row>
    <row r="100" spans="1:17" x14ac:dyDescent="0.2">
      <c r="A100" s="59">
        <v>1955</v>
      </c>
      <c r="B100" s="59" t="s">
        <v>490</v>
      </c>
      <c r="C100" s="62">
        <v>109254</v>
      </c>
      <c r="G100" s="65">
        <v>1955</v>
      </c>
      <c r="H100" s="65" t="s">
        <v>490</v>
      </c>
      <c r="I100" s="62">
        <v>13610</v>
      </c>
      <c r="K100" s="65">
        <v>1955</v>
      </c>
      <c r="L100" s="65" t="s">
        <v>490</v>
      </c>
      <c r="M100" s="6">
        <f t="shared" si="1"/>
        <v>95644</v>
      </c>
      <c r="O100" t="s">
        <v>338</v>
      </c>
      <c r="P100" s="6">
        <v>115896.33333333333</v>
      </c>
      <c r="Q100" s="38"/>
    </row>
    <row r="101" spans="1:17" x14ac:dyDescent="0.2">
      <c r="A101" s="59">
        <v>1955</v>
      </c>
      <c r="B101" s="59" t="s">
        <v>491</v>
      </c>
      <c r="C101" s="62">
        <v>109377</v>
      </c>
      <c r="G101" s="65">
        <v>1955</v>
      </c>
      <c r="H101" s="65" t="s">
        <v>491</v>
      </c>
      <c r="I101" s="62">
        <v>13634</v>
      </c>
      <c r="K101" s="65">
        <v>1955</v>
      </c>
      <c r="L101" s="65" t="s">
        <v>491</v>
      </c>
      <c r="M101" s="6">
        <f t="shared" si="1"/>
        <v>95743</v>
      </c>
      <c r="O101" t="s">
        <v>339</v>
      </c>
      <c r="P101" s="6">
        <v>116448.66666666667</v>
      </c>
      <c r="Q101" s="38"/>
    </row>
    <row r="102" spans="1:17" x14ac:dyDescent="0.2">
      <c r="A102" s="59">
        <v>1955</v>
      </c>
      <c r="B102" s="59" t="s">
        <v>492</v>
      </c>
      <c r="C102" s="62">
        <v>109544</v>
      </c>
      <c r="G102" s="65">
        <v>1955</v>
      </c>
      <c r="H102" s="65" t="s">
        <v>492</v>
      </c>
      <c r="I102" s="62">
        <v>13672</v>
      </c>
      <c r="K102" s="65">
        <v>1955</v>
      </c>
      <c r="L102" s="65" t="s">
        <v>492</v>
      </c>
      <c r="M102" s="6">
        <f t="shared" si="1"/>
        <v>95872</v>
      </c>
      <c r="O102" t="s">
        <v>340</v>
      </c>
      <c r="P102" s="6">
        <v>117082.33333333333</v>
      </c>
      <c r="Q102" s="38"/>
    </row>
    <row r="103" spans="1:17" x14ac:dyDescent="0.2">
      <c r="A103" s="59">
        <v>1955</v>
      </c>
      <c r="B103" s="59" t="s">
        <v>493</v>
      </c>
      <c r="C103" s="62">
        <v>109680</v>
      </c>
      <c r="G103" s="65">
        <v>1955</v>
      </c>
      <c r="H103" s="65" t="s">
        <v>493</v>
      </c>
      <c r="I103" s="62">
        <v>13706</v>
      </c>
      <c r="K103" s="65">
        <v>1955</v>
      </c>
      <c r="L103" s="65" t="s">
        <v>493</v>
      </c>
      <c r="M103" s="6">
        <f t="shared" si="1"/>
        <v>95974</v>
      </c>
      <c r="O103" t="s">
        <v>341</v>
      </c>
      <c r="P103" s="6">
        <v>117730</v>
      </c>
      <c r="Q103" s="38"/>
    </row>
    <row r="104" spans="1:17" x14ac:dyDescent="0.2">
      <c r="A104" s="59">
        <v>1955</v>
      </c>
      <c r="B104" s="59" t="s">
        <v>494</v>
      </c>
      <c r="C104" s="62">
        <v>109792</v>
      </c>
      <c r="G104" s="65">
        <v>1955</v>
      </c>
      <c r="H104" s="65" t="s">
        <v>494</v>
      </c>
      <c r="I104" s="62">
        <v>13742</v>
      </c>
      <c r="K104" s="65">
        <v>1955</v>
      </c>
      <c r="L104" s="65" t="s">
        <v>494</v>
      </c>
      <c r="M104" s="6">
        <f t="shared" si="1"/>
        <v>96050</v>
      </c>
      <c r="O104" t="s">
        <v>342</v>
      </c>
      <c r="P104" s="6">
        <v>118402.66666666667</v>
      </c>
      <c r="Q104" s="38"/>
    </row>
    <row r="105" spans="1:17" x14ac:dyDescent="0.2">
      <c r="A105" s="59">
        <v>1955</v>
      </c>
      <c r="B105" s="59" t="s">
        <v>495</v>
      </c>
      <c r="C105" s="62">
        <v>109882</v>
      </c>
      <c r="G105" s="65">
        <v>1955</v>
      </c>
      <c r="H105" s="65" t="s">
        <v>495</v>
      </c>
      <c r="I105" s="62">
        <v>13778</v>
      </c>
      <c r="K105" s="65">
        <v>1955</v>
      </c>
      <c r="L105" s="65" t="s">
        <v>495</v>
      </c>
      <c r="M105" s="6">
        <f t="shared" si="1"/>
        <v>96104</v>
      </c>
      <c r="O105" t="s">
        <v>343</v>
      </c>
      <c r="P105" s="6">
        <v>119095</v>
      </c>
      <c r="Q105" s="38"/>
    </row>
    <row r="106" spans="1:17" x14ac:dyDescent="0.2">
      <c r="A106" s="59">
        <v>1955</v>
      </c>
      <c r="B106" s="59" t="s">
        <v>496</v>
      </c>
      <c r="C106" s="62">
        <v>109977</v>
      </c>
      <c r="G106" s="65">
        <v>1955</v>
      </c>
      <c r="H106" s="65" t="s">
        <v>496</v>
      </c>
      <c r="I106" s="62">
        <v>13816</v>
      </c>
      <c r="K106" s="65">
        <v>1955</v>
      </c>
      <c r="L106" s="65" t="s">
        <v>496</v>
      </c>
      <c r="M106" s="6">
        <f t="shared" si="1"/>
        <v>96161</v>
      </c>
      <c r="O106" t="s">
        <v>344</v>
      </c>
      <c r="P106" s="6">
        <v>119778</v>
      </c>
      <c r="Q106" s="38"/>
    </row>
    <row r="107" spans="1:17" x14ac:dyDescent="0.2">
      <c r="A107" s="59">
        <v>1955</v>
      </c>
      <c r="B107" s="59" t="s">
        <v>497</v>
      </c>
      <c r="C107" s="62">
        <v>110085</v>
      </c>
      <c r="G107" s="65">
        <v>1955</v>
      </c>
      <c r="H107" s="65" t="s">
        <v>497</v>
      </c>
      <c r="I107" s="62">
        <v>13854</v>
      </c>
      <c r="K107" s="65">
        <v>1955</v>
      </c>
      <c r="L107" s="65" t="s">
        <v>497</v>
      </c>
      <c r="M107" s="6">
        <f t="shared" si="1"/>
        <v>96231</v>
      </c>
      <c r="O107" t="s">
        <v>345</v>
      </c>
      <c r="P107" s="6">
        <v>120475</v>
      </c>
      <c r="Q107" s="38"/>
    </row>
    <row r="108" spans="1:17" x14ac:dyDescent="0.2">
      <c r="A108" s="59">
        <v>1955</v>
      </c>
      <c r="B108" s="59" t="s">
        <v>498</v>
      </c>
      <c r="C108" s="62">
        <v>110177</v>
      </c>
      <c r="G108" s="65">
        <v>1955</v>
      </c>
      <c r="H108" s="65" t="s">
        <v>498</v>
      </c>
      <c r="I108" s="62">
        <v>13888</v>
      </c>
      <c r="K108" s="65">
        <v>1955</v>
      </c>
      <c r="L108" s="65" t="s">
        <v>498</v>
      </c>
      <c r="M108" s="6">
        <f t="shared" si="1"/>
        <v>96289</v>
      </c>
      <c r="O108" t="s">
        <v>346</v>
      </c>
      <c r="P108" s="6">
        <v>121153</v>
      </c>
      <c r="Q108" s="38"/>
    </row>
    <row r="109" spans="1:17" x14ac:dyDescent="0.2">
      <c r="A109" s="59">
        <v>1955</v>
      </c>
      <c r="B109" s="59" t="s">
        <v>499</v>
      </c>
      <c r="C109" s="62">
        <v>110296</v>
      </c>
      <c r="G109" s="65">
        <v>1955</v>
      </c>
      <c r="H109" s="65" t="s">
        <v>499</v>
      </c>
      <c r="I109" s="62">
        <v>13925</v>
      </c>
      <c r="K109" s="65">
        <v>1955</v>
      </c>
      <c r="L109" s="65" t="s">
        <v>499</v>
      </c>
      <c r="M109" s="6">
        <f t="shared" si="1"/>
        <v>96371</v>
      </c>
      <c r="O109" t="s">
        <v>347</v>
      </c>
      <c r="P109" s="6">
        <v>121833</v>
      </c>
      <c r="Q109" s="38"/>
    </row>
    <row r="110" spans="1:17" x14ac:dyDescent="0.2">
      <c r="A110" s="59">
        <v>1956</v>
      </c>
      <c r="B110" s="59" t="s">
        <v>488</v>
      </c>
      <c r="C110" s="62">
        <v>110390</v>
      </c>
      <c r="G110" s="65">
        <v>1956</v>
      </c>
      <c r="H110" s="65" t="s">
        <v>488</v>
      </c>
      <c r="I110" s="62">
        <v>13950</v>
      </c>
      <c r="K110" s="65">
        <v>1956</v>
      </c>
      <c r="L110" s="65" t="s">
        <v>488</v>
      </c>
      <c r="M110" s="6">
        <f t="shared" si="1"/>
        <v>96440</v>
      </c>
      <c r="O110" t="s">
        <v>348</v>
      </c>
      <c r="P110" s="6">
        <v>123120.33333333333</v>
      </c>
      <c r="Q110" s="38"/>
    </row>
    <row r="111" spans="1:17" x14ac:dyDescent="0.2">
      <c r="A111" s="59">
        <v>1956</v>
      </c>
      <c r="B111" s="59" t="s">
        <v>489</v>
      </c>
      <c r="C111" s="62">
        <v>110478</v>
      </c>
      <c r="G111" s="65">
        <v>1956</v>
      </c>
      <c r="H111" s="65" t="s">
        <v>489</v>
      </c>
      <c r="I111" s="62">
        <v>13976</v>
      </c>
      <c r="K111" s="65">
        <v>1956</v>
      </c>
      <c r="L111" s="65" t="s">
        <v>489</v>
      </c>
      <c r="M111" s="6">
        <f t="shared" si="1"/>
        <v>96502</v>
      </c>
      <c r="O111" t="s">
        <v>349</v>
      </c>
      <c r="P111" s="6">
        <v>123811.33333333333</v>
      </c>
      <c r="Q111" s="38"/>
    </row>
    <row r="112" spans="1:17" x14ac:dyDescent="0.2">
      <c r="A112" s="59">
        <v>1956</v>
      </c>
      <c r="B112" s="59" t="s">
        <v>490</v>
      </c>
      <c r="C112" s="62">
        <v>110582</v>
      </c>
      <c r="G112" s="65">
        <v>1956</v>
      </c>
      <c r="H112" s="65" t="s">
        <v>490</v>
      </c>
      <c r="I112" s="62">
        <v>14010</v>
      </c>
      <c r="K112" s="65">
        <v>1956</v>
      </c>
      <c r="L112" s="65" t="s">
        <v>490</v>
      </c>
      <c r="M112" s="6">
        <f t="shared" si="1"/>
        <v>96572</v>
      </c>
      <c r="O112" t="s">
        <v>350</v>
      </c>
      <c r="P112" s="6">
        <v>124453.66666666667</v>
      </c>
      <c r="Q112" s="38"/>
    </row>
    <row r="113" spans="1:17" x14ac:dyDescent="0.2">
      <c r="A113" s="59">
        <v>1956</v>
      </c>
      <c r="B113" s="59" t="s">
        <v>491</v>
      </c>
      <c r="C113" s="62">
        <v>110650</v>
      </c>
      <c r="G113" s="65">
        <v>1956</v>
      </c>
      <c r="H113" s="65" t="s">
        <v>491</v>
      </c>
      <c r="I113" s="62">
        <v>14035</v>
      </c>
      <c r="K113" s="65">
        <v>1956</v>
      </c>
      <c r="L113" s="65" t="s">
        <v>491</v>
      </c>
      <c r="M113" s="6">
        <f t="shared" si="1"/>
        <v>96615</v>
      </c>
      <c r="O113" t="s">
        <v>351</v>
      </c>
      <c r="P113" s="6">
        <v>125023.33333333333</v>
      </c>
      <c r="Q113" s="38"/>
    </row>
    <row r="114" spans="1:17" x14ac:dyDescent="0.2">
      <c r="A114" s="59">
        <v>1956</v>
      </c>
      <c r="B114" s="59" t="s">
        <v>492</v>
      </c>
      <c r="C114" s="62">
        <v>110810</v>
      </c>
      <c r="G114" s="65">
        <v>1956</v>
      </c>
      <c r="H114" s="65" t="s">
        <v>492</v>
      </c>
      <c r="I114" s="62">
        <v>14071</v>
      </c>
      <c r="K114" s="65">
        <v>1956</v>
      </c>
      <c r="L114" s="65" t="s">
        <v>492</v>
      </c>
      <c r="M114" s="6">
        <f t="shared" si="1"/>
        <v>96739</v>
      </c>
      <c r="O114" t="s">
        <v>352</v>
      </c>
      <c r="P114" s="6">
        <v>125697</v>
      </c>
      <c r="Q114" s="38"/>
    </row>
    <row r="115" spans="1:17" x14ac:dyDescent="0.2">
      <c r="A115" s="59">
        <v>1956</v>
      </c>
      <c r="B115" s="59" t="s">
        <v>493</v>
      </c>
      <c r="C115" s="62">
        <v>110903</v>
      </c>
      <c r="G115" s="65">
        <v>1956</v>
      </c>
      <c r="H115" s="65" t="s">
        <v>493</v>
      </c>
      <c r="I115" s="62">
        <v>14099</v>
      </c>
      <c r="K115" s="65">
        <v>1956</v>
      </c>
      <c r="L115" s="65" t="s">
        <v>493</v>
      </c>
      <c r="M115" s="6">
        <f t="shared" si="1"/>
        <v>96804</v>
      </c>
      <c r="O115" t="s">
        <v>353</v>
      </c>
      <c r="P115" s="6">
        <v>126404.66666666667</v>
      </c>
      <c r="Q115" s="38"/>
    </row>
    <row r="116" spans="1:17" x14ac:dyDescent="0.2">
      <c r="A116" s="59">
        <v>1956</v>
      </c>
      <c r="B116" s="59" t="s">
        <v>494</v>
      </c>
      <c r="C116" s="62">
        <v>111019</v>
      </c>
      <c r="G116" s="65">
        <v>1956</v>
      </c>
      <c r="H116" s="65" t="s">
        <v>494</v>
      </c>
      <c r="I116" s="62">
        <v>14042</v>
      </c>
      <c r="K116" s="65">
        <v>1956</v>
      </c>
      <c r="L116" s="65" t="s">
        <v>494</v>
      </c>
      <c r="M116" s="6">
        <f t="shared" si="1"/>
        <v>96977</v>
      </c>
      <c r="O116" t="s">
        <v>354</v>
      </c>
      <c r="P116" s="6">
        <v>127045.33333333333</v>
      </c>
      <c r="Q116" s="38"/>
    </row>
    <row r="117" spans="1:17" x14ac:dyDescent="0.2">
      <c r="A117" s="59">
        <v>1956</v>
      </c>
      <c r="B117" s="59" t="s">
        <v>495</v>
      </c>
      <c r="C117" s="62">
        <v>111099</v>
      </c>
      <c r="G117" s="65">
        <v>1956</v>
      </c>
      <c r="H117" s="65" t="s">
        <v>495</v>
      </c>
      <c r="I117" s="62">
        <v>14070</v>
      </c>
      <c r="K117" s="65">
        <v>1956</v>
      </c>
      <c r="L117" s="65" t="s">
        <v>495</v>
      </c>
      <c r="M117" s="6">
        <f t="shared" si="1"/>
        <v>97029</v>
      </c>
      <c r="O117" t="s">
        <v>355</v>
      </c>
      <c r="P117" s="6">
        <v>127685.33333333333</v>
      </c>
      <c r="Q117" s="38"/>
    </row>
    <row r="118" spans="1:17" x14ac:dyDescent="0.2">
      <c r="A118" s="59">
        <v>1956</v>
      </c>
      <c r="B118" s="59" t="s">
        <v>496</v>
      </c>
      <c r="C118" s="62">
        <v>111222</v>
      </c>
      <c r="G118" s="65">
        <v>1956</v>
      </c>
      <c r="H118" s="65" t="s">
        <v>496</v>
      </c>
      <c r="I118" s="62">
        <v>14112</v>
      </c>
      <c r="K118" s="65">
        <v>1956</v>
      </c>
      <c r="L118" s="65" t="s">
        <v>496</v>
      </c>
      <c r="M118" s="6">
        <f t="shared" si="1"/>
        <v>97110</v>
      </c>
      <c r="O118" t="s">
        <v>356</v>
      </c>
      <c r="P118" s="6">
        <v>128247</v>
      </c>
      <c r="Q118" s="38"/>
    </row>
    <row r="119" spans="1:17" x14ac:dyDescent="0.2">
      <c r="A119" s="59">
        <v>1956</v>
      </c>
      <c r="B119" s="59" t="s">
        <v>497</v>
      </c>
      <c r="C119" s="62">
        <v>111335</v>
      </c>
      <c r="G119" s="65">
        <v>1956</v>
      </c>
      <c r="H119" s="65" t="s">
        <v>497</v>
      </c>
      <c r="I119" s="62">
        <v>14151</v>
      </c>
      <c r="K119" s="65">
        <v>1956</v>
      </c>
      <c r="L119" s="65" t="s">
        <v>497</v>
      </c>
      <c r="M119" s="6">
        <f t="shared" si="1"/>
        <v>97184</v>
      </c>
      <c r="O119" t="s">
        <v>357</v>
      </c>
      <c r="P119" s="6">
        <v>128877</v>
      </c>
      <c r="Q119" s="38"/>
    </row>
    <row r="120" spans="1:17" x14ac:dyDescent="0.2">
      <c r="A120" s="59">
        <v>1956</v>
      </c>
      <c r="B120" s="59" t="s">
        <v>498</v>
      </c>
      <c r="C120" s="62">
        <v>111432</v>
      </c>
      <c r="G120" s="65">
        <v>1956</v>
      </c>
      <c r="H120" s="65" t="s">
        <v>498</v>
      </c>
      <c r="I120" s="62">
        <v>14185</v>
      </c>
      <c r="K120" s="65">
        <v>1956</v>
      </c>
      <c r="L120" s="65" t="s">
        <v>498</v>
      </c>
      <c r="M120" s="6">
        <f t="shared" si="1"/>
        <v>97247</v>
      </c>
      <c r="O120" t="s">
        <v>358</v>
      </c>
      <c r="P120" s="6">
        <v>129492.66666666667</v>
      </c>
      <c r="Q120" s="38"/>
    </row>
    <row r="121" spans="1:17" x14ac:dyDescent="0.2">
      <c r="A121" s="59">
        <v>1956</v>
      </c>
      <c r="B121" s="59" t="s">
        <v>499</v>
      </c>
      <c r="C121" s="62">
        <v>111526</v>
      </c>
      <c r="G121" s="65">
        <v>1956</v>
      </c>
      <c r="H121" s="65" t="s">
        <v>499</v>
      </c>
      <c r="I121" s="62">
        <v>14215</v>
      </c>
      <c r="K121" s="65">
        <v>1956</v>
      </c>
      <c r="L121" s="65" t="s">
        <v>499</v>
      </c>
      <c r="M121" s="6">
        <f t="shared" si="1"/>
        <v>97311</v>
      </c>
      <c r="O121" t="s">
        <v>359</v>
      </c>
      <c r="P121" s="6">
        <v>130086.33333333333</v>
      </c>
      <c r="Q121" s="38"/>
    </row>
    <row r="122" spans="1:17" x14ac:dyDescent="0.2">
      <c r="A122" s="59">
        <v>1957</v>
      </c>
      <c r="B122" s="59" t="s">
        <v>488</v>
      </c>
      <c r="C122" s="62">
        <v>111626</v>
      </c>
      <c r="G122" s="65">
        <v>1957</v>
      </c>
      <c r="H122" s="65" t="s">
        <v>488</v>
      </c>
      <c r="I122" s="62">
        <v>14236</v>
      </c>
      <c r="K122" s="65">
        <v>1957</v>
      </c>
      <c r="L122" s="65" t="s">
        <v>488</v>
      </c>
      <c r="M122" s="6">
        <f t="shared" si="1"/>
        <v>97390</v>
      </c>
      <c r="O122" t="s">
        <v>360</v>
      </c>
      <c r="P122" s="6">
        <v>130681.33333333333</v>
      </c>
      <c r="Q122" s="38"/>
    </row>
    <row r="123" spans="1:17" x14ac:dyDescent="0.2">
      <c r="A123" s="59">
        <v>1957</v>
      </c>
      <c r="B123" s="59" t="s">
        <v>489</v>
      </c>
      <c r="C123" s="62">
        <v>111711</v>
      </c>
      <c r="G123" s="65">
        <v>1957</v>
      </c>
      <c r="H123" s="65" t="s">
        <v>489</v>
      </c>
      <c r="I123" s="62">
        <v>14266</v>
      </c>
      <c r="K123" s="65">
        <v>1957</v>
      </c>
      <c r="L123" s="65" t="s">
        <v>489</v>
      </c>
      <c r="M123" s="6">
        <f t="shared" si="1"/>
        <v>97445</v>
      </c>
      <c r="O123" t="s">
        <v>361</v>
      </c>
      <c r="P123" s="6">
        <v>131269</v>
      </c>
      <c r="Q123" s="38"/>
    </row>
    <row r="124" spans="1:17" x14ac:dyDescent="0.2">
      <c r="A124" s="59">
        <v>1957</v>
      </c>
      <c r="B124" s="59" t="s">
        <v>490</v>
      </c>
      <c r="C124" s="62">
        <v>111824</v>
      </c>
      <c r="G124" s="65">
        <v>1957</v>
      </c>
      <c r="H124" s="65" t="s">
        <v>490</v>
      </c>
      <c r="I124" s="62">
        <v>14293</v>
      </c>
      <c r="K124" s="65">
        <v>1957</v>
      </c>
      <c r="L124" s="65" t="s">
        <v>490</v>
      </c>
      <c r="M124" s="6">
        <f t="shared" si="1"/>
        <v>97531</v>
      </c>
      <c r="O124" t="s">
        <v>362</v>
      </c>
      <c r="P124" s="6">
        <v>131974.33333333334</v>
      </c>
      <c r="Q124" s="38"/>
    </row>
    <row r="125" spans="1:17" x14ac:dyDescent="0.2">
      <c r="A125" s="59">
        <v>1957</v>
      </c>
      <c r="B125" s="59" t="s">
        <v>491</v>
      </c>
      <c r="C125" s="62">
        <v>111933</v>
      </c>
      <c r="G125" s="65">
        <v>1957</v>
      </c>
      <c r="H125" s="65" t="s">
        <v>491</v>
      </c>
      <c r="I125" s="62">
        <v>14320</v>
      </c>
      <c r="K125" s="65">
        <v>1957</v>
      </c>
      <c r="L125" s="65" t="s">
        <v>491</v>
      </c>
      <c r="M125" s="6">
        <f t="shared" si="1"/>
        <v>97613</v>
      </c>
      <c r="O125" t="s">
        <v>363</v>
      </c>
      <c r="P125" s="6">
        <v>132583.66666666666</v>
      </c>
      <c r="Q125" s="38"/>
    </row>
    <row r="126" spans="1:17" x14ac:dyDescent="0.2">
      <c r="A126" s="59">
        <v>1957</v>
      </c>
      <c r="B126" s="59" t="s">
        <v>492</v>
      </c>
      <c r="C126" s="62">
        <v>112031</v>
      </c>
      <c r="G126" s="65">
        <v>1957</v>
      </c>
      <c r="H126" s="65" t="s">
        <v>492</v>
      </c>
      <c r="I126" s="62">
        <v>14344</v>
      </c>
      <c r="K126" s="65">
        <v>1957</v>
      </c>
      <c r="L126" s="65" t="s">
        <v>492</v>
      </c>
      <c r="M126" s="6">
        <f t="shared" si="1"/>
        <v>97687</v>
      </c>
      <c r="O126" t="s">
        <v>364</v>
      </c>
      <c r="P126" s="6">
        <v>133188.66666666666</v>
      </c>
      <c r="Q126" s="38"/>
    </row>
    <row r="127" spans="1:17" x14ac:dyDescent="0.2">
      <c r="A127" s="59">
        <v>1957</v>
      </c>
      <c r="B127" s="59" t="s">
        <v>493</v>
      </c>
      <c r="C127" s="62">
        <v>112172</v>
      </c>
      <c r="G127" s="65">
        <v>1957</v>
      </c>
      <c r="H127" s="65" t="s">
        <v>493</v>
      </c>
      <c r="I127" s="62">
        <v>14382</v>
      </c>
      <c r="K127" s="65">
        <v>1957</v>
      </c>
      <c r="L127" s="65" t="s">
        <v>493</v>
      </c>
      <c r="M127" s="6">
        <f t="shared" si="1"/>
        <v>97790</v>
      </c>
      <c r="O127" t="s">
        <v>365</v>
      </c>
      <c r="P127" s="6">
        <v>133769.33333333334</v>
      </c>
      <c r="Q127" s="38"/>
    </row>
    <row r="128" spans="1:17" x14ac:dyDescent="0.2">
      <c r="A128" s="59">
        <v>1957</v>
      </c>
      <c r="B128" s="59" t="s">
        <v>494</v>
      </c>
      <c r="C128" s="62">
        <v>112317</v>
      </c>
      <c r="G128" s="65">
        <v>1957</v>
      </c>
      <c r="H128" s="65" t="s">
        <v>494</v>
      </c>
      <c r="I128" s="62">
        <v>14364</v>
      </c>
      <c r="K128" s="65">
        <v>1957</v>
      </c>
      <c r="L128" s="65" t="s">
        <v>494</v>
      </c>
      <c r="M128" s="6">
        <f t="shared" si="1"/>
        <v>97953</v>
      </c>
      <c r="O128" t="s">
        <v>366</v>
      </c>
      <c r="P128" s="6">
        <v>134378.33333333334</v>
      </c>
      <c r="Q128" s="38"/>
    </row>
    <row r="129" spans="1:17" x14ac:dyDescent="0.2">
      <c r="A129" s="59">
        <v>1957</v>
      </c>
      <c r="B129" s="59" t="s">
        <v>495</v>
      </c>
      <c r="C129" s="62">
        <v>112421</v>
      </c>
      <c r="G129" s="65">
        <v>1957</v>
      </c>
      <c r="H129" s="65" t="s">
        <v>495</v>
      </c>
      <c r="I129" s="62">
        <v>14398</v>
      </c>
      <c r="K129" s="65">
        <v>1957</v>
      </c>
      <c r="L129" s="65" t="s">
        <v>495</v>
      </c>
      <c r="M129" s="6">
        <f t="shared" si="1"/>
        <v>98023</v>
      </c>
      <c r="O129" t="s">
        <v>367</v>
      </c>
      <c r="P129" s="6">
        <v>134929</v>
      </c>
      <c r="Q129" s="38"/>
    </row>
    <row r="130" spans="1:17" x14ac:dyDescent="0.2">
      <c r="A130" s="59">
        <v>1957</v>
      </c>
      <c r="B130" s="59" t="s">
        <v>496</v>
      </c>
      <c r="C130" s="62">
        <v>112554</v>
      </c>
      <c r="G130" s="65">
        <v>1957</v>
      </c>
      <c r="H130" s="65" t="s">
        <v>496</v>
      </c>
      <c r="I130" s="62">
        <v>14430</v>
      </c>
      <c r="K130" s="65">
        <v>1957</v>
      </c>
      <c r="L130" s="65" t="s">
        <v>496</v>
      </c>
      <c r="M130" s="6">
        <f t="shared" si="1"/>
        <v>98124</v>
      </c>
      <c r="O130" t="s">
        <v>368</v>
      </c>
      <c r="P130" s="6">
        <v>135533</v>
      </c>
      <c r="Q130" s="38"/>
    </row>
    <row r="131" spans="1:17" x14ac:dyDescent="0.2">
      <c r="A131" s="59">
        <v>1957</v>
      </c>
      <c r="B131" s="59" t="s">
        <v>497</v>
      </c>
      <c r="C131" s="62">
        <v>112710</v>
      </c>
      <c r="G131" s="65">
        <v>1957</v>
      </c>
      <c r="H131" s="65" t="s">
        <v>497</v>
      </c>
      <c r="I131" s="62">
        <v>14466</v>
      </c>
      <c r="K131" s="65">
        <v>1957</v>
      </c>
      <c r="L131" s="65" t="s">
        <v>497</v>
      </c>
      <c r="M131" s="6">
        <f t="shared" si="1"/>
        <v>98244</v>
      </c>
      <c r="O131" t="s">
        <v>369</v>
      </c>
      <c r="P131" s="6">
        <v>136139.66666666666</v>
      </c>
      <c r="Q131" s="38"/>
    </row>
    <row r="132" spans="1:17" x14ac:dyDescent="0.2">
      <c r="A132" s="59">
        <v>1957</v>
      </c>
      <c r="B132" s="59" t="s">
        <v>498</v>
      </c>
      <c r="C132" s="62">
        <v>112874</v>
      </c>
      <c r="G132" s="65">
        <v>1957</v>
      </c>
      <c r="H132" s="65" t="s">
        <v>498</v>
      </c>
      <c r="I132" s="62">
        <v>14496</v>
      </c>
      <c r="K132" s="65">
        <v>1957</v>
      </c>
      <c r="L132" s="65" t="s">
        <v>498</v>
      </c>
      <c r="M132" s="6">
        <f t="shared" si="1"/>
        <v>98378</v>
      </c>
      <c r="O132" t="s">
        <v>370</v>
      </c>
      <c r="P132" s="6">
        <v>136758</v>
      </c>
      <c r="Q132" s="38"/>
    </row>
    <row r="133" spans="1:17" x14ac:dyDescent="0.2">
      <c r="A133" s="59">
        <v>1957</v>
      </c>
      <c r="B133" s="59" t="s">
        <v>499</v>
      </c>
      <c r="C133" s="62">
        <v>113013</v>
      </c>
      <c r="G133" s="65">
        <v>1957</v>
      </c>
      <c r="H133" s="65" t="s">
        <v>499</v>
      </c>
      <c r="I133" s="62">
        <v>14516</v>
      </c>
      <c r="K133" s="65">
        <v>1957</v>
      </c>
      <c r="L133" s="65" t="s">
        <v>499</v>
      </c>
      <c r="M133" s="6">
        <f t="shared" si="1"/>
        <v>98497</v>
      </c>
      <c r="O133" t="s">
        <v>371</v>
      </c>
      <c r="P133" s="6">
        <v>137314</v>
      </c>
      <c r="Q133" s="38"/>
    </row>
    <row r="134" spans="1:17" x14ac:dyDescent="0.2">
      <c r="A134" s="59">
        <v>1958</v>
      </c>
      <c r="B134" s="59" t="s">
        <v>488</v>
      </c>
      <c r="C134" s="62">
        <v>113138</v>
      </c>
      <c r="G134" s="65">
        <v>1958</v>
      </c>
      <c r="H134" s="65" t="s">
        <v>488</v>
      </c>
      <c r="I134" s="62">
        <v>14530</v>
      </c>
      <c r="K134" s="65">
        <v>1958</v>
      </c>
      <c r="L134" s="65" t="s">
        <v>488</v>
      </c>
      <c r="M134" s="6">
        <f t="shared" si="1"/>
        <v>98608</v>
      </c>
      <c r="O134" t="s">
        <v>372</v>
      </c>
      <c r="P134" s="6">
        <v>137877.66666666666</v>
      </c>
      <c r="Q134" s="38"/>
    </row>
    <row r="135" spans="1:17" x14ac:dyDescent="0.2">
      <c r="A135" s="59">
        <v>1958</v>
      </c>
      <c r="B135" s="59" t="s">
        <v>489</v>
      </c>
      <c r="C135" s="62">
        <v>113234</v>
      </c>
      <c r="G135" s="65">
        <v>1958</v>
      </c>
      <c r="H135" s="65" t="s">
        <v>489</v>
      </c>
      <c r="I135" s="62">
        <v>14544</v>
      </c>
      <c r="K135" s="65">
        <v>1958</v>
      </c>
      <c r="L135" s="65" t="s">
        <v>489</v>
      </c>
      <c r="M135" s="6">
        <f t="shared" si="1"/>
        <v>98690</v>
      </c>
      <c r="O135" t="s">
        <v>373</v>
      </c>
      <c r="P135" s="6">
        <v>138447.33333333334</v>
      </c>
      <c r="Q135" s="38"/>
    </row>
    <row r="136" spans="1:17" x14ac:dyDescent="0.2">
      <c r="A136" s="59">
        <v>1958</v>
      </c>
      <c r="B136" s="59" t="s">
        <v>490</v>
      </c>
      <c r="C136" s="62">
        <v>113337</v>
      </c>
      <c r="G136" s="65">
        <v>1958</v>
      </c>
      <c r="H136" s="65" t="s">
        <v>490</v>
      </c>
      <c r="I136" s="62">
        <v>14571</v>
      </c>
      <c r="K136" s="65">
        <v>1958</v>
      </c>
      <c r="L136" s="65" t="s">
        <v>490</v>
      </c>
      <c r="M136" s="6">
        <f t="shared" si="1"/>
        <v>98766</v>
      </c>
      <c r="O136" t="s">
        <v>374</v>
      </c>
      <c r="P136" s="6">
        <v>139030.66666666666</v>
      </c>
      <c r="Q136" s="38"/>
    </row>
    <row r="137" spans="1:17" x14ac:dyDescent="0.2">
      <c r="A137" s="59">
        <v>1958</v>
      </c>
      <c r="B137" s="59" t="s">
        <v>491</v>
      </c>
      <c r="C137" s="62">
        <v>113415</v>
      </c>
      <c r="G137" s="65">
        <v>1958</v>
      </c>
      <c r="H137" s="65" t="s">
        <v>491</v>
      </c>
      <c r="I137" s="62">
        <v>14583</v>
      </c>
      <c r="K137" s="65">
        <v>1958</v>
      </c>
      <c r="L137" s="65" t="s">
        <v>491</v>
      </c>
      <c r="M137" s="6">
        <f t="shared" si="1"/>
        <v>98832</v>
      </c>
      <c r="O137" t="s">
        <v>375</v>
      </c>
      <c r="P137" s="6">
        <v>139622</v>
      </c>
      <c r="Q137" s="38"/>
    </row>
    <row r="138" spans="1:17" x14ac:dyDescent="0.2">
      <c r="A138" s="59">
        <v>1958</v>
      </c>
      <c r="B138" s="59" t="s">
        <v>492</v>
      </c>
      <c r="C138" s="62">
        <v>113534</v>
      </c>
      <c r="G138" s="65">
        <v>1958</v>
      </c>
      <c r="H138" s="65" t="s">
        <v>492</v>
      </c>
      <c r="I138" s="62">
        <v>14605</v>
      </c>
      <c r="K138" s="65">
        <v>1958</v>
      </c>
      <c r="L138" s="65" t="s">
        <v>492</v>
      </c>
      <c r="M138" s="6">
        <f t="shared" si="1"/>
        <v>98929</v>
      </c>
      <c r="O138" t="s">
        <v>376</v>
      </c>
      <c r="P138" s="6">
        <v>140223.66666666666</v>
      </c>
      <c r="Q138" s="38"/>
    </row>
    <row r="139" spans="1:17" x14ac:dyDescent="0.2">
      <c r="A139" s="59">
        <v>1958</v>
      </c>
      <c r="B139" s="59" t="s">
        <v>493</v>
      </c>
      <c r="C139" s="62">
        <v>113647</v>
      </c>
      <c r="G139" s="65">
        <v>1958</v>
      </c>
      <c r="H139" s="65" t="s">
        <v>493</v>
      </c>
      <c r="I139" s="62">
        <v>14630</v>
      </c>
      <c r="K139" s="65">
        <v>1958</v>
      </c>
      <c r="L139" s="65" t="s">
        <v>493</v>
      </c>
      <c r="M139" s="6">
        <f t="shared" si="1"/>
        <v>99017</v>
      </c>
      <c r="O139" t="s">
        <v>377</v>
      </c>
      <c r="P139" s="6">
        <v>140768.66666666666</v>
      </c>
      <c r="Q139" s="38"/>
    </row>
    <row r="140" spans="1:17" x14ac:dyDescent="0.2">
      <c r="A140" s="59">
        <v>1958</v>
      </c>
      <c r="B140" s="59" t="s">
        <v>494</v>
      </c>
      <c r="C140" s="62">
        <v>113727</v>
      </c>
      <c r="G140" s="65">
        <v>1958</v>
      </c>
      <c r="H140" s="65" t="s">
        <v>494</v>
      </c>
      <c r="I140" s="62">
        <v>14654</v>
      </c>
      <c r="K140" s="65">
        <v>1958</v>
      </c>
      <c r="L140" s="65" t="s">
        <v>494</v>
      </c>
      <c r="M140" s="6">
        <f t="shared" si="1"/>
        <v>99073</v>
      </c>
      <c r="O140" t="s">
        <v>378</v>
      </c>
      <c r="P140" s="6">
        <v>141360</v>
      </c>
      <c r="Q140" s="38"/>
    </row>
    <row r="141" spans="1:17" x14ac:dyDescent="0.2">
      <c r="A141" s="59">
        <v>1958</v>
      </c>
      <c r="B141" s="59" t="s">
        <v>495</v>
      </c>
      <c r="C141" s="62">
        <v>113835</v>
      </c>
      <c r="G141" s="65">
        <v>1958</v>
      </c>
      <c r="H141" s="65" t="s">
        <v>495</v>
      </c>
      <c r="I141" s="62">
        <v>14684</v>
      </c>
      <c r="K141" s="65">
        <v>1958</v>
      </c>
      <c r="L141" s="65" t="s">
        <v>495</v>
      </c>
      <c r="M141" s="6">
        <f t="shared" si="1"/>
        <v>99151</v>
      </c>
      <c r="O141" t="s">
        <v>379</v>
      </c>
      <c r="P141" s="6">
        <v>142037.33333333334</v>
      </c>
      <c r="Q141" s="38"/>
    </row>
    <row r="142" spans="1:17" x14ac:dyDescent="0.2">
      <c r="A142" s="59">
        <v>1958</v>
      </c>
      <c r="B142" s="59" t="s">
        <v>496</v>
      </c>
      <c r="C142" s="62">
        <v>113977</v>
      </c>
      <c r="G142" s="65">
        <v>1958</v>
      </c>
      <c r="H142" s="65" t="s">
        <v>496</v>
      </c>
      <c r="I142" s="62">
        <v>14721</v>
      </c>
      <c r="K142" s="65">
        <v>1958</v>
      </c>
      <c r="L142" s="65" t="s">
        <v>496</v>
      </c>
      <c r="M142" s="6">
        <f t="shared" si="1"/>
        <v>99256</v>
      </c>
      <c r="O142" t="s">
        <v>380</v>
      </c>
      <c r="P142" s="6">
        <v>142614</v>
      </c>
      <c r="Q142" s="38"/>
    </row>
    <row r="143" spans="1:17" x14ac:dyDescent="0.2">
      <c r="A143" s="59">
        <v>1958</v>
      </c>
      <c r="B143" s="59" t="s">
        <v>497</v>
      </c>
      <c r="C143" s="62">
        <v>114138</v>
      </c>
      <c r="G143" s="65">
        <v>1958</v>
      </c>
      <c r="H143" s="65" t="s">
        <v>497</v>
      </c>
      <c r="I143" s="62">
        <v>14761</v>
      </c>
      <c r="K143" s="65">
        <v>1958</v>
      </c>
      <c r="L143" s="65" t="s">
        <v>497</v>
      </c>
      <c r="M143" s="6">
        <f t="shared" ref="M143:M206" si="2">C143-I143</f>
        <v>99377</v>
      </c>
      <c r="O143" t="s">
        <v>381</v>
      </c>
      <c r="P143" s="6">
        <v>143142</v>
      </c>
      <c r="Q143" s="38"/>
    </row>
    <row r="144" spans="1:17" x14ac:dyDescent="0.2">
      <c r="A144" s="59">
        <v>1958</v>
      </c>
      <c r="B144" s="59" t="s">
        <v>498</v>
      </c>
      <c r="C144" s="62">
        <v>114283</v>
      </c>
      <c r="G144" s="65">
        <v>1958</v>
      </c>
      <c r="H144" s="65" t="s">
        <v>498</v>
      </c>
      <c r="I144" s="62">
        <v>14791</v>
      </c>
      <c r="K144" s="65">
        <v>1958</v>
      </c>
      <c r="L144" s="65" t="s">
        <v>498</v>
      </c>
      <c r="M144" s="6">
        <f t="shared" si="2"/>
        <v>99492</v>
      </c>
      <c r="O144" t="s">
        <v>382</v>
      </c>
      <c r="P144" s="6">
        <v>143690</v>
      </c>
      <c r="Q144" s="38"/>
    </row>
    <row r="145" spans="1:17" x14ac:dyDescent="0.2">
      <c r="A145" s="59">
        <v>1958</v>
      </c>
      <c r="B145" s="59" t="s">
        <v>499</v>
      </c>
      <c r="C145" s="62">
        <v>114429</v>
      </c>
      <c r="G145" s="65">
        <v>1958</v>
      </c>
      <c r="H145" s="65" t="s">
        <v>499</v>
      </c>
      <c r="I145" s="62">
        <v>14821</v>
      </c>
      <c r="K145" s="65">
        <v>1958</v>
      </c>
      <c r="L145" s="65" t="s">
        <v>499</v>
      </c>
      <c r="M145" s="6">
        <f t="shared" si="2"/>
        <v>99608</v>
      </c>
      <c r="O145" t="s">
        <v>383</v>
      </c>
      <c r="P145" s="6">
        <v>144135</v>
      </c>
      <c r="Q145" s="38"/>
    </row>
    <row r="146" spans="1:17" x14ac:dyDescent="0.2">
      <c r="A146" s="59">
        <v>1959</v>
      </c>
      <c r="B146" s="59" t="s">
        <v>488</v>
      </c>
      <c r="C146" s="62">
        <v>114582</v>
      </c>
      <c r="G146" s="65">
        <v>1959</v>
      </c>
      <c r="H146" s="65" t="s">
        <v>488</v>
      </c>
      <c r="I146" s="62">
        <v>14845</v>
      </c>
      <c r="K146" s="65">
        <v>1959</v>
      </c>
      <c r="L146" s="65" t="s">
        <v>488</v>
      </c>
      <c r="M146" s="6">
        <f t="shared" si="2"/>
        <v>99737</v>
      </c>
      <c r="O146" t="s">
        <v>384</v>
      </c>
      <c r="P146" s="6">
        <v>144625</v>
      </c>
      <c r="Q146" s="38"/>
    </row>
    <row r="147" spans="1:17" x14ac:dyDescent="0.2">
      <c r="A147" s="59">
        <v>1959</v>
      </c>
      <c r="B147" s="59" t="s">
        <v>489</v>
      </c>
      <c r="C147" s="62">
        <v>114712</v>
      </c>
      <c r="G147" s="65">
        <v>1959</v>
      </c>
      <c r="H147" s="65" t="s">
        <v>489</v>
      </c>
      <c r="I147" s="62">
        <v>14866</v>
      </c>
      <c r="K147" s="65">
        <v>1959</v>
      </c>
      <c r="L147" s="65" t="s">
        <v>489</v>
      </c>
      <c r="M147" s="6">
        <f t="shared" si="2"/>
        <v>99846</v>
      </c>
      <c r="O147" t="s">
        <v>385</v>
      </c>
      <c r="P147" s="6">
        <v>145070.33333333334</v>
      </c>
      <c r="Q147" s="38"/>
    </row>
    <row r="148" spans="1:17" x14ac:dyDescent="0.2">
      <c r="A148" s="59">
        <v>1959</v>
      </c>
      <c r="B148" s="59" t="s">
        <v>490</v>
      </c>
      <c r="C148" s="62">
        <v>114849</v>
      </c>
      <c r="G148" s="65">
        <v>1959</v>
      </c>
      <c r="H148" s="65" t="s">
        <v>490</v>
      </c>
      <c r="I148" s="62">
        <v>14887</v>
      </c>
      <c r="K148" s="65">
        <v>1959</v>
      </c>
      <c r="L148" s="65" t="s">
        <v>490</v>
      </c>
      <c r="M148" s="6">
        <f t="shared" si="2"/>
        <v>99962</v>
      </c>
      <c r="O148" t="s">
        <v>386</v>
      </c>
      <c r="P148" s="6">
        <v>145499</v>
      </c>
      <c r="Q148" s="38"/>
    </row>
    <row r="149" spans="1:17" x14ac:dyDescent="0.2">
      <c r="A149" s="59">
        <v>1959</v>
      </c>
      <c r="B149" s="59" t="s">
        <v>491</v>
      </c>
      <c r="C149" s="62">
        <v>114986</v>
      </c>
      <c r="G149" s="65">
        <v>1959</v>
      </c>
      <c r="H149" s="65" t="s">
        <v>491</v>
      </c>
      <c r="I149" s="62">
        <v>14910</v>
      </c>
      <c r="K149" s="65">
        <v>1959</v>
      </c>
      <c r="L149" s="65" t="s">
        <v>491</v>
      </c>
      <c r="M149" s="6">
        <f t="shared" si="2"/>
        <v>100076</v>
      </c>
      <c r="O149" t="s">
        <v>387</v>
      </c>
      <c r="P149" s="6">
        <v>145925.33333333334</v>
      </c>
      <c r="Q149" s="38"/>
    </row>
    <row r="150" spans="1:17" x14ac:dyDescent="0.2">
      <c r="A150" s="59">
        <v>1959</v>
      </c>
      <c r="B150" s="59" t="s">
        <v>492</v>
      </c>
      <c r="C150" s="62">
        <v>115144</v>
      </c>
      <c r="G150" s="65">
        <v>1959</v>
      </c>
      <c r="H150" s="65" t="s">
        <v>492</v>
      </c>
      <c r="I150" s="62">
        <v>14938</v>
      </c>
      <c r="K150" s="65">
        <v>1959</v>
      </c>
      <c r="L150" s="65" t="s">
        <v>492</v>
      </c>
      <c r="M150" s="6">
        <f t="shared" si="2"/>
        <v>100206</v>
      </c>
      <c r="O150" t="s">
        <v>388</v>
      </c>
      <c r="P150" s="6">
        <v>146310.66666666666</v>
      </c>
      <c r="Q150" s="38"/>
    </row>
    <row r="151" spans="1:17" x14ac:dyDescent="0.2">
      <c r="A151" s="59">
        <v>1959</v>
      </c>
      <c r="B151" s="59" t="s">
        <v>493</v>
      </c>
      <c r="C151" s="62">
        <v>115287</v>
      </c>
      <c r="G151" s="65">
        <v>1959</v>
      </c>
      <c r="H151" s="65" t="s">
        <v>493</v>
      </c>
      <c r="I151" s="62">
        <v>14962</v>
      </c>
      <c r="K151" s="65">
        <v>1959</v>
      </c>
      <c r="L151" s="65" t="s">
        <v>493</v>
      </c>
      <c r="M151" s="6">
        <f t="shared" si="2"/>
        <v>100325</v>
      </c>
      <c r="O151" t="s">
        <v>389</v>
      </c>
      <c r="P151" s="6">
        <v>146699.33333333334</v>
      </c>
      <c r="Q151" s="38"/>
    </row>
    <row r="152" spans="1:17" x14ac:dyDescent="0.2">
      <c r="A152" s="59">
        <v>1959</v>
      </c>
      <c r="B152" s="59" t="s">
        <v>494</v>
      </c>
      <c r="C152" s="62">
        <v>115429</v>
      </c>
      <c r="G152" s="65">
        <v>1959</v>
      </c>
      <c r="H152" s="65" t="s">
        <v>494</v>
      </c>
      <c r="I152" s="62">
        <v>14990</v>
      </c>
      <c r="K152" s="65">
        <v>1959</v>
      </c>
      <c r="L152" s="65" t="s">
        <v>494</v>
      </c>
      <c r="M152" s="6">
        <f t="shared" si="2"/>
        <v>100439</v>
      </c>
      <c r="O152" t="s">
        <v>390</v>
      </c>
      <c r="P152" s="6">
        <v>147069</v>
      </c>
      <c r="Q152" s="38"/>
    </row>
    <row r="153" spans="1:17" x14ac:dyDescent="0.2">
      <c r="A153" s="59">
        <v>1959</v>
      </c>
      <c r="B153" s="59" t="s">
        <v>495</v>
      </c>
      <c r="C153" s="62">
        <v>115555</v>
      </c>
      <c r="G153" s="65">
        <v>1959</v>
      </c>
      <c r="H153" s="65" t="s">
        <v>495</v>
      </c>
      <c r="I153" s="62">
        <v>15024</v>
      </c>
      <c r="K153" s="65">
        <v>1959</v>
      </c>
      <c r="L153" s="65" t="s">
        <v>495</v>
      </c>
      <c r="M153" s="6">
        <f t="shared" si="2"/>
        <v>100531</v>
      </c>
      <c r="O153" t="s">
        <v>391</v>
      </c>
      <c r="P153" s="6">
        <v>147456</v>
      </c>
      <c r="Q153" s="38"/>
    </row>
    <row r="154" spans="1:17" x14ac:dyDescent="0.2">
      <c r="A154" s="59">
        <v>1959</v>
      </c>
      <c r="B154" s="59" t="s">
        <v>496</v>
      </c>
      <c r="C154" s="62">
        <v>115668</v>
      </c>
      <c r="G154" s="65">
        <v>1959</v>
      </c>
      <c r="H154" s="65" t="s">
        <v>496</v>
      </c>
      <c r="I154" s="62">
        <v>15056</v>
      </c>
      <c r="K154" s="65">
        <v>1959</v>
      </c>
      <c r="L154" s="65" t="s">
        <v>496</v>
      </c>
      <c r="M154" s="6">
        <f t="shared" si="2"/>
        <v>100612</v>
      </c>
      <c r="O154" t="s">
        <v>392</v>
      </c>
      <c r="P154" s="6">
        <v>147805.66666666666</v>
      </c>
      <c r="Q154" s="38"/>
    </row>
    <row r="155" spans="1:17" x14ac:dyDescent="0.2">
      <c r="A155" s="59">
        <v>1959</v>
      </c>
      <c r="B155" s="59" t="s">
        <v>497</v>
      </c>
      <c r="C155" s="62">
        <v>115798</v>
      </c>
      <c r="G155" s="65">
        <v>1959</v>
      </c>
      <c r="H155" s="65" t="s">
        <v>497</v>
      </c>
      <c r="I155" s="62">
        <v>15087</v>
      </c>
      <c r="K155" s="65">
        <v>1959</v>
      </c>
      <c r="L155" s="65" t="s">
        <v>497</v>
      </c>
      <c r="M155" s="6">
        <f t="shared" si="2"/>
        <v>100711</v>
      </c>
      <c r="O155" t="s">
        <v>393</v>
      </c>
      <c r="P155" s="6">
        <v>148146.33333333334</v>
      </c>
      <c r="Q155" s="38"/>
    </row>
    <row r="156" spans="1:17" x14ac:dyDescent="0.2">
      <c r="A156" s="59">
        <v>1959</v>
      </c>
      <c r="B156" s="59" t="s">
        <v>498</v>
      </c>
      <c r="C156" s="62">
        <v>115916</v>
      </c>
      <c r="G156" s="65">
        <v>1959</v>
      </c>
      <c r="H156" s="65" t="s">
        <v>498</v>
      </c>
      <c r="I156" s="62">
        <v>15117</v>
      </c>
      <c r="K156" s="65">
        <v>1959</v>
      </c>
      <c r="L156" s="65" t="s">
        <v>498</v>
      </c>
      <c r="M156" s="6">
        <f t="shared" si="2"/>
        <v>100799</v>
      </c>
      <c r="O156" t="s">
        <v>394</v>
      </c>
      <c r="P156" s="6">
        <v>148497</v>
      </c>
      <c r="Q156" s="38"/>
    </row>
    <row r="157" spans="1:17" x14ac:dyDescent="0.2">
      <c r="A157" s="59">
        <v>1959</v>
      </c>
      <c r="B157" s="59" t="s">
        <v>499</v>
      </c>
      <c r="C157" s="62">
        <v>116040</v>
      </c>
      <c r="G157" s="65">
        <v>1959</v>
      </c>
      <c r="H157" s="65" t="s">
        <v>499</v>
      </c>
      <c r="I157" s="62">
        <v>15148</v>
      </c>
      <c r="K157" s="65">
        <v>1959</v>
      </c>
      <c r="L157" s="65" t="s">
        <v>499</v>
      </c>
      <c r="M157" s="6">
        <f t="shared" si="2"/>
        <v>100892</v>
      </c>
      <c r="O157" t="s">
        <v>395</v>
      </c>
      <c r="P157" s="6">
        <v>148843.33333333334</v>
      </c>
      <c r="Q157" s="38"/>
    </row>
    <row r="158" spans="1:17" x14ac:dyDescent="0.2">
      <c r="A158" s="59">
        <v>1960</v>
      </c>
      <c r="B158" s="59" t="s">
        <v>488</v>
      </c>
      <c r="C158" s="62">
        <v>116594</v>
      </c>
      <c r="G158" s="65">
        <v>1960</v>
      </c>
      <c r="H158" s="65" t="s">
        <v>488</v>
      </c>
      <c r="I158" s="62">
        <v>15204</v>
      </c>
      <c r="K158" s="65">
        <v>1960</v>
      </c>
      <c r="L158" s="65" t="s">
        <v>488</v>
      </c>
      <c r="M158" s="6">
        <f t="shared" si="2"/>
        <v>101390</v>
      </c>
      <c r="O158" t="s">
        <v>396</v>
      </c>
      <c r="P158" s="6">
        <v>149449</v>
      </c>
      <c r="Q158" s="38"/>
    </row>
    <row r="159" spans="1:17" x14ac:dyDescent="0.2">
      <c r="A159" s="59">
        <v>1960</v>
      </c>
      <c r="B159" s="59" t="s">
        <v>489</v>
      </c>
      <c r="C159" s="62">
        <v>116702</v>
      </c>
      <c r="G159" s="65">
        <v>1960</v>
      </c>
      <c r="H159" s="65" t="s">
        <v>489</v>
      </c>
      <c r="I159" s="62">
        <v>15224</v>
      </c>
      <c r="K159" s="65">
        <v>1960</v>
      </c>
      <c r="L159" s="65" t="s">
        <v>489</v>
      </c>
      <c r="M159" s="6">
        <f t="shared" si="2"/>
        <v>101478</v>
      </c>
      <c r="O159" t="s">
        <v>397</v>
      </c>
      <c r="P159" s="6">
        <v>149774.66666666666</v>
      </c>
      <c r="Q159" s="38"/>
    </row>
    <row r="160" spans="1:17" x14ac:dyDescent="0.2">
      <c r="A160" s="59">
        <v>1960</v>
      </c>
      <c r="B160" s="59" t="s">
        <v>490</v>
      </c>
      <c r="C160" s="62">
        <v>116827</v>
      </c>
      <c r="G160" s="65">
        <v>1960</v>
      </c>
      <c r="H160" s="65" t="s">
        <v>490</v>
      </c>
      <c r="I160" s="62">
        <v>15253</v>
      </c>
      <c r="K160" s="65">
        <v>1960</v>
      </c>
      <c r="L160" s="65" t="s">
        <v>490</v>
      </c>
      <c r="M160" s="6">
        <f t="shared" si="2"/>
        <v>101574</v>
      </c>
      <c r="O160" t="s">
        <v>398</v>
      </c>
      <c r="P160" s="6">
        <v>150101.66666666666</v>
      </c>
      <c r="Q160" s="38"/>
    </row>
    <row r="161" spans="1:17" x14ac:dyDescent="0.2">
      <c r="A161" s="59">
        <v>1960</v>
      </c>
      <c r="B161" s="59" t="s">
        <v>491</v>
      </c>
      <c r="C161" s="62">
        <v>116910</v>
      </c>
      <c r="G161" s="65">
        <v>1960</v>
      </c>
      <c r="H161" s="65" t="s">
        <v>491</v>
      </c>
      <c r="I161" s="62">
        <v>15256</v>
      </c>
      <c r="K161" s="65">
        <v>1960</v>
      </c>
      <c r="L161" s="65" t="s">
        <v>491</v>
      </c>
      <c r="M161" s="6">
        <f t="shared" si="2"/>
        <v>101654</v>
      </c>
      <c r="O161" t="s">
        <v>399</v>
      </c>
      <c r="P161" s="6">
        <v>150473.66666666666</v>
      </c>
      <c r="Q161" s="38"/>
    </row>
    <row r="162" spans="1:17" x14ac:dyDescent="0.2">
      <c r="A162" s="59">
        <v>1960</v>
      </c>
      <c r="B162" s="59" t="s">
        <v>492</v>
      </c>
      <c r="C162" s="62">
        <v>117033</v>
      </c>
      <c r="G162" s="65">
        <v>1960</v>
      </c>
      <c r="H162" s="65" t="s">
        <v>492</v>
      </c>
      <c r="I162" s="62">
        <v>15275</v>
      </c>
      <c r="K162" s="65">
        <v>1960</v>
      </c>
      <c r="L162" s="65" t="s">
        <v>492</v>
      </c>
      <c r="M162" s="6">
        <f t="shared" si="2"/>
        <v>101758</v>
      </c>
      <c r="O162" t="s">
        <v>400</v>
      </c>
      <c r="P162" s="6">
        <v>150731.33333333334</v>
      </c>
      <c r="Q162" s="38"/>
    </row>
    <row r="163" spans="1:17" x14ac:dyDescent="0.2">
      <c r="A163" s="59">
        <v>1960</v>
      </c>
      <c r="B163" s="59" t="s">
        <v>493</v>
      </c>
      <c r="C163" s="62">
        <v>117167</v>
      </c>
      <c r="G163" s="65">
        <v>1960</v>
      </c>
      <c r="H163" s="65" t="s">
        <v>493</v>
      </c>
      <c r="I163" s="62">
        <v>15304</v>
      </c>
      <c r="K163" s="65">
        <v>1960</v>
      </c>
      <c r="L163" s="65" t="s">
        <v>493</v>
      </c>
      <c r="M163" s="6">
        <f t="shared" si="2"/>
        <v>101863</v>
      </c>
      <c r="O163" t="s">
        <v>401</v>
      </c>
      <c r="P163" s="6">
        <v>151036.66666666666</v>
      </c>
      <c r="Q163" s="38"/>
    </row>
    <row r="164" spans="1:17" x14ac:dyDescent="0.2">
      <c r="A164" s="59">
        <v>1960</v>
      </c>
      <c r="B164" s="59" t="s">
        <v>494</v>
      </c>
      <c r="C164" s="62">
        <v>117281</v>
      </c>
      <c r="G164" s="65">
        <v>1960</v>
      </c>
      <c r="H164" s="65" t="s">
        <v>494</v>
      </c>
      <c r="I164" s="62">
        <v>15335</v>
      </c>
      <c r="K164" s="65">
        <v>1960</v>
      </c>
      <c r="L164" s="65" t="s">
        <v>494</v>
      </c>
      <c r="M164" s="6">
        <f t="shared" si="2"/>
        <v>101946</v>
      </c>
      <c r="O164" t="s">
        <v>402</v>
      </c>
      <c r="P164" s="6">
        <v>151343.66666666666</v>
      </c>
      <c r="Q164" s="38"/>
    </row>
    <row r="165" spans="1:17" x14ac:dyDescent="0.2">
      <c r="A165" s="59">
        <v>1960</v>
      </c>
      <c r="B165" s="59" t="s">
        <v>495</v>
      </c>
      <c r="C165" s="62">
        <v>117431</v>
      </c>
      <c r="G165" s="65">
        <v>1960</v>
      </c>
      <c r="H165" s="65" t="s">
        <v>495</v>
      </c>
      <c r="I165" s="62">
        <v>15366</v>
      </c>
      <c r="K165" s="65">
        <v>1960</v>
      </c>
      <c r="L165" s="65" t="s">
        <v>495</v>
      </c>
      <c r="M165" s="6">
        <f t="shared" si="2"/>
        <v>102065</v>
      </c>
      <c r="O165" t="s">
        <v>403</v>
      </c>
      <c r="P165" s="6">
        <v>151720.66666666666</v>
      </c>
      <c r="Q165" s="38"/>
    </row>
    <row r="166" spans="1:17" x14ac:dyDescent="0.2">
      <c r="A166" s="59">
        <v>1960</v>
      </c>
      <c r="B166" s="59" t="s">
        <v>496</v>
      </c>
      <c r="C166" s="62">
        <v>117521</v>
      </c>
      <c r="G166" s="65">
        <v>1960</v>
      </c>
      <c r="H166" s="65" t="s">
        <v>496</v>
      </c>
      <c r="I166" s="62">
        <v>15401</v>
      </c>
      <c r="K166" s="65">
        <v>1960</v>
      </c>
      <c r="L166" s="65" t="s">
        <v>496</v>
      </c>
      <c r="M166" s="6">
        <f t="shared" si="2"/>
        <v>102120</v>
      </c>
      <c r="O166" t="s">
        <v>404</v>
      </c>
      <c r="P166" s="6">
        <v>152569.33333333334</v>
      </c>
      <c r="Q166" s="38"/>
    </row>
    <row r="167" spans="1:17" x14ac:dyDescent="0.2">
      <c r="A167" s="59">
        <v>1960</v>
      </c>
      <c r="B167" s="59" t="s">
        <v>497</v>
      </c>
      <c r="C167" s="62">
        <v>117643</v>
      </c>
      <c r="G167" s="65">
        <v>1960</v>
      </c>
      <c r="H167" s="65" t="s">
        <v>497</v>
      </c>
      <c r="I167" s="62">
        <v>15440</v>
      </c>
      <c r="K167" s="65">
        <v>1960</v>
      </c>
      <c r="L167" s="65" t="s">
        <v>497</v>
      </c>
      <c r="M167" s="6">
        <f t="shared" si="2"/>
        <v>102203</v>
      </c>
      <c r="O167" t="s">
        <v>405</v>
      </c>
      <c r="P167" s="6">
        <v>152888</v>
      </c>
      <c r="Q167" s="38"/>
    </row>
    <row r="168" spans="1:17" x14ac:dyDescent="0.2">
      <c r="A168" s="59">
        <v>1960</v>
      </c>
      <c r="B168" s="59" t="s">
        <v>498</v>
      </c>
      <c r="C168" s="62">
        <v>117829</v>
      </c>
      <c r="G168" s="65">
        <v>1960</v>
      </c>
      <c r="H168" s="65" t="s">
        <v>498</v>
      </c>
      <c r="I168" s="62">
        <v>15474</v>
      </c>
      <c r="K168" s="65">
        <v>1960</v>
      </c>
      <c r="L168" s="65" t="s">
        <v>498</v>
      </c>
      <c r="M168" s="6">
        <f t="shared" si="2"/>
        <v>102355</v>
      </c>
      <c r="O168" t="s">
        <v>406</v>
      </c>
      <c r="P168" s="6">
        <v>153258</v>
      </c>
      <c r="Q168" s="38"/>
    </row>
    <row r="169" spans="1:17" x14ac:dyDescent="0.2">
      <c r="A169" s="59">
        <v>1960</v>
      </c>
      <c r="B169" s="59" t="s">
        <v>499</v>
      </c>
      <c r="C169" s="62">
        <v>118001</v>
      </c>
      <c r="G169" s="65">
        <v>1960</v>
      </c>
      <c r="H169" s="65" t="s">
        <v>499</v>
      </c>
      <c r="I169" s="62">
        <v>15508</v>
      </c>
      <c r="K169" s="65">
        <v>1960</v>
      </c>
      <c r="L169" s="65" t="s">
        <v>499</v>
      </c>
      <c r="M169" s="6">
        <f t="shared" si="2"/>
        <v>102493</v>
      </c>
      <c r="O169" t="s">
        <v>407</v>
      </c>
      <c r="P169" s="6">
        <v>153645.66666666666</v>
      </c>
      <c r="Q169" s="38"/>
    </row>
    <row r="170" spans="1:17" x14ac:dyDescent="0.2">
      <c r="A170" s="59">
        <v>1961</v>
      </c>
      <c r="B170" s="59" t="s">
        <v>488</v>
      </c>
      <c r="C170" s="62">
        <v>118155</v>
      </c>
      <c r="G170" s="65">
        <v>1961</v>
      </c>
      <c r="H170" s="65" t="s">
        <v>488</v>
      </c>
      <c r="I170" s="62">
        <v>15531</v>
      </c>
      <c r="K170" s="65">
        <v>1961</v>
      </c>
      <c r="L170" s="65" t="s">
        <v>488</v>
      </c>
      <c r="M170" s="6">
        <f t="shared" si="2"/>
        <v>102624</v>
      </c>
      <c r="O170" t="s">
        <v>408</v>
      </c>
      <c r="P170" s="6">
        <v>154106.66666666666</v>
      </c>
      <c r="Q170" s="38"/>
    </row>
    <row r="171" spans="1:17" x14ac:dyDescent="0.2">
      <c r="A171" s="59">
        <v>1961</v>
      </c>
      <c r="B171" s="59" t="s">
        <v>489</v>
      </c>
      <c r="C171" s="62">
        <v>118250</v>
      </c>
      <c r="G171" s="65">
        <v>1961</v>
      </c>
      <c r="H171" s="65" t="s">
        <v>489</v>
      </c>
      <c r="I171" s="62">
        <v>15548</v>
      </c>
      <c r="K171" s="65">
        <v>1961</v>
      </c>
      <c r="L171" s="65" t="s">
        <v>489</v>
      </c>
      <c r="M171" s="6">
        <f t="shared" si="2"/>
        <v>102702</v>
      </c>
      <c r="O171" t="s">
        <v>409</v>
      </c>
      <c r="P171" s="6">
        <v>154485.66666666666</v>
      </c>
      <c r="Q171" s="38"/>
    </row>
    <row r="172" spans="1:17" x14ac:dyDescent="0.2">
      <c r="A172" s="59">
        <v>1961</v>
      </c>
      <c r="B172" s="59" t="s">
        <v>490</v>
      </c>
      <c r="C172" s="62">
        <v>118358</v>
      </c>
      <c r="G172" s="65">
        <v>1961</v>
      </c>
      <c r="H172" s="65" t="s">
        <v>490</v>
      </c>
      <c r="I172" s="62">
        <v>15566</v>
      </c>
      <c r="K172" s="65">
        <v>1961</v>
      </c>
      <c r="L172" s="65" t="s">
        <v>490</v>
      </c>
      <c r="M172" s="6">
        <f t="shared" si="2"/>
        <v>102792</v>
      </c>
      <c r="O172" t="s">
        <v>410</v>
      </c>
      <c r="P172" s="6">
        <v>154825</v>
      </c>
      <c r="Q172" s="38"/>
    </row>
    <row r="173" spans="1:17" x14ac:dyDescent="0.2">
      <c r="A173" s="59">
        <v>1961</v>
      </c>
      <c r="B173" s="59" t="s">
        <v>491</v>
      </c>
      <c r="C173" s="62">
        <v>118503</v>
      </c>
      <c r="G173" s="65">
        <v>1961</v>
      </c>
      <c r="H173" s="65" t="s">
        <v>491</v>
      </c>
      <c r="I173" s="62">
        <v>15602</v>
      </c>
      <c r="K173" s="65">
        <v>1961</v>
      </c>
      <c r="L173" s="65" t="s">
        <v>491</v>
      </c>
      <c r="M173" s="6">
        <f t="shared" si="2"/>
        <v>102901</v>
      </c>
      <c r="O173" t="s">
        <v>411</v>
      </c>
      <c r="P173" s="6">
        <v>155160</v>
      </c>
      <c r="Q173" s="38"/>
    </row>
    <row r="174" spans="1:17" x14ac:dyDescent="0.2">
      <c r="A174" s="59">
        <v>1961</v>
      </c>
      <c r="B174" s="59" t="s">
        <v>492</v>
      </c>
      <c r="C174" s="62">
        <v>118638</v>
      </c>
      <c r="G174" s="65">
        <v>1961</v>
      </c>
      <c r="H174" s="65" t="s">
        <v>492</v>
      </c>
      <c r="I174" s="62">
        <v>15637</v>
      </c>
      <c r="K174" s="65">
        <v>1961</v>
      </c>
      <c r="L174" s="65" t="s">
        <v>492</v>
      </c>
      <c r="M174" s="6">
        <f t="shared" si="2"/>
        <v>103001</v>
      </c>
      <c r="O174" t="s">
        <v>412</v>
      </c>
      <c r="P174" s="6">
        <v>155502</v>
      </c>
      <c r="Q174" s="38"/>
    </row>
    <row r="175" spans="1:17" x14ac:dyDescent="0.2">
      <c r="A175" s="59">
        <v>1961</v>
      </c>
      <c r="B175" s="59" t="s">
        <v>493</v>
      </c>
      <c r="C175" s="62">
        <v>118767</v>
      </c>
      <c r="G175" s="65">
        <v>1961</v>
      </c>
      <c r="H175" s="65" t="s">
        <v>493</v>
      </c>
      <c r="I175" s="62">
        <v>15662</v>
      </c>
      <c r="K175" s="65">
        <v>1961</v>
      </c>
      <c r="L175" s="65" t="s">
        <v>493</v>
      </c>
      <c r="M175" s="6">
        <f t="shared" si="2"/>
        <v>103105</v>
      </c>
      <c r="O175" t="s">
        <v>413</v>
      </c>
      <c r="P175" s="6">
        <v>155839</v>
      </c>
      <c r="Q175" s="38"/>
    </row>
    <row r="176" spans="1:17" x14ac:dyDescent="0.2">
      <c r="A176" s="59">
        <v>1961</v>
      </c>
      <c r="B176" s="59" t="s">
        <v>494</v>
      </c>
      <c r="C176" s="62">
        <v>118889</v>
      </c>
      <c r="G176" s="65">
        <v>1961</v>
      </c>
      <c r="H176" s="65" t="s">
        <v>494</v>
      </c>
      <c r="I176" s="62">
        <v>15695</v>
      </c>
      <c r="K176" s="65">
        <v>1961</v>
      </c>
      <c r="L176" s="65" t="s">
        <v>494</v>
      </c>
      <c r="M176" s="6">
        <f t="shared" si="2"/>
        <v>103194</v>
      </c>
      <c r="O176" t="s">
        <v>414</v>
      </c>
      <c r="P176" s="6">
        <v>156205.66666666666</v>
      </c>
      <c r="Q176" s="38"/>
    </row>
    <row r="177" spans="1:17" x14ac:dyDescent="0.2">
      <c r="A177" s="59">
        <v>1961</v>
      </c>
      <c r="B177" s="59" t="s">
        <v>495</v>
      </c>
      <c r="C177" s="62">
        <v>119006</v>
      </c>
      <c r="G177" s="65">
        <v>1961</v>
      </c>
      <c r="H177" s="65" t="s">
        <v>495</v>
      </c>
      <c r="I177" s="62">
        <v>15732</v>
      </c>
      <c r="K177" s="65">
        <v>1961</v>
      </c>
      <c r="L177" s="65" t="s">
        <v>495</v>
      </c>
      <c r="M177" s="6">
        <f t="shared" si="2"/>
        <v>103274</v>
      </c>
      <c r="O177" t="s">
        <v>415</v>
      </c>
      <c r="P177" s="6">
        <v>156456.33333333334</v>
      </c>
      <c r="Q177" s="38"/>
    </row>
    <row r="178" spans="1:17" x14ac:dyDescent="0.2">
      <c r="A178" s="59">
        <v>1961</v>
      </c>
      <c r="B178" s="59" t="s">
        <v>496</v>
      </c>
      <c r="C178" s="62">
        <v>119107</v>
      </c>
      <c r="G178" s="65">
        <v>1961</v>
      </c>
      <c r="H178" s="65" t="s">
        <v>496</v>
      </c>
      <c r="I178" s="62">
        <v>15763</v>
      </c>
      <c r="K178" s="65">
        <v>1961</v>
      </c>
      <c r="L178" s="65" t="s">
        <v>496</v>
      </c>
      <c r="M178" s="6">
        <f t="shared" si="2"/>
        <v>103344</v>
      </c>
      <c r="O178" t="s">
        <v>416</v>
      </c>
      <c r="P178" s="6">
        <v>156816.66666666666</v>
      </c>
      <c r="Q178" s="38"/>
    </row>
    <row r="179" spans="1:17" x14ac:dyDescent="0.2">
      <c r="A179" s="59">
        <v>1961</v>
      </c>
      <c r="B179" s="59" t="s">
        <v>497</v>
      </c>
      <c r="C179" s="62">
        <v>119202</v>
      </c>
      <c r="G179" s="65">
        <v>1961</v>
      </c>
      <c r="H179" s="65" t="s">
        <v>497</v>
      </c>
      <c r="I179" s="62">
        <v>15802</v>
      </c>
      <c r="K179" s="65">
        <v>1961</v>
      </c>
      <c r="L179" s="65" t="s">
        <v>497</v>
      </c>
      <c r="M179" s="6">
        <f t="shared" si="2"/>
        <v>103400</v>
      </c>
      <c r="O179" t="s">
        <v>417</v>
      </c>
      <c r="P179" s="6">
        <v>157060</v>
      </c>
      <c r="Q179" s="38"/>
    </row>
    <row r="180" spans="1:17" x14ac:dyDescent="0.2">
      <c r="A180" s="59">
        <v>1961</v>
      </c>
      <c r="B180" s="59" t="s">
        <v>498</v>
      </c>
      <c r="C180" s="62">
        <v>119153</v>
      </c>
      <c r="G180" s="65">
        <v>1961</v>
      </c>
      <c r="H180" s="65" t="s">
        <v>498</v>
      </c>
      <c r="I180" s="62">
        <v>15832</v>
      </c>
      <c r="K180" s="65">
        <v>1961</v>
      </c>
      <c r="L180" s="65" t="s">
        <v>498</v>
      </c>
      <c r="M180" s="6">
        <f t="shared" si="2"/>
        <v>103321</v>
      </c>
      <c r="O180" t="s">
        <v>418</v>
      </c>
      <c r="P180" s="6">
        <v>157381</v>
      </c>
      <c r="Q180" s="38"/>
    </row>
    <row r="181" spans="1:17" x14ac:dyDescent="0.2">
      <c r="A181" s="59">
        <v>1961</v>
      </c>
      <c r="B181" s="59" t="s">
        <v>499</v>
      </c>
      <c r="C181" s="62">
        <v>119214</v>
      </c>
      <c r="G181" s="65">
        <v>1961</v>
      </c>
      <c r="H181" s="65" t="s">
        <v>499</v>
      </c>
      <c r="I181" s="62">
        <v>15861</v>
      </c>
      <c r="K181" s="65">
        <v>1961</v>
      </c>
      <c r="L181" s="65" t="s">
        <v>499</v>
      </c>
      <c r="M181" s="6">
        <f t="shared" si="2"/>
        <v>103353</v>
      </c>
      <c r="O181" t="s">
        <v>419</v>
      </c>
      <c r="P181" s="6">
        <v>157627.66666666666</v>
      </c>
      <c r="Q181" s="38"/>
    </row>
    <row r="182" spans="1:17" x14ac:dyDescent="0.2">
      <c r="A182" s="59">
        <v>1962</v>
      </c>
      <c r="B182" s="59" t="s">
        <v>488</v>
      </c>
      <c r="C182" s="62">
        <v>119300</v>
      </c>
      <c r="G182" s="65">
        <v>1962</v>
      </c>
      <c r="H182" s="65" t="s">
        <v>488</v>
      </c>
      <c r="I182" s="62">
        <v>15885</v>
      </c>
      <c r="K182" s="65">
        <v>1962</v>
      </c>
      <c r="L182" s="65" t="s">
        <v>488</v>
      </c>
      <c r="M182" s="6">
        <f t="shared" si="2"/>
        <v>103415</v>
      </c>
      <c r="O182" t="s">
        <v>420</v>
      </c>
      <c r="P182" s="6">
        <v>159447.33333333334</v>
      </c>
      <c r="Q182" s="38"/>
    </row>
    <row r="183" spans="1:17" x14ac:dyDescent="0.2">
      <c r="A183" s="59">
        <v>1962</v>
      </c>
      <c r="B183" s="59" t="s">
        <v>489</v>
      </c>
      <c r="C183" s="62">
        <v>119360</v>
      </c>
      <c r="G183" s="65">
        <v>1962</v>
      </c>
      <c r="H183" s="65" t="s">
        <v>489</v>
      </c>
      <c r="I183" s="62">
        <v>15903</v>
      </c>
      <c r="K183" s="65">
        <v>1962</v>
      </c>
      <c r="L183" s="65" t="s">
        <v>489</v>
      </c>
      <c r="M183" s="6">
        <f t="shared" si="2"/>
        <v>103457</v>
      </c>
      <c r="O183" t="s">
        <v>421</v>
      </c>
      <c r="P183" s="6">
        <v>159722.33333333334</v>
      </c>
      <c r="Q183" s="38"/>
    </row>
    <row r="184" spans="1:17" x14ac:dyDescent="0.2">
      <c r="A184" s="59">
        <v>1962</v>
      </c>
      <c r="B184" s="59" t="s">
        <v>490</v>
      </c>
      <c r="C184" s="62">
        <v>119476</v>
      </c>
      <c r="G184" s="65">
        <v>1962</v>
      </c>
      <c r="H184" s="65" t="s">
        <v>490</v>
      </c>
      <c r="I184" s="62">
        <v>15929</v>
      </c>
      <c r="K184" s="65">
        <v>1962</v>
      </c>
      <c r="L184" s="65" t="s">
        <v>490</v>
      </c>
      <c r="M184" s="6">
        <f t="shared" si="2"/>
        <v>103547</v>
      </c>
      <c r="O184" t="s">
        <v>422</v>
      </c>
      <c r="P184" s="6">
        <v>160045.33333333334</v>
      </c>
      <c r="Q184" s="38"/>
    </row>
    <row r="185" spans="1:17" x14ac:dyDescent="0.2">
      <c r="A185" s="59">
        <v>1962</v>
      </c>
      <c r="B185" s="59" t="s">
        <v>491</v>
      </c>
      <c r="C185" s="62">
        <v>119702</v>
      </c>
      <c r="G185" s="65">
        <v>1962</v>
      </c>
      <c r="H185" s="65" t="s">
        <v>491</v>
      </c>
      <c r="I185" s="62">
        <v>16675</v>
      </c>
      <c r="K185" s="65">
        <v>1962</v>
      </c>
      <c r="L185" s="65" t="s">
        <v>491</v>
      </c>
      <c r="M185" s="6">
        <f t="shared" si="2"/>
        <v>103027</v>
      </c>
      <c r="O185" t="s">
        <v>423</v>
      </c>
      <c r="P185" s="6">
        <v>160454</v>
      </c>
      <c r="Q185" s="38"/>
    </row>
    <row r="186" spans="1:17" x14ac:dyDescent="0.2">
      <c r="A186" s="59">
        <v>1962</v>
      </c>
      <c r="B186" s="59" t="s">
        <v>492</v>
      </c>
      <c r="C186" s="62">
        <v>119813</v>
      </c>
      <c r="G186" s="65">
        <v>1962</v>
      </c>
      <c r="H186" s="65" t="s">
        <v>492</v>
      </c>
      <c r="I186" s="62">
        <v>16693</v>
      </c>
      <c r="K186" s="65">
        <v>1962</v>
      </c>
      <c r="L186" s="65" t="s">
        <v>492</v>
      </c>
      <c r="M186" s="6">
        <f t="shared" si="2"/>
        <v>103120</v>
      </c>
      <c r="O186" t="s">
        <v>424</v>
      </c>
      <c r="P186" s="6">
        <v>160719.66666666666</v>
      </c>
      <c r="Q186" s="38"/>
    </row>
    <row r="187" spans="1:17" x14ac:dyDescent="0.2">
      <c r="A187" s="59">
        <v>1962</v>
      </c>
      <c r="B187" s="59" t="s">
        <v>493</v>
      </c>
      <c r="C187" s="62">
        <v>119943</v>
      </c>
      <c r="G187" s="65">
        <v>1962</v>
      </c>
      <c r="H187" s="65" t="s">
        <v>493</v>
      </c>
      <c r="I187" s="62">
        <v>16716</v>
      </c>
      <c r="K187" s="65">
        <v>1962</v>
      </c>
      <c r="L187" s="65" t="s">
        <v>493</v>
      </c>
      <c r="M187" s="6">
        <f t="shared" si="2"/>
        <v>103227</v>
      </c>
      <c r="O187" t="s">
        <v>425</v>
      </c>
      <c r="P187" s="6">
        <v>161026.33333333334</v>
      </c>
      <c r="Q187" s="38"/>
    </row>
    <row r="188" spans="1:17" x14ac:dyDescent="0.2">
      <c r="A188" s="59">
        <v>1962</v>
      </c>
      <c r="B188" s="59" t="s">
        <v>494</v>
      </c>
      <c r="C188" s="62">
        <v>120128</v>
      </c>
      <c r="G188" s="65">
        <v>1962</v>
      </c>
      <c r="H188" s="65" t="s">
        <v>494</v>
      </c>
      <c r="I188" s="62">
        <v>16738</v>
      </c>
      <c r="K188" s="65">
        <v>1962</v>
      </c>
      <c r="L188" s="65" t="s">
        <v>494</v>
      </c>
      <c r="M188" s="6">
        <f t="shared" si="2"/>
        <v>103390</v>
      </c>
      <c r="O188" t="s">
        <v>426</v>
      </c>
      <c r="P188" s="6">
        <v>161364</v>
      </c>
      <c r="Q188" s="38"/>
    </row>
    <row r="189" spans="1:17" x14ac:dyDescent="0.2">
      <c r="A189" s="59">
        <v>1962</v>
      </c>
      <c r="B189" s="59" t="s">
        <v>495</v>
      </c>
      <c r="C189" s="62">
        <v>120323</v>
      </c>
      <c r="G189" s="65">
        <v>1962</v>
      </c>
      <c r="H189" s="65" t="s">
        <v>495</v>
      </c>
      <c r="I189" s="62">
        <v>16762</v>
      </c>
      <c r="K189" s="65">
        <v>1962</v>
      </c>
      <c r="L189" s="65" t="s">
        <v>495</v>
      </c>
      <c r="M189" s="6">
        <f t="shared" si="2"/>
        <v>103561</v>
      </c>
      <c r="O189" t="s">
        <v>427</v>
      </c>
      <c r="P189" s="6">
        <v>161788.66666666666</v>
      </c>
      <c r="Q189" s="38"/>
    </row>
    <row r="190" spans="1:17" x14ac:dyDescent="0.2">
      <c r="A190" s="59">
        <v>1962</v>
      </c>
      <c r="B190" s="59" t="s">
        <v>496</v>
      </c>
      <c r="C190" s="62">
        <v>120653</v>
      </c>
      <c r="G190" s="65">
        <v>1962</v>
      </c>
      <c r="H190" s="65" t="s">
        <v>496</v>
      </c>
      <c r="I190" s="62">
        <v>16794</v>
      </c>
      <c r="K190" s="65">
        <v>1962</v>
      </c>
      <c r="L190" s="65" t="s">
        <v>496</v>
      </c>
      <c r="M190" s="6">
        <f t="shared" si="2"/>
        <v>103859</v>
      </c>
      <c r="O190" t="s">
        <v>428</v>
      </c>
      <c r="P190" s="6">
        <v>162074.66666666666</v>
      </c>
      <c r="Q190" s="38"/>
    </row>
    <row r="191" spans="1:17" x14ac:dyDescent="0.2">
      <c r="A191" s="59">
        <v>1962</v>
      </c>
      <c r="B191" s="59" t="s">
        <v>497</v>
      </c>
      <c r="C191" s="62">
        <v>120856</v>
      </c>
      <c r="G191" s="65">
        <v>1962</v>
      </c>
      <c r="H191" s="65" t="s">
        <v>497</v>
      </c>
      <c r="I191" s="62">
        <v>16825</v>
      </c>
      <c r="K191" s="65">
        <v>1962</v>
      </c>
      <c r="L191" s="65" t="s">
        <v>497</v>
      </c>
      <c r="M191" s="6">
        <f t="shared" si="2"/>
        <v>104031</v>
      </c>
      <c r="O191" t="s">
        <v>429</v>
      </c>
      <c r="P191" s="6">
        <v>162369</v>
      </c>
      <c r="Q191" s="38"/>
    </row>
    <row r="192" spans="1:17" x14ac:dyDescent="0.2">
      <c r="A192" s="59">
        <v>1962</v>
      </c>
      <c r="B192" s="59" t="s">
        <v>498</v>
      </c>
      <c r="C192" s="62">
        <v>121045</v>
      </c>
      <c r="G192" s="65">
        <v>1962</v>
      </c>
      <c r="H192" s="65" t="s">
        <v>498</v>
      </c>
      <c r="I192" s="62">
        <v>16850</v>
      </c>
      <c r="K192" s="65">
        <v>1962</v>
      </c>
      <c r="L192" s="65" t="s">
        <v>498</v>
      </c>
      <c r="M192" s="6">
        <f t="shared" si="2"/>
        <v>104195</v>
      </c>
      <c r="O192" t="s">
        <v>430</v>
      </c>
      <c r="P192" s="6">
        <v>162801</v>
      </c>
      <c r="Q192" s="38"/>
    </row>
    <row r="193" spans="1:17" x14ac:dyDescent="0.2">
      <c r="A193" s="59">
        <v>1962</v>
      </c>
      <c r="B193" s="59" t="s">
        <v>499</v>
      </c>
      <c r="C193" s="62">
        <v>121236</v>
      </c>
      <c r="G193" s="65">
        <v>1962</v>
      </c>
      <c r="H193" s="65" t="s">
        <v>499</v>
      </c>
      <c r="I193" s="62">
        <v>16880</v>
      </c>
      <c r="K193" s="65">
        <v>1962</v>
      </c>
      <c r="L193" s="65" t="s">
        <v>499</v>
      </c>
      <c r="M193" s="6">
        <f t="shared" si="2"/>
        <v>104356</v>
      </c>
      <c r="O193" t="s">
        <v>431</v>
      </c>
      <c r="P193" s="6">
        <v>163261.66666666666</v>
      </c>
      <c r="Q193" s="38"/>
    </row>
    <row r="194" spans="1:17" x14ac:dyDescent="0.2">
      <c r="A194" s="59">
        <v>1963</v>
      </c>
      <c r="B194" s="59" t="s">
        <v>488</v>
      </c>
      <c r="C194" s="62">
        <v>121463</v>
      </c>
      <c r="G194" s="65">
        <v>1963</v>
      </c>
      <c r="H194" s="65" t="s">
        <v>488</v>
      </c>
      <c r="I194" s="62">
        <v>16892</v>
      </c>
      <c r="K194" s="65">
        <v>1963</v>
      </c>
      <c r="L194" s="65" t="s">
        <v>488</v>
      </c>
      <c r="M194" s="6">
        <f t="shared" si="2"/>
        <v>104571</v>
      </c>
      <c r="O194" t="s">
        <v>432</v>
      </c>
      <c r="P194" s="6">
        <v>163609.33333333334</v>
      </c>
      <c r="Q194" s="38"/>
    </row>
    <row r="195" spans="1:17" x14ac:dyDescent="0.2">
      <c r="A195" s="59">
        <v>1963</v>
      </c>
      <c r="B195" s="59" t="s">
        <v>489</v>
      </c>
      <c r="C195" s="62">
        <v>121633</v>
      </c>
      <c r="G195" s="65">
        <v>1963</v>
      </c>
      <c r="H195" s="65" t="s">
        <v>489</v>
      </c>
      <c r="I195" s="62">
        <v>16904</v>
      </c>
      <c r="K195" s="65">
        <v>1963</v>
      </c>
      <c r="L195" s="65" t="s">
        <v>489</v>
      </c>
      <c r="M195" s="6">
        <f t="shared" si="2"/>
        <v>104729</v>
      </c>
      <c r="O195" t="s">
        <v>433</v>
      </c>
      <c r="P195" s="6">
        <v>163956</v>
      </c>
      <c r="Q195" s="38"/>
    </row>
    <row r="196" spans="1:17" x14ac:dyDescent="0.2">
      <c r="A196" s="59">
        <v>1963</v>
      </c>
      <c r="B196" s="59" t="s">
        <v>490</v>
      </c>
      <c r="C196" s="62">
        <v>121824</v>
      </c>
      <c r="G196" s="65">
        <v>1963</v>
      </c>
      <c r="H196" s="65" t="s">
        <v>490</v>
      </c>
      <c r="I196" s="62">
        <v>16927</v>
      </c>
      <c r="K196" s="65">
        <v>1963</v>
      </c>
      <c r="L196" s="65" t="s">
        <v>490</v>
      </c>
      <c r="M196" s="6">
        <f t="shared" si="2"/>
        <v>104897</v>
      </c>
      <c r="O196" t="s">
        <v>434</v>
      </c>
      <c r="P196" s="6">
        <v>164385</v>
      </c>
      <c r="Q196" s="38"/>
    </row>
    <row r="197" spans="1:17" x14ac:dyDescent="0.2">
      <c r="A197" s="59">
        <v>1963</v>
      </c>
      <c r="B197" s="59" t="s">
        <v>491</v>
      </c>
      <c r="C197" s="62">
        <v>121986</v>
      </c>
      <c r="G197" s="65">
        <v>1963</v>
      </c>
      <c r="H197" s="65" t="s">
        <v>491</v>
      </c>
      <c r="I197" s="62">
        <v>16932</v>
      </c>
      <c r="K197" s="65">
        <v>1963</v>
      </c>
      <c r="L197" s="65" t="s">
        <v>491</v>
      </c>
      <c r="M197" s="6">
        <f t="shared" si="2"/>
        <v>105054</v>
      </c>
      <c r="O197" t="s">
        <v>435</v>
      </c>
      <c r="P197" s="6">
        <v>164864.33333333334</v>
      </c>
      <c r="Q197" s="38"/>
    </row>
    <row r="198" spans="1:17" x14ac:dyDescent="0.2">
      <c r="A198" s="59">
        <v>1963</v>
      </c>
      <c r="B198" s="59" t="s">
        <v>492</v>
      </c>
      <c r="C198" s="62">
        <v>122162</v>
      </c>
      <c r="G198" s="65">
        <v>1963</v>
      </c>
      <c r="H198" s="65" t="s">
        <v>492</v>
      </c>
      <c r="I198" s="62">
        <v>16938</v>
      </c>
      <c r="K198" s="65">
        <v>1963</v>
      </c>
      <c r="L198" s="65" t="s">
        <v>492</v>
      </c>
      <c r="M198" s="6">
        <f t="shared" si="2"/>
        <v>105224</v>
      </c>
      <c r="O198" t="s">
        <v>436</v>
      </c>
      <c r="P198" s="6">
        <v>165234</v>
      </c>
      <c r="Q198" s="38"/>
    </row>
    <row r="199" spans="1:17" x14ac:dyDescent="0.2">
      <c r="A199" s="59">
        <v>1963</v>
      </c>
      <c r="B199" s="59" t="s">
        <v>493</v>
      </c>
      <c r="C199" s="62">
        <v>122352</v>
      </c>
      <c r="G199" s="65">
        <v>1963</v>
      </c>
      <c r="H199" s="65" t="s">
        <v>493</v>
      </c>
      <c r="I199" s="62">
        <v>16959</v>
      </c>
      <c r="K199" s="65">
        <v>1963</v>
      </c>
      <c r="L199" s="65" t="s">
        <v>493</v>
      </c>
      <c r="M199" s="6">
        <f t="shared" si="2"/>
        <v>105393</v>
      </c>
      <c r="O199" t="s">
        <v>437</v>
      </c>
      <c r="P199" s="6">
        <v>165582.33333333334</v>
      </c>
      <c r="Q199" s="38"/>
    </row>
    <row r="200" spans="1:17" x14ac:dyDescent="0.2">
      <c r="A200" s="59">
        <v>1963</v>
      </c>
      <c r="B200" s="59" t="s">
        <v>494</v>
      </c>
      <c r="C200" s="62">
        <v>122521</v>
      </c>
      <c r="G200" s="65">
        <v>1963</v>
      </c>
      <c r="H200" s="65" t="s">
        <v>494</v>
      </c>
      <c r="I200" s="62">
        <v>16950</v>
      </c>
      <c r="K200" s="65">
        <v>1963</v>
      </c>
      <c r="L200" s="65" t="s">
        <v>494</v>
      </c>
      <c r="M200" s="6">
        <f t="shared" si="2"/>
        <v>105571</v>
      </c>
      <c r="O200" t="s">
        <v>438</v>
      </c>
      <c r="P200" s="6">
        <v>165951.33333333334</v>
      </c>
      <c r="Q200" s="38"/>
    </row>
    <row r="201" spans="1:17" x14ac:dyDescent="0.2">
      <c r="A201" s="59">
        <v>1963</v>
      </c>
      <c r="B201" s="59" t="s">
        <v>495</v>
      </c>
      <c r="C201" s="62">
        <v>122667</v>
      </c>
      <c r="G201" s="65">
        <v>1963</v>
      </c>
      <c r="H201" s="65" t="s">
        <v>495</v>
      </c>
      <c r="I201" s="62">
        <v>16942</v>
      </c>
      <c r="K201" s="65">
        <v>1963</v>
      </c>
      <c r="L201" s="65" t="s">
        <v>495</v>
      </c>
      <c r="M201" s="6">
        <f t="shared" si="2"/>
        <v>105725</v>
      </c>
      <c r="O201" t="s">
        <v>439</v>
      </c>
      <c r="P201" s="6">
        <v>166439.33333333334</v>
      </c>
      <c r="Q201" s="38"/>
    </row>
    <row r="202" spans="1:17" x14ac:dyDescent="0.2">
      <c r="A202" s="59">
        <v>1963</v>
      </c>
      <c r="B202" s="59" t="s">
        <v>496</v>
      </c>
      <c r="C202" s="62">
        <v>122821</v>
      </c>
      <c r="G202" s="65">
        <v>1963</v>
      </c>
      <c r="H202" s="65" t="s">
        <v>496</v>
      </c>
      <c r="I202" s="62">
        <v>16934</v>
      </c>
      <c r="K202" s="65">
        <v>1963</v>
      </c>
      <c r="L202" s="65" t="s">
        <v>496</v>
      </c>
      <c r="M202" s="6">
        <f t="shared" si="2"/>
        <v>105887</v>
      </c>
      <c r="O202" t="s">
        <v>440</v>
      </c>
      <c r="P202" s="6">
        <v>166582.66666666666</v>
      </c>
      <c r="Q202" s="38"/>
    </row>
    <row r="203" spans="1:17" x14ac:dyDescent="0.2">
      <c r="A203" s="59">
        <v>1963</v>
      </c>
      <c r="B203" s="59" t="s">
        <v>497</v>
      </c>
      <c r="C203" s="62">
        <v>123014</v>
      </c>
      <c r="G203" s="65">
        <v>1963</v>
      </c>
      <c r="H203" s="65" t="s">
        <v>497</v>
      </c>
      <c r="I203" s="62">
        <v>16967</v>
      </c>
      <c r="K203" s="65">
        <v>1963</v>
      </c>
      <c r="L203" s="65" t="s">
        <v>497</v>
      </c>
      <c r="M203" s="6">
        <f t="shared" si="2"/>
        <v>106047</v>
      </c>
      <c r="O203" t="s">
        <v>441</v>
      </c>
      <c r="P203" s="6">
        <v>166903.66666666666</v>
      </c>
      <c r="Q203" s="38"/>
    </row>
    <row r="204" spans="1:17" x14ac:dyDescent="0.2">
      <c r="A204" s="59">
        <v>1963</v>
      </c>
      <c r="B204" s="59" t="s">
        <v>498</v>
      </c>
      <c r="C204" s="62">
        <v>123192</v>
      </c>
      <c r="G204" s="65">
        <v>1963</v>
      </c>
      <c r="H204" s="65" t="s">
        <v>498</v>
      </c>
      <c r="I204" s="62">
        <v>16991</v>
      </c>
      <c r="K204" s="65">
        <v>1963</v>
      </c>
      <c r="L204" s="65" t="s">
        <v>498</v>
      </c>
      <c r="M204" s="6">
        <f t="shared" si="2"/>
        <v>106201</v>
      </c>
      <c r="O204" t="s">
        <v>442</v>
      </c>
      <c r="P204" s="6">
        <v>167306.33333333334</v>
      </c>
      <c r="Q204" s="38"/>
    </row>
    <row r="205" spans="1:17" x14ac:dyDescent="0.2">
      <c r="A205" s="59">
        <v>1963</v>
      </c>
      <c r="B205" s="59" t="s">
        <v>499</v>
      </c>
      <c r="C205" s="62">
        <v>123360</v>
      </c>
      <c r="G205" s="65">
        <v>1963</v>
      </c>
      <c r="H205" s="65" t="s">
        <v>499</v>
      </c>
      <c r="I205" s="62">
        <v>17014</v>
      </c>
      <c r="K205" s="65">
        <v>1963</v>
      </c>
      <c r="L205" s="65" t="s">
        <v>499</v>
      </c>
      <c r="M205" s="6">
        <f t="shared" si="2"/>
        <v>106346</v>
      </c>
      <c r="O205" t="s">
        <v>443</v>
      </c>
      <c r="P205" s="6">
        <v>167753.33333333334</v>
      </c>
      <c r="Q205" s="38"/>
    </row>
    <row r="206" spans="1:17" x14ac:dyDescent="0.2">
      <c r="A206" s="59">
        <v>1964</v>
      </c>
      <c r="B206" s="59" t="s">
        <v>488</v>
      </c>
      <c r="C206" s="62">
        <v>123560</v>
      </c>
      <c r="G206" s="65">
        <v>1964</v>
      </c>
      <c r="H206" s="65" t="s">
        <v>488</v>
      </c>
      <c r="I206" s="62">
        <v>17033</v>
      </c>
      <c r="K206" s="65">
        <v>1964</v>
      </c>
      <c r="L206" s="65" t="s">
        <v>488</v>
      </c>
      <c r="M206" s="6">
        <f t="shared" si="2"/>
        <v>106527</v>
      </c>
      <c r="O206" t="s">
        <v>444</v>
      </c>
      <c r="P206" s="6">
        <v>168093</v>
      </c>
      <c r="Q206" s="38"/>
    </row>
    <row r="207" spans="1:17" x14ac:dyDescent="0.2">
      <c r="A207" s="59">
        <v>1964</v>
      </c>
      <c r="B207" s="59" t="s">
        <v>489</v>
      </c>
      <c r="C207" s="62">
        <v>123707</v>
      </c>
      <c r="G207" s="65">
        <v>1964</v>
      </c>
      <c r="H207" s="65" t="s">
        <v>489</v>
      </c>
      <c r="I207" s="62">
        <v>17045</v>
      </c>
      <c r="K207" s="65">
        <v>1964</v>
      </c>
      <c r="L207" s="65" t="s">
        <v>489</v>
      </c>
      <c r="M207" s="6">
        <f t="shared" ref="M207:M270" si="3">C207-I207</f>
        <v>106662</v>
      </c>
      <c r="O207" t="s">
        <v>445</v>
      </c>
      <c r="P207" s="6">
        <v>168607</v>
      </c>
      <c r="Q207" s="38"/>
    </row>
    <row r="208" spans="1:17" x14ac:dyDescent="0.2">
      <c r="A208" s="59">
        <v>1964</v>
      </c>
      <c r="B208" s="59" t="s">
        <v>490</v>
      </c>
      <c r="C208" s="62">
        <v>123857</v>
      </c>
      <c r="G208" s="65">
        <v>1964</v>
      </c>
      <c r="H208" s="65" t="s">
        <v>490</v>
      </c>
      <c r="I208" s="62">
        <v>17061</v>
      </c>
      <c r="K208" s="65">
        <v>1964</v>
      </c>
      <c r="L208" s="65" t="s">
        <v>490</v>
      </c>
      <c r="M208" s="6">
        <f t="shared" si="3"/>
        <v>106796</v>
      </c>
      <c r="O208" t="s">
        <v>446</v>
      </c>
      <c r="P208" s="6">
        <v>169081.33333333334</v>
      </c>
      <c r="Q208" s="38"/>
    </row>
    <row r="209" spans="1:17" x14ac:dyDescent="0.2">
      <c r="A209" s="59">
        <v>1964</v>
      </c>
      <c r="B209" s="59" t="s">
        <v>491</v>
      </c>
      <c r="C209" s="62">
        <v>124019</v>
      </c>
      <c r="G209" s="65">
        <v>1964</v>
      </c>
      <c r="H209" s="65" t="s">
        <v>491</v>
      </c>
      <c r="I209" s="62">
        <v>17075</v>
      </c>
      <c r="K209" s="65">
        <v>1964</v>
      </c>
      <c r="L209" s="65" t="s">
        <v>491</v>
      </c>
      <c r="M209" s="6">
        <f t="shared" si="3"/>
        <v>106944</v>
      </c>
      <c r="O209" t="s">
        <v>447</v>
      </c>
      <c r="P209" s="6">
        <v>169575.66666666666</v>
      </c>
      <c r="Q209" s="38"/>
    </row>
    <row r="210" spans="1:17" x14ac:dyDescent="0.2">
      <c r="A210" s="59">
        <v>1964</v>
      </c>
      <c r="B210" s="59" t="s">
        <v>492</v>
      </c>
      <c r="C210" s="62">
        <v>124204</v>
      </c>
      <c r="G210" s="65">
        <v>1964</v>
      </c>
      <c r="H210" s="65" t="s">
        <v>492</v>
      </c>
      <c r="I210" s="62">
        <v>17107</v>
      </c>
      <c r="K210" s="65">
        <v>1964</v>
      </c>
      <c r="L210" s="65" t="s">
        <v>492</v>
      </c>
      <c r="M210" s="6">
        <f t="shared" si="3"/>
        <v>107097</v>
      </c>
      <c r="O210" t="s">
        <v>448</v>
      </c>
      <c r="P210" s="6">
        <v>170458</v>
      </c>
      <c r="Q210" s="38"/>
    </row>
    <row r="211" spans="1:17" x14ac:dyDescent="0.2">
      <c r="A211" s="59">
        <v>1964</v>
      </c>
      <c r="B211" s="59" t="s">
        <v>493</v>
      </c>
      <c r="C211" s="62">
        <v>124386</v>
      </c>
      <c r="G211" s="65">
        <v>1964</v>
      </c>
      <c r="H211" s="65" t="s">
        <v>493</v>
      </c>
      <c r="I211" s="62">
        <v>17131</v>
      </c>
      <c r="K211" s="65">
        <v>1964</v>
      </c>
      <c r="L211" s="65" t="s">
        <v>493</v>
      </c>
      <c r="M211" s="6">
        <f t="shared" si="3"/>
        <v>107255</v>
      </c>
      <c r="O211" t="s">
        <v>449</v>
      </c>
      <c r="P211" s="6">
        <v>170924</v>
      </c>
      <c r="Q211" s="38"/>
    </row>
    <row r="212" spans="1:17" x14ac:dyDescent="0.2">
      <c r="A212" s="59">
        <v>1964</v>
      </c>
      <c r="B212" s="59" t="s">
        <v>494</v>
      </c>
      <c r="C212" s="62">
        <v>124567</v>
      </c>
      <c r="G212" s="65">
        <v>1964</v>
      </c>
      <c r="H212" s="65" t="s">
        <v>494</v>
      </c>
      <c r="I212" s="62">
        <v>17155</v>
      </c>
      <c r="K212" s="65">
        <v>1964</v>
      </c>
      <c r="L212" s="65" t="s">
        <v>494</v>
      </c>
      <c r="M212" s="6">
        <f t="shared" si="3"/>
        <v>107412</v>
      </c>
      <c r="O212" t="s">
        <v>450</v>
      </c>
      <c r="P212" s="6">
        <v>171343.33333333334</v>
      </c>
      <c r="Q212" s="38"/>
    </row>
    <row r="213" spans="1:17" x14ac:dyDescent="0.2">
      <c r="A213" s="59">
        <v>1964</v>
      </c>
      <c r="B213" s="59" t="s">
        <v>495</v>
      </c>
      <c r="C213" s="62">
        <v>124731</v>
      </c>
      <c r="G213" s="65">
        <v>1964</v>
      </c>
      <c r="H213" s="65" t="s">
        <v>495</v>
      </c>
      <c r="I213" s="62">
        <v>17183</v>
      </c>
      <c r="K213" s="65">
        <v>1964</v>
      </c>
      <c r="L213" s="65" t="s">
        <v>495</v>
      </c>
      <c r="M213" s="6">
        <f t="shared" si="3"/>
        <v>107548</v>
      </c>
      <c r="O213" t="s">
        <v>451</v>
      </c>
      <c r="P213" s="6">
        <v>171851</v>
      </c>
      <c r="Q213" s="38"/>
    </row>
    <row r="214" spans="1:17" x14ac:dyDescent="0.2">
      <c r="A214" s="59">
        <v>1964</v>
      </c>
      <c r="B214" s="59" t="s">
        <v>496</v>
      </c>
      <c r="C214" s="62">
        <v>124920</v>
      </c>
      <c r="G214" s="65">
        <v>1964</v>
      </c>
      <c r="H214" s="65" t="s">
        <v>496</v>
      </c>
      <c r="I214" s="62">
        <v>17213</v>
      </c>
      <c r="K214" s="65">
        <v>1964</v>
      </c>
      <c r="L214" s="65" t="s">
        <v>496</v>
      </c>
      <c r="M214" s="6">
        <f t="shared" si="3"/>
        <v>107707</v>
      </c>
      <c r="O214" t="s">
        <v>452</v>
      </c>
      <c r="P214" s="6">
        <v>172233.66666666666</v>
      </c>
      <c r="Q214" s="38"/>
    </row>
    <row r="215" spans="1:17" x14ac:dyDescent="0.2">
      <c r="A215" s="59">
        <v>1964</v>
      </c>
      <c r="B215" s="59" t="s">
        <v>497</v>
      </c>
      <c r="C215" s="62">
        <v>125108</v>
      </c>
      <c r="G215" s="65">
        <v>1964</v>
      </c>
      <c r="H215" s="65" t="s">
        <v>497</v>
      </c>
      <c r="I215" s="62">
        <v>17244</v>
      </c>
      <c r="K215" s="65">
        <v>1964</v>
      </c>
      <c r="L215" s="65" t="s">
        <v>497</v>
      </c>
      <c r="M215" s="6">
        <f t="shared" si="3"/>
        <v>107864</v>
      </c>
      <c r="O215" t="s">
        <v>453</v>
      </c>
      <c r="P215" s="6">
        <v>172728.33333333334</v>
      </c>
      <c r="Q215" s="38"/>
    </row>
    <row r="216" spans="1:17" x14ac:dyDescent="0.2">
      <c r="A216" s="59">
        <v>1964</v>
      </c>
      <c r="B216" s="59" t="s">
        <v>498</v>
      </c>
      <c r="C216" s="62">
        <v>125291</v>
      </c>
      <c r="G216" s="65">
        <v>1964</v>
      </c>
      <c r="H216" s="65" t="s">
        <v>498</v>
      </c>
      <c r="I216" s="62">
        <v>17270</v>
      </c>
      <c r="K216" s="65">
        <v>1964</v>
      </c>
      <c r="L216" s="65" t="s">
        <v>498</v>
      </c>
      <c r="M216" s="6">
        <f t="shared" si="3"/>
        <v>108021</v>
      </c>
      <c r="O216" t="s">
        <v>454</v>
      </c>
      <c r="P216" s="6">
        <v>173183.33333333334</v>
      </c>
      <c r="Q216" s="38"/>
    </row>
    <row r="217" spans="1:17" x14ac:dyDescent="0.2">
      <c r="A217" s="59">
        <v>1964</v>
      </c>
      <c r="B217" s="59" t="s">
        <v>499</v>
      </c>
      <c r="C217" s="62">
        <v>125468</v>
      </c>
      <c r="G217" s="65">
        <v>1964</v>
      </c>
      <c r="H217" s="65" t="s">
        <v>499</v>
      </c>
      <c r="I217" s="62">
        <v>17296</v>
      </c>
      <c r="K217" s="65">
        <v>1964</v>
      </c>
      <c r="L217" s="65" t="s">
        <v>499</v>
      </c>
      <c r="M217" s="6">
        <f t="shared" si="3"/>
        <v>108172</v>
      </c>
      <c r="O217" t="s">
        <v>455</v>
      </c>
      <c r="P217" s="6">
        <v>173785.33333333334</v>
      </c>
      <c r="Q217" s="38"/>
    </row>
    <row r="218" spans="1:17" x14ac:dyDescent="0.2">
      <c r="A218" s="59">
        <v>1965</v>
      </c>
      <c r="B218" s="59" t="s">
        <v>488</v>
      </c>
      <c r="C218" s="62">
        <v>125647</v>
      </c>
      <c r="G218" s="65">
        <v>1965</v>
      </c>
      <c r="H218" s="65" t="s">
        <v>488</v>
      </c>
      <c r="I218" s="62">
        <v>17312</v>
      </c>
      <c r="K218" s="65">
        <v>1965</v>
      </c>
      <c r="L218" s="65" t="s">
        <v>488</v>
      </c>
      <c r="M218" s="6">
        <f t="shared" si="3"/>
        <v>108335</v>
      </c>
      <c r="O218" t="s">
        <v>456</v>
      </c>
      <c r="P218" s="6">
        <v>174507.66666666666</v>
      </c>
      <c r="Q218" s="38"/>
    </row>
    <row r="219" spans="1:17" x14ac:dyDescent="0.2">
      <c r="A219" s="59">
        <v>1965</v>
      </c>
      <c r="B219" s="59" t="s">
        <v>489</v>
      </c>
      <c r="C219" s="62">
        <v>125810</v>
      </c>
      <c r="G219" s="65">
        <v>1965</v>
      </c>
      <c r="H219" s="65" t="s">
        <v>489</v>
      </c>
      <c r="I219" s="62">
        <v>17329</v>
      </c>
      <c r="K219" s="65">
        <v>1965</v>
      </c>
      <c r="L219" s="65" t="s">
        <v>489</v>
      </c>
      <c r="M219" s="6">
        <f t="shared" si="3"/>
        <v>108481</v>
      </c>
      <c r="O219" t="s">
        <v>457</v>
      </c>
      <c r="P219" s="6">
        <v>174988</v>
      </c>
      <c r="Q219" s="38"/>
    </row>
    <row r="220" spans="1:17" x14ac:dyDescent="0.2">
      <c r="A220" s="59">
        <v>1965</v>
      </c>
      <c r="B220" s="59" t="s">
        <v>490</v>
      </c>
      <c r="C220" s="62">
        <v>125985</v>
      </c>
      <c r="G220" s="65">
        <v>1965</v>
      </c>
      <c r="H220" s="65" t="s">
        <v>490</v>
      </c>
      <c r="I220" s="62">
        <v>17354</v>
      </c>
      <c r="K220" s="65">
        <v>1965</v>
      </c>
      <c r="L220" s="65" t="s">
        <v>490</v>
      </c>
      <c r="M220" s="6">
        <f t="shared" si="3"/>
        <v>108631</v>
      </c>
      <c r="O220" t="s">
        <v>458</v>
      </c>
      <c r="P220" s="6">
        <v>175480</v>
      </c>
      <c r="Q220" s="38"/>
    </row>
    <row r="221" spans="1:17" x14ac:dyDescent="0.2">
      <c r="A221" s="59">
        <v>1965</v>
      </c>
      <c r="B221" s="59" t="s">
        <v>491</v>
      </c>
      <c r="C221" s="62">
        <v>126155</v>
      </c>
      <c r="G221" s="65">
        <v>1965</v>
      </c>
      <c r="H221" s="65" t="s">
        <v>491</v>
      </c>
      <c r="I221" s="62">
        <v>17365</v>
      </c>
      <c r="K221" s="65">
        <v>1965</v>
      </c>
      <c r="L221" s="65" t="s">
        <v>491</v>
      </c>
      <c r="M221" s="6">
        <f t="shared" si="3"/>
        <v>108790</v>
      </c>
      <c r="O221" t="s">
        <v>459</v>
      </c>
      <c r="P221" s="6">
        <v>176100.66666666666</v>
      </c>
      <c r="Q221" s="38"/>
    </row>
    <row r="222" spans="1:17" x14ac:dyDescent="0.2">
      <c r="A222" s="59">
        <v>1965</v>
      </c>
      <c r="B222" s="59" t="s">
        <v>492</v>
      </c>
      <c r="C222" s="62">
        <v>126320</v>
      </c>
      <c r="G222" s="65">
        <v>1965</v>
      </c>
      <c r="H222" s="65" t="s">
        <v>492</v>
      </c>
      <c r="I222" s="62">
        <v>17384</v>
      </c>
      <c r="K222" s="65">
        <v>1965</v>
      </c>
      <c r="L222" s="65" t="s">
        <v>492</v>
      </c>
      <c r="M222" s="6">
        <f t="shared" si="3"/>
        <v>108936</v>
      </c>
      <c r="O222" t="s">
        <v>460</v>
      </c>
      <c r="P222" s="6">
        <v>178274.33333333334</v>
      </c>
      <c r="Q222" s="38"/>
    </row>
    <row r="223" spans="1:17" x14ac:dyDescent="0.2">
      <c r="A223" s="59">
        <v>1965</v>
      </c>
      <c r="B223" s="59" t="s">
        <v>493</v>
      </c>
      <c r="C223" s="62">
        <v>126499</v>
      </c>
      <c r="G223" s="65">
        <v>1965</v>
      </c>
      <c r="H223" s="65" t="s">
        <v>493</v>
      </c>
      <c r="I223" s="62">
        <v>17406</v>
      </c>
      <c r="K223" s="65">
        <v>1965</v>
      </c>
      <c r="L223" s="65" t="s">
        <v>493</v>
      </c>
      <c r="M223" s="6">
        <f t="shared" si="3"/>
        <v>109093</v>
      </c>
      <c r="O223" t="s">
        <v>461</v>
      </c>
      <c r="P223" s="6">
        <v>178789.33333333334</v>
      </c>
      <c r="Q223" s="38"/>
    </row>
    <row r="224" spans="1:17" x14ac:dyDescent="0.2">
      <c r="A224" s="59">
        <v>1965</v>
      </c>
      <c r="B224" s="59" t="s">
        <v>494</v>
      </c>
      <c r="C224" s="62">
        <v>126573</v>
      </c>
      <c r="G224" s="65">
        <v>1965</v>
      </c>
      <c r="H224" s="65" t="s">
        <v>494</v>
      </c>
      <c r="I224" s="62">
        <v>17435</v>
      </c>
      <c r="K224" s="65">
        <v>1965</v>
      </c>
      <c r="L224" s="65" t="s">
        <v>494</v>
      </c>
      <c r="M224" s="6">
        <f t="shared" si="3"/>
        <v>109138</v>
      </c>
      <c r="O224" t="s">
        <v>462</v>
      </c>
      <c r="P224" s="6">
        <v>179399.66666666666</v>
      </c>
      <c r="Q224" s="38"/>
    </row>
    <row r="225" spans="1:17" x14ac:dyDescent="0.2">
      <c r="A225" s="59">
        <v>1965</v>
      </c>
      <c r="B225" s="59" t="s">
        <v>495</v>
      </c>
      <c r="C225" s="62">
        <v>126756</v>
      </c>
      <c r="G225" s="65">
        <v>1965</v>
      </c>
      <c r="H225" s="65" t="s">
        <v>495</v>
      </c>
      <c r="I225" s="62">
        <v>17459</v>
      </c>
      <c r="K225" s="65">
        <v>1965</v>
      </c>
      <c r="L225" s="65" t="s">
        <v>495</v>
      </c>
      <c r="M225" s="6">
        <f t="shared" si="3"/>
        <v>109297</v>
      </c>
      <c r="O225" t="s">
        <v>463</v>
      </c>
      <c r="P225" s="6">
        <v>179977.66666666666</v>
      </c>
      <c r="Q225" s="38"/>
    </row>
    <row r="226" spans="1:17" x14ac:dyDescent="0.2">
      <c r="A226" s="59">
        <v>1965</v>
      </c>
      <c r="B226" s="59" t="s">
        <v>496</v>
      </c>
      <c r="C226" s="62">
        <v>126906</v>
      </c>
      <c r="G226" s="65">
        <v>1965</v>
      </c>
      <c r="H226" s="65" t="s">
        <v>496</v>
      </c>
      <c r="I226" s="62">
        <v>17495</v>
      </c>
      <c r="K226" s="65">
        <v>1965</v>
      </c>
      <c r="L226" s="65" t="s">
        <v>496</v>
      </c>
      <c r="M226" s="6">
        <f t="shared" si="3"/>
        <v>109411</v>
      </c>
      <c r="O226" t="s">
        <v>464</v>
      </c>
      <c r="P226" s="6">
        <v>180499.33333333334</v>
      </c>
      <c r="Q226" s="38"/>
    </row>
    <row r="227" spans="1:17" x14ac:dyDescent="0.2">
      <c r="A227" s="59">
        <v>1965</v>
      </c>
      <c r="B227" s="59" t="s">
        <v>497</v>
      </c>
      <c r="C227" s="62">
        <v>127043</v>
      </c>
      <c r="G227" s="65">
        <v>1965</v>
      </c>
      <c r="H227" s="65" t="s">
        <v>497</v>
      </c>
      <c r="I227" s="62">
        <v>17527</v>
      </c>
      <c r="K227" s="65">
        <v>1965</v>
      </c>
      <c r="L227" s="65" t="s">
        <v>497</v>
      </c>
      <c r="M227" s="6">
        <f t="shared" si="3"/>
        <v>109516</v>
      </c>
      <c r="O227" t="s">
        <v>465</v>
      </c>
      <c r="P227" s="6">
        <v>181074.33333333334</v>
      </c>
      <c r="Q227" s="38"/>
    </row>
    <row r="228" spans="1:17" x14ac:dyDescent="0.2">
      <c r="A228" s="59">
        <v>1965</v>
      </c>
      <c r="B228" s="59" t="s">
        <v>498</v>
      </c>
      <c r="C228" s="62">
        <v>127171</v>
      </c>
      <c r="G228" s="65">
        <v>1965</v>
      </c>
      <c r="H228" s="65" t="s">
        <v>498</v>
      </c>
      <c r="I228" s="62">
        <v>17554</v>
      </c>
      <c r="K228" s="65">
        <v>1965</v>
      </c>
      <c r="L228" s="65" t="s">
        <v>498</v>
      </c>
      <c r="M228" s="6">
        <f t="shared" si="3"/>
        <v>109617</v>
      </c>
      <c r="O228" t="s">
        <v>466</v>
      </c>
      <c r="P228" s="6">
        <v>181771</v>
      </c>
      <c r="Q228" s="38"/>
    </row>
    <row r="229" spans="1:17" x14ac:dyDescent="0.2">
      <c r="A229" s="59">
        <v>1965</v>
      </c>
      <c r="B229" s="59" t="s">
        <v>499</v>
      </c>
      <c r="C229" s="62">
        <v>127294</v>
      </c>
      <c r="G229" s="65">
        <v>1965</v>
      </c>
      <c r="H229" s="65" t="s">
        <v>499</v>
      </c>
      <c r="I229" s="62">
        <v>17580</v>
      </c>
      <c r="K229" s="65">
        <v>1965</v>
      </c>
      <c r="L229" s="65" t="s">
        <v>499</v>
      </c>
      <c r="M229" s="6">
        <f t="shared" si="3"/>
        <v>109714</v>
      </c>
      <c r="O229" t="s">
        <v>467</v>
      </c>
      <c r="P229" s="6">
        <v>182338</v>
      </c>
      <c r="Q229" s="38"/>
    </row>
    <row r="230" spans="1:17" x14ac:dyDescent="0.2">
      <c r="A230" s="59">
        <v>1966</v>
      </c>
      <c r="B230" s="59" t="s">
        <v>488</v>
      </c>
      <c r="C230" s="62">
        <v>127394</v>
      </c>
      <c r="G230" s="65">
        <v>1966</v>
      </c>
      <c r="H230" s="65" t="s">
        <v>488</v>
      </c>
      <c r="I230" s="62">
        <v>17597</v>
      </c>
      <c r="K230" s="65">
        <v>1966</v>
      </c>
      <c r="L230" s="65" t="s">
        <v>488</v>
      </c>
      <c r="M230" s="6">
        <f t="shared" si="3"/>
        <v>109797</v>
      </c>
      <c r="O230" t="s">
        <v>468</v>
      </c>
      <c r="P230" s="6">
        <v>182898</v>
      </c>
      <c r="Q230" s="38"/>
    </row>
    <row r="231" spans="1:17" x14ac:dyDescent="0.2">
      <c r="A231" s="59">
        <v>1966</v>
      </c>
      <c r="B231" s="59" t="s">
        <v>489</v>
      </c>
      <c r="C231" s="62">
        <v>127514</v>
      </c>
      <c r="G231" s="65">
        <v>1966</v>
      </c>
      <c r="H231" s="65" t="s">
        <v>489</v>
      </c>
      <c r="I231" s="62">
        <v>17614</v>
      </c>
      <c r="K231" s="65">
        <v>1966</v>
      </c>
      <c r="L231" s="65" t="s">
        <v>489</v>
      </c>
      <c r="M231" s="6">
        <f t="shared" si="3"/>
        <v>109900</v>
      </c>
      <c r="O231" t="s">
        <v>175</v>
      </c>
      <c r="P231" s="6">
        <v>183448</v>
      </c>
      <c r="Q231" s="38"/>
    </row>
    <row r="232" spans="1:17" x14ac:dyDescent="0.2">
      <c r="A232" s="59">
        <v>1966</v>
      </c>
      <c r="B232" s="59" t="s">
        <v>490</v>
      </c>
      <c r="C232" s="62">
        <v>127626</v>
      </c>
      <c r="G232" s="65">
        <v>1966</v>
      </c>
      <c r="H232" s="65" t="s">
        <v>490</v>
      </c>
      <c r="I232" s="62">
        <v>17637</v>
      </c>
      <c r="K232" s="65">
        <v>1966</v>
      </c>
      <c r="L232" s="65" t="s">
        <v>490</v>
      </c>
      <c r="M232" s="6">
        <f t="shared" si="3"/>
        <v>109989</v>
      </c>
      <c r="O232" t="s">
        <v>469</v>
      </c>
      <c r="P232" s="6">
        <v>184092</v>
      </c>
      <c r="Q232" s="38"/>
    </row>
    <row r="233" spans="1:17" x14ac:dyDescent="0.2">
      <c r="A233" s="59">
        <v>1966</v>
      </c>
      <c r="B233" s="59" t="s">
        <v>491</v>
      </c>
      <c r="C233" s="62">
        <v>127744</v>
      </c>
      <c r="G233" s="65">
        <v>1966</v>
      </c>
      <c r="H233" s="65" t="s">
        <v>491</v>
      </c>
      <c r="I233" s="62">
        <v>17651</v>
      </c>
      <c r="K233" s="65">
        <v>1966</v>
      </c>
      <c r="L233" s="65" t="s">
        <v>491</v>
      </c>
      <c r="M233" s="6">
        <f t="shared" si="3"/>
        <v>110093</v>
      </c>
      <c r="O233" t="s">
        <v>177</v>
      </c>
      <c r="P233" s="6">
        <v>184609</v>
      </c>
      <c r="Q233" s="38"/>
    </row>
    <row r="234" spans="1:17" x14ac:dyDescent="0.2">
      <c r="A234" s="59">
        <v>1966</v>
      </c>
      <c r="B234" s="59" t="s">
        <v>492</v>
      </c>
      <c r="C234" s="62">
        <v>127879</v>
      </c>
      <c r="G234" s="65">
        <v>1966</v>
      </c>
      <c r="H234" s="65" t="s">
        <v>492</v>
      </c>
      <c r="I234" s="62">
        <v>17679</v>
      </c>
      <c r="K234" s="65">
        <v>1966</v>
      </c>
      <c r="L234" s="65" t="s">
        <v>492</v>
      </c>
      <c r="M234" s="6">
        <f t="shared" si="3"/>
        <v>110200</v>
      </c>
      <c r="O234" t="s">
        <v>470</v>
      </c>
      <c r="P234" s="6">
        <v>185983.33333333334</v>
      </c>
      <c r="Q234" s="38"/>
    </row>
    <row r="235" spans="1:17" x14ac:dyDescent="0.2">
      <c r="A235" s="59">
        <v>1966</v>
      </c>
      <c r="B235" s="59" t="s">
        <v>493</v>
      </c>
      <c r="C235" s="62">
        <v>127983</v>
      </c>
      <c r="G235" s="65">
        <v>1966</v>
      </c>
      <c r="H235" s="65" t="s">
        <v>493</v>
      </c>
      <c r="I235" s="62">
        <v>17697</v>
      </c>
      <c r="K235" s="65">
        <v>1966</v>
      </c>
      <c r="L235" s="65" t="s">
        <v>493</v>
      </c>
      <c r="M235" s="6">
        <f t="shared" si="3"/>
        <v>110286</v>
      </c>
      <c r="O235" t="s">
        <v>179</v>
      </c>
      <c r="P235" s="6">
        <v>186586.33333333334</v>
      </c>
      <c r="Q235" s="38"/>
    </row>
    <row r="236" spans="1:17" x14ac:dyDescent="0.2">
      <c r="A236" s="59">
        <v>1966</v>
      </c>
      <c r="B236" s="59" t="s">
        <v>494</v>
      </c>
      <c r="C236" s="62">
        <v>128102</v>
      </c>
      <c r="G236" s="65">
        <v>1966</v>
      </c>
      <c r="H236" s="65" t="s">
        <v>494</v>
      </c>
      <c r="I236" s="62">
        <v>17714</v>
      </c>
      <c r="K236" s="65">
        <v>1966</v>
      </c>
      <c r="L236" s="65" t="s">
        <v>494</v>
      </c>
      <c r="M236" s="6">
        <f t="shared" si="3"/>
        <v>110388</v>
      </c>
      <c r="O236" t="s">
        <v>184</v>
      </c>
      <c r="P236" s="6">
        <v>187223.66666666666</v>
      </c>
      <c r="Q236" s="38"/>
    </row>
    <row r="237" spans="1:17" x14ac:dyDescent="0.2">
      <c r="A237" s="59">
        <v>1966</v>
      </c>
      <c r="B237" s="59" t="s">
        <v>495</v>
      </c>
      <c r="C237" s="62">
        <v>128240</v>
      </c>
      <c r="G237" s="65">
        <v>1966</v>
      </c>
      <c r="H237" s="65" t="s">
        <v>495</v>
      </c>
      <c r="I237" s="62">
        <v>17742</v>
      </c>
      <c r="K237" s="65">
        <v>1966</v>
      </c>
      <c r="L237" s="65" t="s">
        <v>495</v>
      </c>
      <c r="M237" s="6">
        <f t="shared" si="3"/>
        <v>110498</v>
      </c>
      <c r="O237" t="s">
        <v>185</v>
      </c>
      <c r="P237" s="6">
        <v>187864.33333333334</v>
      </c>
      <c r="Q237" s="38"/>
    </row>
    <row r="238" spans="1:17" x14ac:dyDescent="0.2">
      <c r="A238" s="59">
        <v>1966</v>
      </c>
      <c r="B238" s="59" t="s">
        <v>496</v>
      </c>
      <c r="C238" s="62">
        <v>128359</v>
      </c>
      <c r="G238" s="65">
        <v>1966</v>
      </c>
      <c r="H238" s="65" t="s">
        <v>496</v>
      </c>
      <c r="I238" s="62">
        <v>17768</v>
      </c>
      <c r="K238" s="65">
        <v>1966</v>
      </c>
      <c r="L238" s="65" t="s">
        <v>496</v>
      </c>
      <c r="M238" s="6">
        <f t="shared" si="3"/>
        <v>110591</v>
      </c>
      <c r="O238" t="s">
        <v>187</v>
      </c>
      <c r="P238" s="6">
        <v>187892.33333333334</v>
      </c>
      <c r="Q238" s="38"/>
    </row>
    <row r="239" spans="1:17" x14ac:dyDescent="0.2">
      <c r="A239" s="59">
        <v>1966</v>
      </c>
      <c r="B239" s="59" t="s">
        <v>497</v>
      </c>
      <c r="C239" s="62">
        <v>128494</v>
      </c>
      <c r="G239" s="65">
        <v>1966</v>
      </c>
      <c r="H239" s="65" t="s">
        <v>497</v>
      </c>
      <c r="I239" s="62">
        <v>17803</v>
      </c>
      <c r="K239" s="65">
        <v>1966</v>
      </c>
      <c r="L239" s="65" t="s">
        <v>497</v>
      </c>
      <c r="M239" s="6">
        <f t="shared" si="3"/>
        <v>110691</v>
      </c>
      <c r="O239" t="s">
        <v>188</v>
      </c>
      <c r="P239" s="6">
        <v>188434.33333333334</v>
      </c>
      <c r="Q239" s="38"/>
    </row>
    <row r="240" spans="1:17" x14ac:dyDescent="0.2">
      <c r="A240" s="59">
        <v>1966</v>
      </c>
      <c r="B240" s="59" t="s">
        <v>498</v>
      </c>
      <c r="C240" s="62">
        <v>128627</v>
      </c>
      <c r="G240" s="65">
        <v>1966</v>
      </c>
      <c r="H240" s="65" t="s">
        <v>498</v>
      </c>
      <c r="I240" s="62">
        <v>17834</v>
      </c>
      <c r="K240" s="65">
        <v>1966</v>
      </c>
      <c r="L240" s="65" t="s">
        <v>498</v>
      </c>
      <c r="M240" s="6">
        <f t="shared" si="3"/>
        <v>110793</v>
      </c>
      <c r="O240" t="s">
        <v>189</v>
      </c>
      <c r="P240" s="6">
        <v>189023.66666666666</v>
      </c>
      <c r="Q240" s="38"/>
    </row>
    <row r="241" spans="1:17" x14ac:dyDescent="0.2">
      <c r="A241" s="59">
        <v>1966</v>
      </c>
      <c r="B241" s="59" t="s">
        <v>499</v>
      </c>
      <c r="C241" s="62">
        <v>128730</v>
      </c>
      <c r="G241" s="65">
        <v>1966</v>
      </c>
      <c r="H241" s="65" t="s">
        <v>499</v>
      </c>
      <c r="I241" s="62">
        <v>17860</v>
      </c>
      <c r="K241" s="65">
        <v>1966</v>
      </c>
      <c r="L241" s="65" t="s">
        <v>499</v>
      </c>
      <c r="M241" s="6">
        <f t="shared" si="3"/>
        <v>110870</v>
      </c>
      <c r="O241" t="s">
        <v>190</v>
      </c>
      <c r="P241" s="6">
        <v>189642</v>
      </c>
      <c r="Q241" s="38"/>
    </row>
    <row r="242" spans="1:17" x14ac:dyDescent="0.2">
      <c r="A242" s="59">
        <v>1967</v>
      </c>
      <c r="B242" s="59" t="s">
        <v>488</v>
      </c>
      <c r="C242" s="62">
        <v>128909</v>
      </c>
      <c r="G242" s="65">
        <v>1967</v>
      </c>
      <c r="H242" s="65" t="s">
        <v>488</v>
      </c>
      <c r="I242" s="62">
        <v>17888</v>
      </c>
      <c r="K242" s="65">
        <v>1967</v>
      </c>
      <c r="L242" s="65" t="s">
        <v>488</v>
      </c>
      <c r="M242" s="6">
        <f t="shared" si="3"/>
        <v>111021</v>
      </c>
      <c r="O242" t="s">
        <v>191</v>
      </c>
      <c r="P242" s="6">
        <v>190112.66666666666</v>
      </c>
      <c r="Q242" s="38"/>
    </row>
    <row r="243" spans="1:17" x14ac:dyDescent="0.2">
      <c r="A243" s="59">
        <v>1967</v>
      </c>
      <c r="B243" s="59" t="s">
        <v>489</v>
      </c>
      <c r="C243" s="62">
        <v>129032</v>
      </c>
      <c r="G243" s="65">
        <v>1967</v>
      </c>
      <c r="H243" s="65" t="s">
        <v>489</v>
      </c>
      <c r="I243" s="62">
        <v>17903</v>
      </c>
      <c r="K243" s="65">
        <v>1967</v>
      </c>
      <c r="L243" s="65" t="s">
        <v>489</v>
      </c>
      <c r="M243" s="6">
        <f t="shared" si="3"/>
        <v>111129</v>
      </c>
      <c r="O243" t="s">
        <v>192</v>
      </c>
      <c r="P243" s="6">
        <v>190664.33333333334</v>
      </c>
      <c r="Q243" s="38"/>
    </row>
    <row r="244" spans="1:17" x14ac:dyDescent="0.2">
      <c r="A244" s="59">
        <v>1967</v>
      </c>
      <c r="B244" s="59" t="s">
        <v>490</v>
      </c>
      <c r="C244" s="62">
        <v>129190</v>
      </c>
      <c r="G244" s="65">
        <v>1967</v>
      </c>
      <c r="H244" s="65" t="s">
        <v>490</v>
      </c>
      <c r="I244" s="62">
        <v>17932</v>
      </c>
      <c r="K244" s="65">
        <v>1967</v>
      </c>
      <c r="L244" s="65" t="s">
        <v>490</v>
      </c>
      <c r="M244" s="6">
        <f t="shared" si="3"/>
        <v>111258</v>
      </c>
      <c r="O244" t="s">
        <v>193</v>
      </c>
      <c r="P244" s="6">
        <v>191288.66666666666</v>
      </c>
      <c r="Q244" s="38"/>
    </row>
    <row r="245" spans="1:17" x14ac:dyDescent="0.2">
      <c r="A245" s="59">
        <v>1967</v>
      </c>
      <c r="B245" s="59" t="s">
        <v>491</v>
      </c>
      <c r="C245" s="62">
        <v>129344</v>
      </c>
      <c r="G245" s="65">
        <v>1967</v>
      </c>
      <c r="H245" s="65" t="s">
        <v>491</v>
      </c>
      <c r="I245" s="62">
        <v>17955</v>
      </c>
      <c r="K245" s="65">
        <v>1967</v>
      </c>
      <c r="L245" s="65" t="s">
        <v>491</v>
      </c>
      <c r="M245" s="6">
        <f t="shared" si="3"/>
        <v>111389</v>
      </c>
      <c r="O245" t="s">
        <v>194</v>
      </c>
      <c r="P245" s="6">
        <v>191991</v>
      </c>
      <c r="Q245" s="38"/>
    </row>
    <row r="246" spans="1:17" x14ac:dyDescent="0.2">
      <c r="A246" s="59">
        <v>1967</v>
      </c>
      <c r="B246" s="59" t="s">
        <v>492</v>
      </c>
      <c r="C246" s="62">
        <v>129515</v>
      </c>
      <c r="G246" s="65">
        <v>1967</v>
      </c>
      <c r="H246" s="65" t="s">
        <v>492</v>
      </c>
      <c r="I246" s="62">
        <v>17977</v>
      </c>
      <c r="K246" s="65">
        <v>1967</v>
      </c>
      <c r="L246" s="65" t="s">
        <v>492</v>
      </c>
      <c r="M246" s="6">
        <f t="shared" si="3"/>
        <v>111538</v>
      </c>
      <c r="O246" t="s">
        <v>195</v>
      </c>
      <c r="P246" s="6">
        <v>192357.66666666666</v>
      </c>
      <c r="Q246" s="38"/>
    </row>
    <row r="247" spans="1:17" x14ac:dyDescent="0.2">
      <c r="A247" s="59">
        <v>1967</v>
      </c>
      <c r="B247" s="59" t="s">
        <v>493</v>
      </c>
      <c r="C247" s="62">
        <v>129722</v>
      </c>
      <c r="G247" s="65">
        <v>1967</v>
      </c>
      <c r="H247" s="65" t="s">
        <v>493</v>
      </c>
      <c r="I247" s="62">
        <v>18004</v>
      </c>
      <c r="K247" s="65">
        <v>1967</v>
      </c>
      <c r="L247" s="65" t="s">
        <v>493</v>
      </c>
      <c r="M247" s="6">
        <f t="shared" si="3"/>
        <v>111718</v>
      </c>
      <c r="O247" t="s">
        <v>196</v>
      </c>
      <c r="P247" s="6">
        <v>192876</v>
      </c>
      <c r="Q247" s="38"/>
    </row>
    <row r="248" spans="1:17" x14ac:dyDescent="0.2">
      <c r="A248" s="59">
        <v>1967</v>
      </c>
      <c r="B248" s="59" t="s">
        <v>494</v>
      </c>
      <c r="C248" s="62">
        <v>129918</v>
      </c>
      <c r="G248" s="65">
        <v>1967</v>
      </c>
      <c r="H248" s="65" t="s">
        <v>494</v>
      </c>
      <c r="I248" s="62">
        <v>18032</v>
      </c>
      <c r="K248" s="65">
        <v>1967</v>
      </c>
      <c r="L248" s="65" t="s">
        <v>494</v>
      </c>
      <c r="M248" s="6">
        <f t="shared" si="3"/>
        <v>111886</v>
      </c>
      <c r="O248" t="s">
        <v>197</v>
      </c>
      <c r="P248" s="6">
        <v>193490</v>
      </c>
      <c r="Q248" s="38"/>
    </row>
    <row r="249" spans="1:17" x14ac:dyDescent="0.2">
      <c r="A249" s="59">
        <v>1967</v>
      </c>
      <c r="B249" s="59" t="s">
        <v>495</v>
      </c>
      <c r="C249" s="62">
        <v>130187</v>
      </c>
      <c r="G249" s="65">
        <v>1967</v>
      </c>
      <c r="H249" s="65" t="s">
        <v>495</v>
      </c>
      <c r="I249" s="62">
        <v>18064</v>
      </c>
      <c r="K249" s="65">
        <v>1967</v>
      </c>
      <c r="L249" s="65" t="s">
        <v>495</v>
      </c>
      <c r="M249" s="6">
        <f t="shared" si="3"/>
        <v>112123</v>
      </c>
      <c r="O249" t="s">
        <v>198</v>
      </c>
      <c r="P249" s="6">
        <v>194082</v>
      </c>
      <c r="Q249" s="38"/>
    </row>
    <row r="250" spans="1:17" x14ac:dyDescent="0.2">
      <c r="A250" s="59">
        <v>1967</v>
      </c>
      <c r="B250" s="59" t="s">
        <v>496</v>
      </c>
      <c r="C250" s="62">
        <v>130392</v>
      </c>
      <c r="G250" s="65">
        <v>1967</v>
      </c>
      <c r="H250" s="65" t="s">
        <v>496</v>
      </c>
      <c r="I250" s="62">
        <v>18103</v>
      </c>
      <c r="K250" s="65">
        <v>1967</v>
      </c>
      <c r="L250" s="65" t="s">
        <v>496</v>
      </c>
      <c r="M250" s="6">
        <f t="shared" si="3"/>
        <v>112289</v>
      </c>
      <c r="O250" t="s">
        <v>237</v>
      </c>
      <c r="P250" s="6">
        <v>194867.66666666666</v>
      </c>
      <c r="Q250" s="38"/>
    </row>
    <row r="251" spans="1:17" x14ac:dyDescent="0.2">
      <c r="A251" s="59">
        <v>1967</v>
      </c>
      <c r="B251" s="59" t="s">
        <v>497</v>
      </c>
      <c r="C251" s="62">
        <v>130582</v>
      </c>
      <c r="G251" s="65">
        <v>1967</v>
      </c>
      <c r="H251" s="65" t="s">
        <v>497</v>
      </c>
      <c r="I251" s="62">
        <v>18141</v>
      </c>
      <c r="K251" s="65">
        <v>1967</v>
      </c>
      <c r="L251" s="65" t="s">
        <v>497</v>
      </c>
      <c r="M251" s="6">
        <f t="shared" si="3"/>
        <v>112441</v>
      </c>
      <c r="O251" t="s">
        <v>239</v>
      </c>
      <c r="P251" s="6">
        <v>195352.66666666666</v>
      </c>
      <c r="Q251" s="38"/>
    </row>
    <row r="252" spans="1:17" x14ac:dyDescent="0.2">
      <c r="A252" s="59">
        <v>1967</v>
      </c>
      <c r="B252" s="59" t="s">
        <v>498</v>
      </c>
      <c r="C252" s="62">
        <v>130754</v>
      </c>
      <c r="G252" s="65">
        <v>1967</v>
      </c>
      <c r="H252" s="65" t="s">
        <v>498</v>
      </c>
      <c r="I252" s="62">
        <v>18165</v>
      </c>
      <c r="K252" s="65">
        <v>1967</v>
      </c>
      <c r="L252" s="65" t="s">
        <v>498</v>
      </c>
      <c r="M252" s="6">
        <f t="shared" si="3"/>
        <v>112589</v>
      </c>
      <c r="O252" t="s">
        <v>240</v>
      </c>
      <c r="P252" s="6">
        <v>195918.33333333334</v>
      </c>
      <c r="Q252" s="38"/>
    </row>
    <row r="253" spans="1:17" x14ac:dyDescent="0.2">
      <c r="A253" s="59">
        <v>1967</v>
      </c>
      <c r="B253" s="59" t="s">
        <v>499</v>
      </c>
      <c r="C253" s="62">
        <v>130936</v>
      </c>
      <c r="G253" s="65">
        <v>1967</v>
      </c>
      <c r="H253" s="65" t="s">
        <v>499</v>
      </c>
      <c r="I253" s="62">
        <v>18194</v>
      </c>
      <c r="K253" s="65">
        <v>1967</v>
      </c>
      <c r="L253" s="65" t="s">
        <v>499</v>
      </c>
      <c r="M253" s="6">
        <f t="shared" si="3"/>
        <v>112742</v>
      </c>
      <c r="O253" t="s">
        <v>241</v>
      </c>
      <c r="P253" s="6">
        <v>196417.33333333334</v>
      </c>
      <c r="Q253" s="38"/>
    </row>
    <row r="254" spans="1:17" x14ac:dyDescent="0.2">
      <c r="A254" s="59">
        <v>1968</v>
      </c>
      <c r="B254" s="59" t="s">
        <v>488</v>
      </c>
      <c r="C254" s="62">
        <v>131112</v>
      </c>
      <c r="G254" s="65">
        <v>1968</v>
      </c>
      <c r="H254" s="65" t="s">
        <v>488</v>
      </c>
      <c r="I254" s="62">
        <v>18213</v>
      </c>
      <c r="K254" s="65">
        <v>1968</v>
      </c>
      <c r="L254" s="65" t="s">
        <v>488</v>
      </c>
      <c r="M254" s="6">
        <f t="shared" si="3"/>
        <v>112899</v>
      </c>
      <c r="O254" t="s">
        <v>242</v>
      </c>
      <c r="P254" s="6">
        <v>195939.66666666666</v>
      </c>
      <c r="Q254" s="38"/>
    </row>
    <row r="255" spans="1:17" x14ac:dyDescent="0.2">
      <c r="A255" s="59">
        <v>1968</v>
      </c>
      <c r="B255" s="59" t="s">
        <v>489</v>
      </c>
      <c r="C255" s="62">
        <v>131277</v>
      </c>
      <c r="G255" s="65">
        <v>1968</v>
      </c>
      <c r="H255" s="65" t="s">
        <v>489</v>
      </c>
      <c r="I255" s="62">
        <v>18231</v>
      </c>
      <c r="K255" s="65">
        <v>1968</v>
      </c>
      <c r="L255" s="65" t="s">
        <v>489</v>
      </c>
      <c r="M255" s="6">
        <f t="shared" si="3"/>
        <v>113046</v>
      </c>
      <c r="O255" t="s">
        <v>243</v>
      </c>
      <c r="P255" s="6">
        <v>196354.66666666666</v>
      </c>
      <c r="Q255" s="38"/>
    </row>
    <row r="256" spans="1:17" x14ac:dyDescent="0.2">
      <c r="A256" s="59">
        <v>1968</v>
      </c>
      <c r="B256" s="59" t="s">
        <v>490</v>
      </c>
      <c r="C256" s="62">
        <v>131412</v>
      </c>
      <c r="G256" s="65">
        <v>1968</v>
      </c>
      <c r="H256" s="65" t="s">
        <v>490</v>
      </c>
      <c r="I256" s="62">
        <v>18242</v>
      </c>
      <c r="K256" s="65">
        <v>1968</v>
      </c>
      <c r="L256" s="65" t="s">
        <v>490</v>
      </c>
      <c r="M256" s="6">
        <f t="shared" si="3"/>
        <v>113170</v>
      </c>
      <c r="O256" t="s">
        <v>245</v>
      </c>
      <c r="P256" s="6">
        <v>196867</v>
      </c>
      <c r="Q256" s="38"/>
    </row>
    <row r="257" spans="1:17" x14ac:dyDescent="0.2">
      <c r="A257" s="59">
        <v>1968</v>
      </c>
      <c r="B257" s="59" t="s">
        <v>491</v>
      </c>
      <c r="C257" s="62">
        <v>131553</v>
      </c>
      <c r="G257" s="65">
        <v>1968</v>
      </c>
      <c r="H257" s="65" t="s">
        <v>491</v>
      </c>
      <c r="I257" s="62">
        <v>18250</v>
      </c>
      <c r="K257" s="65">
        <v>1968</v>
      </c>
      <c r="L257" s="65" t="s">
        <v>491</v>
      </c>
      <c r="M257" s="6">
        <f t="shared" si="3"/>
        <v>113303</v>
      </c>
      <c r="O257" t="s">
        <v>246</v>
      </c>
      <c r="P257" s="6">
        <v>197345</v>
      </c>
      <c r="Q257" s="38"/>
    </row>
    <row r="258" spans="1:17" x14ac:dyDescent="0.2">
      <c r="A258" s="59">
        <v>1968</v>
      </c>
      <c r="B258" s="59" t="s">
        <v>492</v>
      </c>
      <c r="C258" s="62">
        <v>131712</v>
      </c>
      <c r="G258" s="65">
        <v>1968</v>
      </c>
      <c r="H258" s="65" t="s">
        <v>492</v>
      </c>
      <c r="I258" s="62">
        <v>18280</v>
      </c>
      <c r="K258" s="65">
        <v>1968</v>
      </c>
      <c r="L258" s="65" t="s">
        <v>492</v>
      </c>
      <c r="M258" s="6">
        <f t="shared" si="3"/>
        <v>113432</v>
      </c>
      <c r="O258" s="13" t="s">
        <v>247</v>
      </c>
      <c r="P258" s="6">
        <v>197190</v>
      </c>
      <c r="Q258" s="38"/>
    </row>
    <row r="259" spans="1:17" x14ac:dyDescent="0.2">
      <c r="A259" s="59">
        <v>1968</v>
      </c>
      <c r="B259" s="59" t="s">
        <v>493</v>
      </c>
      <c r="C259" s="62">
        <v>131872</v>
      </c>
      <c r="G259" s="65">
        <v>1968</v>
      </c>
      <c r="H259" s="65" t="s">
        <v>493</v>
      </c>
      <c r="I259" s="62">
        <v>18311</v>
      </c>
      <c r="K259" s="65">
        <v>1968</v>
      </c>
      <c r="L259" s="65" t="s">
        <v>493</v>
      </c>
      <c r="M259" s="6">
        <f t="shared" si="3"/>
        <v>113561</v>
      </c>
      <c r="O259" s="13" t="s">
        <v>248</v>
      </c>
      <c r="P259" s="6">
        <v>197548.33333333334</v>
      </c>
      <c r="Q259" s="38"/>
    </row>
    <row r="260" spans="1:17" x14ac:dyDescent="0.2">
      <c r="A260" s="59">
        <v>1968</v>
      </c>
      <c r="B260" s="59" t="s">
        <v>494</v>
      </c>
      <c r="C260" s="62">
        <v>132053</v>
      </c>
      <c r="G260" s="65">
        <v>1968</v>
      </c>
      <c r="H260" s="65" t="s">
        <v>494</v>
      </c>
      <c r="I260" s="62">
        <v>18348</v>
      </c>
      <c r="K260" s="65">
        <v>1968</v>
      </c>
      <c r="L260" s="65" t="s">
        <v>494</v>
      </c>
      <c r="M260" s="6">
        <f t="shared" si="3"/>
        <v>113705</v>
      </c>
      <c r="O260" s="13" t="s">
        <v>249</v>
      </c>
      <c r="P260" s="6">
        <v>198032.66666666666</v>
      </c>
      <c r="Q260" s="38"/>
    </row>
    <row r="261" spans="1:17" x14ac:dyDescent="0.2">
      <c r="A261" s="59">
        <v>1968</v>
      </c>
      <c r="B261" s="59" t="s">
        <v>495</v>
      </c>
      <c r="C261" s="62">
        <v>132251</v>
      </c>
      <c r="G261" s="65">
        <v>1968</v>
      </c>
      <c r="H261" s="65" t="s">
        <v>495</v>
      </c>
      <c r="I261" s="62">
        <v>18381</v>
      </c>
      <c r="K261" s="65">
        <v>1968</v>
      </c>
      <c r="L261" s="65" t="s">
        <v>495</v>
      </c>
      <c r="M261" s="6">
        <f t="shared" si="3"/>
        <v>113870</v>
      </c>
      <c r="O261" s="15" t="s">
        <v>250</v>
      </c>
      <c r="P261" s="6">
        <v>198442</v>
      </c>
    </row>
    <row r="262" spans="1:17" x14ac:dyDescent="0.2">
      <c r="A262" s="59">
        <v>1968</v>
      </c>
      <c r="B262" s="59" t="s">
        <v>496</v>
      </c>
      <c r="C262" s="62">
        <v>132446</v>
      </c>
      <c r="G262" s="65">
        <v>1968</v>
      </c>
      <c r="H262" s="65" t="s">
        <v>496</v>
      </c>
      <c r="I262" s="62">
        <v>18412</v>
      </c>
      <c r="K262" s="65">
        <v>1968</v>
      </c>
      <c r="L262" s="65" t="s">
        <v>496</v>
      </c>
      <c r="M262" s="6">
        <f t="shared" si="3"/>
        <v>114034</v>
      </c>
      <c r="O262" t="s">
        <v>480</v>
      </c>
      <c r="P262" s="6">
        <v>198548.33333333334</v>
      </c>
    </row>
    <row r="263" spans="1:17" x14ac:dyDescent="0.2">
      <c r="A263" s="59">
        <v>1968</v>
      </c>
      <c r="B263" s="59" t="s">
        <v>497</v>
      </c>
      <c r="C263" s="62">
        <v>132617</v>
      </c>
      <c r="G263" s="65">
        <v>1968</v>
      </c>
      <c r="H263" s="65" t="s">
        <v>497</v>
      </c>
      <c r="I263" s="62">
        <v>18435</v>
      </c>
      <c r="K263" s="65">
        <v>1968</v>
      </c>
      <c r="L263" s="65" t="s">
        <v>497</v>
      </c>
      <c r="M263" s="6">
        <f t="shared" si="3"/>
        <v>114182</v>
      </c>
      <c r="O263" t="s">
        <v>481</v>
      </c>
      <c r="P263" s="6">
        <v>198896.33333333334</v>
      </c>
    </row>
    <row r="264" spans="1:17" x14ac:dyDescent="0.2">
      <c r="A264" s="59">
        <v>1968</v>
      </c>
      <c r="B264" s="59" t="s">
        <v>498</v>
      </c>
      <c r="C264" s="62">
        <v>132903</v>
      </c>
      <c r="G264" s="65">
        <v>1968</v>
      </c>
      <c r="H264" s="65" t="s">
        <v>498</v>
      </c>
      <c r="I264" s="62">
        <v>18467</v>
      </c>
      <c r="K264" s="65">
        <v>1968</v>
      </c>
      <c r="L264" s="65" t="s">
        <v>498</v>
      </c>
      <c r="M264" s="6">
        <f t="shared" si="3"/>
        <v>114436</v>
      </c>
      <c r="O264" t="s">
        <v>482</v>
      </c>
      <c r="P264" s="6">
        <v>199311.66666666666</v>
      </c>
    </row>
    <row r="265" spans="1:17" x14ac:dyDescent="0.2">
      <c r="A265" s="59">
        <v>1968</v>
      </c>
      <c r="B265" s="59" t="s">
        <v>499</v>
      </c>
      <c r="C265" s="62">
        <v>133120</v>
      </c>
      <c r="G265" s="65">
        <v>1968</v>
      </c>
      <c r="H265" s="65" t="s">
        <v>499</v>
      </c>
      <c r="I265" s="62">
        <v>18500</v>
      </c>
      <c r="K265" s="65">
        <v>1968</v>
      </c>
      <c r="L265" s="65" t="s">
        <v>499</v>
      </c>
      <c r="M265" s="6">
        <f t="shared" si="3"/>
        <v>114620</v>
      </c>
      <c r="O265" t="s">
        <v>483</v>
      </c>
      <c r="P265" s="6">
        <v>199736.66666666666</v>
      </c>
    </row>
    <row r="266" spans="1:17" x14ac:dyDescent="0.2">
      <c r="A266" s="59">
        <v>1969</v>
      </c>
      <c r="B266" s="59" t="s">
        <v>488</v>
      </c>
      <c r="C266" s="62">
        <v>133324</v>
      </c>
      <c r="G266" s="65">
        <v>1969</v>
      </c>
      <c r="H266" s="65" t="s">
        <v>488</v>
      </c>
      <c r="I266" s="62">
        <v>18520</v>
      </c>
      <c r="K266" s="65">
        <v>1969</v>
      </c>
      <c r="L266" s="65" t="s">
        <v>488</v>
      </c>
      <c r="M266" s="6">
        <f t="shared" si="3"/>
        <v>114804</v>
      </c>
      <c r="O266" t="s">
        <v>484</v>
      </c>
      <c r="P266" s="6">
        <v>199440</v>
      </c>
    </row>
    <row r="267" spans="1:17" x14ac:dyDescent="0.2">
      <c r="A267" s="59">
        <v>1969</v>
      </c>
      <c r="B267" s="59" t="s">
        <v>489</v>
      </c>
      <c r="C267" s="62">
        <v>133465</v>
      </c>
      <c r="G267" s="65">
        <v>1969</v>
      </c>
      <c r="H267" s="65" t="s">
        <v>489</v>
      </c>
      <c r="I267" s="62">
        <v>18512</v>
      </c>
      <c r="K267" s="65">
        <v>1969</v>
      </c>
      <c r="L267" s="65" t="s">
        <v>489</v>
      </c>
      <c r="M267" s="6">
        <f t="shared" si="3"/>
        <v>114953</v>
      </c>
      <c r="O267" t="s">
        <v>485</v>
      </c>
      <c r="P267" s="6">
        <v>199802.33333333334</v>
      </c>
    </row>
    <row r="268" spans="1:17" x14ac:dyDescent="0.2">
      <c r="A268" s="59">
        <v>1969</v>
      </c>
      <c r="B268" s="59" t="s">
        <v>490</v>
      </c>
      <c r="C268" s="62">
        <v>133639</v>
      </c>
      <c r="G268" s="65">
        <v>1969</v>
      </c>
      <c r="H268" s="65" t="s">
        <v>490</v>
      </c>
      <c r="I268" s="62">
        <v>18547</v>
      </c>
      <c r="K268" s="65">
        <v>1969</v>
      </c>
      <c r="L268" s="65" t="s">
        <v>490</v>
      </c>
      <c r="M268" s="6">
        <f t="shared" si="3"/>
        <v>115092</v>
      </c>
      <c r="O268" t="s">
        <v>486</v>
      </c>
      <c r="P268" s="6">
        <v>200087.66666666666</v>
      </c>
    </row>
    <row r="269" spans="1:17" x14ac:dyDescent="0.2">
      <c r="A269" s="59">
        <v>1969</v>
      </c>
      <c r="B269" s="59" t="s">
        <v>491</v>
      </c>
      <c r="C269" s="62">
        <v>133821</v>
      </c>
      <c r="G269" s="65">
        <v>1969</v>
      </c>
      <c r="H269" s="65" t="s">
        <v>491</v>
      </c>
      <c r="I269" s="62">
        <v>18574</v>
      </c>
      <c r="K269" s="65">
        <v>1969</v>
      </c>
      <c r="L269" s="65" t="s">
        <v>491</v>
      </c>
      <c r="M269" s="6">
        <f t="shared" si="3"/>
        <v>115247</v>
      </c>
      <c r="O269" t="s">
        <v>487</v>
      </c>
      <c r="P269" s="6">
        <v>200225.66666666701</v>
      </c>
    </row>
    <row r="270" spans="1:17" x14ac:dyDescent="0.2">
      <c r="A270" s="59">
        <v>1969</v>
      </c>
      <c r="B270" s="59" t="s">
        <v>492</v>
      </c>
      <c r="C270" s="62">
        <v>134027</v>
      </c>
      <c r="G270" s="65">
        <v>1969</v>
      </c>
      <c r="H270" s="65" t="s">
        <v>492</v>
      </c>
      <c r="I270" s="62">
        <v>18616</v>
      </c>
      <c r="K270" s="65">
        <v>1969</v>
      </c>
      <c r="L270" s="65" t="s">
        <v>492</v>
      </c>
      <c r="M270" s="6">
        <f t="shared" si="3"/>
        <v>115411</v>
      </c>
      <c r="O270" s="76" t="s">
        <v>526</v>
      </c>
      <c r="P270" s="6">
        <v>201204.33333333334</v>
      </c>
    </row>
    <row r="271" spans="1:17" x14ac:dyDescent="0.2">
      <c r="A271" s="59">
        <v>1969</v>
      </c>
      <c r="B271" s="59" t="s">
        <v>493</v>
      </c>
      <c r="C271" s="62">
        <v>134213</v>
      </c>
      <c r="G271" s="65">
        <v>1969</v>
      </c>
      <c r="H271" s="65" t="s">
        <v>493</v>
      </c>
      <c r="I271" s="62">
        <v>18640</v>
      </c>
      <c r="K271" s="65">
        <v>1969</v>
      </c>
      <c r="L271" s="65" t="s">
        <v>493</v>
      </c>
      <c r="M271" s="6">
        <f t="shared" ref="M271:M334" si="4">C271-I271</f>
        <v>115573</v>
      </c>
      <c r="O271" s="76" t="s">
        <v>527</v>
      </c>
      <c r="P271" s="6">
        <v>201357.33333333334</v>
      </c>
    </row>
    <row r="272" spans="1:17" x14ac:dyDescent="0.2">
      <c r="A272" s="59">
        <v>1969</v>
      </c>
      <c r="B272" s="59" t="s">
        <v>494</v>
      </c>
      <c r="C272" s="62">
        <v>134414</v>
      </c>
      <c r="G272" s="65">
        <v>1969</v>
      </c>
      <c r="H272" s="65" t="s">
        <v>494</v>
      </c>
      <c r="I272" s="62">
        <v>18671</v>
      </c>
      <c r="K272" s="65">
        <v>1969</v>
      </c>
      <c r="L272" s="65" t="s">
        <v>494</v>
      </c>
      <c r="M272" s="6">
        <f t="shared" si="4"/>
        <v>115743</v>
      </c>
      <c r="O272" s="76" t="s">
        <v>528</v>
      </c>
      <c r="P272" s="6">
        <v>201485.33333333334</v>
      </c>
    </row>
    <row r="273" spans="1:16" x14ac:dyDescent="0.2">
      <c r="A273" s="59">
        <v>1969</v>
      </c>
      <c r="B273" s="59" t="s">
        <v>495</v>
      </c>
      <c r="C273" s="62">
        <v>134597</v>
      </c>
      <c r="G273" s="65">
        <v>1969</v>
      </c>
      <c r="H273" s="65" t="s">
        <v>495</v>
      </c>
      <c r="I273" s="62">
        <v>18699</v>
      </c>
      <c r="K273" s="65">
        <v>1969</v>
      </c>
      <c r="L273" s="65" t="s">
        <v>495</v>
      </c>
      <c r="M273" s="6">
        <f t="shared" si="4"/>
        <v>115898</v>
      </c>
      <c r="O273" s="76" t="s">
        <v>529</v>
      </c>
      <c r="P273" s="6">
        <v>201614</v>
      </c>
    </row>
    <row r="274" spans="1:16" x14ac:dyDescent="0.2">
      <c r="A274" s="59">
        <v>1969</v>
      </c>
      <c r="B274" s="59" t="s">
        <v>496</v>
      </c>
      <c r="C274" s="62">
        <v>134774</v>
      </c>
      <c r="G274" s="65">
        <v>1969</v>
      </c>
      <c r="H274" s="65" t="s">
        <v>496</v>
      </c>
      <c r="I274" s="62">
        <v>18726</v>
      </c>
      <c r="K274" s="65">
        <v>1969</v>
      </c>
      <c r="L274" s="65" t="s">
        <v>496</v>
      </c>
      <c r="M274" s="6">
        <f t="shared" si="4"/>
        <v>116048</v>
      </c>
      <c r="O274" s="76" t="s">
        <v>530</v>
      </c>
      <c r="P274" s="6">
        <v>201975</v>
      </c>
    </row>
    <row r="275" spans="1:16" x14ac:dyDescent="0.2">
      <c r="A275" s="59">
        <v>1969</v>
      </c>
      <c r="B275" s="59" t="s">
        <v>497</v>
      </c>
      <c r="C275" s="62">
        <v>135012</v>
      </c>
      <c r="G275" s="65">
        <v>1969</v>
      </c>
      <c r="H275" s="65" t="s">
        <v>497</v>
      </c>
      <c r="I275" s="62">
        <v>18771</v>
      </c>
      <c r="K275" s="65">
        <v>1969</v>
      </c>
      <c r="L275" s="65" t="s">
        <v>497</v>
      </c>
      <c r="M275" s="6">
        <f t="shared" si="4"/>
        <v>116241</v>
      </c>
      <c r="O275" s="76" t="s">
        <v>531</v>
      </c>
      <c r="P275" s="6">
        <v>202173.33333333334</v>
      </c>
    </row>
    <row r="276" spans="1:16" x14ac:dyDescent="0.2">
      <c r="A276" s="59">
        <v>1969</v>
      </c>
      <c r="B276" s="59" t="s">
        <v>498</v>
      </c>
      <c r="C276" s="62">
        <v>135239</v>
      </c>
      <c r="G276" s="65">
        <v>1969</v>
      </c>
      <c r="H276" s="65" t="s">
        <v>498</v>
      </c>
      <c r="I276" s="62">
        <v>18798</v>
      </c>
      <c r="K276" s="65">
        <v>1969</v>
      </c>
      <c r="L276" s="65" t="s">
        <v>498</v>
      </c>
      <c r="M276" s="6">
        <f t="shared" si="4"/>
        <v>116441</v>
      </c>
      <c r="O276" s="76" t="s">
        <v>532</v>
      </c>
      <c r="P276" s="6">
        <v>202371</v>
      </c>
    </row>
    <row r="277" spans="1:16" x14ac:dyDescent="0.2">
      <c r="A277" s="59">
        <v>1969</v>
      </c>
      <c r="B277" s="59" t="s">
        <v>499</v>
      </c>
      <c r="C277" s="62">
        <v>135489</v>
      </c>
      <c r="G277" s="65">
        <v>1969</v>
      </c>
      <c r="H277" s="65" t="s">
        <v>499</v>
      </c>
      <c r="I277" s="62">
        <v>18825</v>
      </c>
      <c r="K277" s="65">
        <v>1969</v>
      </c>
      <c r="L277" s="65" t="s">
        <v>499</v>
      </c>
      <c r="M277" s="6">
        <f t="shared" si="4"/>
        <v>116664</v>
      </c>
      <c r="O277" s="76" t="s">
        <v>533</v>
      </c>
      <c r="P277" s="6">
        <v>202551</v>
      </c>
    </row>
    <row r="278" spans="1:16" x14ac:dyDescent="0.2">
      <c r="A278" s="59">
        <v>1970</v>
      </c>
      <c r="B278" s="59" t="s">
        <v>488</v>
      </c>
      <c r="C278" s="62">
        <v>135713</v>
      </c>
      <c r="G278" s="65">
        <v>1970</v>
      </c>
      <c r="H278" s="65" t="s">
        <v>488</v>
      </c>
      <c r="I278" s="62">
        <v>18838</v>
      </c>
      <c r="K278" s="65">
        <v>1970</v>
      </c>
      <c r="L278" s="65" t="s">
        <v>488</v>
      </c>
      <c r="M278" s="6">
        <f t="shared" si="4"/>
        <v>116875</v>
      </c>
      <c r="O278" s="76" t="s">
        <v>534</v>
      </c>
      <c r="P278" s="6">
        <v>202676.66666666666</v>
      </c>
    </row>
    <row r="279" spans="1:16" x14ac:dyDescent="0.2">
      <c r="A279" s="59">
        <v>1970</v>
      </c>
      <c r="B279" s="59" t="s">
        <v>489</v>
      </c>
      <c r="C279" s="62">
        <v>135957</v>
      </c>
      <c r="G279" s="65">
        <v>1970</v>
      </c>
      <c r="H279" s="65" t="s">
        <v>489</v>
      </c>
      <c r="I279" s="62">
        <v>18868</v>
      </c>
      <c r="K279" s="65">
        <v>1970</v>
      </c>
      <c r="L279" s="65" t="s">
        <v>489</v>
      </c>
      <c r="M279" s="6">
        <f t="shared" si="4"/>
        <v>117089</v>
      </c>
      <c r="O279" s="76" t="s">
        <v>535</v>
      </c>
      <c r="P279" s="6">
        <v>202858.33333333334</v>
      </c>
    </row>
    <row r="280" spans="1:16" x14ac:dyDescent="0.2">
      <c r="A280" s="59">
        <v>1970</v>
      </c>
      <c r="B280" s="59" t="s">
        <v>490</v>
      </c>
      <c r="C280" s="62">
        <v>136179</v>
      </c>
      <c r="G280" s="65">
        <v>1970</v>
      </c>
      <c r="H280" s="65" t="s">
        <v>490</v>
      </c>
      <c r="I280" s="62">
        <v>18896</v>
      </c>
      <c r="K280" s="65">
        <v>1970</v>
      </c>
      <c r="L280" s="65" t="s">
        <v>490</v>
      </c>
      <c r="M280" s="6">
        <f t="shared" si="4"/>
        <v>117283</v>
      </c>
      <c r="O280" s="76" t="s">
        <v>536</v>
      </c>
      <c r="P280" s="6">
        <v>203110.33333333334</v>
      </c>
    </row>
    <row r="281" spans="1:16" x14ac:dyDescent="0.2">
      <c r="A281" s="59">
        <v>1970</v>
      </c>
      <c r="B281" s="59" t="s">
        <v>491</v>
      </c>
      <c r="C281" s="62">
        <v>136416</v>
      </c>
      <c r="G281" s="65">
        <v>1970</v>
      </c>
      <c r="H281" s="65" t="s">
        <v>491</v>
      </c>
      <c r="I281" s="62">
        <v>18917</v>
      </c>
      <c r="K281" s="65">
        <v>1970</v>
      </c>
      <c r="L281" s="65" t="s">
        <v>491</v>
      </c>
      <c r="M281" s="6">
        <f t="shared" si="4"/>
        <v>117499</v>
      </c>
      <c r="O281" s="76" t="s">
        <v>537</v>
      </c>
      <c r="P281" s="6">
        <v>203303.66666666666</v>
      </c>
    </row>
    <row r="282" spans="1:16" x14ac:dyDescent="0.2">
      <c r="A282" s="59">
        <v>1970</v>
      </c>
      <c r="B282" s="59" t="s">
        <v>492</v>
      </c>
      <c r="C282" s="62">
        <v>136686</v>
      </c>
      <c r="G282" s="65">
        <v>1970</v>
      </c>
      <c r="H282" s="65" t="s">
        <v>492</v>
      </c>
      <c r="I282" s="62">
        <v>18946</v>
      </c>
      <c r="K282" s="65">
        <v>1970</v>
      </c>
      <c r="L282" s="65" t="s">
        <v>492</v>
      </c>
      <c r="M282" s="6">
        <f t="shared" si="4"/>
        <v>117740</v>
      </c>
      <c r="O282" s="76" t="s">
        <v>538</v>
      </c>
      <c r="P282" s="6">
        <v>203965</v>
      </c>
    </row>
    <row r="283" spans="1:16" x14ac:dyDescent="0.2">
      <c r="A283" s="59">
        <v>1970</v>
      </c>
      <c r="B283" s="59" t="s">
        <v>493</v>
      </c>
      <c r="C283" s="62">
        <v>136928</v>
      </c>
      <c r="G283" s="65">
        <v>1970</v>
      </c>
      <c r="H283" s="65" t="s">
        <v>493</v>
      </c>
      <c r="I283" s="62">
        <v>18977</v>
      </c>
      <c r="K283" s="65">
        <v>1970</v>
      </c>
      <c r="L283" s="65" t="s">
        <v>493</v>
      </c>
      <c r="M283" s="6">
        <f t="shared" si="4"/>
        <v>117951</v>
      </c>
      <c r="O283" s="76" t="s">
        <v>539</v>
      </c>
      <c r="P283" s="6">
        <v>204139.33333333334</v>
      </c>
    </row>
    <row r="284" spans="1:16" x14ac:dyDescent="0.2">
      <c r="A284" s="59">
        <v>1970</v>
      </c>
      <c r="B284" s="59" t="s">
        <v>494</v>
      </c>
      <c r="C284" s="62">
        <v>137196</v>
      </c>
      <c r="G284" s="65">
        <v>1970</v>
      </c>
      <c r="H284" s="65" t="s">
        <v>494</v>
      </c>
      <c r="I284" s="62">
        <v>19018</v>
      </c>
      <c r="K284" s="65">
        <v>1970</v>
      </c>
      <c r="L284" s="65" t="s">
        <v>494</v>
      </c>
      <c r="M284" s="6">
        <f t="shared" si="4"/>
        <v>118178</v>
      </c>
      <c r="O284" s="76" t="s">
        <v>540</v>
      </c>
      <c r="P284" s="6">
        <v>204443</v>
      </c>
    </row>
    <row r="285" spans="1:16" x14ac:dyDescent="0.2">
      <c r="A285" s="59">
        <v>1970</v>
      </c>
      <c r="B285" s="59" t="s">
        <v>495</v>
      </c>
      <c r="C285" s="62">
        <v>137455</v>
      </c>
      <c r="G285" s="65">
        <v>1970</v>
      </c>
      <c r="H285" s="65" t="s">
        <v>495</v>
      </c>
      <c r="I285" s="62">
        <v>19053</v>
      </c>
      <c r="K285" s="65">
        <v>1970</v>
      </c>
      <c r="L285" s="65" t="s">
        <v>495</v>
      </c>
      <c r="M285" s="6">
        <f t="shared" si="4"/>
        <v>118402</v>
      </c>
      <c r="O285" s="76" t="s">
        <v>541</v>
      </c>
      <c r="P285" s="6">
        <v>204619.66666666666</v>
      </c>
    </row>
    <row r="286" spans="1:16" x14ac:dyDescent="0.2">
      <c r="A286" s="59">
        <v>1970</v>
      </c>
      <c r="B286" s="59" t="s">
        <v>496</v>
      </c>
      <c r="C286" s="62">
        <v>137717</v>
      </c>
      <c r="G286" s="65">
        <v>1970</v>
      </c>
      <c r="H286" s="65" t="s">
        <v>496</v>
      </c>
      <c r="I286" s="62">
        <v>19089</v>
      </c>
      <c r="K286" s="65">
        <v>1970</v>
      </c>
      <c r="L286" s="65" t="s">
        <v>496</v>
      </c>
      <c r="M286" s="6">
        <f t="shared" si="4"/>
        <v>118628</v>
      </c>
      <c r="O286" s="76" t="s">
        <v>542</v>
      </c>
      <c r="P286" s="6">
        <v>205156.66666666666</v>
      </c>
    </row>
    <row r="287" spans="1:16" x14ac:dyDescent="0.2">
      <c r="A287" s="59">
        <v>1970</v>
      </c>
      <c r="B287" s="59" t="s">
        <v>497</v>
      </c>
      <c r="C287" s="62">
        <v>137988</v>
      </c>
      <c r="G287" s="65">
        <v>1970</v>
      </c>
      <c r="H287" s="65" t="s">
        <v>497</v>
      </c>
      <c r="I287" s="62">
        <v>19129</v>
      </c>
      <c r="K287" s="65">
        <v>1970</v>
      </c>
      <c r="L287" s="65" t="s">
        <v>497</v>
      </c>
      <c r="M287" s="6">
        <f t="shared" si="4"/>
        <v>118859</v>
      </c>
      <c r="O287" s="76" t="s">
        <v>543</v>
      </c>
      <c r="P287" s="6">
        <v>205368</v>
      </c>
    </row>
    <row r="288" spans="1:16" x14ac:dyDescent="0.2">
      <c r="A288" s="59">
        <v>1970</v>
      </c>
      <c r="B288" s="59" t="s">
        <v>498</v>
      </c>
      <c r="C288" s="62">
        <v>138264</v>
      </c>
      <c r="G288" s="65">
        <v>1970</v>
      </c>
      <c r="H288" s="65" t="s">
        <v>498</v>
      </c>
      <c r="I288" s="62">
        <v>19165</v>
      </c>
      <c r="K288" s="65">
        <v>1970</v>
      </c>
      <c r="L288" s="65" t="s">
        <v>498</v>
      </c>
      <c r="M288" s="6">
        <f t="shared" si="4"/>
        <v>119099</v>
      </c>
      <c r="O288" s="76" t="s">
        <v>544</v>
      </c>
      <c r="P288" s="6">
        <v>205635.66666666666</v>
      </c>
    </row>
    <row r="289" spans="1:16" x14ac:dyDescent="0.2">
      <c r="A289" s="59">
        <v>1970</v>
      </c>
      <c r="B289" s="59" t="s">
        <v>499</v>
      </c>
      <c r="C289" s="62">
        <v>138529</v>
      </c>
      <c r="G289" s="65">
        <v>1970</v>
      </c>
      <c r="H289" s="65" t="s">
        <v>499</v>
      </c>
      <c r="I289" s="62">
        <v>19202</v>
      </c>
      <c r="K289" s="65">
        <v>1970</v>
      </c>
      <c r="L289" s="65" t="s">
        <v>499</v>
      </c>
      <c r="M289" s="6">
        <f t="shared" si="4"/>
        <v>119327</v>
      </c>
      <c r="O289" s="76" t="s">
        <v>545</v>
      </c>
      <c r="P289" s="6">
        <v>205850.66666666666</v>
      </c>
    </row>
    <row r="290" spans="1:16" x14ac:dyDescent="0.2">
      <c r="A290" s="59">
        <v>1971</v>
      </c>
      <c r="B290" s="59" t="s">
        <v>488</v>
      </c>
      <c r="C290" s="62">
        <v>138795</v>
      </c>
      <c r="G290" s="65">
        <v>1971</v>
      </c>
      <c r="H290" s="65" t="s">
        <v>488</v>
      </c>
      <c r="I290" s="62">
        <v>19228</v>
      </c>
      <c r="K290" s="65">
        <v>1971</v>
      </c>
      <c r="L290" s="65" t="s">
        <v>488</v>
      </c>
      <c r="M290" s="6">
        <f t="shared" si="4"/>
        <v>119567</v>
      </c>
      <c r="O290" s="76" t="s">
        <v>546</v>
      </c>
      <c r="P290" s="6">
        <v>205330.33333333334</v>
      </c>
    </row>
    <row r="291" spans="1:16" x14ac:dyDescent="0.2">
      <c r="A291" s="59">
        <v>1971</v>
      </c>
      <c r="B291" s="59" t="s">
        <v>489</v>
      </c>
      <c r="C291" s="62">
        <v>139021</v>
      </c>
      <c r="G291" s="65">
        <v>1971</v>
      </c>
      <c r="H291" s="65" t="s">
        <v>489</v>
      </c>
      <c r="I291" s="62">
        <v>19249</v>
      </c>
      <c r="K291" s="65">
        <v>1971</v>
      </c>
      <c r="L291" s="65" t="s">
        <v>489</v>
      </c>
      <c r="M291" s="6">
        <f t="shared" si="4"/>
        <v>119772</v>
      </c>
      <c r="O291" s="76" t="s">
        <v>547</v>
      </c>
      <c r="P291" s="6">
        <v>205421.33333333334</v>
      </c>
    </row>
    <row r="292" spans="1:16" x14ac:dyDescent="0.2">
      <c r="A292" s="59">
        <v>1971</v>
      </c>
      <c r="B292" s="59" t="s">
        <v>490</v>
      </c>
      <c r="C292" s="62">
        <v>139285</v>
      </c>
      <c r="G292" s="65">
        <v>1971</v>
      </c>
      <c r="H292" s="65" t="s">
        <v>490</v>
      </c>
      <c r="I292" s="62">
        <v>19290</v>
      </c>
      <c r="K292" s="65">
        <v>1971</v>
      </c>
      <c r="L292" s="65" t="s">
        <v>490</v>
      </c>
      <c r="M292" s="6">
        <f t="shared" si="4"/>
        <v>119995</v>
      </c>
      <c r="O292" s="109" t="s">
        <v>561</v>
      </c>
      <c r="P292" s="6">
        <v>205644.33333333334</v>
      </c>
    </row>
    <row r="293" spans="1:16" x14ac:dyDescent="0.2">
      <c r="A293" s="59">
        <v>1971</v>
      </c>
      <c r="B293" s="59" t="s">
        <v>491</v>
      </c>
      <c r="C293" s="62">
        <v>139566</v>
      </c>
      <c r="G293" s="65">
        <v>1971</v>
      </c>
      <c r="H293" s="65" t="s">
        <v>491</v>
      </c>
      <c r="I293" s="62">
        <v>19324</v>
      </c>
      <c r="K293" s="65">
        <v>1971</v>
      </c>
      <c r="L293" s="65" t="s">
        <v>491</v>
      </c>
      <c r="M293" s="6">
        <f t="shared" si="4"/>
        <v>120242</v>
      </c>
      <c r="O293" s="109" t="s">
        <v>562</v>
      </c>
      <c r="P293" s="6">
        <v>205754</v>
      </c>
    </row>
    <row r="294" spans="1:16" x14ac:dyDescent="0.2">
      <c r="A294" s="59">
        <v>1971</v>
      </c>
      <c r="B294" s="59" t="s">
        <v>492</v>
      </c>
      <c r="C294" s="62">
        <v>139826</v>
      </c>
      <c r="G294" s="65">
        <v>1971</v>
      </c>
      <c r="H294" s="65" t="s">
        <v>492</v>
      </c>
      <c r="I294" s="62">
        <v>19353</v>
      </c>
      <c r="K294" s="65">
        <v>1971</v>
      </c>
      <c r="L294" s="65" t="s">
        <v>492</v>
      </c>
      <c r="M294" s="6">
        <f t="shared" si="4"/>
        <v>120473</v>
      </c>
    </row>
    <row r="295" spans="1:16" x14ac:dyDescent="0.2">
      <c r="A295" s="59">
        <v>1971</v>
      </c>
      <c r="B295" s="59" t="s">
        <v>493</v>
      </c>
      <c r="C295" s="62">
        <v>140090</v>
      </c>
      <c r="G295" s="65">
        <v>1971</v>
      </c>
      <c r="H295" s="65" t="s">
        <v>493</v>
      </c>
      <c r="I295" s="62">
        <v>19380</v>
      </c>
      <c r="K295" s="65">
        <v>1971</v>
      </c>
      <c r="L295" s="65" t="s">
        <v>493</v>
      </c>
      <c r="M295" s="6">
        <f t="shared" si="4"/>
        <v>120710</v>
      </c>
    </row>
    <row r="296" spans="1:16" x14ac:dyDescent="0.2">
      <c r="A296" s="59">
        <v>1971</v>
      </c>
      <c r="B296" s="59" t="s">
        <v>494</v>
      </c>
      <c r="C296" s="62">
        <v>140343</v>
      </c>
      <c r="G296" s="65">
        <v>1971</v>
      </c>
      <c r="H296" s="65" t="s">
        <v>494</v>
      </c>
      <c r="I296" s="62">
        <v>19413</v>
      </c>
      <c r="K296" s="65">
        <v>1971</v>
      </c>
      <c r="L296" s="65" t="s">
        <v>494</v>
      </c>
      <c r="M296" s="6">
        <f t="shared" si="4"/>
        <v>120930</v>
      </c>
    </row>
    <row r="297" spans="1:16" x14ac:dyDescent="0.2">
      <c r="A297" s="59">
        <v>1971</v>
      </c>
      <c r="B297" s="59" t="s">
        <v>495</v>
      </c>
      <c r="C297" s="62">
        <v>140596</v>
      </c>
      <c r="G297" s="65">
        <v>1971</v>
      </c>
      <c r="H297" s="65" t="s">
        <v>495</v>
      </c>
      <c r="I297" s="62">
        <v>19446</v>
      </c>
      <c r="K297" s="65">
        <v>1971</v>
      </c>
      <c r="L297" s="65" t="s">
        <v>495</v>
      </c>
      <c r="M297" s="6">
        <f t="shared" si="4"/>
        <v>121150</v>
      </c>
    </row>
    <row r="298" spans="1:16" x14ac:dyDescent="0.2">
      <c r="A298" s="59">
        <v>1971</v>
      </c>
      <c r="B298" s="59" t="s">
        <v>496</v>
      </c>
      <c r="C298" s="62">
        <v>140869</v>
      </c>
      <c r="G298" s="65">
        <v>1971</v>
      </c>
      <c r="H298" s="65" t="s">
        <v>496</v>
      </c>
      <c r="I298" s="62">
        <v>19490</v>
      </c>
      <c r="K298" s="65">
        <v>1971</v>
      </c>
      <c r="L298" s="65" t="s">
        <v>496</v>
      </c>
      <c r="M298" s="6">
        <f t="shared" si="4"/>
        <v>121379</v>
      </c>
    </row>
    <row r="299" spans="1:16" x14ac:dyDescent="0.2">
      <c r="A299" s="59">
        <v>1971</v>
      </c>
      <c r="B299" s="59" t="s">
        <v>497</v>
      </c>
      <c r="C299" s="62">
        <v>141146</v>
      </c>
      <c r="G299" s="65">
        <v>1971</v>
      </c>
      <c r="H299" s="65" t="s">
        <v>497</v>
      </c>
      <c r="I299" s="62">
        <v>19534</v>
      </c>
      <c r="K299" s="65">
        <v>1971</v>
      </c>
      <c r="L299" s="65" t="s">
        <v>497</v>
      </c>
      <c r="M299" s="6">
        <f t="shared" si="4"/>
        <v>121612</v>
      </c>
    </row>
    <row r="300" spans="1:16" x14ac:dyDescent="0.2">
      <c r="A300" s="59">
        <v>1971</v>
      </c>
      <c r="B300" s="59" t="s">
        <v>498</v>
      </c>
      <c r="C300" s="62">
        <v>141393</v>
      </c>
      <c r="G300" s="65">
        <v>1971</v>
      </c>
      <c r="H300" s="65" t="s">
        <v>498</v>
      </c>
      <c r="I300" s="62">
        <v>19567</v>
      </c>
      <c r="K300" s="65">
        <v>1971</v>
      </c>
      <c r="L300" s="65" t="s">
        <v>498</v>
      </c>
      <c r="M300" s="6">
        <f t="shared" si="4"/>
        <v>121826</v>
      </c>
    </row>
    <row r="301" spans="1:16" x14ac:dyDescent="0.2">
      <c r="A301" s="59">
        <v>1971</v>
      </c>
      <c r="B301" s="59" t="s">
        <v>499</v>
      </c>
      <c r="C301" s="62">
        <v>141666</v>
      </c>
      <c r="G301" s="65">
        <v>1971</v>
      </c>
      <c r="H301" s="65" t="s">
        <v>499</v>
      </c>
      <c r="I301" s="62">
        <v>19605</v>
      </c>
      <c r="K301" s="65">
        <v>1971</v>
      </c>
      <c r="L301" s="65" t="s">
        <v>499</v>
      </c>
      <c r="M301" s="6">
        <f t="shared" si="4"/>
        <v>122061</v>
      </c>
    </row>
    <row r="302" spans="1:16" x14ac:dyDescent="0.2">
      <c r="A302" s="59">
        <v>1972</v>
      </c>
      <c r="B302" s="59" t="s">
        <v>488</v>
      </c>
      <c r="C302" s="62">
        <v>142736</v>
      </c>
      <c r="G302" s="65">
        <v>1972</v>
      </c>
      <c r="H302" s="65" t="s">
        <v>488</v>
      </c>
      <c r="I302" s="62">
        <v>19857</v>
      </c>
      <c r="K302" s="65">
        <v>1972</v>
      </c>
      <c r="L302" s="65" t="s">
        <v>488</v>
      </c>
      <c r="M302" s="6">
        <f t="shared" si="4"/>
        <v>122879</v>
      </c>
    </row>
    <row r="303" spans="1:16" x14ac:dyDescent="0.2">
      <c r="A303" s="59">
        <v>1972</v>
      </c>
      <c r="B303" s="59" t="s">
        <v>489</v>
      </c>
      <c r="C303" s="62">
        <v>143017</v>
      </c>
      <c r="G303" s="65">
        <v>1972</v>
      </c>
      <c r="H303" s="65" t="s">
        <v>489</v>
      </c>
      <c r="I303" s="62">
        <v>19888</v>
      </c>
      <c r="K303" s="65">
        <v>1972</v>
      </c>
      <c r="L303" s="65" t="s">
        <v>489</v>
      </c>
      <c r="M303" s="6">
        <f t="shared" si="4"/>
        <v>123129</v>
      </c>
    </row>
    <row r="304" spans="1:16" x14ac:dyDescent="0.2">
      <c r="A304" s="59">
        <v>1972</v>
      </c>
      <c r="B304" s="59" t="s">
        <v>490</v>
      </c>
      <c r="C304" s="62">
        <v>143263</v>
      </c>
      <c r="G304" s="65">
        <v>1972</v>
      </c>
      <c r="H304" s="65" t="s">
        <v>490</v>
      </c>
      <c r="I304" s="62">
        <v>19910</v>
      </c>
      <c r="K304" s="65">
        <v>1972</v>
      </c>
      <c r="L304" s="65" t="s">
        <v>490</v>
      </c>
      <c r="M304" s="6">
        <f t="shared" si="4"/>
        <v>123353</v>
      </c>
    </row>
    <row r="305" spans="1:13" x14ac:dyDescent="0.2">
      <c r="A305" s="59">
        <v>1972</v>
      </c>
      <c r="B305" s="59" t="s">
        <v>491</v>
      </c>
      <c r="C305" s="62">
        <v>143483</v>
      </c>
      <c r="G305" s="65">
        <v>1972</v>
      </c>
      <c r="H305" s="65" t="s">
        <v>491</v>
      </c>
      <c r="I305" s="62">
        <v>19911</v>
      </c>
      <c r="K305" s="65">
        <v>1972</v>
      </c>
      <c r="L305" s="65" t="s">
        <v>491</v>
      </c>
      <c r="M305" s="6">
        <f t="shared" si="4"/>
        <v>123572</v>
      </c>
    </row>
    <row r="306" spans="1:13" x14ac:dyDescent="0.2">
      <c r="A306" s="59">
        <v>1972</v>
      </c>
      <c r="B306" s="59" t="s">
        <v>492</v>
      </c>
      <c r="C306" s="62">
        <v>143760</v>
      </c>
      <c r="G306" s="65">
        <v>1972</v>
      </c>
      <c r="H306" s="65" t="s">
        <v>492</v>
      </c>
      <c r="I306" s="62">
        <v>19944</v>
      </c>
      <c r="K306" s="65">
        <v>1972</v>
      </c>
      <c r="L306" s="65" t="s">
        <v>492</v>
      </c>
      <c r="M306" s="6">
        <f t="shared" si="4"/>
        <v>123816</v>
      </c>
    </row>
    <row r="307" spans="1:13" x14ac:dyDescent="0.2">
      <c r="A307" s="59">
        <v>1972</v>
      </c>
      <c r="B307" s="59" t="s">
        <v>493</v>
      </c>
      <c r="C307" s="62">
        <v>144033</v>
      </c>
      <c r="G307" s="65">
        <v>1972</v>
      </c>
      <c r="H307" s="65" t="s">
        <v>493</v>
      </c>
      <c r="I307" s="62">
        <v>19987</v>
      </c>
      <c r="K307" s="65">
        <v>1972</v>
      </c>
      <c r="L307" s="65" t="s">
        <v>493</v>
      </c>
      <c r="M307" s="6">
        <f t="shared" si="4"/>
        <v>124046</v>
      </c>
    </row>
    <row r="308" spans="1:13" x14ac:dyDescent="0.2">
      <c r="A308" s="59">
        <v>1972</v>
      </c>
      <c r="B308" s="59" t="s">
        <v>494</v>
      </c>
      <c r="C308" s="62">
        <v>144285</v>
      </c>
      <c r="G308" s="65">
        <v>1972</v>
      </c>
      <c r="H308" s="65" t="s">
        <v>494</v>
      </c>
      <c r="I308" s="62">
        <v>20025</v>
      </c>
      <c r="K308" s="65">
        <v>1972</v>
      </c>
      <c r="L308" s="65" t="s">
        <v>494</v>
      </c>
      <c r="M308" s="6">
        <f t="shared" si="4"/>
        <v>124260</v>
      </c>
    </row>
    <row r="309" spans="1:13" x14ac:dyDescent="0.2">
      <c r="A309" s="59">
        <v>1972</v>
      </c>
      <c r="B309" s="59" t="s">
        <v>495</v>
      </c>
      <c r="C309" s="62">
        <v>144522</v>
      </c>
      <c r="G309" s="65">
        <v>1972</v>
      </c>
      <c r="H309" s="65" t="s">
        <v>495</v>
      </c>
      <c r="I309" s="62">
        <v>20069</v>
      </c>
      <c r="K309" s="65">
        <v>1972</v>
      </c>
      <c r="L309" s="65" t="s">
        <v>495</v>
      </c>
      <c r="M309" s="6">
        <f t="shared" si="4"/>
        <v>124453</v>
      </c>
    </row>
    <row r="310" spans="1:13" x14ac:dyDescent="0.2">
      <c r="A310" s="59">
        <v>1972</v>
      </c>
      <c r="B310" s="59" t="s">
        <v>496</v>
      </c>
      <c r="C310" s="62">
        <v>144761</v>
      </c>
      <c r="G310" s="65">
        <v>1972</v>
      </c>
      <c r="H310" s="65" t="s">
        <v>496</v>
      </c>
      <c r="I310" s="62">
        <v>20113</v>
      </c>
      <c r="K310" s="65">
        <v>1972</v>
      </c>
      <c r="L310" s="65" t="s">
        <v>496</v>
      </c>
      <c r="M310" s="6">
        <f t="shared" si="4"/>
        <v>124648</v>
      </c>
    </row>
    <row r="311" spans="1:13" x14ac:dyDescent="0.2">
      <c r="A311" s="59">
        <v>1972</v>
      </c>
      <c r="B311" s="59" t="s">
        <v>497</v>
      </c>
      <c r="C311" s="62">
        <v>144988</v>
      </c>
      <c r="G311" s="65">
        <v>1972</v>
      </c>
      <c r="H311" s="65" t="s">
        <v>497</v>
      </c>
      <c r="I311" s="62">
        <v>20153</v>
      </c>
      <c r="K311" s="65">
        <v>1972</v>
      </c>
      <c r="L311" s="65" t="s">
        <v>497</v>
      </c>
      <c r="M311" s="6">
        <f t="shared" si="4"/>
        <v>124835</v>
      </c>
    </row>
    <row r="312" spans="1:13" x14ac:dyDescent="0.2">
      <c r="A312" s="59">
        <v>1972</v>
      </c>
      <c r="B312" s="59" t="s">
        <v>498</v>
      </c>
      <c r="C312" s="62">
        <v>145211</v>
      </c>
      <c r="G312" s="65">
        <v>1972</v>
      </c>
      <c r="H312" s="65" t="s">
        <v>498</v>
      </c>
      <c r="I312" s="62">
        <v>20193</v>
      </c>
      <c r="K312" s="65">
        <v>1972</v>
      </c>
      <c r="L312" s="65" t="s">
        <v>498</v>
      </c>
      <c r="M312" s="6">
        <f t="shared" si="4"/>
        <v>125018</v>
      </c>
    </row>
    <row r="313" spans="1:13" x14ac:dyDescent="0.2">
      <c r="A313" s="59">
        <v>1972</v>
      </c>
      <c r="B313" s="59" t="s">
        <v>499</v>
      </c>
      <c r="C313" s="62">
        <v>145446</v>
      </c>
      <c r="G313" s="65">
        <v>1972</v>
      </c>
      <c r="H313" s="65" t="s">
        <v>499</v>
      </c>
      <c r="I313" s="62">
        <v>20229</v>
      </c>
      <c r="K313" s="65">
        <v>1972</v>
      </c>
      <c r="L313" s="65" t="s">
        <v>499</v>
      </c>
      <c r="M313" s="6">
        <f t="shared" si="4"/>
        <v>125217</v>
      </c>
    </row>
    <row r="314" spans="1:13" x14ac:dyDescent="0.2">
      <c r="A314" s="59">
        <v>1973</v>
      </c>
      <c r="B314" s="59" t="s">
        <v>488</v>
      </c>
      <c r="C314" s="62">
        <v>145720</v>
      </c>
      <c r="G314" s="65">
        <v>1973</v>
      </c>
      <c r="H314" s="65" t="s">
        <v>488</v>
      </c>
      <c r="I314" s="62">
        <v>20267</v>
      </c>
      <c r="K314" s="65">
        <v>1973</v>
      </c>
      <c r="L314" s="65" t="s">
        <v>488</v>
      </c>
      <c r="M314" s="6">
        <f t="shared" si="4"/>
        <v>125453</v>
      </c>
    </row>
    <row r="315" spans="1:13" x14ac:dyDescent="0.2">
      <c r="A315" s="59">
        <v>1973</v>
      </c>
      <c r="B315" s="59" t="s">
        <v>489</v>
      </c>
      <c r="C315" s="62">
        <v>145943</v>
      </c>
      <c r="G315" s="65">
        <v>1973</v>
      </c>
      <c r="H315" s="65" t="s">
        <v>489</v>
      </c>
      <c r="I315" s="62">
        <v>20287</v>
      </c>
      <c r="K315" s="65">
        <v>1973</v>
      </c>
      <c r="L315" s="65" t="s">
        <v>489</v>
      </c>
      <c r="M315" s="6">
        <f t="shared" si="4"/>
        <v>125656</v>
      </c>
    </row>
    <row r="316" spans="1:13" x14ac:dyDescent="0.2">
      <c r="A316" s="59">
        <v>1973</v>
      </c>
      <c r="B316" s="59" t="s">
        <v>490</v>
      </c>
      <c r="C316" s="62">
        <v>146230</v>
      </c>
      <c r="G316" s="65">
        <v>1973</v>
      </c>
      <c r="H316" s="65" t="s">
        <v>490</v>
      </c>
      <c r="I316" s="62">
        <v>20248</v>
      </c>
      <c r="K316" s="65">
        <v>1973</v>
      </c>
      <c r="L316" s="65" t="s">
        <v>490</v>
      </c>
      <c r="M316" s="6">
        <f t="shared" si="4"/>
        <v>125982</v>
      </c>
    </row>
    <row r="317" spans="1:13" x14ac:dyDescent="0.2">
      <c r="A317" s="59">
        <v>1973</v>
      </c>
      <c r="B317" s="59" t="s">
        <v>491</v>
      </c>
      <c r="C317" s="62">
        <v>146459</v>
      </c>
      <c r="G317" s="65">
        <v>1973</v>
      </c>
      <c r="H317" s="65" t="s">
        <v>491</v>
      </c>
      <c r="I317" s="62">
        <v>20279</v>
      </c>
      <c r="K317" s="65">
        <v>1973</v>
      </c>
      <c r="L317" s="65" t="s">
        <v>491</v>
      </c>
      <c r="M317" s="6">
        <f t="shared" si="4"/>
        <v>126180</v>
      </c>
    </row>
    <row r="318" spans="1:13" x14ac:dyDescent="0.2">
      <c r="A318" s="59">
        <v>1973</v>
      </c>
      <c r="B318" s="59" t="s">
        <v>492</v>
      </c>
      <c r="C318" s="62">
        <v>146719</v>
      </c>
      <c r="G318" s="65">
        <v>1973</v>
      </c>
      <c r="H318" s="65" t="s">
        <v>492</v>
      </c>
      <c r="I318" s="62">
        <v>20315</v>
      </c>
      <c r="K318" s="65">
        <v>1973</v>
      </c>
      <c r="L318" s="65" t="s">
        <v>492</v>
      </c>
      <c r="M318" s="6">
        <f t="shared" si="4"/>
        <v>126404</v>
      </c>
    </row>
    <row r="319" spans="1:13" x14ac:dyDescent="0.2">
      <c r="A319" s="59">
        <v>1973</v>
      </c>
      <c r="B319" s="59" t="s">
        <v>493</v>
      </c>
      <c r="C319" s="62">
        <v>146981</v>
      </c>
      <c r="G319" s="65">
        <v>1973</v>
      </c>
      <c r="H319" s="65" t="s">
        <v>493</v>
      </c>
      <c r="I319" s="62">
        <v>20351</v>
      </c>
      <c r="K319" s="65">
        <v>1973</v>
      </c>
      <c r="L319" s="65" t="s">
        <v>493</v>
      </c>
      <c r="M319" s="6">
        <f t="shared" si="4"/>
        <v>126630</v>
      </c>
    </row>
    <row r="320" spans="1:13" x14ac:dyDescent="0.2">
      <c r="A320" s="59">
        <v>1973</v>
      </c>
      <c r="B320" s="59" t="s">
        <v>494</v>
      </c>
      <c r="C320" s="62">
        <v>147233</v>
      </c>
      <c r="G320" s="65">
        <v>1973</v>
      </c>
      <c r="H320" s="65" t="s">
        <v>494</v>
      </c>
      <c r="I320" s="62">
        <v>20391</v>
      </c>
      <c r="K320" s="65">
        <v>1973</v>
      </c>
      <c r="L320" s="65" t="s">
        <v>494</v>
      </c>
      <c r="M320" s="6">
        <f t="shared" si="4"/>
        <v>126842</v>
      </c>
    </row>
    <row r="321" spans="1:13" x14ac:dyDescent="0.2">
      <c r="A321" s="59">
        <v>1973</v>
      </c>
      <c r="B321" s="59" t="s">
        <v>495</v>
      </c>
      <c r="C321" s="62">
        <v>147471</v>
      </c>
      <c r="G321" s="65">
        <v>1973</v>
      </c>
      <c r="H321" s="65" t="s">
        <v>495</v>
      </c>
      <c r="I321" s="62">
        <v>20432</v>
      </c>
      <c r="K321" s="65">
        <v>1973</v>
      </c>
      <c r="L321" s="65" t="s">
        <v>495</v>
      </c>
      <c r="M321" s="6">
        <f t="shared" si="4"/>
        <v>127039</v>
      </c>
    </row>
    <row r="322" spans="1:13" x14ac:dyDescent="0.2">
      <c r="A322" s="59">
        <v>1973</v>
      </c>
      <c r="B322" s="59" t="s">
        <v>496</v>
      </c>
      <c r="C322" s="62">
        <v>147731</v>
      </c>
      <c r="G322" s="65">
        <v>1973</v>
      </c>
      <c r="H322" s="65" t="s">
        <v>496</v>
      </c>
      <c r="I322" s="62">
        <v>20476</v>
      </c>
      <c r="K322" s="65">
        <v>1973</v>
      </c>
      <c r="L322" s="65" t="s">
        <v>496</v>
      </c>
      <c r="M322" s="6">
        <f t="shared" si="4"/>
        <v>127255</v>
      </c>
    </row>
    <row r="323" spans="1:13" x14ac:dyDescent="0.2">
      <c r="A323" s="59">
        <v>1973</v>
      </c>
      <c r="B323" s="59" t="s">
        <v>497</v>
      </c>
      <c r="C323" s="62">
        <v>147980</v>
      </c>
      <c r="G323" s="65">
        <v>1973</v>
      </c>
      <c r="H323" s="65" t="s">
        <v>497</v>
      </c>
      <c r="I323" s="62">
        <v>20524</v>
      </c>
      <c r="K323" s="65">
        <v>1973</v>
      </c>
      <c r="L323" s="65" t="s">
        <v>497</v>
      </c>
      <c r="M323" s="6">
        <f t="shared" si="4"/>
        <v>127456</v>
      </c>
    </row>
    <row r="324" spans="1:13" x14ac:dyDescent="0.2">
      <c r="A324" s="59">
        <v>1973</v>
      </c>
      <c r="B324" s="59" t="s">
        <v>498</v>
      </c>
      <c r="C324" s="62">
        <v>148219</v>
      </c>
      <c r="G324" s="65">
        <v>1973</v>
      </c>
      <c r="H324" s="65" t="s">
        <v>498</v>
      </c>
      <c r="I324" s="62">
        <v>20562</v>
      </c>
      <c r="K324" s="65">
        <v>1973</v>
      </c>
      <c r="L324" s="65" t="s">
        <v>498</v>
      </c>
      <c r="M324" s="6">
        <f t="shared" si="4"/>
        <v>127657</v>
      </c>
    </row>
    <row r="325" spans="1:13" x14ac:dyDescent="0.2">
      <c r="A325" s="59">
        <v>1973</v>
      </c>
      <c r="B325" s="59" t="s">
        <v>499</v>
      </c>
      <c r="C325" s="62">
        <v>148479</v>
      </c>
      <c r="G325" s="65">
        <v>1973</v>
      </c>
      <c r="H325" s="65" t="s">
        <v>499</v>
      </c>
      <c r="I325" s="62">
        <v>20536</v>
      </c>
      <c r="K325" s="65">
        <v>1973</v>
      </c>
      <c r="L325" s="65" t="s">
        <v>499</v>
      </c>
      <c r="M325" s="6">
        <f t="shared" si="4"/>
        <v>127943</v>
      </c>
    </row>
    <row r="326" spans="1:13" x14ac:dyDescent="0.2">
      <c r="A326" s="59">
        <v>1974</v>
      </c>
      <c r="B326" s="59" t="s">
        <v>488</v>
      </c>
      <c r="C326" s="62">
        <v>148753</v>
      </c>
      <c r="G326" s="65">
        <v>1974</v>
      </c>
      <c r="H326" s="65" t="s">
        <v>488</v>
      </c>
      <c r="I326" s="62">
        <v>20704</v>
      </c>
      <c r="K326" s="65">
        <v>1974</v>
      </c>
      <c r="L326" s="65" t="s">
        <v>488</v>
      </c>
      <c r="M326" s="6">
        <f t="shared" si="4"/>
        <v>128049</v>
      </c>
    </row>
    <row r="327" spans="1:13" x14ac:dyDescent="0.2">
      <c r="A327" s="59">
        <v>1974</v>
      </c>
      <c r="B327" s="59" t="s">
        <v>489</v>
      </c>
      <c r="C327" s="62">
        <v>148982</v>
      </c>
      <c r="G327" s="65">
        <v>1974</v>
      </c>
      <c r="H327" s="65" t="s">
        <v>489</v>
      </c>
      <c r="I327" s="62">
        <v>20738</v>
      </c>
      <c r="K327" s="65">
        <v>1974</v>
      </c>
      <c r="L327" s="65" t="s">
        <v>489</v>
      </c>
      <c r="M327" s="6">
        <f t="shared" si="4"/>
        <v>128244</v>
      </c>
    </row>
    <row r="328" spans="1:13" x14ac:dyDescent="0.2">
      <c r="A328" s="59">
        <v>1974</v>
      </c>
      <c r="B328" s="59" t="s">
        <v>490</v>
      </c>
      <c r="C328" s="62">
        <v>149225</v>
      </c>
      <c r="G328" s="65">
        <v>1974</v>
      </c>
      <c r="H328" s="65" t="s">
        <v>490</v>
      </c>
      <c r="I328" s="62">
        <v>20777</v>
      </c>
      <c r="K328" s="65">
        <v>1974</v>
      </c>
      <c r="L328" s="65" t="s">
        <v>490</v>
      </c>
      <c r="M328" s="6">
        <f t="shared" si="4"/>
        <v>128448</v>
      </c>
    </row>
    <row r="329" spans="1:13" x14ac:dyDescent="0.2">
      <c r="A329" s="59">
        <v>1974</v>
      </c>
      <c r="B329" s="59" t="s">
        <v>491</v>
      </c>
      <c r="C329" s="62">
        <v>149478</v>
      </c>
      <c r="G329" s="65">
        <v>1974</v>
      </c>
      <c r="H329" s="65" t="s">
        <v>491</v>
      </c>
      <c r="I329" s="62">
        <v>20827</v>
      </c>
      <c r="K329" s="65">
        <v>1974</v>
      </c>
      <c r="L329" s="65" t="s">
        <v>491</v>
      </c>
      <c r="M329" s="6">
        <f t="shared" si="4"/>
        <v>128651</v>
      </c>
    </row>
    <row r="330" spans="1:13" x14ac:dyDescent="0.2">
      <c r="A330" s="59">
        <v>1974</v>
      </c>
      <c r="B330" s="59" t="s">
        <v>492</v>
      </c>
      <c r="C330" s="62">
        <v>149750</v>
      </c>
      <c r="G330" s="65">
        <v>1974</v>
      </c>
      <c r="H330" s="65" t="s">
        <v>492</v>
      </c>
      <c r="I330" s="62">
        <v>20873</v>
      </c>
      <c r="K330" s="65">
        <v>1974</v>
      </c>
      <c r="L330" s="65" t="s">
        <v>492</v>
      </c>
      <c r="M330" s="6">
        <f t="shared" si="4"/>
        <v>128877</v>
      </c>
    </row>
    <row r="331" spans="1:13" x14ac:dyDescent="0.2">
      <c r="A331" s="59">
        <v>1974</v>
      </c>
      <c r="B331" s="59" t="s">
        <v>493</v>
      </c>
      <c r="C331" s="62">
        <v>150012</v>
      </c>
      <c r="G331" s="65">
        <v>1974</v>
      </c>
      <c r="H331" s="65" t="s">
        <v>493</v>
      </c>
      <c r="I331" s="62">
        <v>20909</v>
      </c>
      <c r="K331" s="65">
        <v>1974</v>
      </c>
      <c r="L331" s="65" t="s">
        <v>493</v>
      </c>
      <c r="M331" s="6">
        <f t="shared" si="4"/>
        <v>129103</v>
      </c>
    </row>
    <row r="332" spans="1:13" x14ac:dyDescent="0.2">
      <c r="A332" s="59">
        <v>1974</v>
      </c>
      <c r="B332" s="59" t="s">
        <v>494</v>
      </c>
      <c r="C332" s="62">
        <v>150248</v>
      </c>
      <c r="G332" s="65">
        <v>1974</v>
      </c>
      <c r="H332" s="65" t="s">
        <v>494</v>
      </c>
      <c r="I332" s="62">
        <v>20952</v>
      </c>
      <c r="K332" s="65">
        <v>1974</v>
      </c>
      <c r="L332" s="65" t="s">
        <v>494</v>
      </c>
      <c r="M332" s="6">
        <f t="shared" si="4"/>
        <v>129296</v>
      </c>
    </row>
    <row r="333" spans="1:13" x14ac:dyDescent="0.2">
      <c r="A333" s="59">
        <v>1974</v>
      </c>
      <c r="B333" s="59" t="s">
        <v>495</v>
      </c>
      <c r="C333" s="62">
        <v>150493</v>
      </c>
      <c r="G333" s="65">
        <v>1974</v>
      </c>
      <c r="H333" s="65" t="s">
        <v>495</v>
      </c>
      <c r="I333" s="62">
        <v>21006</v>
      </c>
      <c r="K333" s="65">
        <v>1974</v>
      </c>
      <c r="L333" s="65" t="s">
        <v>495</v>
      </c>
      <c r="M333" s="6">
        <f t="shared" si="4"/>
        <v>129487</v>
      </c>
    </row>
    <row r="334" spans="1:13" x14ac:dyDescent="0.2">
      <c r="A334" s="59">
        <v>1974</v>
      </c>
      <c r="B334" s="59" t="s">
        <v>496</v>
      </c>
      <c r="C334" s="62">
        <v>150753</v>
      </c>
      <c r="G334" s="65">
        <v>1974</v>
      </c>
      <c r="H334" s="65" t="s">
        <v>496</v>
      </c>
      <c r="I334" s="62">
        <v>21058</v>
      </c>
      <c r="K334" s="65">
        <v>1974</v>
      </c>
      <c r="L334" s="65" t="s">
        <v>496</v>
      </c>
      <c r="M334" s="6">
        <f t="shared" si="4"/>
        <v>129695</v>
      </c>
    </row>
    <row r="335" spans="1:13" x14ac:dyDescent="0.2">
      <c r="A335" s="59">
        <v>1974</v>
      </c>
      <c r="B335" s="59" t="s">
        <v>497</v>
      </c>
      <c r="C335" s="62">
        <v>151009</v>
      </c>
      <c r="G335" s="65">
        <v>1974</v>
      </c>
      <c r="H335" s="65" t="s">
        <v>497</v>
      </c>
      <c r="I335" s="62">
        <v>21117</v>
      </c>
      <c r="K335" s="65">
        <v>1974</v>
      </c>
      <c r="L335" s="65" t="s">
        <v>497</v>
      </c>
      <c r="M335" s="6">
        <f t="shared" ref="M335:M398" si="5">C335-I335</f>
        <v>129892</v>
      </c>
    </row>
    <row r="336" spans="1:13" x14ac:dyDescent="0.2">
      <c r="A336" s="59">
        <v>1974</v>
      </c>
      <c r="B336" s="59" t="s">
        <v>498</v>
      </c>
      <c r="C336" s="62">
        <v>151256</v>
      </c>
      <c r="G336" s="65">
        <v>1974</v>
      </c>
      <c r="H336" s="65" t="s">
        <v>498</v>
      </c>
      <c r="I336" s="62">
        <v>21169</v>
      </c>
      <c r="K336" s="65">
        <v>1974</v>
      </c>
      <c r="L336" s="65" t="s">
        <v>498</v>
      </c>
      <c r="M336" s="6">
        <f t="shared" si="5"/>
        <v>130087</v>
      </c>
    </row>
    <row r="337" spans="1:13" x14ac:dyDescent="0.2">
      <c r="A337" s="59">
        <v>1974</v>
      </c>
      <c r="B337" s="59" t="s">
        <v>499</v>
      </c>
      <c r="C337" s="62">
        <v>151494</v>
      </c>
      <c r="G337" s="65">
        <v>1974</v>
      </c>
      <c r="H337" s="65" t="s">
        <v>499</v>
      </c>
      <c r="I337" s="62">
        <v>21214</v>
      </c>
      <c r="K337" s="65">
        <v>1974</v>
      </c>
      <c r="L337" s="65" t="s">
        <v>499</v>
      </c>
      <c r="M337" s="6">
        <f t="shared" si="5"/>
        <v>130280</v>
      </c>
    </row>
    <row r="338" spans="1:13" x14ac:dyDescent="0.2">
      <c r="A338" s="59">
        <v>1975</v>
      </c>
      <c r="B338" s="59" t="s">
        <v>488</v>
      </c>
      <c r="C338" s="62">
        <v>151755</v>
      </c>
      <c r="G338" s="65">
        <v>1975</v>
      </c>
      <c r="H338" s="65" t="s">
        <v>488</v>
      </c>
      <c r="I338" s="62">
        <v>21262</v>
      </c>
      <c r="K338" s="65">
        <v>1975</v>
      </c>
      <c r="L338" s="65" t="s">
        <v>488</v>
      </c>
      <c r="M338" s="6">
        <f t="shared" si="5"/>
        <v>130493</v>
      </c>
    </row>
    <row r="339" spans="1:13" x14ac:dyDescent="0.2">
      <c r="A339" s="59">
        <v>1975</v>
      </c>
      <c r="B339" s="59" t="s">
        <v>489</v>
      </c>
      <c r="C339" s="62">
        <v>151990</v>
      </c>
      <c r="G339" s="65">
        <v>1975</v>
      </c>
      <c r="H339" s="65" t="s">
        <v>489</v>
      </c>
      <c r="I339" s="62">
        <v>21307</v>
      </c>
      <c r="K339" s="65">
        <v>1975</v>
      </c>
      <c r="L339" s="65" t="s">
        <v>489</v>
      </c>
      <c r="M339" s="6">
        <f t="shared" si="5"/>
        <v>130683</v>
      </c>
    </row>
    <row r="340" spans="1:13" x14ac:dyDescent="0.2">
      <c r="A340" s="59">
        <v>1975</v>
      </c>
      <c r="B340" s="59" t="s">
        <v>490</v>
      </c>
      <c r="C340" s="62">
        <v>152217</v>
      </c>
      <c r="G340" s="65">
        <v>1975</v>
      </c>
      <c r="H340" s="65" t="s">
        <v>490</v>
      </c>
      <c r="I340" s="62">
        <v>21349</v>
      </c>
      <c r="K340" s="65">
        <v>1975</v>
      </c>
      <c r="L340" s="65" t="s">
        <v>490</v>
      </c>
      <c r="M340" s="6">
        <f t="shared" si="5"/>
        <v>130868</v>
      </c>
    </row>
    <row r="341" spans="1:13" x14ac:dyDescent="0.2">
      <c r="A341" s="59">
        <v>1975</v>
      </c>
      <c r="B341" s="59" t="s">
        <v>491</v>
      </c>
      <c r="C341" s="62">
        <v>152443</v>
      </c>
      <c r="G341" s="65">
        <v>1975</v>
      </c>
      <c r="H341" s="65" t="s">
        <v>491</v>
      </c>
      <c r="I341" s="62">
        <v>21390</v>
      </c>
      <c r="K341" s="65">
        <v>1975</v>
      </c>
      <c r="L341" s="65" t="s">
        <v>491</v>
      </c>
      <c r="M341" s="6">
        <f t="shared" si="5"/>
        <v>131053</v>
      </c>
    </row>
    <row r="342" spans="1:13" x14ac:dyDescent="0.2">
      <c r="A342" s="59">
        <v>1975</v>
      </c>
      <c r="B342" s="59" t="s">
        <v>492</v>
      </c>
      <c r="C342" s="62">
        <v>152704</v>
      </c>
      <c r="G342" s="65">
        <v>1975</v>
      </c>
      <c r="H342" s="65" t="s">
        <v>492</v>
      </c>
      <c r="I342" s="62">
        <v>21434</v>
      </c>
      <c r="K342" s="65">
        <v>1975</v>
      </c>
      <c r="L342" s="65" t="s">
        <v>492</v>
      </c>
      <c r="M342" s="6">
        <f t="shared" si="5"/>
        <v>131270</v>
      </c>
    </row>
    <row r="343" spans="1:13" x14ac:dyDescent="0.2">
      <c r="A343" s="59">
        <v>1975</v>
      </c>
      <c r="B343" s="59" t="s">
        <v>493</v>
      </c>
      <c r="C343" s="62">
        <v>152976</v>
      </c>
      <c r="G343" s="65">
        <v>1975</v>
      </c>
      <c r="H343" s="65" t="s">
        <v>493</v>
      </c>
      <c r="I343" s="62">
        <v>21492</v>
      </c>
      <c r="K343" s="65">
        <v>1975</v>
      </c>
      <c r="L343" s="65" t="s">
        <v>493</v>
      </c>
      <c r="M343" s="6">
        <f t="shared" si="5"/>
        <v>131484</v>
      </c>
    </row>
    <row r="344" spans="1:13" x14ac:dyDescent="0.2">
      <c r="A344" s="59">
        <v>1975</v>
      </c>
      <c r="B344" s="59" t="s">
        <v>494</v>
      </c>
      <c r="C344" s="62">
        <v>153309</v>
      </c>
      <c r="G344" s="65">
        <v>1975</v>
      </c>
      <c r="H344" s="65" t="s">
        <v>494</v>
      </c>
      <c r="I344" s="62">
        <v>21553</v>
      </c>
      <c r="K344" s="65">
        <v>1975</v>
      </c>
      <c r="L344" s="65" t="s">
        <v>494</v>
      </c>
      <c r="M344" s="6">
        <f t="shared" si="5"/>
        <v>131756</v>
      </c>
    </row>
    <row r="345" spans="1:13" x14ac:dyDescent="0.2">
      <c r="A345" s="59">
        <v>1975</v>
      </c>
      <c r="B345" s="59" t="s">
        <v>495</v>
      </c>
      <c r="C345" s="62">
        <v>153580</v>
      </c>
      <c r="G345" s="65">
        <v>1975</v>
      </c>
      <c r="H345" s="65" t="s">
        <v>495</v>
      </c>
      <c r="I345" s="62">
        <v>21607</v>
      </c>
      <c r="K345" s="65">
        <v>1975</v>
      </c>
      <c r="L345" s="65" t="s">
        <v>495</v>
      </c>
      <c r="M345" s="6">
        <f t="shared" si="5"/>
        <v>131973</v>
      </c>
    </row>
    <row r="346" spans="1:13" x14ac:dyDescent="0.2">
      <c r="A346" s="59">
        <v>1975</v>
      </c>
      <c r="B346" s="59" t="s">
        <v>496</v>
      </c>
      <c r="C346" s="62">
        <v>153848</v>
      </c>
      <c r="G346" s="65">
        <v>1975</v>
      </c>
      <c r="H346" s="65" t="s">
        <v>496</v>
      </c>
      <c r="I346" s="62">
        <v>21654</v>
      </c>
      <c r="K346" s="65">
        <v>1975</v>
      </c>
      <c r="L346" s="65" t="s">
        <v>496</v>
      </c>
      <c r="M346" s="6">
        <f t="shared" si="5"/>
        <v>132194</v>
      </c>
    </row>
    <row r="347" spans="1:13" x14ac:dyDescent="0.2">
      <c r="A347" s="59">
        <v>1975</v>
      </c>
      <c r="B347" s="59" t="s">
        <v>497</v>
      </c>
      <c r="C347" s="62">
        <v>154082</v>
      </c>
      <c r="G347" s="65">
        <v>1975</v>
      </c>
      <c r="H347" s="65" t="s">
        <v>497</v>
      </c>
      <c r="I347" s="62">
        <v>21704</v>
      </c>
      <c r="K347" s="65">
        <v>1975</v>
      </c>
      <c r="L347" s="65" t="s">
        <v>497</v>
      </c>
      <c r="M347" s="6">
        <f t="shared" si="5"/>
        <v>132378</v>
      </c>
    </row>
    <row r="348" spans="1:13" x14ac:dyDescent="0.2">
      <c r="A348" s="59">
        <v>1975</v>
      </c>
      <c r="B348" s="59" t="s">
        <v>498</v>
      </c>
      <c r="C348" s="62">
        <v>154338</v>
      </c>
      <c r="G348" s="65">
        <v>1975</v>
      </c>
      <c r="H348" s="65" t="s">
        <v>498</v>
      </c>
      <c r="I348" s="62">
        <v>21751</v>
      </c>
      <c r="K348" s="65">
        <v>1975</v>
      </c>
      <c r="L348" s="65" t="s">
        <v>498</v>
      </c>
      <c r="M348" s="6">
        <f t="shared" si="5"/>
        <v>132587</v>
      </c>
    </row>
    <row r="349" spans="1:13" x14ac:dyDescent="0.2">
      <c r="A349" s="59">
        <v>1975</v>
      </c>
      <c r="B349" s="59" t="s">
        <v>499</v>
      </c>
      <c r="C349" s="62">
        <v>154589</v>
      </c>
      <c r="G349" s="65">
        <v>1975</v>
      </c>
      <c r="H349" s="65" t="s">
        <v>499</v>
      </c>
      <c r="I349" s="62">
        <v>21803</v>
      </c>
      <c r="K349" s="65">
        <v>1975</v>
      </c>
      <c r="L349" s="65" t="s">
        <v>499</v>
      </c>
      <c r="M349" s="6">
        <f t="shared" si="5"/>
        <v>132786</v>
      </c>
    </row>
    <row r="350" spans="1:13" x14ac:dyDescent="0.2">
      <c r="A350" s="59">
        <v>1976</v>
      </c>
      <c r="B350" s="59" t="s">
        <v>488</v>
      </c>
      <c r="C350" s="62">
        <v>154853</v>
      </c>
      <c r="G350" s="65">
        <v>1976</v>
      </c>
      <c r="H350" s="65" t="s">
        <v>488</v>
      </c>
      <c r="I350" s="62">
        <v>21849</v>
      </c>
      <c r="K350" s="65">
        <v>1976</v>
      </c>
      <c r="L350" s="65" t="s">
        <v>488</v>
      </c>
      <c r="M350" s="6">
        <f t="shared" si="5"/>
        <v>133004</v>
      </c>
    </row>
    <row r="351" spans="1:13" x14ac:dyDescent="0.2">
      <c r="A351" s="59">
        <v>1976</v>
      </c>
      <c r="B351" s="59" t="s">
        <v>489</v>
      </c>
      <c r="C351" s="62">
        <v>155066</v>
      </c>
      <c r="G351" s="65">
        <v>1976</v>
      </c>
      <c r="H351" s="65" t="s">
        <v>489</v>
      </c>
      <c r="I351" s="62">
        <v>21880</v>
      </c>
      <c r="K351" s="65">
        <v>1976</v>
      </c>
      <c r="L351" s="65" t="s">
        <v>489</v>
      </c>
      <c r="M351" s="6">
        <f t="shared" si="5"/>
        <v>133186</v>
      </c>
    </row>
    <row r="352" spans="1:13" x14ac:dyDescent="0.2">
      <c r="A352" s="59">
        <v>1976</v>
      </c>
      <c r="B352" s="59" t="s">
        <v>490</v>
      </c>
      <c r="C352" s="62">
        <v>155306</v>
      </c>
      <c r="G352" s="65">
        <v>1976</v>
      </c>
      <c r="H352" s="65" t="s">
        <v>490</v>
      </c>
      <c r="I352" s="62">
        <v>21930</v>
      </c>
      <c r="K352" s="65">
        <v>1976</v>
      </c>
      <c r="L352" s="65" t="s">
        <v>490</v>
      </c>
      <c r="M352" s="6">
        <f t="shared" si="5"/>
        <v>133376</v>
      </c>
    </row>
    <row r="353" spans="1:13" x14ac:dyDescent="0.2">
      <c r="A353" s="59">
        <v>1976</v>
      </c>
      <c r="B353" s="59" t="s">
        <v>491</v>
      </c>
      <c r="C353" s="62">
        <v>155529</v>
      </c>
      <c r="G353" s="65">
        <v>1976</v>
      </c>
      <c r="H353" s="65" t="s">
        <v>491</v>
      </c>
      <c r="I353" s="62">
        <v>21965</v>
      </c>
      <c r="K353" s="65">
        <v>1976</v>
      </c>
      <c r="L353" s="65" t="s">
        <v>491</v>
      </c>
      <c r="M353" s="6">
        <f t="shared" si="5"/>
        <v>133564</v>
      </c>
    </row>
    <row r="354" spans="1:13" x14ac:dyDescent="0.2">
      <c r="A354" s="59">
        <v>1976</v>
      </c>
      <c r="B354" s="59" t="s">
        <v>492</v>
      </c>
      <c r="C354" s="62">
        <v>155765</v>
      </c>
      <c r="G354" s="65">
        <v>1976</v>
      </c>
      <c r="H354" s="65" t="s">
        <v>492</v>
      </c>
      <c r="I354" s="62">
        <v>22000</v>
      </c>
      <c r="K354" s="65">
        <v>1976</v>
      </c>
      <c r="L354" s="65" t="s">
        <v>492</v>
      </c>
      <c r="M354" s="6">
        <f t="shared" si="5"/>
        <v>133765</v>
      </c>
    </row>
    <row r="355" spans="1:13" x14ac:dyDescent="0.2">
      <c r="A355" s="59">
        <v>1976</v>
      </c>
      <c r="B355" s="59" t="s">
        <v>493</v>
      </c>
      <c r="C355" s="62">
        <v>156027</v>
      </c>
      <c r="G355" s="65">
        <v>1976</v>
      </c>
      <c r="H355" s="65" t="s">
        <v>493</v>
      </c>
      <c r="I355" s="62">
        <v>22048</v>
      </c>
      <c r="K355" s="65">
        <v>1976</v>
      </c>
      <c r="L355" s="65" t="s">
        <v>493</v>
      </c>
      <c r="M355" s="6">
        <f t="shared" si="5"/>
        <v>133979</v>
      </c>
    </row>
    <row r="356" spans="1:13" x14ac:dyDescent="0.2">
      <c r="A356" s="59">
        <v>1976</v>
      </c>
      <c r="B356" s="59" t="s">
        <v>494</v>
      </c>
      <c r="C356" s="62">
        <v>156276</v>
      </c>
      <c r="G356" s="65">
        <v>1976</v>
      </c>
      <c r="H356" s="65" t="s">
        <v>494</v>
      </c>
      <c r="I356" s="62">
        <v>22097</v>
      </c>
      <c r="K356" s="65">
        <v>1976</v>
      </c>
      <c r="L356" s="65" t="s">
        <v>494</v>
      </c>
      <c r="M356" s="6">
        <f t="shared" si="5"/>
        <v>134179</v>
      </c>
    </row>
    <row r="357" spans="1:13" x14ac:dyDescent="0.2">
      <c r="A357" s="59">
        <v>1976</v>
      </c>
      <c r="B357" s="59" t="s">
        <v>495</v>
      </c>
      <c r="C357" s="62">
        <v>156525</v>
      </c>
      <c r="G357" s="65">
        <v>1976</v>
      </c>
      <c r="H357" s="65" t="s">
        <v>495</v>
      </c>
      <c r="I357" s="62">
        <v>22147</v>
      </c>
      <c r="K357" s="65">
        <v>1976</v>
      </c>
      <c r="L357" s="65" t="s">
        <v>495</v>
      </c>
      <c r="M357" s="6">
        <f t="shared" si="5"/>
        <v>134378</v>
      </c>
    </row>
    <row r="358" spans="1:13" x14ac:dyDescent="0.2">
      <c r="A358" s="59">
        <v>1976</v>
      </c>
      <c r="B358" s="59" t="s">
        <v>496</v>
      </c>
      <c r="C358" s="62">
        <v>156779</v>
      </c>
      <c r="G358" s="65">
        <v>1976</v>
      </c>
      <c r="H358" s="65" t="s">
        <v>496</v>
      </c>
      <c r="I358" s="62">
        <v>22201</v>
      </c>
      <c r="K358" s="65">
        <v>1976</v>
      </c>
      <c r="L358" s="65" t="s">
        <v>496</v>
      </c>
      <c r="M358" s="6">
        <f t="shared" si="5"/>
        <v>134578</v>
      </c>
    </row>
    <row r="359" spans="1:13" x14ac:dyDescent="0.2">
      <c r="A359" s="59">
        <v>1976</v>
      </c>
      <c r="B359" s="59" t="s">
        <v>497</v>
      </c>
      <c r="C359" s="62">
        <v>156993</v>
      </c>
      <c r="G359" s="65">
        <v>1976</v>
      </c>
      <c r="H359" s="65" t="s">
        <v>497</v>
      </c>
      <c r="I359" s="62">
        <v>22262</v>
      </c>
      <c r="K359" s="65">
        <v>1976</v>
      </c>
      <c r="L359" s="65" t="s">
        <v>497</v>
      </c>
      <c r="M359" s="6">
        <f t="shared" si="5"/>
        <v>134731</v>
      </c>
    </row>
    <row r="360" spans="1:13" x14ac:dyDescent="0.2">
      <c r="A360" s="59">
        <v>1976</v>
      </c>
      <c r="B360" s="59" t="s">
        <v>498</v>
      </c>
      <c r="C360" s="62">
        <v>157235</v>
      </c>
      <c r="G360" s="65">
        <v>1976</v>
      </c>
      <c r="H360" s="65" t="s">
        <v>498</v>
      </c>
      <c r="I360" s="62">
        <v>22308</v>
      </c>
      <c r="K360" s="65">
        <v>1976</v>
      </c>
      <c r="L360" s="65" t="s">
        <v>498</v>
      </c>
      <c r="M360" s="6">
        <f t="shared" si="5"/>
        <v>134927</v>
      </c>
    </row>
    <row r="361" spans="1:13" x14ac:dyDescent="0.2">
      <c r="A361" s="59">
        <v>1976</v>
      </c>
      <c r="B361" s="59" t="s">
        <v>499</v>
      </c>
      <c r="C361" s="62">
        <v>157438</v>
      </c>
      <c r="G361" s="65">
        <v>1976</v>
      </c>
      <c r="H361" s="65" t="s">
        <v>499</v>
      </c>
      <c r="I361" s="62">
        <v>22309</v>
      </c>
      <c r="K361" s="65">
        <v>1976</v>
      </c>
      <c r="L361" s="65" t="s">
        <v>499</v>
      </c>
      <c r="M361" s="6">
        <f t="shared" si="5"/>
        <v>135129</v>
      </c>
    </row>
    <row r="362" spans="1:13" x14ac:dyDescent="0.2">
      <c r="A362" s="59">
        <v>1977</v>
      </c>
      <c r="B362" s="59" t="s">
        <v>488</v>
      </c>
      <c r="C362" s="62">
        <v>157688</v>
      </c>
      <c r="G362" s="65">
        <v>1977</v>
      </c>
      <c r="H362" s="65" t="s">
        <v>488</v>
      </c>
      <c r="I362" s="62">
        <v>22343</v>
      </c>
      <c r="K362" s="65">
        <v>1977</v>
      </c>
      <c r="L362" s="65" t="s">
        <v>488</v>
      </c>
      <c r="M362" s="6">
        <f t="shared" si="5"/>
        <v>135345</v>
      </c>
    </row>
    <row r="363" spans="1:13" x14ac:dyDescent="0.2">
      <c r="A363" s="59">
        <v>1977</v>
      </c>
      <c r="B363" s="59" t="s">
        <v>489</v>
      </c>
      <c r="C363" s="62">
        <v>157913</v>
      </c>
      <c r="G363" s="65">
        <v>1977</v>
      </c>
      <c r="H363" s="65" t="s">
        <v>489</v>
      </c>
      <c r="I363" s="62">
        <v>22378</v>
      </c>
      <c r="K363" s="65">
        <v>1977</v>
      </c>
      <c r="L363" s="65" t="s">
        <v>489</v>
      </c>
      <c r="M363" s="6">
        <f t="shared" si="5"/>
        <v>135535</v>
      </c>
    </row>
    <row r="364" spans="1:13" x14ac:dyDescent="0.2">
      <c r="A364" s="59">
        <v>1977</v>
      </c>
      <c r="B364" s="59" t="s">
        <v>490</v>
      </c>
      <c r="C364" s="62">
        <v>158131</v>
      </c>
      <c r="G364" s="65">
        <v>1977</v>
      </c>
      <c r="H364" s="65" t="s">
        <v>490</v>
      </c>
      <c r="I364" s="62">
        <v>22412</v>
      </c>
      <c r="K364" s="65">
        <v>1977</v>
      </c>
      <c r="L364" s="65" t="s">
        <v>490</v>
      </c>
      <c r="M364" s="6">
        <f t="shared" si="5"/>
        <v>135719</v>
      </c>
    </row>
    <row r="365" spans="1:13" x14ac:dyDescent="0.2">
      <c r="A365" s="59">
        <v>1977</v>
      </c>
      <c r="B365" s="59" t="s">
        <v>491</v>
      </c>
      <c r="C365" s="62">
        <v>158371</v>
      </c>
      <c r="G365" s="65">
        <v>1977</v>
      </c>
      <c r="H365" s="65" t="s">
        <v>491</v>
      </c>
      <c r="I365" s="62">
        <v>22454</v>
      </c>
      <c r="K365" s="65">
        <v>1977</v>
      </c>
      <c r="L365" s="65" t="s">
        <v>491</v>
      </c>
      <c r="M365" s="6">
        <f t="shared" si="5"/>
        <v>135917</v>
      </c>
    </row>
    <row r="366" spans="1:13" x14ac:dyDescent="0.2">
      <c r="A366" s="59">
        <v>1977</v>
      </c>
      <c r="B366" s="59" t="s">
        <v>492</v>
      </c>
      <c r="C366" s="62">
        <v>158657</v>
      </c>
      <c r="G366" s="65">
        <v>1977</v>
      </c>
      <c r="H366" s="65" t="s">
        <v>492</v>
      </c>
      <c r="I366" s="62">
        <v>22516</v>
      </c>
      <c r="K366" s="65">
        <v>1977</v>
      </c>
      <c r="L366" s="65" t="s">
        <v>492</v>
      </c>
      <c r="M366" s="6">
        <f t="shared" si="5"/>
        <v>136141</v>
      </c>
    </row>
    <row r="367" spans="1:13" x14ac:dyDescent="0.2">
      <c r="A367" s="59">
        <v>1977</v>
      </c>
      <c r="B367" s="59" t="s">
        <v>493</v>
      </c>
      <c r="C367" s="62">
        <v>158929</v>
      </c>
      <c r="G367" s="65">
        <v>1977</v>
      </c>
      <c r="H367" s="65" t="s">
        <v>493</v>
      </c>
      <c r="I367" s="62">
        <v>22568</v>
      </c>
      <c r="K367" s="65">
        <v>1977</v>
      </c>
      <c r="L367" s="65" t="s">
        <v>493</v>
      </c>
      <c r="M367" s="6">
        <f t="shared" si="5"/>
        <v>136361</v>
      </c>
    </row>
    <row r="368" spans="1:13" x14ac:dyDescent="0.2">
      <c r="A368" s="59">
        <v>1977</v>
      </c>
      <c r="B368" s="59" t="s">
        <v>494</v>
      </c>
      <c r="C368" s="62">
        <v>159185</v>
      </c>
      <c r="G368" s="65">
        <v>1977</v>
      </c>
      <c r="H368" s="65" t="s">
        <v>494</v>
      </c>
      <c r="I368" s="62">
        <v>22619</v>
      </c>
      <c r="K368" s="65">
        <v>1977</v>
      </c>
      <c r="L368" s="65" t="s">
        <v>494</v>
      </c>
      <c r="M368" s="6">
        <f t="shared" si="5"/>
        <v>136566</v>
      </c>
    </row>
    <row r="369" spans="1:13" x14ac:dyDescent="0.2">
      <c r="A369" s="59">
        <v>1977</v>
      </c>
      <c r="B369" s="59" t="s">
        <v>495</v>
      </c>
      <c r="C369" s="62">
        <v>159430</v>
      </c>
      <c r="G369" s="65">
        <v>1977</v>
      </c>
      <c r="H369" s="65" t="s">
        <v>495</v>
      </c>
      <c r="I369" s="62">
        <v>22672</v>
      </c>
      <c r="K369" s="65">
        <v>1977</v>
      </c>
      <c r="L369" s="65" t="s">
        <v>495</v>
      </c>
      <c r="M369" s="6">
        <f t="shared" si="5"/>
        <v>136758</v>
      </c>
    </row>
    <row r="370" spans="1:13" x14ac:dyDescent="0.2">
      <c r="A370" s="59">
        <v>1977</v>
      </c>
      <c r="B370" s="59" t="s">
        <v>496</v>
      </c>
      <c r="C370" s="62">
        <v>159674</v>
      </c>
      <c r="G370" s="65">
        <v>1977</v>
      </c>
      <c r="H370" s="65" t="s">
        <v>496</v>
      </c>
      <c r="I370" s="62">
        <v>22724</v>
      </c>
      <c r="K370" s="65">
        <v>1977</v>
      </c>
      <c r="L370" s="65" t="s">
        <v>496</v>
      </c>
      <c r="M370" s="6">
        <f t="shared" si="5"/>
        <v>136950</v>
      </c>
    </row>
    <row r="371" spans="1:13" x14ac:dyDescent="0.2">
      <c r="A371" s="59">
        <v>1977</v>
      </c>
      <c r="B371" s="59" t="s">
        <v>497</v>
      </c>
      <c r="C371" s="62">
        <v>159915</v>
      </c>
      <c r="G371" s="65">
        <v>1977</v>
      </c>
      <c r="H371" s="65" t="s">
        <v>497</v>
      </c>
      <c r="I371" s="62">
        <v>22781</v>
      </c>
      <c r="K371" s="65">
        <v>1977</v>
      </c>
      <c r="L371" s="65" t="s">
        <v>497</v>
      </c>
      <c r="M371" s="6">
        <f t="shared" si="5"/>
        <v>137134</v>
      </c>
    </row>
    <row r="372" spans="1:13" x14ac:dyDescent="0.2">
      <c r="A372" s="59">
        <v>1977</v>
      </c>
      <c r="B372" s="59" t="s">
        <v>498</v>
      </c>
      <c r="C372" s="62">
        <v>160129</v>
      </c>
      <c r="G372" s="65">
        <v>1977</v>
      </c>
      <c r="H372" s="65" t="s">
        <v>498</v>
      </c>
      <c r="I372" s="62">
        <v>22824</v>
      </c>
      <c r="K372" s="65">
        <v>1977</v>
      </c>
      <c r="L372" s="65" t="s">
        <v>498</v>
      </c>
      <c r="M372" s="6">
        <f t="shared" si="5"/>
        <v>137305</v>
      </c>
    </row>
    <row r="373" spans="1:13" x14ac:dyDescent="0.2">
      <c r="A373" s="59">
        <v>1977</v>
      </c>
      <c r="B373" s="59" t="s">
        <v>499</v>
      </c>
      <c r="C373" s="62">
        <v>160377</v>
      </c>
      <c r="G373" s="65">
        <v>1977</v>
      </c>
      <c r="H373" s="65" t="s">
        <v>499</v>
      </c>
      <c r="I373" s="62">
        <v>22874</v>
      </c>
      <c r="K373" s="65">
        <v>1977</v>
      </c>
      <c r="L373" s="65" t="s">
        <v>499</v>
      </c>
      <c r="M373" s="6">
        <f t="shared" si="5"/>
        <v>137503</v>
      </c>
    </row>
    <row r="374" spans="1:13" x14ac:dyDescent="0.2">
      <c r="A374" s="59">
        <v>1978</v>
      </c>
      <c r="B374" s="59" t="s">
        <v>488</v>
      </c>
      <c r="C374" s="62">
        <v>160617</v>
      </c>
      <c r="G374" s="65">
        <v>1978</v>
      </c>
      <c r="H374" s="65" t="s">
        <v>488</v>
      </c>
      <c r="I374" s="62">
        <v>22915</v>
      </c>
      <c r="K374" s="65">
        <v>1978</v>
      </c>
      <c r="L374" s="65" t="s">
        <v>488</v>
      </c>
      <c r="M374" s="6">
        <f t="shared" si="5"/>
        <v>137702</v>
      </c>
    </row>
    <row r="375" spans="1:13" x14ac:dyDescent="0.2">
      <c r="A375" s="59">
        <v>1978</v>
      </c>
      <c r="B375" s="59" t="s">
        <v>489</v>
      </c>
      <c r="C375" s="62">
        <v>160831</v>
      </c>
      <c r="G375" s="65">
        <v>1978</v>
      </c>
      <c r="H375" s="65" t="s">
        <v>489</v>
      </c>
      <c r="I375" s="62">
        <v>22951</v>
      </c>
      <c r="K375" s="65">
        <v>1978</v>
      </c>
      <c r="L375" s="65" t="s">
        <v>489</v>
      </c>
      <c r="M375" s="6">
        <f t="shared" si="5"/>
        <v>137880</v>
      </c>
    </row>
    <row r="376" spans="1:13" x14ac:dyDescent="0.2">
      <c r="A376" s="59">
        <v>1978</v>
      </c>
      <c r="B376" s="59" t="s">
        <v>490</v>
      </c>
      <c r="C376" s="62">
        <v>161038</v>
      </c>
      <c r="G376" s="65">
        <v>1978</v>
      </c>
      <c r="H376" s="65" t="s">
        <v>490</v>
      </c>
      <c r="I376" s="62">
        <v>22987</v>
      </c>
      <c r="K376" s="65">
        <v>1978</v>
      </c>
      <c r="L376" s="65" t="s">
        <v>490</v>
      </c>
      <c r="M376" s="6">
        <f t="shared" si="5"/>
        <v>138051</v>
      </c>
    </row>
    <row r="377" spans="1:13" x14ac:dyDescent="0.2">
      <c r="A377" s="59">
        <v>1978</v>
      </c>
      <c r="B377" s="59" t="s">
        <v>491</v>
      </c>
      <c r="C377" s="62">
        <v>161263</v>
      </c>
      <c r="G377" s="65">
        <v>1978</v>
      </c>
      <c r="H377" s="65" t="s">
        <v>491</v>
      </c>
      <c r="I377" s="62">
        <v>23027</v>
      </c>
      <c r="K377" s="65">
        <v>1978</v>
      </c>
      <c r="L377" s="65" t="s">
        <v>491</v>
      </c>
      <c r="M377" s="6">
        <f t="shared" si="5"/>
        <v>138236</v>
      </c>
    </row>
    <row r="378" spans="1:13" x14ac:dyDescent="0.2">
      <c r="A378" s="59">
        <v>1978</v>
      </c>
      <c r="B378" s="59" t="s">
        <v>492</v>
      </c>
      <c r="C378" s="62">
        <v>161518</v>
      </c>
      <c r="G378" s="65">
        <v>1978</v>
      </c>
      <c r="H378" s="65" t="s">
        <v>492</v>
      </c>
      <c r="I378" s="62">
        <v>23077</v>
      </c>
      <c r="K378" s="65">
        <v>1978</v>
      </c>
      <c r="L378" s="65" t="s">
        <v>492</v>
      </c>
      <c r="M378" s="6">
        <f t="shared" si="5"/>
        <v>138441</v>
      </c>
    </row>
    <row r="379" spans="1:13" x14ac:dyDescent="0.2">
      <c r="A379" s="59">
        <v>1978</v>
      </c>
      <c r="B379" s="59" t="s">
        <v>493</v>
      </c>
      <c r="C379" s="62">
        <v>161795</v>
      </c>
      <c r="G379" s="65">
        <v>1978</v>
      </c>
      <c r="H379" s="65" t="s">
        <v>493</v>
      </c>
      <c r="I379" s="62">
        <v>23130</v>
      </c>
      <c r="K379" s="65">
        <v>1978</v>
      </c>
      <c r="L379" s="65" t="s">
        <v>493</v>
      </c>
      <c r="M379" s="6">
        <f t="shared" si="5"/>
        <v>138665</v>
      </c>
    </row>
    <row r="380" spans="1:13" x14ac:dyDescent="0.2">
      <c r="A380" s="59">
        <v>1978</v>
      </c>
      <c r="B380" s="59" t="s">
        <v>494</v>
      </c>
      <c r="C380" s="62">
        <v>162034</v>
      </c>
      <c r="G380" s="65">
        <v>1978</v>
      </c>
      <c r="H380" s="65" t="s">
        <v>494</v>
      </c>
      <c r="I380" s="62">
        <v>23185</v>
      </c>
      <c r="K380" s="65">
        <v>1978</v>
      </c>
      <c r="L380" s="65" t="s">
        <v>494</v>
      </c>
      <c r="M380" s="6">
        <f t="shared" si="5"/>
        <v>138849</v>
      </c>
    </row>
    <row r="381" spans="1:13" x14ac:dyDescent="0.2">
      <c r="A381" s="59">
        <v>1978</v>
      </c>
      <c r="B381" s="59" t="s">
        <v>495</v>
      </c>
      <c r="C381" s="62">
        <v>162259</v>
      </c>
      <c r="G381" s="65">
        <v>1978</v>
      </c>
      <c r="H381" s="65" t="s">
        <v>495</v>
      </c>
      <c r="I381" s="62">
        <v>23228</v>
      </c>
      <c r="K381" s="65">
        <v>1978</v>
      </c>
      <c r="L381" s="65" t="s">
        <v>495</v>
      </c>
      <c r="M381" s="6">
        <f t="shared" si="5"/>
        <v>139031</v>
      </c>
    </row>
    <row r="382" spans="1:13" x14ac:dyDescent="0.2">
      <c r="A382" s="59">
        <v>1978</v>
      </c>
      <c r="B382" s="59" t="s">
        <v>496</v>
      </c>
      <c r="C382" s="62">
        <v>162502</v>
      </c>
      <c r="G382" s="65">
        <v>1978</v>
      </c>
      <c r="H382" s="65" t="s">
        <v>496</v>
      </c>
      <c r="I382" s="62">
        <v>23290</v>
      </c>
      <c r="K382" s="65">
        <v>1978</v>
      </c>
      <c r="L382" s="65" t="s">
        <v>496</v>
      </c>
      <c r="M382" s="6">
        <f t="shared" si="5"/>
        <v>139212</v>
      </c>
    </row>
    <row r="383" spans="1:13" x14ac:dyDescent="0.2">
      <c r="A383" s="59">
        <v>1978</v>
      </c>
      <c r="B383" s="59" t="s">
        <v>497</v>
      </c>
      <c r="C383" s="62">
        <v>162783</v>
      </c>
      <c r="G383" s="65">
        <v>1978</v>
      </c>
      <c r="H383" s="65" t="s">
        <v>497</v>
      </c>
      <c r="I383" s="62">
        <v>23355</v>
      </c>
      <c r="K383" s="65">
        <v>1978</v>
      </c>
      <c r="L383" s="65" t="s">
        <v>497</v>
      </c>
      <c r="M383" s="6">
        <f t="shared" si="5"/>
        <v>139428</v>
      </c>
    </row>
    <row r="384" spans="1:13" x14ac:dyDescent="0.2">
      <c r="A384" s="59">
        <v>1978</v>
      </c>
      <c r="B384" s="59" t="s">
        <v>498</v>
      </c>
      <c r="C384" s="62">
        <v>163017</v>
      </c>
      <c r="G384" s="65">
        <v>1978</v>
      </c>
      <c r="H384" s="65" t="s">
        <v>498</v>
      </c>
      <c r="I384" s="62">
        <v>23401</v>
      </c>
      <c r="K384" s="65">
        <v>1978</v>
      </c>
      <c r="L384" s="65" t="s">
        <v>498</v>
      </c>
      <c r="M384" s="6">
        <f t="shared" si="5"/>
        <v>139616</v>
      </c>
    </row>
    <row r="385" spans="1:13" x14ac:dyDescent="0.2">
      <c r="A385" s="59">
        <v>1978</v>
      </c>
      <c r="B385" s="59" t="s">
        <v>499</v>
      </c>
      <c r="C385" s="62">
        <v>163272</v>
      </c>
      <c r="G385" s="65">
        <v>1978</v>
      </c>
      <c r="H385" s="65" t="s">
        <v>499</v>
      </c>
      <c r="I385" s="62">
        <v>23450</v>
      </c>
      <c r="K385" s="65">
        <v>1978</v>
      </c>
      <c r="L385" s="65" t="s">
        <v>499</v>
      </c>
      <c r="M385" s="6">
        <f t="shared" si="5"/>
        <v>139822</v>
      </c>
    </row>
    <row r="386" spans="1:13" x14ac:dyDescent="0.2">
      <c r="A386" s="59">
        <v>1979</v>
      </c>
      <c r="B386" s="59" t="s">
        <v>488</v>
      </c>
      <c r="C386" s="62">
        <v>163516</v>
      </c>
      <c r="G386" s="65">
        <v>1979</v>
      </c>
      <c r="H386" s="65" t="s">
        <v>488</v>
      </c>
      <c r="I386" s="62">
        <v>23487</v>
      </c>
      <c r="K386" s="65">
        <v>1979</v>
      </c>
      <c r="L386" s="65" t="s">
        <v>488</v>
      </c>
      <c r="M386" s="6">
        <f t="shared" si="5"/>
        <v>140029</v>
      </c>
    </row>
    <row r="387" spans="1:13" x14ac:dyDescent="0.2">
      <c r="A387" s="59">
        <v>1979</v>
      </c>
      <c r="B387" s="59" t="s">
        <v>489</v>
      </c>
      <c r="C387" s="62">
        <v>163726</v>
      </c>
      <c r="G387" s="65">
        <v>1979</v>
      </c>
      <c r="H387" s="65" t="s">
        <v>489</v>
      </c>
      <c r="I387" s="62">
        <v>23520</v>
      </c>
      <c r="K387" s="65">
        <v>1979</v>
      </c>
      <c r="L387" s="65" t="s">
        <v>489</v>
      </c>
      <c r="M387" s="6">
        <f t="shared" si="5"/>
        <v>140206</v>
      </c>
    </row>
    <row r="388" spans="1:13" x14ac:dyDescent="0.2">
      <c r="A388" s="59">
        <v>1979</v>
      </c>
      <c r="B388" s="59" t="s">
        <v>490</v>
      </c>
      <c r="C388" s="62">
        <v>164027</v>
      </c>
      <c r="G388" s="65">
        <v>1979</v>
      </c>
      <c r="H388" s="65" t="s">
        <v>490</v>
      </c>
      <c r="I388" s="62">
        <v>23591</v>
      </c>
      <c r="K388" s="65">
        <v>1979</v>
      </c>
      <c r="L388" s="65" t="s">
        <v>490</v>
      </c>
      <c r="M388" s="6">
        <f t="shared" si="5"/>
        <v>140436</v>
      </c>
    </row>
    <row r="389" spans="1:13" x14ac:dyDescent="0.2">
      <c r="A389" s="59">
        <v>1979</v>
      </c>
      <c r="B389" s="59" t="s">
        <v>491</v>
      </c>
      <c r="C389" s="62">
        <v>164162</v>
      </c>
      <c r="G389" s="65">
        <v>1979</v>
      </c>
      <c r="H389" s="65" t="s">
        <v>491</v>
      </c>
      <c r="I389" s="62">
        <v>23621</v>
      </c>
      <c r="K389" s="65">
        <v>1979</v>
      </c>
      <c r="L389" s="65" t="s">
        <v>491</v>
      </c>
      <c r="M389" s="6">
        <f t="shared" si="5"/>
        <v>140541</v>
      </c>
    </row>
    <row r="390" spans="1:13" x14ac:dyDescent="0.2">
      <c r="A390" s="59">
        <v>1979</v>
      </c>
      <c r="B390" s="59" t="s">
        <v>492</v>
      </c>
      <c r="C390" s="62">
        <v>164459</v>
      </c>
      <c r="G390" s="65">
        <v>1979</v>
      </c>
      <c r="H390" s="65" t="s">
        <v>492</v>
      </c>
      <c r="I390" s="62">
        <v>23683</v>
      </c>
      <c r="K390" s="65">
        <v>1979</v>
      </c>
      <c r="L390" s="65" t="s">
        <v>492</v>
      </c>
      <c r="M390" s="6">
        <f t="shared" si="5"/>
        <v>140776</v>
      </c>
    </row>
    <row r="391" spans="1:13" x14ac:dyDescent="0.2">
      <c r="A391" s="59">
        <v>1979</v>
      </c>
      <c r="B391" s="59" t="s">
        <v>493</v>
      </c>
      <c r="C391" s="62">
        <v>164721</v>
      </c>
      <c r="G391" s="65">
        <v>1979</v>
      </c>
      <c r="H391" s="65" t="s">
        <v>493</v>
      </c>
      <c r="I391" s="62">
        <v>23732</v>
      </c>
      <c r="K391" s="65">
        <v>1979</v>
      </c>
      <c r="L391" s="65" t="s">
        <v>493</v>
      </c>
      <c r="M391" s="6">
        <f t="shared" si="5"/>
        <v>140989</v>
      </c>
    </row>
    <row r="392" spans="1:13" x14ac:dyDescent="0.2">
      <c r="A392" s="59">
        <v>1979</v>
      </c>
      <c r="B392" s="59" t="s">
        <v>494</v>
      </c>
      <c r="C392" s="62">
        <v>164970</v>
      </c>
      <c r="G392" s="65">
        <v>1979</v>
      </c>
      <c r="H392" s="65" t="s">
        <v>494</v>
      </c>
      <c r="I392" s="62">
        <v>23785</v>
      </c>
      <c r="K392" s="65">
        <v>1979</v>
      </c>
      <c r="L392" s="65" t="s">
        <v>494</v>
      </c>
      <c r="M392" s="6">
        <f t="shared" si="5"/>
        <v>141185</v>
      </c>
    </row>
    <row r="393" spans="1:13" x14ac:dyDescent="0.2">
      <c r="A393" s="59">
        <v>1979</v>
      </c>
      <c r="B393" s="59" t="s">
        <v>495</v>
      </c>
      <c r="C393" s="62">
        <v>165198</v>
      </c>
      <c r="G393" s="65">
        <v>1979</v>
      </c>
      <c r="H393" s="65" t="s">
        <v>495</v>
      </c>
      <c r="I393" s="62">
        <v>23840</v>
      </c>
      <c r="K393" s="65">
        <v>1979</v>
      </c>
      <c r="L393" s="65" t="s">
        <v>495</v>
      </c>
      <c r="M393" s="6">
        <f t="shared" si="5"/>
        <v>141358</v>
      </c>
    </row>
    <row r="394" spans="1:13" x14ac:dyDescent="0.2">
      <c r="A394" s="59">
        <v>1979</v>
      </c>
      <c r="B394" s="59" t="s">
        <v>496</v>
      </c>
      <c r="C394" s="62">
        <v>165431</v>
      </c>
      <c r="G394" s="65">
        <v>1979</v>
      </c>
      <c r="H394" s="65" t="s">
        <v>496</v>
      </c>
      <c r="I394" s="62">
        <v>23894</v>
      </c>
      <c r="K394" s="65">
        <v>1979</v>
      </c>
      <c r="L394" s="65" t="s">
        <v>496</v>
      </c>
      <c r="M394" s="6">
        <f t="shared" si="5"/>
        <v>141537</v>
      </c>
    </row>
    <row r="395" spans="1:13" x14ac:dyDescent="0.2">
      <c r="A395" s="59">
        <v>1979</v>
      </c>
      <c r="B395" s="59" t="s">
        <v>497</v>
      </c>
      <c r="C395" s="62">
        <v>165813</v>
      </c>
      <c r="G395" s="65">
        <v>1979</v>
      </c>
      <c r="H395" s="65" t="s">
        <v>497</v>
      </c>
      <c r="I395" s="62">
        <v>23966</v>
      </c>
      <c r="K395" s="65">
        <v>1979</v>
      </c>
      <c r="L395" s="65" t="s">
        <v>497</v>
      </c>
      <c r="M395" s="6">
        <f t="shared" si="5"/>
        <v>141847</v>
      </c>
    </row>
    <row r="396" spans="1:13" x14ac:dyDescent="0.2">
      <c r="A396" s="59">
        <v>1979</v>
      </c>
      <c r="B396" s="59" t="s">
        <v>498</v>
      </c>
      <c r="C396" s="62">
        <v>166051</v>
      </c>
      <c r="G396" s="65">
        <v>1979</v>
      </c>
      <c r="H396" s="65" t="s">
        <v>498</v>
      </c>
      <c r="I396" s="62">
        <v>24019</v>
      </c>
      <c r="K396" s="65">
        <v>1979</v>
      </c>
      <c r="L396" s="65" t="s">
        <v>498</v>
      </c>
      <c r="M396" s="6">
        <f t="shared" si="5"/>
        <v>142032</v>
      </c>
    </row>
    <row r="397" spans="1:13" x14ac:dyDescent="0.2">
      <c r="A397" s="59">
        <v>1979</v>
      </c>
      <c r="B397" s="59" t="s">
        <v>499</v>
      </c>
      <c r="C397" s="62">
        <v>166300</v>
      </c>
      <c r="G397" s="65">
        <v>1979</v>
      </c>
      <c r="H397" s="65" t="s">
        <v>499</v>
      </c>
      <c r="I397" s="62">
        <v>24067</v>
      </c>
      <c r="K397" s="65">
        <v>1979</v>
      </c>
      <c r="L397" s="65" t="s">
        <v>499</v>
      </c>
      <c r="M397" s="6">
        <f t="shared" si="5"/>
        <v>142233</v>
      </c>
    </row>
    <row r="398" spans="1:13" x14ac:dyDescent="0.2">
      <c r="A398" s="59">
        <v>1980</v>
      </c>
      <c r="B398" s="59" t="s">
        <v>488</v>
      </c>
      <c r="C398" s="62">
        <v>166544</v>
      </c>
      <c r="G398" s="65">
        <v>1980</v>
      </c>
      <c r="H398" s="65" t="s">
        <v>488</v>
      </c>
      <c r="I398" s="62">
        <v>24107</v>
      </c>
      <c r="K398" s="65">
        <v>1980</v>
      </c>
      <c r="L398" s="65" t="s">
        <v>488</v>
      </c>
      <c r="M398" s="6">
        <f t="shared" si="5"/>
        <v>142437</v>
      </c>
    </row>
    <row r="399" spans="1:13" x14ac:dyDescent="0.2">
      <c r="A399" s="59">
        <v>1980</v>
      </c>
      <c r="B399" s="59" t="s">
        <v>489</v>
      </c>
      <c r="C399" s="62">
        <v>166759</v>
      </c>
      <c r="G399" s="65">
        <v>1980</v>
      </c>
      <c r="H399" s="65" t="s">
        <v>489</v>
      </c>
      <c r="I399" s="62">
        <v>24144</v>
      </c>
      <c r="K399" s="65">
        <v>1980</v>
      </c>
      <c r="L399" s="65" t="s">
        <v>489</v>
      </c>
      <c r="M399" s="6">
        <f t="shared" ref="M399:M462" si="6">C399-I399</f>
        <v>142615</v>
      </c>
    </row>
    <row r="400" spans="1:13" x14ac:dyDescent="0.2">
      <c r="A400" s="59">
        <v>1980</v>
      </c>
      <c r="B400" s="59" t="s">
        <v>490</v>
      </c>
      <c r="C400" s="62">
        <v>166984</v>
      </c>
      <c r="G400" s="65">
        <v>1980</v>
      </c>
      <c r="H400" s="65" t="s">
        <v>490</v>
      </c>
      <c r="I400" s="62">
        <v>24194</v>
      </c>
      <c r="K400" s="65">
        <v>1980</v>
      </c>
      <c r="L400" s="65" t="s">
        <v>490</v>
      </c>
      <c r="M400" s="6">
        <f t="shared" si="6"/>
        <v>142790</v>
      </c>
    </row>
    <row r="401" spans="1:13" x14ac:dyDescent="0.2">
      <c r="A401" s="59">
        <v>1980</v>
      </c>
      <c r="B401" s="59" t="s">
        <v>491</v>
      </c>
      <c r="C401" s="62">
        <v>167197</v>
      </c>
      <c r="G401" s="65">
        <v>1980</v>
      </c>
      <c r="H401" s="65" t="s">
        <v>491</v>
      </c>
      <c r="I401" s="62">
        <v>24233</v>
      </c>
      <c r="K401" s="65">
        <v>1980</v>
      </c>
      <c r="L401" s="65" t="s">
        <v>491</v>
      </c>
      <c r="M401" s="6">
        <f t="shared" si="6"/>
        <v>142964</v>
      </c>
    </row>
    <row r="402" spans="1:13" x14ac:dyDescent="0.2">
      <c r="A402" s="59">
        <v>1980</v>
      </c>
      <c r="B402" s="59" t="s">
        <v>492</v>
      </c>
      <c r="C402" s="62">
        <v>167407</v>
      </c>
      <c r="G402" s="65">
        <v>1980</v>
      </c>
      <c r="H402" s="65" t="s">
        <v>492</v>
      </c>
      <c r="I402" s="62">
        <v>24270</v>
      </c>
      <c r="K402" s="65">
        <v>1980</v>
      </c>
      <c r="L402" s="65" t="s">
        <v>492</v>
      </c>
      <c r="M402" s="6">
        <f t="shared" si="6"/>
        <v>143137</v>
      </c>
    </row>
    <row r="403" spans="1:13" x14ac:dyDescent="0.2">
      <c r="A403" s="59">
        <v>1980</v>
      </c>
      <c r="B403" s="59" t="s">
        <v>493</v>
      </c>
      <c r="C403" s="62">
        <v>167643</v>
      </c>
      <c r="G403" s="65">
        <v>1980</v>
      </c>
      <c r="H403" s="65" t="s">
        <v>493</v>
      </c>
      <c r="I403" s="62">
        <v>24318</v>
      </c>
      <c r="K403" s="65">
        <v>1980</v>
      </c>
      <c r="L403" s="65" t="s">
        <v>493</v>
      </c>
      <c r="M403" s="6">
        <f t="shared" si="6"/>
        <v>143325</v>
      </c>
    </row>
    <row r="404" spans="1:13" x14ac:dyDescent="0.2">
      <c r="A404" s="59">
        <v>1980</v>
      </c>
      <c r="B404" s="59" t="s">
        <v>494</v>
      </c>
      <c r="C404" s="62">
        <v>167932</v>
      </c>
      <c r="G404" s="65">
        <v>1980</v>
      </c>
      <c r="H404" s="65" t="s">
        <v>494</v>
      </c>
      <c r="I404" s="62">
        <v>24374</v>
      </c>
      <c r="K404" s="65">
        <v>1980</v>
      </c>
      <c r="L404" s="65" t="s">
        <v>494</v>
      </c>
      <c r="M404" s="6">
        <f t="shared" si="6"/>
        <v>143558</v>
      </c>
    </row>
    <row r="405" spans="1:13" x14ac:dyDescent="0.2">
      <c r="A405" s="59">
        <v>1980</v>
      </c>
      <c r="B405" s="59" t="s">
        <v>495</v>
      </c>
      <c r="C405" s="62">
        <v>168103</v>
      </c>
      <c r="G405" s="65">
        <v>1980</v>
      </c>
      <c r="H405" s="65" t="s">
        <v>495</v>
      </c>
      <c r="I405" s="62">
        <v>24420</v>
      </c>
      <c r="K405" s="65">
        <v>1980</v>
      </c>
      <c r="L405" s="65" t="s">
        <v>495</v>
      </c>
      <c r="M405" s="6">
        <f t="shared" si="6"/>
        <v>143683</v>
      </c>
    </row>
    <row r="406" spans="1:13" x14ac:dyDescent="0.2">
      <c r="A406" s="59">
        <v>1980</v>
      </c>
      <c r="B406" s="59" t="s">
        <v>496</v>
      </c>
      <c r="C406" s="62">
        <v>168297</v>
      </c>
      <c r="G406" s="65">
        <v>1980</v>
      </c>
      <c r="H406" s="65" t="s">
        <v>496</v>
      </c>
      <c r="I406" s="62">
        <v>24468</v>
      </c>
      <c r="K406" s="65">
        <v>1980</v>
      </c>
      <c r="L406" s="65" t="s">
        <v>496</v>
      </c>
      <c r="M406" s="6">
        <f t="shared" si="6"/>
        <v>143829</v>
      </c>
    </row>
    <row r="407" spans="1:13" x14ac:dyDescent="0.2">
      <c r="A407" s="59">
        <v>1980</v>
      </c>
      <c r="B407" s="59" t="s">
        <v>497</v>
      </c>
      <c r="C407" s="62">
        <v>168503</v>
      </c>
      <c r="G407" s="65">
        <v>1980</v>
      </c>
      <c r="H407" s="65" t="s">
        <v>497</v>
      </c>
      <c r="I407" s="62">
        <v>24519</v>
      </c>
      <c r="K407" s="65">
        <v>1980</v>
      </c>
      <c r="L407" s="65" t="s">
        <v>497</v>
      </c>
      <c r="M407" s="6">
        <f t="shared" si="6"/>
        <v>143984</v>
      </c>
    </row>
    <row r="408" spans="1:13" x14ac:dyDescent="0.2">
      <c r="A408" s="59">
        <v>1980</v>
      </c>
      <c r="B408" s="59" t="s">
        <v>498</v>
      </c>
      <c r="C408" s="62">
        <v>168695</v>
      </c>
      <c r="G408" s="65">
        <v>1980</v>
      </c>
      <c r="H408" s="65" t="s">
        <v>498</v>
      </c>
      <c r="I408" s="62">
        <v>24560</v>
      </c>
      <c r="K408" s="65">
        <v>1980</v>
      </c>
      <c r="L408" s="65" t="s">
        <v>498</v>
      </c>
      <c r="M408" s="6">
        <f t="shared" si="6"/>
        <v>144135</v>
      </c>
    </row>
    <row r="409" spans="1:13" x14ac:dyDescent="0.2">
      <c r="A409" s="59">
        <v>1980</v>
      </c>
      <c r="B409" s="59" t="s">
        <v>499</v>
      </c>
      <c r="C409" s="62">
        <v>168883</v>
      </c>
      <c r="G409" s="65">
        <v>1980</v>
      </c>
      <c r="H409" s="65" t="s">
        <v>499</v>
      </c>
      <c r="I409" s="62">
        <v>24597</v>
      </c>
      <c r="K409" s="65">
        <v>1980</v>
      </c>
      <c r="L409" s="65" t="s">
        <v>499</v>
      </c>
      <c r="M409" s="6">
        <f t="shared" si="6"/>
        <v>144286</v>
      </c>
    </row>
    <row r="410" spans="1:13" x14ac:dyDescent="0.2">
      <c r="A410" s="59">
        <v>1981</v>
      </c>
      <c r="B410" s="59" t="s">
        <v>488</v>
      </c>
      <c r="C410" s="62">
        <v>169104</v>
      </c>
      <c r="G410" s="65">
        <v>1981</v>
      </c>
      <c r="H410" s="65" t="s">
        <v>488</v>
      </c>
      <c r="I410" s="62">
        <v>24625</v>
      </c>
      <c r="K410" s="65">
        <v>1981</v>
      </c>
      <c r="L410" s="65" t="s">
        <v>488</v>
      </c>
      <c r="M410" s="6">
        <f t="shared" si="6"/>
        <v>144479</v>
      </c>
    </row>
    <row r="411" spans="1:13" x14ac:dyDescent="0.2">
      <c r="A411" s="59">
        <v>1981</v>
      </c>
      <c r="B411" s="59" t="s">
        <v>489</v>
      </c>
      <c r="C411" s="62">
        <v>169280</v>
      </c>
      <c r="G411" s="65">
        <v>1981</v>
      </c>
      <c r="H411" s="65" t="s">
        <v>489</v>
      </c>
      <c r="I411" s="62">
        <v>24651</v>
      </c>
      <c r="K411" s="65">
        <v>1981</v>
      </c>
      <c r="L411" s="65" t="s">
        <v>489</v>
      </c>
      <c r="M411" s="6">
        <f t="shared" si="6"/>
        <v>144629</v>
      </c>
    </row>
    <row r="412" spans="1:13" x14ac:dyDescent="0.2">
      <c r="A412" s="59">
        <v>1981</v>
      </c>
      <c r="B412" s="59" t="s">
        <v>490</v>
      </c>
      <c r="C412" s="62">
        <v>169453</v>
      </c>
      <c r="G412" s="65">
        <v>1981</v>
      </c>
      <c r="H412" s="65" t="s">
        <v>490</v>
      </c>
      <c r="I412" s="62">
        <v>24686</v>
      </c>
      <c r="K412" s="65">
        <v>1981</v>
      </c>
      <c r="L412" s="65" t="s">
        <v>490</v>
      </c>
      <c r="M412" s="6">
        <f t="shared" si="6"/>
        <v>144767</v>
      </c>
    </row>
    <row r="413" spans="1:13" x14ac:dyDescent="0.2">
      <c r="A413" s="59">
        <v>1981</v>
      </c>
      <c r="B413" s="59" t="s">
        <v>491</v>
      </c>
      <c r="C413" s="62">
        <v>169641</v>
      </c>
      <c r="G413" s="65">
        <v>1981</v>
      </c>
      <c r="H413" s="65" t="s">
        <v>491</v>
      </c>
      <c r="I413" s="62">
        <v>24723</v>
      </c>
      <c r="K413" s="65">
        <v>1981</v>
      </c>
      <c r="L413" s="65" t="s">
        <v>491</v>
      </c>
      <c r="M413" s="6">
        <f t="shared" si="6"/>
        <v>144918</v>
      </c>
    </row>
    <row r="414" spans="1:13" x14ac:dyDescent="0.2">
      <c r="A414" s="59">
        <v>1981</v>
      </c>
      <c r="B414" s="59" t="s">
        <v>492</v>
      </c>
      <c r="C414" s="62">
        <v>169829</v>
      </c>
      <c r="G414" s="65">
        <v>1981</v>
      </c>
      <c r="H414" s="65" t="s">
        <v>492</v>
      </c>
      <c r="I414" s="62">
        <v>24762</v>
      </c>
      <c r="K414" s="65">
        <v>1981</v>
      </c>
      <c r="L414" s="65" t="s">
        <v>492</v>
      </c>
      <c r="M414" s="6">
        <f t="shared" si="6"/>
        <v>145067</v>
      </c>
    </row>
    <row r="415" spans="1:13" x14ac:dyDescent="0.2">
      <c r="A415" s="59">
        <v>1981</v>
      </c>
      <c r="B415" s="59" t="s">
        <v>493</v>
      </c>
      <c r="C415" s="62">
        <v>170042</v>
      </c>
      <c r="G415" s="65">
        <v>1981</v>
      </c>
      <c r="H415" s="65" t="s">
        <v>493</v>
      </c>
      <c r="I415" s="62">
        <v>24816</v>
      </c>
      <c r="K415" s="65">
        <v>1981</v>
      </c>
      <c r="L415" s="65" t="s">
        <v>493</v>
      </c>
      <c r="M415" s="6">
        <f t="shared" si="6"/>
        <v>145226</v>
      </c>
    </row>
    <row r="416" spans="1:13" x14ac:dyDescent="0.2">
      <c r="A416" s="59">
        <v>1981</v>
      </c>
      <c r="B416" s="59" t="s">
        <v>494</v>
      </c>
      <c r="C416" s="62">
        <v>170246</v>
      </c>
      <c r="G416" s="65">
        <v>1981</v>
      </c>
      <c r="H416" s="65" t="s">
        <v>494</v>
      </c>
      <c r="I416" s="62">
        <v>24866</v>
      </c>
      <c r="K416" s="65">
        <v>1981</v>
      </c>
      <c r="L416" s="65" t="s">
        <v>494</v>
      </c>
      <c r="M416" s="6">
        <f t="shared" si="6"/>
        <v>145380</v>
      </c>
    </row>
    <row r="417" spans="1:13" x14ac:dyDescent="0.2">
      <c r="A417" s="59">
        <v>1981</v>
      </c>
      <c r="B417" s="59" t="s">
        <v>495</v>
      </c>
      <c r="C417" s="62">
        <v>170399</v>
      </c>
      <c r="G417" s="65">
        <v>1981</v>
      </c>
      <c r="H417" s="65" t="s">
        <v>495</v>
      </c>
      <c r="I417" s="62">
        <v>24912</v>
      </c>
      <c r="K417" s="65">
        <v>1981</v>
      </c>
      <c r="L417" s="65" t="s">
        <v>495</v>
      </c>
      <c r="M417" s="6">
        <f t="shared" si="6"/>
        <v>145487</v>
      </c>
    </row>
    <row r="418" spans="1:13" x14ac:dyDescent="0.2">
      <c r="A418" s="59">
        <v>1981</v>
      </c>
      <c r="B418" s="59" t="s">
        <v>496</v>
      </c>
      <c r="C418" s="62">
        <v>170593</v>
      </c>
      <c r="G418" s="65">
        <v>1981</v>
      </c>
      <c r="H418" s="65" t="s">
        <v>496</v>
      </c>
      <c r="I418" s="62">
        <v>24963</v>
      </c>
      <c r="K418" s="65">
        <v>1981</v>
      </c>
      <c r="L418" s="65" t="s">
        <v>496</v>
      </c>
      <c r="M418" s="6">
        <f t="shared" si="6"/>
        <v>145630</v>
      </c>
    </row>
    <row r="419" spans="1:13" x14ac:dyDescent="0.2">
      <c r="A419" s="59">
        <v>1981</v>
      </c>
      <c r="B419" s="59" t="s">
        <v>497</v>
      </c>
      <c r="C419" s="62">
        <v>170809</v>
      </c>
      <c r="G419" s="65">
        <v>1981</v>
      </c>
      <c r="H419" s="65" t="s">
        <v>497</v>
      </c>
      <c r="I419" s="62">
        <v>25021</v>
      </c>
      <c r="K419" s="65">
        <v>1981</v>
      </c>
      <c r="L419" s="65" t="s">
        <v>497</v>
      </c>
      <c r="M419" s="6">
        <f t="shared" si="6"/>
        <v>145788</v>
      </c>
    </row>
    <row r="420" spans="1:13" x14ac:dyDescent="0.2">
      <c r="A420" s="59">
        <v>1981</v>
      </c>
      <c r="B420" s="59" t="s">
        <v>498</v>
      </c>
      <c r="C420" s="62">
        <v>170996</v>
      </c>
      <c r="G420" s="65">
        <v>1981</v>
      </c>
      <c r="H420" s="65" t="s">
        <v>498</v>
      </c>
      <c r="I420" s="62">
        <v>25065</v>
      </c>
      <c r="K420" s="65">
        <v>1981</v>
      </c>
      <c r="L420" s="65" t="s">
        <v>498</v>
      </c>
      <c r="M420" s="6">
        <f t="shared" si="6"/>
        <v>145931</v>
      </c>
    </row>
    <row r="421" spans="1:13" x14ac:dyDescent="0.2">
      <c r="A421" s="59">
        <v>1981</v>
      </c>
      <c r="B421" s="59" t="s">
        <v>499</v>
      </c>
      <c r="C421" s="62">
        <v>171166</v>
      </c>
      <c r="G421" s="65">
        <v>1981</v>
      </c>
      <c r="H421" s="65" t="s">
        <v>499</v>
      </c>
      <c r="I421" s="62">
        <v>25109</v>
      </c>
      <c r="K421" s="65">
        <v>1981</v>
      </c>
      <c r="L421" s="65" t="s">
        <v>499</v>
      </c>
      <c r="M421" s="6">
        <f t="shared" si="6"/>
        <v>146057</v>
      </c>
    </row>
    <row r="422" spans="1:13" x14ac:dyDescent="0.2">
      <c r="A422" s="59">
        <v>1982</v>
      </c>
      <c r="B422" s="59" t="s">
        <v>488</v>
      </c>
      <c r="C422" s="62">
        <v>171335</v>
      </c>
      <c r="G422" s="65">
        <v>1982</v>
      </c>
      <c r="H422" s="65" t="s">
        <v>488</v>
      </c>
      <c r="I422" s="62">
        <v>25146</v>
      </c>
      <c r="K422" s="65">
        <v>1982</v>
      </c>
      <c r="L422" s="65" t="s">
        <v>488</v>
      </c>
      <c r="M422" s="6">
        <f t="shared" si="6"/>
        <v>146189</v>
      </c>
    </row>
    <row r="423" spans="1:13" x14ac:dyDescent="0.2">
      <c r="A423" s="59">
        <v>1982</v>
      </c>
      <c r="B423" s="59" t="s">
        <v>489</v>
      </c>
      <c r="C423" s="62">
        <v>171489</v>
      </c>
      <c r="G423" s="65">
        <v>1982</v>
      </c>
      <c r="H423" s="65" t="s">
        <v>489</v>
      </c>
      <c r="I423" s="62">
        <v>25181</v>
      </c>
      <c r="K423" s="65">
        <v>1982</v>
      </c>
      <c r="L423" s="65" t="s">
        <v>489</v>
      </c>
      <c r="M423" s="6">
        <f t="shared" si="6"/>
        <v>146308</v>
      </c>
    </row>
    <row r="424" spans="1:13" x14ac:dyDescent="0.2">
      <c r="A424" s="59">
        <v>1982</v>
      </c>
      <c r="B424" s="59" t="s">
        <v>490</v>
      </c>
      <c r="C424" s="62">
        <v>171667</v>
      </c>
      <c r="G424" s="65">
        <v>1982</v>
      </c>
      <c r="H424" s="65" t="s">
        <v>490</v>
      </c>
      <c r="I424" s="62">
        <v>25232</v>
      </c>
      <c r="K424" s="65">
        <v>1982</v>
      </c>
      <c r="L424" s="65" t="s">
        <v>490</v>
      </c>
      <c r="M424" s="6">
        <f t="shared" si="6"/>
        <v>146435</v>
      </c>
    </row>
    <row r="425" spans="1:13" x14ac:dyDescent="0.2">
      <c r="A425" s="59">
        <v>1982</v>
      </c>
      <c r="B425" s="59" t="s">
        <v>491</v>
      </c>
      <c r="C425" s="62">
        <v>171844</v>
      </c>
      <c r="G425" s="65">
        <v>1982</v>
      </c>
      <c r="H425" s="65" t="s">
        <v>491</v>
      </c>
      <c r="I425" s="62">
        <v>25279</v>
      </c>
      <c r="K425" s="65">
        <v>1982</v>
      </c>
      <c r="L425" s="65" t="s">
        <v>491</v>
      </c>
      <c r="M425" s="6">
        <f t="shared" si="6"/>
        <v>146565</v>
      </c>
    </row>
    <row r="426" spans="1:13" x14ac:dyDescent="0.2">
      <c r="A426" s="59">
        <v>1982</v>
      </c>
      <c r="B426" s="59" t="s">
        <v>492</v>
      </c>
      <c r="C426" s="62">
        <v>172026</v>
      </c>
      <c r="G426" s="65">
        <v>1982</v>
      </c>
      <c r="H426" s="65" t="s">
        <v>492</v>
      </c>
      <c r="I426" s="62">
        <v>25325</v>
      </c>
      <c r="K426" s="65">
        <v>1982</v>
      </c>
      <c r="L426" s="65" t="s">
        <v>492</v>
      </c>
      <c r="M426" s="6">
        <f t="shared" si="6"/>
        <v>146701</v>
      </c>
    </row>
    <row r="427" spans="1:13" x14ac:dyDescent="0.2">
      <c r="A427" s="59">
        <v>1982</v>
      </c>
      <c r="B427" s="59" t="s">
        <v>493</v>
      </c>
      <c r="C427" s="62">
        <v>172190</v>
      </c>
      <c r="G427" s="65">
        <v>1982</v>
      </c>
      <c r="H427" s="65" t="s">
        <v>493</v>
      </c>
      <c r="I427" s="62">
        <v>25358</v>
      </c>
      <c r="K427" s="65">
        <v>1982</v>
      </c>
      <c r="L427" s="65" t="s">
        <v>493</v>
      </c>
      <c r="M427" s="6">
        <f t="shared" si="6"/>
        <v>146832</v>
      </c>
    </row>
    <row r="428" spans="1:13" x14ac:dyDescent="0.2">
      <c r="A428" s="59">
        <v>1982</v>
      </c>
      <c r="B428" s="59" t="s">
        <v>494</v>
      </c>
      <c r="C428" s="62">
        <v>172364</v>
      </c>
      <c r="G428" s="65">
        <v>1982</v>
      </c>
      <c r="H428" s="65" t="s">
        <v>494</v>
      </c>
      <c r="I428" s="62">
        <v>25403</v>
      </c>
      <c r="K428" s="65">
        <v>1982</v>
      </c>
      <c r="L428" s="65" t="s">
        <v>494</v>
      </c>
      <c r="M428" s="6">
        <f t="shared" si="6"/>
        <v>146961</v>
      </c>
    </row>
    <row r="429" spans="1:13" x14ac:dyDescent="0.2">
      <c r="A429" s="59">
        <v>1982</v>
      </c>
      <c r="B429" s="59" t="s">
        <v>495</v>
      </c>
      <c r="C429" s="62">
        <v>172511</v>
      </c>
      <c r="G429" s="65">
        <v>1982</v>
      </c>
      <c r="H429" s="65" t="s">
        <v>495</v>
      </c>
      <c r="I429" s="62">
        <v>25452</v>
      </c>
      <c r="K429" s="65">
        <v>1982</v>
      </c>
      <c r="L429" s="65" t="s">
        <v>495</v>
      </c>
      <c r="M429" s="6">
        <f t="shared" si="6"/>
        <v>147059</v>
      </c>
    </row>
    <row r="430" spans="1:13" x14ac:dyDescent="0.2">
      <c r="A430" s="59">
        <v>1982</v>
      </c>
      <c r="B430" s="59" t="s">
        <v>496</v>
      </c>
      <c r="C430" s="62">
        <v>172690</v>
      </c>
      <c r="G430" s="65">
        <v>1982</v>
      </c>
      <c r="H430" s="65" t="s">
        <v>496</v>
      </c>
      <c r="I430" s="62">
        <v>25503</v>
      </c>
      <c r="K430" s="65">
        <v>1982</v>
      </c>
      <c r="L430" s="65" t="s">
        <v>496</v>
      </c>
      <c r="M430" s="6">
        <f t="shared" si="6"/>
        <v>147187</v>
      </c>
    </row>
    <row r="431" spans="1:13" x14ac:dyDescent="0.2">
      <c r="A431" s="59">
        <v>1982</v>
      </c>
      <c r="B431" s="59" t="s">
        <v>497</v>
      </c>
      <c r="C431" s="62">
        <v>172881</v>
      </c>
      <c r="G431" s="65">
        <v>1982</v>
      </c>
      <c r="H431" s="65" t="s">
        <v>497</v>
      </c>
      <c r="I431" s="62">
        <v>25553</v>
      </c>
      <c r="K431" s="65">
        <v>1982</v>
      </c>
      <c r="L431" s="65" t="s">
        <v>497</v>
      </c>
      <c r="M431" s="6">
        <f t="shared" si="6"/>
        <v>147328</v>
      </c>
    </row>
    <row r="432" spans="1:13" x14ac:dyDescent="0.2">
      <c r="A432" s="59">
        <v>1982</v>
      </c>
      <c r="B432" s="59" t="s">
        <v>498</v>
      </c>
      <c r="C432" s="62">
        <v>173058</v>
      </c>
      <c r="G432" s="65">
        <v>1982</v>
      </c>
      <c r="H432" s="65" t="s">
        <v>498</v>
      </c>
      <c r="I432" s="62">
        <v>25598</v>
      </c>
      <c r="K432" s="65">
        <v>1982</v>
      </c>
      <c r="L432" s="65" t="s">
        <v>498</v>
      </c>
      <c r="M432" s="6">
        <f t="shared" si="6"/>
        <v>147460</v>
      </c>
    </row>
    <row r="433" spans="1:13" x14ac:dyDescent="0.2">
      <c r="A433" s="59">
        <v>1982</v>
      </c>
      <c r="B433" s="59" t="s">
        <v>499</v>
      </c>
      <c r="C433" s="62">
        <v>173199</v>
      </c>
      <c r="G433" s="65">
        <v>1982</v>
      </c>
      <c r="H433" s="65" t="s">
        <v>499</v>
      </c>
      <c r="I433" s="62">
        <v>25619</v>
      </c>
      <c r="K433" s="65">
        <v>1982</v>
      </c>
      <c r="L433" s="65" t="s">
        <v>499</v>
      </c>
      <c r="M433" s="6">
        <f t="shared" si="6"/>
        <v>147580</v>
      </c>
    </row>
    <row r="434" spans="1:13" x14ac:dyDescent="0.2">
      <c r="A434" s="59">
        <v>1983</v>
      </c>
      <c r="B434" s="59" t="s">
        <v>488</v>
      </c>
      <c r="C434" s="62">
        <v>173354</v>
      </c>
      <c r="G434" s="65">
        <v>1983</v>
      </c>
      <c r="H434" s="65" t="s">
        <v>488</v>
      </c>
      <c r="I434" s="62">
        <v>25663</v>
      </c>
      <c r="K434" s="65">
        <v>1983</v>
      </c>
      <c r="L434" s="65" t="s">
        <v>488</v>
      </c>
      <c r="M434" s="6">
        <f t="shared" si="6"/>
        <v>147691</v>
      </c>
    </row>
    <row r="435" spans="1:13" x14ac:dyDescent="0.2">
      <c r="A435" s="59">
        <v>1983</v>
      </c>
      <c r="B435" s="59" t="s">
        <v>489</v>
      </c>
      <c r="C435" s="62">
        <v>173505</v>
      </c>
      <c r="G435" s="65">
        <v>1983</v>
      </c>
      <c r="H435" s="65" t="s">
        <v>489</v>
      </c>
      <c r="I435" s="62">
        <v>25697</v>
      </c>
      <c r="K435" s="65">
        <v>1983</v>
      </c>
      <c r="L435" s="65" t="s">
        <v>489</v>
      </c>
      <c r="M435" s="6">
        <f t="shared" si="6"/>
        <v>147808</v>
      </c>
    </row>
    <row r="436" spans="1:13" x14ac:dyDescent="0.2">
      <c r="A436" s="59">
        <v>1983</v>
      </c>
      <c r="B436" s="59" t="s">
        <v>490</v>
      </c>
      <c r="C436" s="62">
        <v>173656</v>
      </c>
      <c r="G436" s="65">
        <v>1983</v>
      </c>
      <c r="H436" s="65" t="s">
        <v>490</v>
      </c>
      <c r="I436" s="62">
        <v>25738</v>
      </c>
      <c r="K436" s="65">
        <v>1983</v>
      </c>
      <c r="L436" s="65" t="s">
        <v>490</v>
      </c>
      <c r="M436" s="6">
        <f t="shared" si="6"/>
        <v>147918</v>
      </c>
    </row>
    <row r="437" spans="1:13" x14ac:dyDescent="0.2">
      <c r="A437" s="59">
        <v>1983</v>
      </c>
      <c r="B437" s="59" t="s">
        <v>491</v>
      </c>
      <c r="C437" s="62">
        <v>173794</v>
      </c>
      <c r="G437" s="65">
        <v>1983</v>
      </c>
      <c r="H437" s="65" t="s">
        <v>491</v>
      </c>
      <c r="I437" s="62">
        <v>25771</v>
      </c>
      <c r="K437" s="65">
        <v>1983</v>
      </c>
      <c r="L437" s="65" t="s">
        <v>491</v>
      </c>
      <c r="M437" s="6">
        <f t="shared" si="6"/>
        <v>148023</v>
      </c>
    </row>
    <row r="438" spans="1:13" x14ac:dyDescent="0.2">
      <c r="A438" s="59">
        <v>1983</v>
      </c>
      <c r="B438" s="59" t="s">
        <v>492</v>
      </c>
      <c r="C438" s="62">
        <v>173953</v>
      </c>
      <c r="G438" s="65">
        <v>1983</v>
      </c>
      <c r="H438" s="65" t="s">
        <v>492</v>
      </c>
      <c r="I438" s="62">
        <v>25808</v>
      </c>
      <c r="K438" s="65">
        <v>1983</v>
      </c>
      <c r="L438" s="65" t="s">
        <v>492</v>
      </c>
      <c r="M438" s="6">
        <f t="shared" si="6"/>
        <v>148145</v>
      </c>
    </row>
    <row r="439" spans="1:13" x14ac:dyDescent="0.2">
      <c r="A439" s="59">
        <v>1983</v>
      </c>
      <c r="B439" s="59" t="s">
        <v>493</v>
      </c>
      <c r="C439" s="62">
        <v>174125</v>
      </c>
      <c r="G439" s="65">
        <v>1983</v>
      </c>
      <c r="H439" s="65" t="s">
        <v>493</v>
      </c>
      <c r="I439" s="62">
        <v>25854</v>
      </c>
      <c r="K439" s="65">
        <v>1983</v>
      </c>
      <c r="L439" s="65" t="s">
        <v>493</v>
      </c>
      <c r="M439" s="6">
        <f t="shared" si="6"/>
        <v>148271</v>
      </c>
    </row>
    <row r="440" spans="1:13" x14ac:dyDescent="0.2">
      <c r="A440" s="59">
        <v>1983</v>
      </c>
      <c r="B440" s="59" t="s">
        <v>494</v>
      </c>
      <c r="C440" s="62">
        <v>174306</v>
      </c>
      <c r="G440" s="65">
        <v>1983</v>
      </c>
      <c r="H440" s="65" t="s">
        <v>494</v>
      </c>
      <c r="I440" s="62">
        <v>25904</v>
      </c>
      <c r="K440" s="65">
        <v>1983</v>
      </c>
      <c r="L440" s="65" t="s">
        <v>494</v>
      </c>
      <c r="M440" s="6">
        <f t="shared" si="6"/>
        <v>148402</v>
      </c>
    </row>
    <row r="441" spans="1:13" x14ac:dyDescent="0.2">
      <c r="A441" s="59">
        <v>1983</v>
      </c>
      <c r="B441" s="59" t="s">
        <v>495</v>
      </c>
      <c r="C441" s="62">
        <v>174440</v>
      </c>
      <c r="G441" s="65">
        <v>1983</v>
      </c>
      <c r="H441" s="65" t="s">
        <v>495</v>
      </c>
      <c r="I441" s="62">
        <v>25952</v>
      </c>
      <c r="K441" s="65">
        <v>1983</v>
      </c>
      <c r="L441" s="65" t="s">
        <v>495</v>
      </c>
      <c r="M441" s="6">
        <f t="shared" si="6"/>
        <v>148488</v>
      </c>
    </row>
    <row r="442" spans="1:13" x14ac:dyDescent="0.2">
      <c r="A442" s="59">
        <v>1983</v>
      </c>
      <c r="B442" s="59" t="s">
        <v>496</v>
      </c>
      <c r="C442" s="62">
        <v>174602</v>
      </c>
      <c r="G442" s="65">
        <v>1983</v>
      </c>
      <c r="H442" s="65" t="s">
        <v>496</v>
      </c>
      <c r="I442" s="62">
        <v>26001</v>
      </c>
      <c r="K442" s="65">
        <v>1983</v>
      </c>
      <c r="L442" s="65" t="s">
        <v>496</v>
      </c>
      <c r="M442" s="6">
        <f t="shared" si="6"/>
        <v>148601</v>
      </c>
    </row>
    <row r="443" spans="1:13" x14ac:dyDescent="0.2">
      <c r="A443" s="59">
        <v>1983</v>
      </c>
      <c r="B443" s="59" t="s">
        <v>497</v>
      </c>
      <c r="C443" s="62">
        <v>174779</v>
      </c>
      <c r="G443" s="65">
        <v>1983</v>
      </c>
      <c r="H443" s="65" t="s">
        <v>497</v>
      </c>
      <c r="I443" s="62">
        <v>26057</v>
      </c>
      <c r="K443" s="65">
        <v>1983</v>
      </c>
      <c r="L443" s="65" t="s">
        <v>497</v>
      </c>
      <c r="M443" s="6">
        <f t="shared" si="6"/>
        <v>148722</v>
      </c>
    </row>
    <row r="444" spans="1:13" x14ac:dyDescent="0.2">
      <c r="A444" s="59">
        <v>1983</v>
      </c>
      <c r="B444" s="59" t="s">
        <v>498</v>
      </c>
      <c r="C444" s="62">
        <v>174951</v>
      </c>
      <c r="G444" s="65">
        <v>1983</v>
      </c>
      <c r="H444" s="65" t="s">
        <v>498</v>
      </c>
      <c r="I444" s="62">
        <v>26104</v>
      </c>
      <c r="K444" s="65">
        <v>1983</v>
      </c>
      <c r="L444" s="65" t="s">
        <v>498</v>
      </c>
      <c r="M444" s="6">
        <f t="shared" si="6"/>
        <v>148847</v>
      </c>
    </row>
    <row r="445" spans="1:13" x14ac:dyDescent="0.2">
      <c r="A445" s="59">
        <v>1983</v>
      </c>
      <c r="B445" s="59" t="s">
        <v>499</v>
      </c>
      <c r="C445" s="62">
        <v>175121</v>
      </c>
      <c r="G445" s="65">
        <v>1983</v>
      </c>
      <c r="H445" s="65" t="s">
        <v>499</v>
      </c>
      <c r="I445" s="62">
        <v>26160</v>
      </c>
      <c r="K445" s="65">
        <v>1983</v>
      </c>
      <c r="L445" s="65" t="s">
        <v>499</v>
      </c>
      <c r="M445" s="6">
        <f t="shared" si="6"/>
        <v>148961</v>
      </c>
    </row>
    <row r="446" spans="1:13" x14ac:dyDescent="0.2">
      <c r="A446" s="59">
        <v>1984</v>
      </c>
      <c r="B446" s="59" t="s">
        <v>488</v>
      </c>
      <c r="C446" s="62">
        <v>175533</v>
      </c>
      <c r="G446" s="65">
        <v>1984</v>
      </c>
      <c r="H446" s="65" t="s">
        <v>488</v>
      </c>
      <c r="I446" s="62">
        <v>26191</v>
      </c>
      <c r="K446" s="65">
        <v>1984</v>
      </c>
      <c r="L446" s="65" t="s">
        <v>488</v>
      </c>
      <c r="M446" s="6">
        <f t="shared" si="6"/>
        <v>149342</v>
      </c>
    </row>
    <row r="447" spans="1:13" x14ac:dyDescent="0.2">
      <c r="A447" s="59">
        <v>1984</v>
      </c>
      <c r="B447" s="59" t="s">
        <v>489</v>
      </c>
      <c r="C447" s="62">
        <v>175679</v>
      </c>
      <c r="G447" s="65">
        <v>1984</v>
      </c>
      <c r="H447" s="65" t="s">
        <v>489</v>
      </c>
      <c r="I447" s="62">
        <v>26229</v>
      </c>
      <c r="K447" s="65">
        <v>1984</v>
      </c>
      <c r="L447" s="65" t="s">
        <v>489</v>
      </c>
      <c r="M447" s="6">
        <f t="shared" si="6"/>
        <v>149450</v>
      </c>
    </row>
    <row r="448" spans="1:13" x14ac:dyDescent="0.2">
      <c r="A448" s="59">
        <v>1984</v>
      </c>
      <c r="B448" s="59" t="s">
        <v>490</v>
      </c>
      <c r="C448" s="62">
        <v>175824</v>
      </c>
      <c r="G448" s="65">
        <v>1984</v>
      </c>
      <c r="H448" s="65" t="s">
        <v>490</v>
      </c>
      <c r="I448" s="62">
        <v>26269</v>
      </c>
      <c r="K448" s="65">
        <v>1984</v>
      </c>
      <c r="L448" s="65" t="s">
        <v>490</v>
      </c>
      <c r="M448" s="6">
        <f t="shared" si="6"/>
        <v>149555</v>
      </c>
    </row>
    <row r="449" spans="1:13" x14ac:dyDescent="0.2">
      <c r="A449" s="59">
        <v>1984</v>
      </c>
      <c r="B449" s="59" t="s">
        <v>491</v>
      </c>
      <c r="C449" s="62">
        <v>175969</v>
      </c>
      <c r="G449" s="65">
        <v>1984</v>
      </c>
      <c r="H449" s="65" t="s">
        <v>491</v>
      </c>
      <c r="I449" s="62">
        <v>26310</v>
      </c>
      <c r="K449" s="65">
        <v>1984</v>
      </c>
      <c r="L449" s="65" t="s">
        <v>491</v>
      </c>
      <c r="M449" s="6">
        <f t="shared" si="6"/>
        <v>149659</v>
      </c>
    </row>
    <row r="450" spans="1:13" x14ac:dyDescent="0.2">
      <c r="A450" s="59">
        <v>1984</v>
      </c>
      <c r="B450" s="59" t="s">
        <v>492</v>
      </c>
      <c r="C450" s="62">
        <v>176123</v>
      </c>
      <c r="G450" s="65">
        <v>1984</v>
      </c>
      <c r="H450" s="65" t="s">
        <v>492</v>
      </c>
      <c r="I450" s="62">
        <v>26348</v>
      </c>
      <c r="K450" s="65">
        <v>1984</v>
      </c>
      <c r="L450" s="65" t="s">
        <v>492</v>
      </c>
      <c r="M450" s="6">
        <f t="shared" si="6"/>
        <v>149775</v>
      </c>
    </row>
    <row r="451" spans="1:13" x14ac:dyDescent="0.2">
      <c r="A451" s="59">
        <v>1984</v>
      </c>
      <c r="B451" s="59" t="s">
        <v>493</v>
      </c>
      <c r="C451" s="62">
        <v>176284</v>
      </c>
      <c r="G451" s="65">
        <v>1984</v>
      </c>
      <c r="H451" s="65" t="s">
        <v>493</v>
      </c>
      <c r="I451" s="62">
        <v>26394</v>
      </c>
      <c r="K451" s="65">
        <v>1984</v>
      </c>
      <c r="L451" s="65" t="s">
        <v>493</v>
      </c>
      <c r="M451" s="6">
        <f t="shared" si="6"/>
        <v>149890</v>
      </c>
    </row>
    <row r="452" spans="1:13" x14ac:dyDescent="0.2">
      <c r="A452" s="59">
        <v>1984</v>
      </c>
      <c r="B452" s="59" t="s">
        <v>494</v>
      </c>
      <c r="C452" s="62">
        <v>176440</v>
      </c>
      <c r="G452" s="65">
        <v>1984</v>
      </c>
      <c r="H452" s="65" t="s">
        <v>494</v>
      </c>
      <c r="I452" s="62">
        <v>26441</v>
      </c>
      <c r="K452" s="65">
        <v>1984</v>
      </c>
      <c r="L452" s="65" t="s">
        <v>494</v>
      </c>
      <c r="M452" s="6">
        <f t="shared" si="6"/>
        <v>149999</v>
      </c>
    </row>
    <row r="453" spans="1:13" x14ac:dyDescent="0.2">
      <c r="A453" s="59">
        <v>1984</v>
      </c>
      <c r="B453" s="59" t="s">
        <v>495</v>
      </c>
      <c r="C453" s="62">
        <v>176583</v>
      </c>
      <c r="G453" s="65">
        <v>1984</v>
      </c>
      <c r="H453" s="65" t="s">
        <v>495</v>
      </c>
      <c r="I453" s="62">
        <v>26489</v>
      </c>
      <c r="K453" s="65">
        <v>1984</v>
      </c>
      <c r="L453" s="65" t="s">
        <v>495</v>
      </c>
      <c r="M453" s="6">
        <f t="shared" si="6"/>
        <v>150094</v>
      </c>
    </row>
    <row r="454" spans="1:13" x14ac:dyDescent="0.2">
      <c r="A454" s="59">
        <v>1984</v>
      </c>
      <c r="B454" s="59" t="s">
        <v>496</v>
      </c>
      <c r="C454" s="62">
        <v>176763</v>
      </c>
      <c r="G454" s="65">
        <v>1984</v>
      </c>
      <c r="H454" s="65" t="s">
        <v>496</v>
      </c>
      <c r="I454" s="62">
        <v>26551</v>
      </c>
      <c r="K454" s="65">
        <v>1984</v>
      </c>
      <c r="L454" s="65" t="s">
        <v>496</v>
      </c>
      <c r="M454" s="6">
        <f t="shared" si="6"/>
        <v>150212</v>
      </c>
    </row>
    <row r="455" spans="1:13" x14ac:dyDescent="0.2">
      <c r="A455" s="59">
        <v>1984</v>
      </c>
      <c r="B455" s="59" t="s">
        <v>497</v>
      </c>
      <c r="C455" s="62">
        <v>176956</v>
      </c>
      <c r="G455" s="65">
        <v>1984</v>
      </c>
      <c r="H455" s="65" t="s">
        <v>497</v>
      </c>
      <c r="I455" s="62">
        <v>26606</v>
      </c>
      <c r="K455" s="65">
        <v>1984</v>
      </c>
      <c r="L455" s="65" t="s">
        <v>497</v>
      </c>
      <c r="M455" s="6">
        <f t="shared" si="6"/>
        <v>150350</v>
      </c>
    </row>
    <row r="456" spans="1:13" x14ac:dyDescent="0.2">
      <c r="A456" s="59">
        <v>1984</v>
      </c>
      <c r="B456" s="59" t="s">
        <v>498</v>
      </c>
      <c r="C456" s="62">
        <v>177135</v>
      </c>
      <c r="G456" s="65">
        <v>1984</v>
      </c>
      <c r="H456" s="65" t="s">
        <v>498</v>
      </c>
      <c r="I456" s="62">
        <v>26658</v>
      </c>
      <c r="K456" s="65">
        <v>1984</v>
      </c>
      <c r="L456" s="65" t="s">
        <v>498</v>
      </c>
      <c r="M456" s="6">
        <f t="shared" si="6"/>
        <v>150477</v>
      </c>
    </row>
    <row r="457" spans="1:13" x14ac:dyDescent="0.2">
      <c r="A457" s="59">
        <v>1984</v>
      </c>
      <c r="B457" s="59" t="s">
        <v>499</v>
      </c>
      <c r="C457" s="62">
        <v>177306</v>
      </c>
      <c r="G457" s="65">
        <v>1984</v>
      </c>
      <c r="H457" s="65" t="s">
        <v>499</v>
      </c>
      <c r="I457" s="62">
        <v>26712</v>
      </c>
      <c r="K457" s="65">
        <v>1984</v>
      </c>
      <c r="L457" s="65" t="s">
        <v>499</v>
      </c>
      <c r="M457" s="6">
        <f t="shared" si="6"/>
        <v>150594</v>
      </c>
    </row>
    <row r="458" spans="1:13" x14ac:dyDescent="0.2">
      <c r="A458" s="59">
        <v>1985</v>
      </c>
      <c r="B458" s="59" t="s">
        <v>488</v>
      </c>
      <c r="C458" s="62">
        <v>177384</v>
      </c>
      <c r="G458" s="65">
        <v>1985</v>
      </c>
      <c r="H458" s="65" t="s">
        <v>488</v>
      </c>
      <c r="I458" s="62">
        <v>26758</v>
      </c>
      <c r="K458" s="65">
        <v>1985</v>
      </c>
      <c r="L458" s="65" t="s">
        <v>488</v>
      </c>
      <c r="M458" s="6">
        <f t="shared" si="6"/>
        <v>150626</v>
      </c>
    </row>
    <row r="459" spans="1:13" x14ac:dyDescent="0.2">
      <c r="A459" s="59">
        <v>1985</v>
      </c>
      <c r="B459" s="59" t="s">
        <v>489</v>
      </c>
      <c r="C459" s="62">
        <v>177516</v>
      </c>
      <c r="G459" s="65">
        <v>1985</v>
      </c>
      <c r="H459" s="65" t="s">
        <v>489</v>
      </c>
      <c r="I459" s="62">
        <v>26797</v>
      </c>
      <c r="K459" s="65">
        <v>1985</v>
      </c>
      <c r="L459" s="65" t="s">
        <v>489</v>
      </c>
      <c r="M459" s="6">
        <f t="shared" si="6"/>
        <v>150719</v>
      </c>
    </row>
    <row r="460" spans="1:13" x14ac:dyDescent="0.2">
      <c r="A460" s="59">
        <v>1985</v>
      </c>
      <c r="B460" s="59" t="s">
        <v>490</v>
      </c>
      <c r="C460" s="62">
        <v>177667</v>
      </c>
      <c r="G460" s="65">
        <v>1985</v>
      </c>
      <c r="H460" s="65" t="s">
        <v>490</v>
      </c>
      <c r="I460" s="62">
        <v>26818</v>
      </c>
      <c r="K460" s="65">
        <v>1985</v>
      </c>
      <c r="L460" s="65" t="s">
        <v>490</v>
      </c>
      <c r="M460" s="6">
        <f t="shared" si="6"/>
        <v>150849</v>
      </c>
    </row>
    <row r="461" spans="1:13" x14ac:dyDescent="0.2">
      <c r="A461" s="59">
        <v>1985</v>
      </c>
      <c r="B461" s="59" t="s">
        <v>491</v>
      </c>
      <c r="C461" s="62">
        <v>177799</v>
      </c>
      <c r="G461" s="65">
        <v>1985</v>
      </c>
      <c r="H461" s="65" t="s">
        <v>491</v>
      </c>
      <c r="I461" s="62">
        <v>26877</v>
      </c>
      <c r="K461" s="65">
        <v>1985</v>
      </c>
      <c r="L461" s="65" t="s">
        <v>491</v>
      </c>
      <c r="M461" s="6">
        <f t="shared" si="6"/>
        <v>150922</v>
      </c>
    </row>
    <row r="462" spans="1:13" x14ac:dyDescent="0.2">
      <c r="A462" s="59">
        <v>1985</v>
      </c>
      <c r="B462" s="59" t="s">
        <v>492</v>
      </c>
      <c r="C462" s="62">
        <v>177944</v>
      </c>
      <c r="G462" s="65">
        <v>1985</v>
      </c>
      <c r="H462" s="65" t="s">
        <v>492</v>
      </c>
      <c r="I462" s="62">
        <v>26916</v>
      </c>
      <c r="K462" s="65">
        <v>1985</v>
      </c>
      <c r="L462" s="65" t="s">
        <v>492</v>
      </c>
      <c r="M462" s="6">
        <f t="shared" si="6"/>
        <v>151028</v>
      </c>
    </row>
    <row r="463" spans="1:13" x14ac:dyDescent="0.2">
      <c r="A463" s="59">
        <v>1985</v>
      </c>
      <c r="B463" s="59" t="s">
        <v>493</v>
      </c>
      <c r="C463" s="62">
        <v>178096</v>
      </c>
      <c r="G463" s="65">
        <v>1985</v>
      </c>
      <c r="H463" s="65" t="s">
        <v>493</v>
      </c>
      <c r="I463" s="62">
        <v>26936</v>
      </c>
      <c r="K463" s="65">
        <v>1985</v>
      </c>
      <c r="L463" s="65" t="s">
        <v>493</v>
      </c>
      <c r="M463" s="6">
        <f t="shared" ref="M463:M526" si="7">C463-I463</f>
        <v>151160</v>
      </c>
    </row>
    <row r="464" spans="1:13" x14ac:dyDescent="0.2">
      <c r="A464" s="59">
        <v>1985</v>
      </c>
      <c r="B464" s="59" t="s">
        <v>494</v>
      </c>
      <c r="C464" s="62">
        <v>178263</v>
      </c>
      <c r="G464" s="65">
        <v>1985</v>
      </c>
      <c r="H464" s="65" t="s">
        <v>494</v>
      </c>
      <c r="I464" s="62">
        <v>27008</v>
      </c>
      <c r="K464" s="65">
        <v>1985</v>
      </c>
      <c r="L464" s="65" t="s">
        <v>494</v>
      </c>
      <c r="M464" s="6">
        <f t="shared" si="7"/>
        <v>151255</v>
      </c>
    </row>
    <row r="465" spans="1:13" x14ac:dyDescent="0.2">
      <c r="A465" s="59">
        <v>1985</v>
      </c>
      <c r="B465" s="59" t="s">
        <v>495</v>
      </c>
      <c r="C465" s="62">
        <v>178405</v>
      </c>
      <c r="G465" s="65">
        <v>1985</v>
      </c>
      <c r="H465" s="65" t="s">
        <v>495</v>
      </c>
      <c r="I465" s="62">
        <v>27057</v>
      </c>
      <c r="K465" s="65">
        <v>1985</v>
      </c>
      <c r="L465" s="65" t="s">
        <v>495</v>
      </c>
      <c r="M465" s="6">
        <f t="shared" si="7"/>
        <v>151348</v>
      </c>
    </row>
    <row r="466" spans="1:13" x14ac:dyDescent="0.2">
      <c r="A466" s="59">
        <v>1985</v>
      </c>
      <c r="B466" s="59" t="s">
        <v>496</v>
      </c>
      <c r="C466" s="62">
        <v>178572</v>
      </c>
      <c r="G466" s="65">
        <v>1985</v>
      </c>
      <c r="H466" s="65" t="s">
        <v>496</v>
      </c>
      <c r="I466" s="62">
        <v>27144</v>
      </c>
      <c r="K466" s="65">
        <v>1985</v>
      </c>
      <c r="L466" s="65" t="s">
        <v>496</v>
      </c>
      <c r="M466" s="6">
        <f t="shared" si="7"/>
        <v>151428</v>
      </c>
    </row>
    <row r="467" spans="1:13" x14ac:dyDescent="0.2">
      <c r="A467" s="59">
        <v>1985</v>
      </c>
      <c r="B467" s="59" t="s">
        <v>497</v>
      </c>
      <c r="C467" s="62">
        <v>178770</v>
      </c>
      <c r="G467" s="65">
        <v>1985</v>
      </c>
      <c r="H467" s="65" t="s">
        <v>497</v>
      </c>
      <c r="I467" s="62">
        <v>27179</v>
      </c>
      <c r="K467" s="65">
        <v>1985</v>
      </c>
      <c r="L467" s="65" t="s">
        <v>497</v>
      </c>
      <c r="M467" s="6">
        <f t="shared" si="7"/>
        <v>151591</v>
      </c>
    </row>
    <row r="468" spans="1:13" x14ac:dyDescent="0.2">
      <c r="A468" s="59">
        <v>1985</v>
      </c>
      <c r="B468" s="59" t="s">
        <v>498</v>
      </c>
      <c r="C468" s="62">
        <v>178940</v>
      </c>
      <c r="G468" s="65">
        <v>1985</v>
      </c>
      <c r="H468" s="65" t="s">
        <v>498</v>
      </c>
      <c r="I468" s="62">
        <v>27215</v>
      </c>
      <c r="K468" s="65">
        <v>1985</v>
      </c>
      <c r="L468" s="65" t="s">
        <v>498</v>
      </c>
      <c r="M468" s="6">
        <f t="shared" si="7"/>
        <v>151725</v>
      </c>
    </row>
    <row r="469" spans="1:13" x14ac:dyDescent="0.2">
      <c r="A469" s="59">
        <v>1985</v>
      </c>
      <c r="B469" s="59" t="s">
        <v>499</v>
      </c>
      <c r="C469" s="62">
        <v>179112</v>
      </c>
      <c r="G469" s="65">
        <v>1985</v>
      </c>
      <c r="H469" s="65" t="s">
        <v>499</v>
      </c>
      <c r="I469" s="62">
        <v>27266</v>
      </c>
      <c r="K469" s="65">
        <v>1985</v>
      </c>
      <c r="L469" s="65" t="s">
        <v>499</v>
      </c>
      <c r="M469" s="6">
        <f t="shared" si="7"/>
        <v>151846</v>
      </c>
    </row>
    <row r="470" spans="1:13" x14ac:dyDescent="0.2">
      <c r="A470" s="59">
        <v>1986</v>
      </c>
      <c r="B470" s="59" t="s">
        <v>488</v>
      </c>
      <c r="C470" s="62">
        <v>179670</v>
      </c>
      <c r="G470" s="65">
        <v>1986</v>
      </c>
      <c r="H470" s="65" t="s">
        <v>488</v>
      </c>
      <c r="I470" s="62">
        <v>27196</v>
      </c>
      <c r="K470" s="65">
        <v>1986</v>
      </c>
      <c r="L470" s="65" t="s">
        <v>488</v>
      </c>
      <c r="M470" s="6">
        <f t="shared" si="7"/>
        <v>152474</v>
      </c>
    </row>
    <row r="471" spans="1:13" x14ac:dyDescent="0.2">
      <c r="A471" s="59">
        <v>1986</v>
      </c>
      <c r="B471" s="59" t="s">
        <v>489</v>
      </c>
      <c r="C471" s="62">
        <v>179821</v>
      </c>
      <c r="G471" s="65">
        <v>1986</v>
      </c>
      <c r="H471" s="65" t="s">
        <v>489</v>
      </c>
      <c r="I471" s="62">
        <v>27264</v>
      </c>
      <c r="K471" s="65">
        <v>1986</v>
      </c>
      <c r="L471" s="65" t="s">
        <v>489</v>
      </c>
      <c r="M471" s="6">
        <f t="shared" si="7"/>
        <v>152557</v>
      </c>
    </row>
    <row r="472" spans="1:13" x14ac:dyDescent="0.2">
      <c r="A472" s="59">
        <v>1986</v>
      </c>
      <c r="B472" s="59" t="s">
        <v>490</v>
      </c>
      <c r="C472" s="62">
        <v>179985</v>
      </c>
      <c r="G472" s="65">
        <v>1986</v>
      </c>
      <c r="H472" s="65" t="s">
        <v>490</v>
      </c>
      <c r="I472" s="62">
        <v>27308</v>
      </c>
      <c r="K472" s="65">
        <v>1986</v>
      </c>
      <c r="L472" s="65" t="s">
        <v>490</v>
      </c>
      <c r="M472" s="6">
        <f t="shared" si="7"/>
        <v>152677</v>
      </c>
    </row>
    <row r="473" spans="1:13" x14ac:dyDescent="0.2">
      <c r="A473" s="59">
        <v>1986</v>
      </c>
      <c r="B473" s="59" t="s">
        <v>491</v>
      </c>
      <c r="C473" s="62">
        <v>180148</v>
      </c>
      <c r="G473" s="65">
        <v>1986</v>
      </c>
      <c r="H473" s="65" t="s">
        <v>491</v>
      </c>
      <c r="I473" s="62">
        <v>27382</v>
      </c>
      <c r="K473" s="65">
        <v>1986</v>
      </c>
      <c r="L473" s="65" t="s">
        <v>491</v>
      </c>
      <c r="M473" s="6">
        <f t="shared" si="7"/>
        <v>152766</v>
      </c>
    </row>
    <row r="474" spans="1:13" x14ac:dyDescent="0.2">
      <c r="A474" s="59">
        <v>1986</v>
      </c>
      <c r="B474" s="59" t="s">
        <v>492</v>
      </c>
      <c r="C474" s="62">
        <v>180311</v>
      </c>
      <c r="G474" s="65">
        <v>1986</v>
      </c>
      <c r="H474" s="65" t="s">
        <v>492</v>
      </c>
      <c r="I474" s="62">
        <v>27435</v>
      </c>
      <c r="K474" s="65">
        <v>1986</v>
      </c>
      <c r="L474" s="65" t="s">
        <v>492</v>
      </c>
      <c r="M474" s="6">
        <f t="shared" si="7"/>
        <v>152876</v>
      </c>
    </row>
    <row r="475" spans="1:13" x14ac:dyDescent="0.2">
      <c r="A475" s="59">
        <v>1986</v>
      </c>
      <c r="B475" s="59" t="s">
        <v>493</v>
      </c>
      <c r="C475" s="62">
        <v>180503</v>
      </c>
      <c r="G475" s="65">
        <v>1986</v>
      </c>
      <c r="H475" s="65" t="s">
        <v>493</v>
      </c>
      <c r="I475" s="62">
        <v>27481</v>
      </c>
      <c r="K475" s="65">
        <v>1986</v>
      </c>
      <c r="L475" s="65" t="s">
        <v>493</v>
      </c>
      <c r="M475" s="6">
        <f t="shared" si="7"/>
        <v>153022</v>
      </c>
    </row>
    <row r="476" spans="1:13" x14ac:dyDescent="0.2">
      <c r="A476" s="59">
        <v>1986</v>
      </c>
      <c r="B476" s="59" t="s">
        <v>494</v>
      </c>
      <c r="C476" s="62">
        <v>180682</v>
      </c>
      <c r="G476" s="65">
        <v>1986</v>
      </c>
      <c r="H476" s="65" t="s">
        <v>494</v>
      </c>
      <c r="I476" s="62">
        <v>27541</v>
      </c>
      <c r="K476" s="65">
        <v>1986</v>
      </c>
      <c r="L476" s="65" t="s">
        <v>494</v>
      </c>
      <c r="M476" s="6">
        <f t="shared" si="7"/>
        <v>153141</v>
      </c>
    </row>
    <row r="477" spans="1:13" x14ac:dyDescent="0.2">
      <c r="A477" s="59">
        <v>1986</v>
      </c>
      <c r="B477" s="59" t="s">
        <v>495</v>
      </c>
      <c r="C477" s="62">
        <v>180828</v>
      </c>
      <c r="G477" s="65">
        <v>1986</v>
      </c>
      <c r="H477" s="65" t="s">
        <v>495</v>
      </c>
      <c r="I477" s="62">
        <v>27562</v>
      </c>
      <c r="K477" s="65">
        <v>1986</v>
      </c>
      <c r="L477" s="65" t="s">
        <v>495</v>
      </c>
      <c r="M477" s="6">
        <f t="shared" si="7"/>
        <v>153266</v>
      </c>
    </row>
    <row r="478" spans="1:13" x14ac:dyDescent="0.2">
      <c r="A478" s="59">
        <v>1986</v>
      </c>
      <c r="B478" s="59" t="s">
        <v>496</v>
      </c>
      <c r="C478" s="62">
        <v>180997</v>
      </c>
      <c r="G478" s="65">
        <v>1986</v>
      </c>
      <c r="H478" s="65" t="s">
        <v>496</v>
      </c>
      <c r="I478" s="62">
        <v>27630</v>
      </c>
      <c r="K478" s="65">
        <v>1986</v>
      </c>
      <c r="L478" s="65" t="s">
        <v>496</v>
      </c>
      <c r="M478" s="6">
        <f t="shared" si="7"/>
        <v>153367</v>
      </c>
    </row>
    <row r="479" spans="1:13" x14ac:dyDescent="0.2">
      <c r="A479" s="59">
        <v>1986</v>
      </c>
      <c r="B479" s="59" t="s">
        <v>497</v>
      </c>
      <c r="C479" s="62">
        <v>181186</v>
      </c>
      <c r="G479" s="65">
        <v>1986</v>
      </c>
      <c r="H479" s="65" t="s">
        <v>497</v>
      </c>
      <c r="I479" s="62">
        <v>27650</v>
      </c>
      <c r="K479" s="65">
        <v>1986</v>
      </c>
      <c r="L479" s="65" t="s">
        <v>497</v>
      </c>
      <c r="M479" s="6">
        <f t="shared" si="7"/>
        <v>153536</v>
      </c>
    </row>
    <row r="480" spans="1:13" x14ac:dyDescent="0.2">
      <c r="A480" s="59">
        <v>1986</v>
      </c>
      <c r="B480" s="59" t="s">
        <v>498</v>
      </c>
      <c r="C480" s="62">
        <v>181363</v>
      </c>
      <c r="G480" s="65">
        <v>1986</v>
      </c>
      <c r="H480" s="65" t="s">
        <v>498</v>
      </c>
      <c r="I480" s="62">
        <v>27718</v>
      </c>
      <c r="K480" s="65">
        <v>1986</v>
      </c>
      <c r="L480" s="65" t="s">
        <v>498</v>
      </c>
      <c r="M480" s="6">
        <f t="shared" si="7"/>
        <v>153645</v>
      </c>
    </row>
    <row r="481" spans="1:13" x14ac:dyDescent="0.2">
      <c r="A481" s="59">
        <v>1986</v>
      </c>
      <c r="B481" s="59" t="s">
        <v>499</v>
      </c>
      <c r="C481" s="62">
        <v>181547</v>
      </c>
      <c r="G481" s="65">
        <v>1986</v>
      </c>
      <c r="H481" s="65" t="s">
        <v>499</v>
      </c>
      <c r="I481" s="62">
        <v>27791</v>
      </c>
      <c r="K481" s="65">
        <v>1986</v>
      </c>
      <c r="L481" s="65" t="s">
        <v>499</v>
      </c>
      <c r="M481" s="6">
        <f t="shared" si="7"/>
        <v>153756</v>
      </c>
    </row>
    <row r="482" spans="1:13" x14ac:dyDescent="0.2">
      <c r="A482" s="59">
        <v>1987</v>
      </c>
      <c r="B482" s="59" t="s">
        <v>488</v>
      </c>
      <c r="C482" s="62">
        <v>181827</v>
      </c>
      <c r="G482" s="65">
        <v>1987</v>
      </c>
      <c r="H482" s="65" t="s">
        <v>488</v>
      </c>
      <c r="I482" s="62">
        <v>27859</v>
      </c>
      <c r="K482" s="65">
        <v>1987</v>
      </c>
      <c r="L482" s="65" t="s">
        <v>488</v>
      </c>
      <c r="M482" s="6">
        <f t="shared" si="7"/>
        <v>153968</v>
      </c>
    </row>
    <row r="483" spans="1:13" x14ac:dyDescent="0.2">
      <c r="A483" s="59">
        <v>1987</v>
      </c>
      <c r="B483" s="59" t="s">
        <v>489</v>
      </c>
      <c r="C483" s="62">
        <v>181998</v>
      </c>
      <c r="G483" s="65">
        <v>1987</v>
      </c>
      <c r="H483" s="65" t="s">
        <v>489</v>
      </c>
      <c r="I483" s="62">
        <v>27875</v>
      </c>
      <c r="K483" s="65">
        <v>1987</v>
      </c>
      <c r="L483" s="65" t="s">
        <v>489</v>
      </c>
      <c r="M483" s="6">
        <f t="shared" si="7"/>
        <v>154123</v>
      </c>
    </row>
    <row r="484" spans="1:13" x14ac:dyDescent="0.2">
      <c r="A484" s="59">
        <v>1987</v>
      </c>
      <c r="B484" s="59" t="s">
        <v>490</v>
      </c>
      <c r="C484" s="62">
        <v>182179</v>
      </c>
      <c r="G484" s="65">
        <v>1987</v>
      </c>
      <c r="H484" s="65" t="s">
        <v>490</v>
      </c>
      <c r="I484" s="62">
        <v>27950</v>
      </c>
      <c r="K484" s="65">
        <v>1987</v>
      </c>
      <c r="L484" s="65" t="s">
        <v>490</v>
      </c>
      <c r="M484" s="6">
        <f t="shared" si="7"/>
        <v>154229</v>
      </c>
    </row>
    <row r="485" spans="1:13" x14ac:dyDescent="0.2">
      <c r="A485" s="59">
        <v>1987</v>
      </c>
      <c r="B485" s="59" t="s">
        <v>491</v>
      </c>
      <c r="C485" s="62">
        <v>182344</v>
      </c>
      <c r="G485" s="65">
        <v>1987</v>
      </c>
      <c r="H485" s="65" t="s">
        <v>491</v>
      </c>
      <c r="I485" s="62">
        <v>27982</v>
      </c>
      <c r="K485" s="65">
        <v>1987</v>
      </c>
      <c r="L485" s="65" t="s">
        <v>491</v>
      </c>
      <c r="M485" s="6">
        <f t="shared" si="7"/>
        <v>154362</v>
      </c>
    </row>
    <row r="486" spans="1:13" x14ac:dyDescent="0.2">
      <c r="A486" s="59">
        <v>1987</v>
      </c>
      <c r="B486" s="59" t="s">
        <v>492</v>
      </c>
      <c r="C486" s="62">
        <v>182533</v>
      </c>
      <c r="G486" s="65">
        <v>1987</v>
      </c>
      <c r="H486" s="65" t="s">
        <v>492</v>
      </c>
      <c r="I486" s="62">
        <v>28043</v>
      </c>
      <c r="K486" s="65">
        <v>1987</v>
      </c>
      <c r="L486" s="65" t="s">
        <v>492</v>
      </c>
      <c r="M486" s="6">
        <f t="shared" si="7"/>
        <v>154490</v>
      </c>
    </row>
    <row r="487" spans="1:13" x14ac:dyDescent="0.2">
      <c r="A487" s="59">
        <v>1987</v>
      </c>
      <c r="B487" s="59" t="s">
        <v>493</v>
      </c>
      <c r="C487" s="62">
        <v>182703</v>
      </c>
      <c r="G487" s="65">
        <v>1987</v>
      </c>
      <c r="H487" s="65" t="s">
        <v>493</v>
      </c>
      <c r="I487" s="62">
        <v>28098</v>
      </c>
      <c r="K487" s="65">
        <v>1987</v>
      </c>
      <c r="L487" s="65" t="s">
        <v>493</v>
      </c>
      <c r="M487" s="6">
        <f t="shared" si="7"/>
        <v>154605</v>
      </c>
    </row>
    <row r="488" spans="1:13" x14ac:dyDescent="0.2">
      <c r="A488" s="59">
        <v>1987</v>
      </c>
      <c r="B488" s="59" t="s">
        <v>494</v>
      </c>
      <c r="C488" s="62">
        <v>182885</v>
      </c>
      <c r="G488" s="65">
        <v>1987</v>
      </c>
      <c r="H488" s="65" t="s">
        <v>494</v>
      </c>
      <c r="I488" s="62">
        <v>28158</v>
      </c>
      <c r="K488" s="65">
        <v>1987</v>
      </c>
      <c r="L488" s="65" t="s">
        <v>494</v>
      </c>
      <c r="M488" s="6">
        <f t="shared" si="7"/>
        <v>154727</v>
      </c>
    </row>
    <row r="489" spans="1:13" x14ac:dyDescent="0.2">
      <c r="A489" s="59">
        <v>1987</v>
      </c>
      <c r="B489" s="59" t="s">
        <v>495</v>
      </c>
      <c r="C489" s="62">
        <v>183002</v>
      </c>
      <c r="G489" s="65">
        <v>1987</v>
      </c>
      <c r="H489" s="65" t="s">
        <v>495</v>
      </c>
      <c r="I489" s="62">
        <v>28191</v>
      </c>
      <c r="K489" s="65">
        <v>1987</v>
      </c>
      <c r="L489" s="65" t="s">
        <v>495</v>
      </c>
      <c r="M489" s="6">
        <f t="shared" si="7"/>
        <v>154811</v>
      </c>
    </row>
    <row r="490" spans="1:13" x14ac:dyDescent="0.2">
      <c r="A490" s="59">
        <v>1987</v>
      </c>
      <c r="B490" s="59" t="s">
        <v>496</v>
      </c>
      <c r="C490" s="62">
        <v>183161</v>
      </c>
      <c r="G490" s="65">
        <v>1987</v>
      </c>
      <c r="H490" s="65" t="s">
        <v>496</v>
      </c>
      <c r="I490" s="62">
        <v>28224</v>
      </c>
      <c r="K490" s="65">
        <v>1987</v>
      </c>
      <c r="L490" s="65" t="s">
        <v>496</v>
      </c>
      <c r="M490" s="6">
        <f t="shared" si="7"/>
        <v>154937</v>
      </c>
    </row>
    <row r="491" spans="1:13" x14ac:dyDescent="0.2">
      <c r="A491" s="59">
        <v>1987</v>
      </c>
      <c r="B491" s="59" t="s">
        <v>497</v>
      </c>
      <c r="C491" s="62">
        <v>183311</v>
      </c>
      <c r="G491" s="65">
        <v>1987</v>
      </c>
      <c r="H491" s="65" t="s">
        <v>497</v>
      </c>
      <c r="I491" s="62">
        <v>28257</v>
      </c>
      <c r="K491" s="65">
        <v>1987</v>
      </c>
      <c r="L491" s="65" t="s">
        <v>497</v>
      </c>
      <c r="M491" s="6">
        <f t="shared" si="7"/>
        <v>155054</v>
      </c>
    </row>
    <row r="492" spans="1:13" x14ac:dyDescent="0.2">
      <c r="A492" s="59">
        <v>1987</v>
      </c>
      <c r="B492" s="59" t="s">
        <v>498</v>
      </c>
      <c r="C492" s="62">
        <v>183470</v>
      </c>
      <c r="G492" s="65">
        <v>1987</v>
      </c>
      <c r="H492" s="65" t="s">
        <v>498</v>
      </c>
      <c r="I492" s="62">
        <v>28302</v>
      </c>
      <c r="K492" s="65">
        <v>1987</v>
      </c>
      <c r="L492" s="65" t="s">
        <v>498</v>
      </c>
      <c r="M492" s="6">
        <f t="shared" si="7"/>
        <v>155168</v>
      </c>
    </row>
    <row r="493" spans="1:13" x14ac:dyDescent="0.2">
      <c r="A493" s="59">
        <v>1987</v>
      </c>
      <c r="B493" s="59" t="s">
        <v>499</v>
      </c>
      <c r="C493" s="62">
        <v>183620</v>
      </c>
      <c r="G493" s="65">
        <v>1987</v>
      </c>
      <c r="H493" s="65" t="s">
        <v>499</v>
      </c>
      <c r="I493" s="62">
        <v>28362</v>
      </c>
      <c r="K493" s="65">
        <v>1987</v>
      </c>
      <c r="L493" s="65" t="s">
        <v>499</v>
      </c>
      <c r="M493" s="6">
        <f t="shared" si="7"/>
        <v>155258</v>
      </c>
    </row>
    <row r="494" spans="1:13" x14ac:dyDescent="0.2">
      <c r="A494" s="59">
        <v>1988</v>
      </c>
      <c r="B494" s="59" t="s">
        <v>488</v>
      </c>
      <c r="C494" s="62">
        <v>183822</v>
      </c>
      <c r="G494" s="65">
        <v>1988</v>
      </c>
      <c r="H494" s="65" t="s">
        <v>488</v>
      </c>
      <c r="I494" s="62">
        <v>28426</v>
      </c>
      <c r="K494" s="65">
        <v>1988</v>
      </c>
      <c r="L494" s="65" t="s">
        <v>488</v>
      </c>
      <c r="M494" s="6">
        <f t="shared" si="7"/>
        <v>155396</v>
      </c>
    </row>
    <row r="495" spans="1:13" x14ac:dyDescent="0.2">
      <c r="A495" s="59">
        <v>1988</v>
      </c>
      <c r="B495" s="59" t="s">
        <v>489</v>
      </c>
      <c r="C495" s="62">
        <v>183969</v>
      </c>
      <c r="G495" s="65">
        <v>1988</v>
      </c>
      <c r="H495" s="65" t="s">
        <v>489</v>
      </c>
      <c r="I495" s="62">
        <v>28466</v>
      </c>
      <c r="K495" s="65">
        <v>1988</v>
      </c>
      <c r="L495" s="65" t="s">
        <v>489</v>
      </c>
      <c r="M495" s="6">
        <f t="shared" si="7"/>
        <v>155503</v>
      </c>
    </row>
    <row r="496" spans="1:13" x14ac:dyDescent="0.2">
      <c r="A496" s="59">
        <v>1988</v>
      </c>
      <c r="B496" s="59" t="s">
        <v>490</v>
      </c>
      <c r="C496" s="62">
        <v>184111</v>
      </c>
      <c r="G496" s="65">
        <v>1988</v>
      </c>
      <c r="H496" s="65" t="s">
        <v>490</v>
      </c>
      <c r="I496" s="62">
        <v>28504</v>
      </c>
      <c r="K496" s="65">
        <v>1988</v>
      </c>
      <c r="L496" s="65" t="s">
        <v>490</v>
      </c>
      <c r="M496" s="6">
        <f t="shared" si="7"/>
        <v>155607</v>
      </c>
    </row>
    <row r="497" spans="1:13" x14ac:dyDescent="0.2">
      <c r="A497" s="59">
        <v>1988</v>
      </c>
      <c r="B497" s="59" t="s">
        <v>491</v>
      </c>
      <c r="C497" s="62">
        <v>184232</v>
      </c>
      <c r="G497" s="65">
        <v>1988</v>
      </c>
      <c r="H497" s="65" t="s">
        <v>491</v>
      </c>
      <c r="I497" s="62">
        <v>28530</v>
      </c>
      <c r="K497" s="65">
        <v>1988</v>
      </c>
      <c r="L497" s="65" t="s">
        <v>491</v>
      </c>
      <c r="M497" s="6">
        <f t="shared" si="7"/>
        <v>155702</v>
      </c>
    </row>
    <row r="498" spans="1:13" x14ac:dyDescent="0.2">
      <c r="A498" s="59">
        <v>1988</v>
      </c>
      <c r="B498" s="59" t="s">
        <v>492</v>
      </c>
      <c r="C498" s="62">
        <v>184374</v>
      </c>
      <c r="G498" s="65">
        <v>1988</v>
      </c>
      <c r="H498" s="65" t="s">
        <v>492</v>
      </c>
      <c r="I498" s="62">
        <v>28544</v>
      </c>
      <c r="K498" s="65">
        <v>1988</v>
      </c>
      <c r="L498" s="65" t="s">
        <v>492</v>
      </c>
      <c r="M498" s="6">
        <f t="shared" si="7"/>
        <v>155830</v>
      </c>
    </row>
    <row r="499" spans="1:13" x14ac:dyDescent="0.2">
      <c r="A499" s="59">
        <v>1988</v>
      </c>
      <c r="B499" s="59" t="s">
        <v>493</v>
      </c>
      <c r="C499" s="62">
        <v>184562</v>
      </c>
      <c r="G499" s="65">
        <v>1988</v>
      </c>
      <c r="H499" s="65" t="s">
        <v>493</v>
      </c>
      <c r="I499" s="62">
        <v>28577</v>
      </c>
      <c r="K499" s="65">
        <v>1988</v>
      </c>
      <c r="L499" s="65" t="s">
        <v>493</v>
      </c>
      <c r="M499" s="6">
        <f t="shared" si="7"/>
        <v>155985</v>
      </c>
    </row>
    <row r="500" spans="1:13" x14ac:dyDescent="0.2">
      <c r="A500" s="59">
        <v>1988</v>
      </c>
      <c r="B500" s="59" t="s">
        <v>494</v>
      </c>
      <c r="C500" s="62">
        <v>184729</v>
      </c>
      <c r="G500" s="65">
        <v>1988</v>
      </c>
      <c r="H500" s="65" t="s">
        <v>494</v>
      </c>
      <c r="I500" s="62">
        <v>28599</v>
      </c>
      <c r="K500" s="65">
        <v>1988</v>
      </c>
      <c r="L500" s="65" t="s">
        <v>494</v>
      </c>
      <c r="M500" s="6">
        <f t="shared" si="7"/>
        <v>156130</v>
      </c>
    </row>
    <row r="501" spans="1:13" x14ac:dyDescent="0.2">
      <c r="A501" s="59">
        <v>1988</v>
      </c>
      <c r="B501" s="59" t="s">
        <v>495</v>
      </c>
      <c r="C501" s="62">
        <v>184830</v>
      </c>
      <c r="G501" s="65">
        <v>1988</v>
      </c>
      <c r="H501" s="65" t="s">
        <v>495</v>
      </c>
      <c r="I501" s="62">
        <v>28627</v>
      </c>
      <c r="K501" s="65">
        <v>1988</v>
      </c>
      <c r="L501" s="65" t="s">
        <v>495</v>
      </c>
      <c r="M501" s="6">
        <f t="shared" si="7"/>
        <v>156203</v>
      </c>
    </row>
    <row r="502" spans="1:13" x14ac:dyDescent="0.2">
      <c r="A502" s="59">
        <v>1988</v>
      </c>
      <c r="B502" s="59" t="s">
        <v>496</v>
      </c>
      <c r="C502" s="62">
        <v>184962</v>
      </c>
      <c r="G502" s="65">
        <v>1988</v>
      </c>
      <c r="H502" s="65" t="s">
        <v>496</v>
      </c>
      <c r="I502" s="62">
        <v>28678</v>
      </c>
      <c r="K502" s="65">
        <v>1988</v>
      </c>
      <c r="L502" s="65" t="s">
        <v>496</v>
      </c>
      <c r="M502" s="6">
        <f t="shared" si="7"/>
        <v>156284</v>
      </c>
    </row>
    <row r="503" spans="1:13" x14ac:dyDescent="0.2">
      <c r="A503" s="59">
        <v>1988</v>
      </c>
      <c r="B503" s="59" t="s">
        <v>497</v>
      </c>
      <c r="C503" s="62">
        <v>185114</v>
      </c>
      <c r="G503" s="65">
        <v>1988</v>
      </c>
      <c r="H503" s="65" t="s">
        <v>497</v>
      </c>
      <c r="I503" s="62">
        <v>28719</v>
      </c>
      <c r="K503" s="65">
        <v>1988</v>
      </c>
      <c r="L503" s="65" t="s">
        <v>497</v>
      </c>
      <c r="M503" s="6">
        <f t="shared" si="7"/>
        <v>156395</v>
      </c>
    </row>
    <row r="504" spans="1:13" x14ac:dyDescent="0.2">
      <c r="A504" s="59">
        <v>1988</v>
      </c>
      <c r="B504" s="59" t="s">
        <v>498</v>
      </c>
      <c r="C504" s="62">
        <v>185244</v>
      </c>
      <c r="G504" s="65">
        <v>1988</v>
      </c>
      <c r="H504" s="65" t="s">
        <v>498</v>
      </c>
      <c r="I504" s="62">
        <v>28797</v>
      </c>
      <c r="K504" s="65">
        <v>1988</v>
      </c>
      <c r="L504" s="65" t="s">
        <v>498</v>
      </c>
      <c r="M504" s="6">
        <f t="shared" si="7"/>
        <v>156447</v>
      </c>
    </row>
    <row r="505" spans="1:13" x14ac:dyDescent="0.2">
      <c r="A505" s="59">
        <v>1988</v>
      </c>
      <c r="B505" s="59" t="s">
        <v>499</v>
      </c>
      <c r="C505" s="62">
        <v>185402</v>
      </c>
      <c r="G505" s="65">
        <v>1988</v>
      </c>
      <c r="H505" s="65" t="s">
        <v>499</v>
      </c>
      <c r="I505" s="62">
        <v>28875</v>
      </c>
      <c r="K505" s="65">
        <v>1988</v>
      </c>
      <c r="L505" s="65" t="s">
        <v>499</v>
      </c>
      <c r="M505" s="6">
        <f t="shared" si="7"/>
        <v>156527</v>
      </c>
    </row>
    <row r="506" spans="1:13" x14ac:dyDescent="0.2">
      <c r="A506" s="59">
        <v>1989</v>
      </c>
      <c r="B506" s="59" t="s">
        <v>488</v>
      </c>
      <c r="C506" s="62">
        <v>185644</v>
      </c>
      <c r="G506" s="65">
        <v>1989</v>
      </c>
      <c r="H506" s="65" t="s">
        <v>488</v>
      </c>
      <c r="I506" s="62">
        <v>28892</v>
      </c>
      <c r="K506" s="65">
        <v>1989</v>
      </c>
      <c r="L506" s="65" t="s">
        <v>488</v>
      </c>
      <c r="M506" s="6">
        <f t="shared" si="7"/>
        <v>156752</v>
      </c>
    </row>
    <row r="507" spans="1:13" x14ac:dyDescent="0.2">
      <c r="A507" s="59">
        <v>1989</v>
      </c>
      <c r="B507" s="59" t="s">
        <v>489</v>
      </c>
      <c r="C507" s="62">
        <v>185777</v>
      </c>
      <c r="G507" s="65">
        <v>1989</v>
      </c>
      <c r="H507" s="65" t="s">
        <v>489</v>
      </c>
      <c r="I507" s="62">
        <v>28965</v>
      </c>
      <c r="K507" s="65">
        <v>1989</v>
      </c>
      <c r="L507" s="65" t="s">
        <v>489</v>
      </c>
      <c r="M507" s="6">
        <f t="shared" si="7"/>
        <v>156812</v>
      </c>
    </row>
    <row r="508" spans="1:13" x14ac:dyDescent="0.2">
      <c r="A508" s="59">
        <v>1989</v>
      </c>
      <c r="B508" s="59" t="s">
        <v>490</v>
      </c>
      <c r="C508" s="62">
        <v>185897</v>
      </c>
      <c r="G508" s="65">
        <v>1989</v>
      </c>
      <c r="H508" s="65" t="s">
        <v>490</v>
      </c>
      <c r="I508" s="62">
        <v>29011</v>
      </c>
      <c r="K508" s="65">
        <v>1989</v>
      </c>
      <c r="L508" s="65" t="s">
        <v>490</v>
      </c>
      <c r="M508" s="6">
        <f t="shared" si="7"/>
        <v>156886</v>
      </c>
    </row>
    <row r="509" spans="1:13" x14ac:dyDescent="0.2">
      <c r="A509" s="59">
        <v>1989</v>
      </c>
      <c r="B509" s="59" t="s">
        <v>491</v>
      </c>
      <c r="C509" s="62">
        <v>186024</v>
      </c>
      <c r="G509" s="65">
        <v>1989</v>
      </c>
      <c r="H509" s="65" t="s">
        <v>491</v>
      </c>
      <c r="I509" s="62">
        <v>29065</v>
      </c>
      <c r="K509" s="65">
        <v>1989</v>
      </c>
      <c r="L509" s="65" t="s">
        <v>491</v>
      </c>
      <c r="M509" s="6">
        <f t="shared" si="7"/>
        <v>156959</v>
      </c>
    </row>
    <row r="510" spans="1:13" x14ac:dyDescent="0.2">
      <c r="A510" s="59">
        <v>1989</v>
      </c>
      <c r="B510" s="59" t="s">
        <v>492</v>
      </c>
      <c r="C510" s="62">
        <v>186181</v>
      </c>
      <c r="G510" s="65">
        <v>1989</v>
      </c>
      <c r="H510" s="65" t="s">
        <v>492</v>
      </c>
      <c r="I510" s="62">
        <v>29137</v>
      </c>
      <c r="K510" s="65">
        <v>1989</v>
      </c>
      <c r="L510" s="65" t="s">
        <v>492</v>
      </c>
      <c r="M510" s="6">
        <f t="shared" si="7"/>
        <v>157044</v>
      </c>
    </row>
    <row r="511" spans="1:13" x14ac:dyDescent="0.2">
      <c r="A511" s="59">
        <v>1989</v>
      </c>
      <c r="B511" s="59" t="s">
        <v>493</v>
      </c>
      <c r="C511" s="62">
        <v>186329</v>
      </c>
      <c r="G511" s="65">
        <v>1989</v>
      </c>
      <c r="H511" s="65" t="s">
        <v>493</v>
      </c>
      <c r="I511" s="62">
        <v>29152</v>
      </c>
      <c r="K511" s="65">
        <v>1989</v>
      </c>
      <c r="L511" s="65" t="s">
        <v>493</v>
      </c>
      <c r="M511" s="6">
        <f t="shared" si="7"/>
        <v>157177</v>
      </c>
    </row>
    <row r="512" spans="1:13" x14ac:dyDescent="0.2">
      <c r="A512" s="59">
        <v>1989</v>
      </c>
      <c r="B512" s="59" t="s">
        <v>494</v>
      </c>
      <c r="C512" s="62">
        <v>186483</v>
      </c>
      <c r="G512" s="65">
        <v>1989</v>
      </c>
      <c r="H512" s="65" t="s">
        <v>494</v>
      </c>
      <c r="I512" s="62">
        <v>29199</v>
      </c>
      <c r="K512" s="65">
        <v>1989</v>
      </c>
      <c r="L512" s="65" t="s">
        <v>494</v>
      </c>
      <c r="M512" s="6">
        <f t="shared" si="7"/>
        <v>157284</v>
      </c>
    </row>
    <row r="513" spans="1:13" x14ac:dyDescent="0.2">
      <c r="A513" s="59">
        <v>1989</v>
      </c>
      <c r="B513" s="59" t="s">
        <v>495</v>
      </c>
      <c r="C513" s="62">
        <v>186598</v>
      </c>
      <c r="G513" s="65">
        <v>1989</v>
      </c>
      <c r="H513" s="65" t="s">
        <v>495</v>
      </c>
      <c r="I513" s="62">
        <v>29213</v>
      </c>
      <c r="K513" s="65">
        <v>1989</v>
      </c>
      <c r="L513" s="65" t="s">
        <v>495</v>
      </c>
      <c r="M513" s="6">
        <f t="shared" si="7"/>
        <v>157385</v>
      </c>
    </row>
    <row r="514" spans="1:13" x14ac:dyDescent="0.2">
      <c r="A514" s="59">
        <v>1989</v>
      </c>
      <c r="B514" s="59" t="s">
        <v>496</v>
      </c>
      <c r="C514" s="62">
        <v>186726</v>
      </c>
      <c r="G514" s="65">
        <v>1989</v>
      </c>
      <c r="H514" s="65" t="s">
        <v>496</v>
      </c>
      <c r="I514" s="62">
        <v>29252</v>
      </c>
      <c r="K514" s="65">
        <v>1989</v>
      </c>
      <c r="L514" s="65" t="s">
        <v>496</v>
      </c>
      <c r="M514" s="6">
        <f t="shared" si="7"/>
        <v>157474</v>
      </c>
    </row>
    <row r="515" spans="1:13" x14ac:dyDescent="0.2">
      <c r="A515" s="59">
        <v>1989</v>
      </c>
      <c r="B515" s="59" t="s">
        <v>497</v>
      </c>
      <c r="C515" s="62">
        <v>186871</v>
      </c>
      <c r="G515" s="65">
        <v>1989</v>
      </c>
      <c r="H515" s="65" t="s">
        <v>497</v>
      </c>
      <c r="I515" s="62">
        <v>29303</v>
      </c>
      <c r="K515" s="65">
        <v>1989</v>
      </c>
      <c r="L515" s="65" t="s">
        <v>497</v>
      </c>
      <c r="M515" s="6">
        <f t="shared" si="7"/>
        <v>157568</v>
      </c>
    </row>
    <row r="516" spans="1:13" x14ac:dyDescent="0.2">
      <c r="A516" s="59">
        <v>1989</v>
      </c>
      <c r="B516" s="59" t="s">
        <v>498</v>
      </c>
      <c r="C516" s="62">
        <v>187017</v>
      </c>
      <c r="G516" s="65">
        <v>1989</v>
      </c>
      <c r="H516" s="65" t="s">
        <v>498</v>
      </c>
      <c r="I516" s="62">
        <v>29405</v>
      </c>
      <c r="K516" s="65">
        <v>1989</v>
      </c>
      <c r="L516" s="65" t="s">
        <v>498</v>
      </c>
      <c r="M516" s="6">
        <f t="shared" si="7"/>
        <v>157612</v>
      </c>
    </row>
    <row r="517" spans="1:13" x14ac:dyDescent="0.2">
      <c r="A517" s="59">
        <v>1989</v>
      </c>
      <c r="B517" s="59" t="s">
        <v>499</v>
      </c>
      <c r="C517" s="62">
        <v>187165</v>
      </c>
      <c r="G517" s="65">
        <v>1989</v>
      </c>
      <c r="H517" s="65" t="s">
        <v>499</v>
      </c>
      <c r="I517" s="62">
        <v>29462</v>
      </c>
      <c r="K517" s="65">
        <v>1989</v>
      </c>
      <c r="L517" s="65" t="s">
        <v>499</v>
      </c>
      <c r="M517" s="6">
        <f t="shared" si="7"/>
        <v>157703</v>
      </c>
    </row>
    <row r="518" spans="1:13" x14ac:dyDescent="0.2">
      <c r="A518" s="59">
        <v>1990</v>
      </c>
      <c r="B518" s="59" t="s">
        <v>488</v>
      </c>
      <c r="C518" s="62">
        <v>188413</v>
      </c>
      <c r="G518" s="65">
        <v>1990</v>
      </c>
      <c r="H518" s="65" t="s">
        <v>488</v>
      </c>
      <c r="I518" s="62">
        <v>29060</v>
      </c>
      <c r="K518" s="65">
        <v>1990</v>
      </c>
      <c r="L518" s="65" t="s">
        <v>488</v>
      </c>
      <c r="M518" s="6">
        <f t="shared" si="7"/>
        <v>159353</v>
      </c>
    </row>
    <row r="519" spans="1:13" x14ac:dyDescent="0.2">
      <c r="A519" s="59">
        <v>1990</v>
      </c>
      <c r="B519" s="59" t="s">
        <v>489</v>
      </c>
      <c r="C519" s="62">
        <v>188516</v>
      </c>
      <c r="G519" s="65">
        <v>1990</v>
      </c>
      <c r="H519" s="65" t="s">
        <v>489</v>
      </c>
      <c r="I519" s="62">
        <v>29074</v>
      </c>
      <c r="K519" s="65">
        <v>1990</v>
      </c>
      <c r="L519" s="65" t="s">
        <v>489</v>
      </c>
      <c r="M519" s="6">
        <f t="shared" si="7"/>
        <v>159442</v>
      </c>
    </row>
    <row r="520" spans="1:13" x14ac:dyDescent="0.2">
      <c r="A520" s="59">
        <v>1990</v>
      </c>
      <c r="B520" s="59" t="s">
        <v>490</v>
      </c>
      <c r="C520" s="62">
        <v>188630</v>
      </c>
      <c r="G520" s="65">
        <v>1990</v>
      </c>
      <c r="H520" s="65" t="s">
        <v>490</v>
      </c>
      <c r="I520" s="62">
        <v>29083</v>
      </c>
      <c r="K520" s="65">
        <v>1990</v>
      </c>
      <c r="L520" s="65" t="s">
        <v>490</v>
      </c>
      <c r="M520" s="6">
        <f t="shared" si="7"/>
        <v>159547</v>
      </c>
    </row>
    <row r="521" spans="1:13" x14ac:dyDescent="0.2">
      <c r="A521" s="59">
        <v>1990</v>
      </c>
      <c r="B521" s="59" t="s">
        <v>491</v>
      </c>
      <c r="C521" s="62">
        <v>188778</v>
      </c>
      <c r="G521" s="65">
        <v>1990</v>
      </c>
      <c r="H521" s="65" t="s">
        <v>491</v>
      </c>
      <c r="I521" s="62">
        <v>29147</v>
      </c>
      <c r="K521" s="65">
        <v>1990</v>
      </c>
      <c r="L521" s="65" t="s">
        <v>491</v>
      </c>
      <c r="M521" s="6">
        <f t="shared" si="7"/>
        <v>159631</v>
      </c>
    </row>
    <row r="522" spans="1:13" x14ac:dyDescent="0.2">
      <c r="A522" s="59">
        <v>1990</v>
      </c>
      <c r="B522" s="59" t="s">
        <v>492</v>
      </c>
      <c r="C522" s="62">
        <v>188913</v>
      </c>
      <c r="G522" s="65">
        <v>1990</v>
      </c>
      <c r="H522" s="65" t="s">
        <v>492</v>
      </c>
      <c r="I522" s="62">
        <v>29189</v>
      </c>
      <c r="K522" s="65">
        <v>1990</v>
      </c>
      <c r="L522" s="65" t="s">
        <v>492</v>
      </c>
      <c r="M522" s="6">
        <f t="shared" si="7"/>
        <v>159724</v>
      </c>
    </row>
    <row r="523" spans="1:13" x14ac:dyDescent="0.2">
      <c r="A523" s="59">
        <v>1990</v>
      </c>
      <c r="B523" s="59" t="s">
        <v>493</v>
      </c>
      <c r="C523" s="62">
        <v>189058</v>
      </c>
      <c r="G523" s="65">
        <v>1990</v>
      </c>
      <c r="H523" s="65" t="s">
        <v>493</v>
      </c>
      <c r="I523" s="62">
        <v>29246</v>
      </c>
      <c r="K523" s="65">
        <v>1990</v>
      </c>
      <c r="L523" s="65" t="s">
        <v>493</v>
      </c>
      <c r="M523" s="6">
        <f t="shared" si="7"/>
        <v>159812</v>
      </c>
    </row>
    <row r="524" spans="1:13" x14ac:dyDescent="0.2">
      <c r="A524" s="59">
        <v>1990</v>
      </c>
      <c r="B524" s="59" t="s">
        <v>494</v>
      </c>
      <c r="C524" s="62">
        <v>189188</v>
      </c>
      <c r="G524" s="65">
        <v>1990</v>
      </c>
      <c r="H524" s="65" t="s">
        <v>494</v>
      </c>
      <c r="I524" s="62">
        <v>29284</v>
      </c>
      <c r="K524" s="65">
        <v>1990</v>
      </c>
      <c r="L524" s="65" t="s">
        <v>494</v>
      </c>
      <c r="M524" s="6">
        <f t="shared" si="7"/>
        <v>159904</v>
      </c>
    </row>
    <row r="525" spans="1:13" x14ac:dyDescent="0.2">
      <c r="A525" s="59">
        <v>1990</v>
      </c>
      <c r="B525" s="59" t="s">
        <v>495</v>
      </c>
      <c r="C525" s="62">
        <v>189342</v>
      </c>
      <c r="G525" s="65">
        <v>1990</v>
      </c>
      <c r="H525" s="65" t="s">
        <v>495</v>
      </c>
      <c r="I525" s="62">
        <v>29301</v>
      </c>
      <c r="K525" s="65">
        <v>1990</v>
      </c>
      <c r="L525" s="65" t="s">
        <v>495</v>
      </c>
      <c r="M525" s="6">
        <f t="shared" si="7"/>
        <v>160041</v>
      </c>
    </row>
    <row r="526" spans="1:13" x14ac:dyDescent="0.2">
      <c r="A526" s="59">
        <v>1990</v>
      </c>
      <c r="B526" s="59" t="s">
        <v>496</v>
      </c>
      <c r="C526" s="62">
        <v>189528</v>
      </c>
      <c r="G526" s="65">
        <v>1990</v>
      </c>
      <c r="H526" s="65" t="s">
        <v>496</v>
      </c>
      <c r="I526" s="62">
        <v>29337</v>
      </c>
      <c r="K526" s="65">
        <v>1990</v>
      </c>
      <c r="L526" s="65" t="s">
        <v>496</v>
      </c>
      <c r="M526" s="6">
        <f t="shared" si="7"/>
        <v>160191</v>
      </c>
    </row>
    <row r="527" spans="1:13" x14ac:dyDescent="0.2">
      <c r="A527" s="59">
        <v>1990</v>
      </c>
      <c r="B527" s="59" t="s">
        <v>497</v>
      </c>
      <c r="C527" s="62">
        <v>189710</v>
      </c>
      <c r="G527" s="65">
        <v>1990</v>
      </c>
      <c r="H527" s="65" t="s">
        <v>497</v>
      </c>
      <c r="I527" s="62">
        <v>29379</v>
      </c>
      <c r="K527" s="65">
        <v>1990</v>
      </c>
      <c r="L527" s="65" t="s">
        <v>497</v>
      </c>
      <c r="M527" s="6">
        <f t="shared" ref="M527:M590" si="8">C527-I527</f>
        <v>160331</v>
      </c>
    </row>
    <row r="528" spans="1:13" x14ac:dyDescent="0.2">
      <c r="A528" s="59">
        <v>1990</v>
      </c>
      <c r="B528" s="59" t="s">
        <v>498</v>
      </c>
      <c r="C528" s="62">
        <v>189872</v>
      </c>
      <c r="G528" s="65">
        <v>1990</v>
      </c>
      <c r="H528" s="65" t="s">
        <v>498</v>
      </c>
      <c r="I528" s="62">
        <v>29405</v>
      </c>
      <c r="K528" s="65">
        <v>1990</v>
      </c>
      <c r="L528" s="65" t="s">
        <v>498</v>
      </c>
      <c r="M528" s="6">
        <f t="shared" si="8"/>
        <v>160467</v>
      </c>
    </row>
    <row r="529" spans="1:13" x14ac:dyDescent="0.2">
      <c r="A529" s="59">
        <v>1990</v>
      </c>
      <c r="B529" s="59" t="s">
        <v>499</v>
      </c>
      <c r="C529" s="62">
        <v>190017</v>
      </c>
      <c r="G529" s="65">
        <v>1990</v>
      </c>
      <c r="H529" s="65" t="s">
        <v>499</v>
      </c>
      <c r="I529" s="62">
        <v>29453</v>
      </c>
      <c r="K529" s="65">
        <v>1990</v>
      </c>
      <c r="L529" s="65" t="s">
        <v>499</v>
      </c>
      <c r="M529" s="6">
        <f t="shared" si="8"/>
        <v>160564</v>
      </c>
    </row>
    <row r="530" spans="1:13" x14ac:dyDescent="0.2">
      <c r="A530" s="59">
        <v>1991</v>
      </c>
      <c r="B530" s="59" t="s">
        <v>488</v>
      </c>
      <c r="C530" s="62">
        <v>190163</v>
      </c>
      <c r="D530" s="73"/>
      <c r="G530" s="65">
        <v>1991</v>
      </c>
      <c r="H530" s="65" t="s">
        <v>488</v>
      </c>
      <c r="I530" s="62">
        <v>29508</v>
      </c>
      <c r="K530" s="65">
        <v>1991</v>
      </c>
      <c r="L530" s="65" t="s">
        <v>488</v>
      </c>
      <c r="M530" s="6">
        <f t="shared" si="8"/>
        <v>160655</v>
      </c>
    </row>
    <row r="531" spans="1:13" x14ac:dyDescent="0.2">
      <c r="A531" s="59">
        <v>1991</v>
      </c>
      <c r="B531" s="59" t="s">
        <v>489</v>
      </c>
      <c r="C531" s="62">
        <v>190271</v>
      </c>
      <c r="G531" s="65">
        <v>1991</v>
      </c>
      <c r="H531" s="65" t="s">
        <v>489</v>
      </c>
      <c r="I531" s="62">
        <v>29561</v>
      </c>
      <c r="K531" s="65">
        <v>1991</v>
      </c>
      <c r="L531" s="65" t="s">
        <v>489</v>
      </c>
      <c r="M531" s="6">
        <f t="shared" si="8"/>
        <v>160710</v>
      </c>
    </row>
    <row r="532" spans="1:13" x14ac:dyDescent="0.2">
      <c r="A532" s="59">
        <v>1991</v>
      </c>
      <c r="B532" s="59" t="s">
        <v>490</v>
      </c>
      <c r="C532" s="62">
        <v>190381</v>
      </c>
      <c r="G532" s="65">
        <v>1991</v>
      </c>
      <c r="H532" s="65" t="s">
        <v>490</v>
      </c>
      <c r="I532" s="62">
        <v>29587</v>
      </c>
      <c r="K532" s="65">
        <v>1991</v>
      </c>
      <c r="L532" s="65" t="s">
        <v>490</v>
      </c>
      <c r="M532" s="6">
        <f t="shared" si="8"/>
        <v>160794</v>
      </c>
    </row>
    <row r="533" spans="1:13" x14ac:dyDescent="0.2">
      <c r="A533" s="59">
        <v>1991</v>
      </c>
      <c r="B533" s="59" t="s">
        <v>491</v>
      </c>
      <c r="C533" s="62">
        <v>190517</v>
      </c>
      <c r="G533" s="65">
        <v>1991</v>
      </c>
      <c r="H533" s="65" t="s">
        <v>491</v>
      </c>
      <c r="I533" s="62">
        <v>29596</v>
      </c>
      <c r="K533" s="65">
        <v>1991</v>
      </c>
      <c r="L533" s="65" t="s">
        <v>491</v>
      </c>
      <c r="M533" s="6">
        <f t="shared" si="8"/>
        <v>160921</v>
      </c>
    </row>
    <row r="534" spans="1:13" x14ac:dyDescent="0.2">
      <c r="A534" s="59">
        <v>1991</v>
      </c>
      <c r="B534" s="59" t="s">
        <v>492</v>
      </c>
      <c r="C534" s="62">
        <v>190650</v>
      </c>
      <c r="G534" s="65">
        <v>1991</v>
      </c>
      <c r="H534" s="65" t="s">
        <v>492</v>
      </c>
      <c r="I534" s="62">
        <v>29633</v>
      </c>
      <c r="K534" s="65">
        <v>1991</v>
      </c>
      <c r="L534" s="65" t="s">
        <v>492</v>
      </c>
      <c r="M534" s="6">
        <f t="shared" si="8"/>
        <v>161017</v>
      </c>
    </row>
    <row r="535" spans="1:13" x14ac:dyDescent="0.2">
      <c r="A535" s="59">
        <v>1991</v>
      </c>
      <c r="B535" s="59" t="s">
        <v>493</v>
      </c>
      <c r="C535" s="62">
        <v>190800</v>
      </c>
      <c r="G535" s="65">
        <v>1991</v>
      </c>
      <c r="H535" s="65" t="s">
        <v>493</v>
      </c>
      <c r="I535" s="62">
        <v>29659</v>
      </c>
      <c r="K535" s="65">
        <v>1991</v>
      </c>
      <c r="L535" s="65" t="s">
        <v>493</v>
      </c>
      <c r="M535" s="6">
        <f t="shared" si="8"/>
        <v>161141</v>
      </c>
    </row>
    <row r="536" spans="1:13" x14ac:dyDescent="0.2">
      <c r="A536" s="59">
        <v>1991</v>
      </c>
      <c r="B536" s="59" t="s">
        <v>494</v>
      </c>
      <c r="C536" s="62">
        <v>190946</v>
      </c>
      <c r="G536" s="65">
        <v>1991</v>
      </c>
      <c r="H536" s="65" t="s">
        <v>494</v>
      </c>
      <c r="I536" s="62">
        <v>29729</v>
      </c>
      <c r="K536" s="65">
        <v>1991</v>
      </c>
      <c r="L536" s="65" t="s">
        <v>494</v>
      </c>
      <c r="M536" s="6">
        <f t="shared" si="8"/>
        <v>161217</v>
      </c>
    </row>
    <row r="537" spans="1:13" x14ac:dyDescent="0.2">
      <c r="A537" s="59">
        <v>1991</v>
      </c>
      <c r="B537" s="59" t="s">
        <v>495</v>
      </c>
      <c r="C537" s="62">
        <v>191116</v>
      </c>
      <c r="G537" s="65">
        <v>1991</v>
      </c>
      <c r="H537" s="65" t="s">
        <v>495</v>
      </c>
      <c r="I537" s="62">
        <v>29762</v>
      </c>
      <c r="K537" s="65">
        <v>1991</v>
      </c>
      <c r="L537" s="65" t="s">
        <v>495</v>
      </c>
      <c r="M537" s="6">
        <f t="shared" si="8"/>
        <v>161354</v>
      </c>
    </row>
    <row r="538" spans="1:13" x14ac:dyDescent="0.2">
      <c r="A538" s="59">
        <v>1991</v>
      </c>
      <c r="B538" s="59" t="s">
        <v>496</v>
      </c>
      <c r="C538" s="62">
        <v>191302</v>
      </c>
      <c r="G538" s="65">
        <v>1991</v>
      </c>
      <c r="H538" s="65" t="s">
        <v>496</v>
      </c>
      <c r="I538" s="62">
        <v>29781</v>
      </c>
      <c r="K538" s="65">
        <v>1991</v>
      </c>
      <c r="L538" s="65" t="s">
        <v>496</v>
      </c>
      <c r="M538" s="6">
        <f t="shared" si="8"/>
        <v>161521</v>
      </c>
    </row>
    <row r="539" spans="1:13" x14ac:dyDescent="0.2">
      <c r="A539" s="59">
        <v>1991</v>
      </c>
      <c r="B539" s="59" t="s">
        <v>497</v>
      </c>
      <c r="C539" s="62">
        <v>191497</v>
      </c>
      <c r="G539" s="65">
        <v>1991</v>
      </c>
      <c r="H539" s="65" t="s">
        <v>497</v>
      </c>
      <c r="I539" s="62">
        <v>29834</v>
      </c>
      <c r="K539" s="65">
        <v>1991</v>
      </c>
      <c r="L539" s="65" t="s">
        <v>497</v>
      </c>
      <c r="M539" s="6">
        <f t="shared" si="8"/>
        <v>161663</v>
      </c>
    </row>
    <row r="540" spans="1:13" x14ac:dyDescent="0.2">
      <c r="A540" s="59">
        <v>1991</v>
      </c>
      <c r="B540" s="59" t="s">
        <v>498</v>
      </c>
      <c r="C540" s="62">
        <v>191657</v>
      </c>
      <c r="G540" s="65">
        <v>1991</v>
      </c>
      <c r="H540" s="65" t="s">
        <v>498</v>
      </c>
      <c r="I540" s="62">
        <v>29859</v>
      </c>
      <c r="K540" s="65">
        <v>1991</v>
      </c>
      <c r="L540" s="65" t="s">
        <v>498</v>
      </c>
      <c r="M540" s="6">
        <f t="shared" si="8"/>
        <v>161798</v>
      </c>
    </row>
    <row r="541" spans="1:13" x14ac:dyDescent="0.2">
      <c r="A541" s="59">
        <v>1991</v>
      </c>
      <c r="B541" s="59" t="s">
        <v>499</v>
      </c>
      <c r="C541" s="62">
        <v>191798</v>
      </c>
      <c r="G541" s="65">
        <v>1991</v>
      </c>
      <c r="H541" s="65" t="s">
        <v>499</v>
      </c>
      <c r="I541" s="62">
        <v>29893</v>
      </c>
      <c r="K541" s="65">
        <v>1991</v>
      </c>
      <c r="L541" s="65" t="s">
        <v>499</v>
      </c>
      <c r="M541" s="6">
        <f t="shared" si="8"/>
        <v>161905</v>
      </c>
    </row>
    <row r="542" spans="1:13" x14ac:dyDescent="0.2">
      <c r="A542" s="59">
        <v>1992</v>
      </c>
      <c r="B542" s="59" t="s">
        <v>488</v>
      </c>
      <c r="C542" s="62">
        <v>191953</v>
      </c>
      <c r="G542" s="65">
        <v>1992</v>
      </c>
      <c r="H542" s="65" t="s">
        <v>488</v>
      </c>
      <c r="I542" s="62">
        <v>29966</v>
      </c>
      <c r="K542" s="65">
        <v>1992</v>
      </c>
      <c r="L542" s="65" t="s">
        <v>488</v>
      </c>
      <c r="M542" s="6">
        <f t="shared" si="8"/>
        <v>161987</v>
      </c>
    </row>
    <row r="543" spans="1:13" x14ac:dyDescent="0.2">
      <c r="A543" s="59">
        <v>1992</v>
      </c>
      <c r="B543" s="59" t="s">
        <v>489</v>
      </c>
      <c r="C543" s="62">
        <v>192067</v>
      </c>
      <c r="G543" s="65">
        <v>1992</v>
      </c>
      <c r="H543" s="65" t="s">
        <v>489</v>
      </c>
      <c r="I543" s="62">
        <v>29996</v>
      </c>
      <c r="K543" s="65">
        <v>1992</v>
      </c>
      <c r="L543" s="65" t="s">
        <v>489</v>
      </c>
      <c r="M543" s="6">
        <f t="shared" si="8"/>
        <v>162071</v>
      </c>
    </row>
    <row r="544" spans="1:13" x14ac:dyDescent="0.2">
      <c r="A544" s="59">
        <v>1992</v>
      </c>
      <c r="B544" s="59" t="s">
        <v>490</v>
      </c>
      <c r="C544" s="62">
        <v>192204</v>
      </c>
      <c r="G544" s="65">
        <v>1992</v>
      </c>
      <c r="H544" s="65" t="s">
        <v>490</v>
      </c>
      <c r="I544" s="62">
        <v>30038</v>
      </c>
      <c r="K544" s="65">
        <v>1992</v>
      </c>
      <c r="L544" s="65" t="s">
        <v>490</v>
      </c>
      <c r="M544" s="6">
        <f t="shared" si="8"/>
        <v>162166</v>
      </c>
    </row>
    <row r="545" spans="1:13" x14ac:dyDescent="0.2">
      <c r="A545" s="59">
        <v>1992</v>
      </c>
      <c r="B545" s="59" t="s">
        <v>491</v>
      </c>
      <c r="C545" s="62">
        <v>192354</v>
      </c>
      <c r="G545" s="65">
        <v>1992</v>
      </c>
      <c r="H545" s="65" t="s">
        <v>491</v>
      </c>
      <c r="I545" s="62">
        <v>30092</v>
      </c>
      <c r="K545" s="65">
        <v>1992</v>
      </c>
      <c r="L545" s="65" t="s">
        <v>491</v>
      </c>
      <c r="M545" s="6">
        <f t="shared" si="8"/>
        <v>162262</v>
      </c>
    </row>
    <row r="546" spans="1:13" x14ac:dyDescent="0.2">
      <c r="A546" s="59">
        <v>1992</v>
      </c>
      <c r="B546" s="59" t="s">
        <v>492</v>
      </c>
      <c r="C546" s="62">
        <v>192503</v>
      </c>
      <c r="G546" s="65">
        <v>1992</v>
      </c>
      <c r="H546" s="65" t="s">
        <v>492</v>
      </c>
      <c r="I546" s="62">
        <v>30151</v>
      </c>
      <c r="K546" s="65">
        <v>1992</v>
      </c>
      <c r="L546" s="65" t="s">
        <v>492</v>
      </c>
      <c r="M546" s="6">
        <f t="shared" si="8"/>
        <v>162352</v>
      </c>
    </row>
    <row r="547" spans="1:13" x14ac:dyDescent="0.2">
      <c r="A547" s="59">
        <v>1992</v>
      </c>
      <c r="B547" s="59" t="s">
        <v>493</v>
      </c>
      <c r="C547" s="62">
        <v>192663</v>
      </c>
      <c r="G547" s="65">
        <v>1992</v>
      </c>
      <c r="H547" s="65" t="s">
        <v>493</v>
      </c>
      <c r="I547" s="62">
        <v>30170</v>
      </c>
      <c r="K547" s="65">
        <v>1992</v>
      </c>
      <c r="L547" s="65" t="s">
        <v>493</v>
      </c>
      <c r="M547" s="6">
        <f t="shared" si="8"/>
        <v>162493</v>
      </c>
    </row>
    <row r="548" spans="1:13" x14ac:dyDescent="0.2">
      <c r="A548" s="59">
        <v>1992</v>
      </c>
      <c r="B548" s="59" t="s">
        <v>494</v>
      </c>
      <c r="C548" s="62">
        <v>192826</v>
      </c>
      <c r="G548" s="65">
        <v>1992</v>
      </c>
      <c r="H548" s="65" t="s">
        <v>494</v>
      </c>
      <c r="I548" s="62">
        <v>30201</v>
      </c>
      <c r="K548" s="65">
        <v>1992</v>
      </c>
      <c r="L548" s="65" t="s">
        <v>494</v>
      </c>
      <c r="M548" s="6">
        <f t="shared" si="8"/>
        <v>162625</v>
      </c>
    </row>
    <row r="549" spans="1:13" x14ac:dyDescent="0.2">
      <c r="A549" s="59">
        <v>1992</v>
      </c>
      <c r="B549" s="59" t="s">
        <v>495</v>
      </c>
      <c r="C549" s="62">
        <v>193018</v>
      </c>
      <c r="G549" s="65">
        <v>1992</v>
      </c>
      <c r="H549" s="65" t="s">
        <v>495</v>
      </c>
      <c r="I549" s="62">
        <v>30217</v>
      </c>
      <c r="K549" s="65">
        <v>1992</v>
      </c>
      <c r="L549" s="65" t="s">
        <v>495</v>
      </c>
      <c r="M549" s="6">
        <f t="shared" si="8"/>
        <v>162801</v>
      </c>
    </row>
    <row r="550" spans="1:13" x14ac:dyDescent="0.2">
      <c r="A550" s="59">
        <v>1992</v>
      </c>
      <c r="B550" s="59" t="s">
        <v>496</v>
      </c>
      <c r="C550" s="62">
        <v>193229</v>
      </c>
      <c r="G550" s="65">
        <v>1992</v>
      </c>
      <c r="H550" s="65" t="s">
        <v>496</v>
      </c>
      <c r="I550" s="62">
        <v>30252</v>
      </c>
      <c r="K550" s="65">
        <v>1992</v>
      </c>
      <c r="L550" s="65" t="s">
        <v>496</v>
      </c>
      <c r="M550" s="6">
        <f t="shared" si="8"/>
        <v>162977</v>
      </c>
    </row>
    <row r="551" spans="1:13" x14ac:dyDescent="0.2">
      <c r="A551" s="59">
        <v>1992</v>
      </c>
      <c r="B551" s="59" t="s">
        <v>497</v>
      </c>
      <c r="C551" s="62">
        <v>193442</v>
      </c>
      <c r="G551" s="65">
        <v>1992</v>
      </c>
      <c r="H551" s="65" t="s">
        <v>497</v>
      </c>
      <c r="I551" s="62">
        <v>30320</v>
      </c>
      <c r="K551" s="65">
        <v>1992</v>
      </c>
      <c r="L551" s="65" t="s">
        <v>497</v>
      </c>
      <c r="M551" s="6">
        <f t="shared" si="8"/>
        <v>163122</v>
      </c>
    </row>
    <row r="552" spans="1:13" x14ac:dyDescent="0.2">
      <c r="A552" s="59">
        <v>1992</v>
      </c>
      <c r="B552" s="59" t="s">
        <v>498</v>
      </c>
      <c r="C552" s="62">
        <v>193621</v>
      </c>
      <c r="G552" s="65">
        <v>1992</v>
      </c>
      <c r="H552" s="65" t="s">
        <v>498</v>
      </c>
      <c r="I552" s="62">
        <v>30346</v>
      </c>
      <c r="K552" s="65">
        <v>1992</v>
      </c>
      <c r="L552" s="65" t="s">
        <v>498</v>
      </c>
      <c r="M552" s="6">
        <f t="shared" si="8"/>
        <v>163275</v>
      </c>
    </row>
    <row r="553" spans="1:13" x14ac:dyDescent="0.2">
      <c r="A553" s="59">
        <v>1992</v>
      </c>
      <c r="B553" s="59" t="s">
        <v>499</v>
      </c>
      <c r="C553" s="62">
        <v>193784</v>
      </c>
      <c r="G553" s="65">
        <v>1992</v>
      </c>
      <c r="H553" s="65" t="s">
        <v>499</v>
      </c>
      <c r="I553" s="62">
        <v>30396</v>
      </c>
      <c r="K553" s="65">
        <v>1992</v>
      </c>
      <c r="L553" s="65" t="s">
        <v>499</v>
      </c>
      <c r="M553" s="6">
        <f t="shared" si="8"/>
        <v>163388</v>
      </c>
    </row>
    <row r="554" spans="1:13" x14ac:dyDescent="0.2">
      <c r="A554" s="59">
        <v>1993</v>
      </c>
      <c r="B554" s="59" t="s">
        <v>488</v>
      </c>
      <c r="C554" s="62">
        <v>193962</v>
      </c>
      <c r="G554" s="65">
        <v>1993</v>
      </c>
      <c r="H554" s="65" t="s">
        <v>488</v>
      </c>
      <c r="I554" s="62">
        <v>30449</v>
      </c>
      <c r="K554" s="65">
        <v>1993</v>
      </c>
      <c r="L554" s="65" t="s">
        <v>488</v>
      </c>
      <c r="M554" s="6">
        <f t="shared" si="8"/>
        <v>163513</v>
      </c>
    </row>
    <row r="555" spans="1:13" x14ac:dyDescent="0.2">
      <c r="A555" s="59">
        <v>1993</v>
      </c>
      <c r="B555" s="59" t="s">
        <v>489</v>
      </c>
      <c r="C555" s="62">
        <v>194108</v>
      </c>
      <c r="G555" s="65">
        <v>1993</v>
      </c>
      <c r="H555" s="65" t="s">
        <v>489</v>
      </c>
      <c r="I555" s="62">
        <v>30487</v>
      </c>
      <c r="K555" s="65">
        <v>1993</v>
      </c>
      <c r="L555" s="65" t="s">
        <v>489</v>
      </c>
      <c r="M555" s="6">
        <f t="shared" si="8"/>
        <v>163621</v>
      </c>
    </row>
    <row r="556" spans="1:13" x14ac:dyDescent="0.2">
      <c r="A556" s="59">
        <v>1993</v>
      </c>
      <c r="B556" s="59" t="s">
        <v>490</v>
      </c>
      <c r="C556" s="62">
        <v>194248</v>
      </c>
      <c r="G556" s="65">
        <v>1993</v>
      </c>
      <c r="H556" s="65" t="s">
        <v>490</v>
      </c>
      <c r="I556" s="62">
        <v>30554</v>
      </c>
      <c r="K556" s="65">
        <v>1993</v>
      </c>
      <c r="L556" s="65" t="s">
        <v>490</v>
      </c>
      <c r="M556" s="6">
        <f t="shared" si="8"/>
        <v>163694</v>
      </c>
    </row>
    <row r="557" spans="1:13" x14ac:dyDescent="0.2">
      <c r="A557" s="59">
        <v>1993</v>
      </c>
      <c r="B557" s="59" t="s">
        <v>491</v>
      </c>
      <c r="C557" s="62">
        <v>194398</v>
      </c>
      <c r="G557" s="65">
        <v>1993</v>
      </c>
      <c r="H557" s="65" t="s">
        <v>491</v>
      </c>
      <c r="I557" s="62">
        <v>30567</v>
      </c>
      <c r="K557" s="65">
        <v>1993</v>
      </c>
      <c r="L557" s="65" t="s">
        <v>491</v>
      </c>
      <c r="M557" s="6">
        <f t="shared" si="8"/>
        <v>163831</v>
      </c>
    </row>
    <row r="558" spans="1:13" x14ac:dyDescent="0.2">
      <c r="A558" s="59">
        <v>1993</v>
      </c>
      <c r="B558" s="59" t="s">
        <v>492</v>
      </c>
      <c r="C558" s="62">
        <v>194549</v>
      </c>
      <c r="G558" s="65">
        <v>1993</v>
      </c>
      <c r="H558" s="65" t="s">
        <v>492</v>
      </c>
      <c r="I558" s="62">
        <v>30606</v>
      </c>
      <c r="K558" s="65">
        <v>1993</v>
      </c>
      <c r="L558" s="65" t="s">
        <v>492</v>
      </c>
      <c r="M558" s="6">
        <f t="shared" si="8"/>
        <v>163943</v>
      </c>
    </row>
    <row r="559" spans="1:13" x14ac:dyDescent="0.2">
      <c r="A559" s="59">
        <v>1993</v>
      </c>
      <c r="B559" s="59" t="s">
        <v>493</v>
      </c>
      <c r="C559" s="62">
        <v>194719</v>
      </c>
      <c r="G559" s="65">
        <v>1993</v>
      </c>
      <c r="H559" s="65" t="s">
        <v>493</v>
      </c>
      <c r="I559" s="62">
        <v>30625</v>
      </c>
      <c r="K559" s="65">
        <v>1993</v>
      </c>
      <c r="L559" s="65" t="s">
        <v>493</v>
      </c>
      <c r="M559" s="6">
        <f t="shared" si="8"/>
        <v>164094</v>
      </c>
    </row>
    <row r="560" spans="1:13" x14ac:dyDescent="0.2">
      <c r="A560" s="59">
        <v>1993</v>
      </c>
      <c r="B560" s="59" t="s">
        <v>494</v>
      </c>
      <c r="C560" s="62">
        <v>194882</v>
      </c>
      <c r="G560" s="65">
        <v>1993</v>
      </c>
      <c r="H560" s="65" t="s">
        <v>494</v>
      </c>
      <c r="I560" s="62">
        <v>30649</v>
      </c>
      <c r="K560" s="65">
        <v>1993</v>
      </c>
      <c r="L560" s="65" t="s">
        <v>494</v>
      </c>
      <c r="M560" s="6">
        <f t="shared" si="8"/>
        <v>164233</v>
      </c>
    </row>
    <row r="561" spans="1:13" x14ac:dyDescent="0.2">
      <c r="A561" s="59">
        <v>1993</v>
      </c>
      <c r="B561" s="59" t="s">
        <v>495</v>
      </c>
      <c r="C561" s="62">
        <v>195063</v>
      </c>
      <c r="G561" s="65">
        <v>1993</v>
      </c>
      <c r="H561" s="65" t="s">
        <v>495</v>
      </c>
      <c r="I561" s="62">
        <v>30684</v>
      </c>
      <c r="K561" s="65">
        <v>1993</v>
      </c>
      <c r="L561" s="65" t="s">
        <v>495</v>
      </c>
      <c r="M561" s="6">
        <f t="shared" si="8"/>
        <v>164379</v>
      </c>
    </row>
    <row r="562" spans="1:13" x14ac:dyDescent="0.2">
      <c r="A562" s="59">
        <v>1993</v>
      </c>
      <c r="B562" s="59" t="s">
        <v>496</v>
      </c>
      <c r="C562" s="62">
        <v>195259</v>
      </c>
      <c r="G562" s="65">
        <v>1993</v>
      </c>
      <c r="H562" s="65" t="s">
        <v>496</v>
      </c>
      <c r="I562" s="62">
        <v>30716</v>
      </c>
      <c r="K562" s="65">
        <v>1993</v>
      </c>
      <c r="L562" s="65" t="s">
        <v>496</v>
      </c>
      <c r="M562" s="6">
        <f t="shared" si="8"/>
        <v>164543</v>
      </c>
    </row>
    <row r="563" spans="1:13" x14ac:dyDescent="0.2">
      <c r="A563" s="59">
        <v>1993</v>
      </c>
      <c r="B563" s="59" t="s">
        <v>497</v>
      </c>
      <c r="C563" s="62">
        <v>195444</v>
      </c>
      <c r="G563" s="65">
        <v>1993</v>
      </c>
      <c r="H563" s="65" t="s">
        <v>497</v>
      </c>
      <c r="I563" s="62">
        <v>30745</v>
      </c>
      <c r="K563" s="65">
        <v>1993</v>
      </c>
      <c r="L563" s="65" t="s">
        <v>497</v>
      </c>
      <c r="M563" s="6">
        <f t="shared" si="8"/>
        <v>164699</v>
      </c>
    </row>
    <row r="564" spans="1:13" x14ac:dyDescent="0.2">
      <c r="A564" s="59">
        <v>1993</v>
      </c>
      <c r="B564" s="59" t="s">
        <v>498</v>
      </c>
      <c r="C564" s="62">
        <v>195625</v>
      </c>
      <c r="G564" s="65">
        <v>1993</v>
      </c>
      <c r="H564" s="65" t="s">
        <v>498</v>
      </c>
      <c r="I564" s="62">
        <v>30741</v>
      </c>
      <c r="K564" s="65">
        <v>1993</v>
      </c>
      <c r="L564" s="65" t="s">
        <v>498</v>
      </c>
      <c r="M564" s="6">
        <f t="shared" si="8"/>
        <v>164884</v>
      </c>
    </row>
    <row r="565" spans="1:13" x14ac:dyDescent="0.2">
      <c r="A565" s="59">
        <v>1993</v>
      </c>
      <c r="B565" s="59" t="s">
        <v>499</v>
      </c>
      <c r="C565" s="62">
        <v>195794</v>
      </c>
      <c r="G565" s="65">
        <v>1993</v>
      </c>
      <c r="H565" s="65" t="s">
        <v>499</v>
      </c>
      <c r="I565" s="62">
        <v>30784</v>
      </c>
      <c r="K565" s="65">
        <v>1993</v>
      </c>
      <c r="L565" s="65" t="s">
        <v>499</v>
      </c>
      <c r="M565" s="6">
        <f t="shared" si="8"/>
        <v>165010</v>
      </c>
    </row>
    <row r="566" spans="1:13" x14ac:dyDescent="0.2">
      <c r="A566" s="59">
        <v>1994</v>
      </c>
      <c r="B566" s="59" t="s">
        <v>488</v>
      </c>
      <c r="C566" s="62">
        <v>195953</v>
      </c>
      <c r="G566" s="65">
        <v>1994</v>
      </c>
      <c r="H566" s="65" t="s">
        <v>488</v>
      </c>
      <c r="I566" s="62">
        <v>30832</v>
      </c>
      <c r="K566" s="65">
        <v>1994</v>
      </c>
      <c r="L566" s="65" t="s">
        <v>488</v>
      </c>
      <c r="M566" s="6">
        <f t="shared" si="8"/>
        <v>165121</v>
      </c>
    </row>
    <row r="567" spans="1:13" x14ac:dyDescent="0.2">
      <c r="A567" s="59">
        <v>1994</v>
      </c>
      <c r="B567" s="59" t="s">
        <v>489</v>
      </c>
      <c r="C567" s="62">
        <v>196090</v>
      </c>
      <c r="G567" s="65">
        <v>1994</v>
      </c>
      <c r="H567" s="65" t="s">
        <v>489</v>
      </c>
      <c r="I567" s="62">
        <v>30836</v>
      </c>
      <c r="K567" s="65">
        <v>1994</v>
      </c>
      <c r="L567" s="65" t="s">
        <v>489</v>
      </c>
      <c r="M567" s="6">
        <f t="shared" si="8"/>
        <v>165254</v>
      </c>
    </row>
    <row r="568" spans="1:13" x14ac:dyDescent="0.2">
      <c r="A568" s="59">
        <v>1994</v>
      </c>
      <c r="B568" s="59" t="s">
        <v>490</v>
      </c>
      <c r="C568" s="62">
        <v>196213</v>
      </c>
      <c r="G568" s="65">
        <v>1994</v>
      </c>
      <c r="H568" s="65" t="s">
        <v>490</v>
      </c>
      <c r="I568" s="62">
        <v>30886</v>
      </c>
      <c r="K568" s="65">
        <v>1994</v>
      </c>
      <c r="L568" s="65" t="s">
        <v>490</v>
      </c>
      <c r="M568" s="6">
        <f t="shared" si="8"/>
        <v>165327</v>
      </c>
    </row>
    <row r="569" spans="1:13" x14ac:dyDescent="0.2">
      <c r="A569" s="59">
        <v>1994</v>
      </c>
      <c r="B569" s="59" t="s">
        <v>491</v>
      </c>
      <c r="C569" s="62">
        <v>196363</v>
      </c>
      <c r="G569" s="65">
        <v>1994</v>
      </c>
      <c r="H569" s="65" t="s">
        <v>491</v>
      </c>
      <c r="I569" s="62">
        <v>30887</v>
      </c>
      <c r="K569" s="65">
        <v>1994</v>
      </c>
      <c r="L569" s="65" t="s">
        <v>491</v>
      </c>
      <c r="M569" s="6">
        <f t="shared" si="8"/>
        <v>165476</v>
      </c>
    </row>
    <row r="570" spans="1:13" x14ac:dyDescent="0.2">
      <c r="A570" s="59">
        <v>1994</v>
      </c>
      <c r="B570" s="59" t="s">
        <v>492</v>
      </c>
      <c r="C570" s="62">
        <v>196510</v>
      </c>
      <c r="G570" s="65">
        <v>1994</v>
      </c>
      <c r="H570" s="65" t="s">
        <v>492</v>
      </c>
      <c r="I570" s="62">
        <v>30933</v>
      </c>
      <c r="K570" s="65">
        <v>1994</v>
      </c>
      <c r="L570" s="65" t="s">
        <v>492</v>
      </c>
      <c r="M570" s="6">
        <f t="shared" si="8"/>
        <v>165577</v>
      </c>
    </row>
    <row r="571" spans="1:13" x14ac:dyDescent="0.2">
      <c r="A571" s="59">
        <v>1994</v>
      </c>
      <c r="B571" s="59" t="s">
        <v>493</v>
      </c>
      <c r="C571" s="62">
        <v>196693</v>
      </c>
      <c r="G571" s="65">
        <v>1994</v>
      </c>
      <c r="H571" s="65" t="s">
        <v>493</v>
      </c>
      <c r="I571" s="62">
        <v>30999</v>
      </c>
      <c r="K571" s="65">
        <v>1994</v>
      </c>
      <c r="L571" s="65" t="s">
        <v>493</v>
      </c>
      <c r="M571" s="6">
        <f t="shared" si="8"/>
        <v>165694</v>
      </c>
    </row>
    <row r="572" spans="1:13" x14ac:dyDescent="0.2">
      <c r="A572" s="59">
        <v>1994</v>
      </c>
      <c r="B572" s="59" t="s">
        <v>494</v>
      </c>
      <c r="C572" s="62">
        <v>196859</v>
      </c>
      <c r="G572" s="65">
        <v>1994</v>
      </c>
      <c r="H572" s="65" t="s">
        <v>494</v>
      </c>
      <c r="I572" s="62">
        <v>31062</v>
      </c>
      <c r="K572" s="65">
        <v>1994</v>
      </c>
      <c r="L572" s="65" t="s">
        <v>494</v>
      </c>
      <c r="M572" s="6">
        <f t="shared" si="8"/>
        <v>165797</v>
      </c>
    </row>
    <row r="573" spans="1:13" x14ac:dyDescent="0.2">
      <c r="A573" s="59">
        <v>1994</v>
      </c>
      <c r="B573" s="59" t="s">
        <v>495</v>
      </c>
      <c r="C573" s="62">
        <v>197043</v>
      </c>
      <c r="G573" s="65">
        <v>1994</v>
      </c>
      <c r="H573" s="65" t="s">
        <v>495</v>
      </c>
      <c r="I573" s="62">
        <v>31115</v>
      </c>
      <c r="K573" s="65">
        <v>1994</v>
      </c>
      <c r="L573" s="65" t="s">
        <v>495</v>
      </c>
      <c r="M573" s="6">
        <f t="shared" si="8"/>
        <v>165928</v>
      </c>
    </row>
    <row r="574" spans="1:13" x14ac:dyDescent="0.2">
      <c r="A574" s="59">
        <v>1994</v>
      </c>
      <c r="B574" s="59" t="s">
        <v>496</v>
      </c>
      <c r="C574" s="62">
        <v>197248</v>
      </c>
      <c r="G574" s="65">
        <v>1994</v>
      </c>
      <c r="H574" s="65" t="s">
        <v>496</v>
      </c>
      <c r="I574" s="62">
        <v>31119</v>
      </c>
      <c r="K574" s="65">
        <v>1994</v>
      </c>
      <c r="L574" s="65" t="s">
        <v>496</v>
      </c>
      <c r="M574" s="6">
        <f t="shared" si="8"/>
        <v>166129</v>
      </c>
    </row>
    <row r="575" spans="1:13" x14ac:dyDescent="0.2">
      <c r="A575" s="59">
        <v>1994</v>
      </c>
      <c r="B575" s="59" t="s">
        <v>497</v>
      </c>
      <c r="C575" s="62">
        <v>197430</v>
      </c>
      <c r="G575" s="65">
        <v>1994</v>
      </c>
      <c r="H575" s="65" t="s">
        <v>497</v>
      </c>
      <c r="I575" s="62">
        <v>31141</v>
      </c>
      <c r="K575" s="65">
        <v>1994</v>
      </c>
      <c r="L575" s="65" t="s">
        <v>497</v>
      </c>
      <c r="M575" s="6">
        <f t="shared" si="8"/>
        <v>166289</v>
      </c>
    </row>
    <row r="576" spans="1:13" x14ac:dyDescent="0.2">
      <c r="A576" s="59">
        <v>1994</v>
      </c>
      <c r="B576" s="59" t="s">
        <v>498</v>
      </c>
      <c r="C576" s="62">
        <v>197607</v>
      </c>
      <c r="G576" s="65">
        <v>1994</v>
      </c>
      <c r="H576" s="65" t="s">
        <v>498</v>
      </c>
      <c r="I576" s="62">
        <v>31162</v>
      </c>
      <c r="K576" s="65">
        <v>1994</v>
      </c>
      <c r="L576" s="65" t="s">
        <v>498</v>
      </c>
      <c r="M576" s="6">
        <f t="shared" si="8"/>
        <v>166445</v>
      </c>
    </row>
    <row r="577" spans="1:13" x14ac:dyDescent="0.2">
      <c r="A577" s="59">
        <v>1994</v>
      </c>
      <c r="B577" s="59" t="s">
        <v>499</v>
      </c>
      <c r="C577" s="62">
        <v>197765</v>
      </c>
      <c r="G577" s="65">
        <v>1994</v>
      </c>
      <c r="H577" s="65" t="s">
        <v>499</v>
      </c>
      <c r="I577" s="62">
        <v>31181</v>
      </c>
      <c r="K577" s="65">
        <v>1994</v>
      </c>
      <c r="L577" s="65" t="s">
        <v>499</v>
      </c>
      <c r="M577" s="6">
        <f t="shared" si="8"/>
        <v>166584</v>
      </c>
    </row>
    <row r="578" spans="1:13" x14ac:dyDescent="0.2">
      <c r="A578" s="59">
        <v>1995</v>
      </c>
      <c r="B578" s="59" t="s">
        <v>488</v>
      </c>
      <c r="C578" s="62">
        <v>197753</v>
      </c>
      <c r="G578" s="65">
        <v>1995</v>
      </c>
      <c r="H578" s="65" t="s">
        <v>488</v>
      </c>
      <c r="I578" s="62">
        <v>31286</v>
      </c>
      <c r="K578" s="65">
        <v>1995</v>
      </c>
      <c r="L578" s="65" t="s">
        <v>488</v>
      </c>
      <c r="M578" s="6">
        <f t="shared" si="8"/>
        <v>166467</v>
      </c>
    </row>
    <row r="579" spans="1:13" x14ac:dyDescent="0.2">
      <c r="A579" s="59">
        <v>1995</v>
      </c>
      <c r="B579" s="59" t="s">
        <v>489</v>
      </c>
      <c r="C579" s="62">
        <v>197886</v>
      </c>
      <c r="G579" s="65">
        <v>1995</v>
      </c>
      <c r="H579" s="65" t="s">
        <v>489</v>
      </c>
      <c r="I579" s="62">
        <v>31295</v>
      </c>
      <c r="K579" s="65">
        <v>1995</v>
      </c>
      <c r="L579" s="65" t="s">
        <v>489</v>
      </c>
      <c r="M579" s="6">
        <f t="shared" si="8"/>
        <v>166591</v>
      </c>
    </row>
    <row r="580" spans="1:13" x14ac:dyDescent="0.2">
      <c r="A580" s="59">
        <v>1995</v>
      </c>
      <c r="B580" s="59" t="s">
        <v>490</v>
      </c>
      <c r="C580" s="62">
        <v>198007</v>
      </c>
      <c r="G580" s="65">
        <v>1995</v>
      </c>
      <c r="H580" s="65" t="s">
        <v>490</v>
      </c>
      <c r="I580" s="62">
        <v>31317</v>
      </c>
      <c r="K580" s="65">
        <v>1995</v>
      </c>
      <c r="L580" s="65" t="s">
        <v>490</v>
      </c>
      <c r="M580" s="6">
        <f t="shared" si="8"/>
        <v>166690</v>
      </c>
    </row>
    <row r="581" spans="1:13" x14ac:dyDescent="0.2">
      <c r="A581" s="59">
        <v>1995</v>
      </c>
      <c r="B581" s="59" t="s">
        <v>491</v>
      </c>
      <c r="C581" s="62">
        <v>198148</v>
      </c>
      <c r="G581" s="65">
        <v>1995</v>
      </c>
      <c r="H581" s="65" t="s">
        <v>491</v>
      </c>
      <c r="I581" s="62">
        <v>31357</v>
      </c>
      <c r="K581" s="65">
        <v>1995</v>
      </c>
      <c r="L581" s="65" t="s">
        <v>491</v>
      </c>
      <c r="M581" s="6">
        <f t="shared" si="8"/>
        <v>166791</v>
      </c>
    </row>
    <row r="582" spans="1:13" x14ac:dyDescent="0.2">
      <c r="A582" s="59">
        <v>1995</v>
      </c>
      <c r="B582" s="59" t="s">
        <v>492</v>
      </c>
      <c r="C582" s="62">
        <v>198286</v>
      </c>
      <c r="G582" s="65">
        <v>1995</v>
      </c>
      <c r="H582" s="65" t="s">
        <v>492</v>
      </c>
      <c r="I582" s="62">
        <v>31389</v>
      </c>
      <c r="K582" s="65">
        <v>1995</v>
      </c>
      <c r="L582" s="65" t="s">
        <v>492</v>
      </c>
      <c r="M582" s="6">
        <f t="shared" si="8"/>
        <v>166897</v>
      </c>
    </row>
    <row r="583" spans="1:13" x14ac:dyDescent="0.2">
      <c r="A583" s="59">
        <v>1995</v>
      </c>
      <c r="B583" s="59" t="s">
        <v>493</v>
      </c>
      <c r="C583" s="62">
        <v>198453</v>
      </c>
      <c r="G583" s="65">
        <v>1995</v>
      </c>
      <c r="H583" s="65" t="s">
        <v>493</v>
      </c>
      <c r="I583" s="62">
        <v>31430</v>
      </c>
      <c r="K583" s="65">
        <v>1995</v>
      </c>
      <c r="L583" s="65" t="s">
        <v>493</v>
      </c>
      <c r="M583" s="6">
        <f t="shared" si="8"/>
        <v>167023</v>
      </c>
    </row>
    <row r="584" spans="1:13" x14ac:dyDescent="0.2">
      <c r="A584" s="59">
        <v>1995</v>
      </c>
      <c r="B584" s="59" t="s">
        <v>494</v>
      </c>
      <c r="C584" s="62">
        <v>198615</v>
      </c>
      <c r="G584" s="65">
        <v>1995</v>
      </c>
      <c r="H584" s="65" t="s">
        <v>494</v>
      </c>
      <c r="I584" s="62">
        <v>31465</v>
      </c>
      <c r="K584" s="65">
        <v>1995</v>
      </c>
      <c r="L584" s="65" t="s">
        <v>494</v>
      </c>
      <c r="M584" s="6">
        <f t="shared" si="8"/>
        <v>167150</v>
      </c>
    </row>
    <row r="585" spans="1:13" x14ac:dyDescent="0.2">
      <c r="A585" s="59">
        <v>1995</v>
      </c>
      <c r="B585" s="59" t="s">
        <v>495</v>
      </c>
      <c r="C585" s="62">
        <v>198801</v>
      </c>
      <c r="G585" s="65">
        <v>1995</v>
      </c>
      <c r="H585" s="65" t="s">
        <v>495</v>
      </c>
      <c r="I585" s="62">
        <v>31491</v>
      </c>
      <c r="K585" s="65">
        <v>1995</v>
      </c>
      <c r="L585" s="65" t="s">
        <v>495</v>
      </c>
      <c r="M585" s="6">
        <f t="shared" si="8"/>
        <v>167310</v>
      </c>
    </row>
    <row r="586" spans="1:13" x14ac:dyDescent="0.2">
      <c r="A586" s="59">
        <v>1995</v>
      </c>
      <c r="B586" s="59" t="s">
        <v>496</v>
      </c>
      <c r="C586" s="62">
        <v>199005</v>
      </c>
      <c r="G586" s="65">
        <v>1995</v>
      </c>
      <c r="H586" s="65" t="s">
        <v>496</v>
      </c>
      <c r="I586" s="62">
        <v>31546</v>
      </c>
      <c r="K586" s="65">
        <v>1995</v>
      </c>
      <c r="L586" s="65" t="s">
        <v>496</v>
      </c>
      <c r="M586" s="6">
        <f t="shared" si="8"/>
        <v>167459</v>
      </c>
    </row>
    <row r="587" spans="1:13" x14ac:dyDescent="0.2">
      <c r="A587" s="59">
        <v>1995</v>
      </c>
      <c r="B587" s="59" t="s">
        <v>497</v>
      </c>
      <c r="C587" s="62">
        <v>199192</v>
      </c>
      <c r="G587" s="65">
        <v>1995</v>
      </c>
      <c r="H587" s="65" t="s">
        <v>497</v>
      </c>
      <c r="I587" s="62">
        <v>31564</v>
      </c>
      <c r="K587" s="65">
        <v>1995</v>
      </c>
      <c r="L587" s="65" t="s">
        <v>497</v>
      </c>
      <c r="M587" s="6">
        <f t="shared" si="8"/>
        <v>167628</v>
      </c>
    </row>
    <row r="588" spans="1:13" x14ac:dyDescent="0.2">
      <c r="A588" s="59">
        <v>1995</v>
      </c>
      <c r="B588" s="59" t="s">
        <v>498</v>
      </c>
      <c r="C588" s="62">
        <v>199355</v>
      </c>
      <c r="G588" s="65">
        <v>1995</v>
      </c>
      <c r="H588" s="65" t="s">
        <v>498</v>
      </c>
      <c r="I588" s="62">
        <v>31602</v>
      </c>
      <c r="K588" s="65">
        <v>1995</v>
      </c>
      <c r="L588" s="65" t="s">
        <v>498</v>
      </c>
      <c r="M588" s="6">
        <f t="shared" si="8"/>
        <v>167753</v>
      </c>
    </row>
    <row r="589" spans="1:13" x14ac:dyDescent="0.2">
      <c r="A589" s="59">
        <v>1995</v>
      </c>
      <c r="B589" s="59" t="s">
        <v>499</v>
      </c>
      <c r="C589" s="62">
        <v>199508</v>
      </c>
      <c r="G589" s="65">
        <v>1995</v>
      </c>
      <c r="H589" s="65" t="s">
        <v>499</v>
      </c>
      <c r="I589" s="62">
        <v>31629</v>
      </c>
      <c r="K589" s="65">
        <v>1995</v>
      </c>
      <c r="L589" s="65" t="s">
        <v>499</v>
      </c>
      <c r="M589" s="6">
        <f t="shared" si="8"/>
        <v>167879</v>
      </c>
    </row>
    <row r="590" spans="1:13" x14ac:dyDescent="0.2">
      <c r="A590" s="59">
        <v>1996</v>
      </c>
      <c r="B590" s="59" t="s">
        <v>488</v>
      </c>
      <c r="C590" s="62">
        <v>199634</v>
      </c>
      <c r="G590" s="65">
        <v>1996</v>
      </c>
      <c r="H590" s="65" t="s">
        <v>488</v>
      </c>
      <c r="I590" s="62">
        <v>31705</v>
      </c>
      <c r="K590" s="65">
        <v>1996</v>
      </c>
      <c r="L590" s="65" t="s">
        <v>488</v>
      </c>
      <c r="M590" s="6">
        <f t="shared" si="8"/>
        <v>167929</v>
      </c>
    </row>
    <row r="591" spans="1:13" x14ac:dyDescent="0.2">
      <c r="A591" s="59">
        <v>1996</v>
      </c>
      <c r="B591" s="59" t="s">
        <v>489</v>
      </c>
      <c r="C591" s="62">
        <v>199773</v>
      </c>
      <c r="G591" s="65">
        <v>1996</v>
      </c>
      <c r="H591" s="65" t="s">
        <v>489</v>
      </c>
      <c r="I591" s="62">
        <v>31680</v>
      </c>
      <c r="K591" s="65">
        <v>1996</v>
      </c>
      <c r="L591" s="65" t="s">
        <v>489</v>
      </c>
      <c r="M591" s="6">
        <f t="shared" ref="M591:M654" si="9">C591-I591</f>
        <v>168093</v>
      </c>
    </row>
    <row r="592" spans="1:13" x14ac:dyDescent="0.2">
      <c r="A592" s="59">
        <v>1996</v>
      </c>
      <c r="B592" s="59" t="s">
        <v>490</v>
      </c>
      <c r="C592" s="62">
        <v>199921</v>
      </c>
      <c r="G592" s="65">
        <v>1996</v>
      </c>
      <c r="H592" s="65" t="s">
        <v>490</v>
      </c>
      <c r="I592" s="62">
        <v>31664</v>
      </c>
      <c r="K592" s="65">
        <v>1996</v>
      </c>
      <c r="L592" s="65" t="s">
        <v>490</v>
      </c>
      <c r="M592" s="6">
        <f t="shared" si="9"/>
        <v>168257</v>
      </c>
    </row>
    <row r="593" spans="1:13" x14ac:dyDescent="0.2">
      <c r="A593" s="59">
        <v>1996</v>
      </c>
      <c r="B593" s="59" t="s">
        <v>491</v>
      </c>
      <c r="C593" s="62">
        <v>200101</v>
      </c>
      <c r="G593" s="65">
        <v>1996</v>
      </c>
      <c r="H593" s="65" t="s">
        <v>491</v>
      </c>
      <c r="I593" s="62">
        <v>31644</v>
      </c>
      <c r="K593" s="65">
        <v>1996</v>
      </c>
      <c r="L593" s="65" t="s">
        <v>491</v>
      </c>
      <c r="M593" s="6">
        <f t="shared" si="9"/>
        <v>168457</v>
      </c>
    </row>
    <row r="594" spans="1:13" x14ac:dyDescent="0.2">
      <c r="A594" s="59">
        <v>1996</v>
      </c>
      <c r="B594" s="59" t="s">
        <v>492</v>
      </c>
      <c r="C594" s="62">
        <v>200278</v>
      </c>
      <c r="G594" s="65">
        <v>1996</v>
      </c>
      <c r="H594" s="65" t="s">
        <v>492</v>
      </c>
      <c r="I594" s="62">
        <v>31674</v>
      </c>
      <c r="K594" s="65">
        <v>1996</v>
      </c>
      <c r="L594" s="65" t="s">
        <v>492</v>
      </c>
      <c r="M594" s="6">
        <f t="shared" si="9"/>
        <v>168604</v>
      </c>
    </row>
    <row r="595" spans="1:13" x14ac:dyDescent="0.2">
      <c r="A595" s="59">
        <v>1996</v>
      </c>
      <c r="B595" s="59" t="s">
        <v>493</v>
      </c>
      <c r="C595" s="62">
        <v>200459</v>
      </c>
      <c r="G595" s="65">
        <v>1996</v>
      </c>
      <c r="H595" s="65" t="s">
        <v>493</v>
      </c>
      <c r="I595" s="62">
        <v>31699</v>
      </c>
      <c r="K595" s="65">
        <v>1996</v>
      </c>
      <c r="L595" s="65" t="s">
        <v>493</v>
      </c>
      <c r="M595" s="6">
        <f t="shared" si="9"/>
        <v>168760</v>
      </c>
    </row>
    <row r="596" spans="1:13" x14ac:dyDescent="0.2">
      <c r="A596" s="59">
        <v>1996</v>
      </c>
      <c r="B596" s="59" t="s">
        <v>494</v>
      </c>
      <c r="C596" s="62">
        <v>200641</v>
      </c>
      <c r="G596" s="65">
        <v>1996</v>
      </c>
      <c r="H596" s="65" t="s">
        <v>494</v>
      </c>
      <c r="I596" s="62">
        <v>31723</v>
      </c>
      <c r="K596" s="65">
        <v>1996</v>
      </c>
      <c r="L596" s="65" t="s">
        <v>494</v>
      </c>
      <c r="M596" s="6">
        <f t="shared" si="9"/>
        <v>168918</v>
      </c>
    </row>
    <row r="597" spans="1:13" x14ac:dyDescent="0.2">
      <c r="A597" s="59">
        <v>1996</v>
      </c>
      <c r="B597" s="59" t="s">
        <v>495</v>
      </c>
      <c r="C597" s="62">
        <v>200847</v>
      </c>
      <c r="G597" s="65">
        <v>1996</v>
      </c>
      <c r="H597" s="65" t="s">
        <v>495</v>
      </c>
      <c r="I597" s="62">
        <v>31769</v>
      </c>
      <c r="K597" s="65">
        <v>1996</v>
      </c>
      <c r="L597" s="65" t="s">
        <v>495</v>
      </c>
      <c r="M597" s="6">
        <f t="shared" si="9"/>
        <v>169078</v>
      </c>
    </row>
    <row r="598" spans="1:13" x14ac:dyDescent="0.2">
      <c r="A598" s="59">
        <v>1996</v>
      </c>
      <c r="B598" s="59" t="s">
        <v>496</v>
      </c>
      <c r="C598" s="62">
        <v>201061</v>
      </c>
      <c r="G598" s="65">
        <v>1996</v>
      </c>
      <c r="H598" s="65" t="s">
        <v>496</v>
      </c>
      <c r="I598" s="62">
        <v>31813</v>
      </c>
      <c r="K598" s="65">
        <v>1996</v>
      </c>
      <c r="L598" s="65" t="s">
        <v>496</v>
      </c>
      <c r="M598" s="6">
        <f t="shared" si="9"/>
        <v>169248</v>
      </c>
    </row>
    <row r="599" spans="1:13" x14ac:dyDescent="0.2">
      <c r="A599" s="59">
        <v>1996</v>
      </c>
      <c r="B599" s="59" t="s">
        <v>497</v>
      </c>
      <c r="C599" s="62">
        <v>201273</v>
      </c>
      <c r="G599" s="65">
        <v>1996</v>
      </c>
      <c r="H599" s="65" t="s">
        <v>497</v>
      </c>
      <c r="I599" s="62">
        <v>31865</v>
      </c>
      <c r="K599" s="65">
        <v>1996</v>
      </c>
      <c r="L599" s="65" t="s">
        <v>497</v>
      </c>
      <c r="M599" s="6">
        <f t="shared" si="9"/>
        <v>169408</v>
      </c>
    </row>
    <row r="600" spans="1:13" x14ac:dyDescent="0.2">
      <c r="A600" s="59">
        <v>1996</v>
      </c>
      <c r="B600" s="59" t="s">
        <v>498</v>
      </c>
      <c r="C600" s="62">
        <v>201463</v>
      </c>
      <c r="G600" s="65">
        <v>1996</v>
      </c>
      <c r="H600" s="65" t="s">
        <v>498</v>
      </c>
      <c r="I600" s="62">
        <v>31878</v>
      </c>
      <c r="K600" s="65">
        <v>1996</v>
      </c>
      <c r="L600" s="65" t="s">
        <v>498</v>
      </c>
      <c r="M600" s="6">
        <f t="shared" si="9"/>
        <v>169585</v>
      </c>
    </row>
    <row r="601" spans="1:13" x14ac:dyDescent="0.2">
      <c r="A601" s="59">
        <v>1996</v>
      </c>
      <c r="B601" s="59" t="s">
        <v>499</v>
      </c>
      <c r="C601" s="62">
        <v>201636</v>
      </c>
      <c r="G601" s="65">
        <v>1996</v>
      </c>
      <c r="H601" s="65" t="s">
        <v>499</v>
      </c>
      <c r="I601" s="62">
        <v>31902</v>
      </c>
      <c r="K601" s="65">
        <v>1996</v>
      </c>
      <c r="L601" s="65" t="s">
        <v>499</v>
      </c>
      <c r="M601" s="6">
        <f t="shared" si="9"/>
        <v>169734</v>
      </c>
    </row>
    <row r="602" spans="1:13" x14ac:dyDescent="0.2">
      <c r="A602" s="59">
        <v>1997</v>
      </c>
      <c r="B602" s="59" t="s">
        <v>488</v>
      </c>
      <c r="C602" s="62">
        <v>202285</v>
      </c>
      <c r="G602" s="65">
        <v>1997</v>
      </c>
      <c r="H602" s="65" t="s">
        <v>488</v>
      </c>
      <c r="I602" s="62">
        <v>31967</v>
      </c>
      <c r="K602" s="65">
        <v>1997</v>
      </c>
      <c r="L602" s="65" t="s">
        <v>488</v>
      </c>
      <c r="M602" s="6">
        <f t="shared" si="9"/>
        <v>170318</v>
      </c>
    </row>
    <row r="603" spans="1:13" x14ac:dyDescent="0.2">
      <c r="A603" s="59">
        <v>1997</v>
      </c>
      <c r="B603" s="59" t="s">
        <v>489</v>
      </c>
      <c r="C603" s="62">
        <v>202389</v>
      </c>
      <c r="G603" s="65">
        <v>1997</v>
      </c>
      <c r="H603" s="65" t="s">
        <v>489</v>
      </c>
      <c r="I603" s="62">
        <v>31931</v>
      </c>
      <c r="K603" s="65">
        <v>1997</v>
      </c>
      <c r="L603" s="65" t="s">
        <v>489</v>
      </c>
      <c r="M603" s="6">
        <f t="shared" si="9"/>
        <v>170458</v>
      </c>
    </row>
    <row r="604" spans="1:13" x14ac:dyDescent="0.2">
      <c r="A604" s="59">
        <v>1997</v>
      </c>
      <c r="B604" s="59" t="s">
        <v>490</v>
      </c>
      <c r="C604" s="62">
        <v>202513</v>
      </c>
      <c r="G604" s="65">
        <v>1997</v>
      </c>
      <c r="H604" s="65" t="s">
        <v>490</v>
      </c>
      <c r="I604" s="62">
        <v>31915</v>
      </c>
      <c r="K604" s="65">
        <v>1997</v>
      </c>
      <c r="L604" s="65" t="s">
        <v>490</v>
      </c>
      <c r="M604" s="6">
        <f t="shared" si="9"/>
        <v>170598</v>
      </c>
    </row>
    <row r="605" spans="1:13" x14ac:dyDescent="0.2">
      <c r="A605" s="59">
        <v>1997</v>
      </c>
      <c r="B605" s="59" t="s">
        <v>491</v>
      </c>
      <c r="C605" s="62">
        <v>202674</v>
      </c>
      <c r="G605" s="65">
        <v>1997</v>
      </c>
      <c r="H605" s="65" t="s">
        <v>491</v>
      </c>
      <c r="I605" s="62">
        <v>31891</v>
      </c>
      <c r="K605" s="65">
        <v>1997</v>
      </c>
      <c r="L605" s="65" t="s">
        <v>491</v>
      </c>
      <c r="M605" s="6">
        <f t="shared" si="9"/>
        <v>170783</v>
      </c>
    </row>
    <row r="606" spans="1:13" x14ac:dyDescent="0.2">
      <c r="A606" s="59">
        <v>1997</v>
      </c>
      <c r="B606" s="59" t="s">
        <v>492</v>
      </c>
      <c r="C606" s="62">
        <v>202832</v>
      </c>
      <c r="G606" s="65">
        <v>1997</v>
      </c>
      <c r="H606" s="65" t="s">
        <v>492</v>
      </c>
      <c r="I606" s="62">
        <v>31898</v>
      </c>
      <c r="K606" s="65">
        <v>1997</v>
      </c>
      <c r="L606" s="65" t="s">
        <v>492</v>
      </c>
      <c r="M606" s="6">
        <f t="shared" si="9"/>
        <v>170934</v>
      </c>
    </row>
    <row r="607" spans="1:13" x14ac:dyDescent="0.2">
      <c r="A607" s="59">
        <v>1997</v>
      </c>
      <c r="B607" s="59" t="s">
        <v>493</v>
      </c>
      <c r="C607" s="62">
        <v>203000</v>
      </c>
      <c r="G607" s="65">
        <v>1997</v>
      </c>
      <c r="H607" s="65" t="s">
        <v>493</v>
      </c>
      <c r="I607" s="62">
        <v>31945</v>
      </c>
      <c r="K607" s="65">
        <v>1997</v>
      </c>
      <c r="L607" s="65" t="s">
        <v>493</v>
      </c>
      <c r="M607" s="6">
        <f t="shared" si="9"/>
        <v>171055</v>
      </c>
    </row>
    <row r="608" spans="1:13" x14ac:dyDescent="0.2">
      <c r="A608" s="59">
        <v>1997</v>
      </c>
      <c r="B608" s="59" t="s">
        <v>494</v>
      </c>
      <c r="C608" s="62">
        <v>203166</v>
      </c>
      <c r="G608" s="65">
        <v>1997</v>
      </c>
      <c r="H608" s="65" t="s">
        <v>494</v>
      </c>
      <c r="I608" s="62">
        <v>31974</v>
      </c>
      <c r="K608" s="65">
        <v>1997</v>
      </c>
      <c r="L608" s="65" t="s">
        <v>494</v>
      </c>
      <c r="M608" s="6">
        <f t="shared" si="9"/>
        <v>171192</v>
      </c>
    </row>
    <row r="609" spans="1:13" x14ac:dyDescent="0.2">
      <c r="A609" s="59">
        <v>1997</v>
      </c>
      <c r="B609" s="59" t="s">
        <v>495</v>
      </c>
      <c r="C609" s="62">
        <v>203364</v>
      </c>
      <c r="G609" s="65">
        <v>1997</v>
      </c>
      <c r="H609" s="65" t="s">
        <v>495</v>
      </c>
      <c r="I609" s="62">
        <v>32028</v>
      </c>
      <c r="K609" s="65">
        <v>1997</v>
      </c>
      <c r="L609" s="65" t="s">
        <v>495</v>
      </c>
      <c r="M609" s="6">
        <f t="shared" si="9"/>
        <v>171336</v>
      </c>
    </row>
    <row r="610" spans="1:13" x14ac:dyDescent="0.2">
      <c r="A610" s="59">
        <v>1997</v>
      </c>
      <c r="B610" s="59" t="s">
        <v>496</v>
      </c>
      <c r="C610" s="62">
        <v>203570</v>
      </c>
      <c r="G610" s="65">
        <v>1997</v>
      </c>
      <c r="H610" s="65" t="s">
        <v>496</v>
      </c>
      <c r="I610" s="62">
        <v>32068</v>
      </c>
      <c r="K610" s="65">
        <v>1997</v>
      </c>
      <c r="L610" s="65" t="s">
        <v>496</v>
      </c>
      <c r="M610" s="6">
        <f t="shared" si="9"/>
        <v>171502</v>
      </c>
    </row>
    <row r="611" spans="1:13" x14ac:dyDescent="0.2">
      <c r="A611" s="59">
        <v>1997</v>
      </c>
      <c r="B611" s="59" t="s">
        <v>497</v>
      </c>
      <c r="C611" s="62">
        <v>203767</v>
      </c>
      <c r="G611" s="65">
        <v>1997</v>
      </c>
      <c r="H611" s="65" t="s">
        <v>497</v>
      </c>
      <c r="I611" s="62">
        <v>32108</v>
      </c>
      <c r="K611" s="65">
        <v>1997</v>
      </c>
      <c r="L611" s="65" t="s">
        <v>497</v>
      </c>
      <c r="M611" s="6">
        <f t="shared" si="9"/>
        <v>171659</v>
      </c>
    </row>
    <row r="612" spans="1:13" x14ac:dyDescent="0.2">
      <c r="A612" s="59">
        <v>1997</v>
      </c>
      <c r="B612" s="59" t="s">
        <v>498</v>
      </c>
      <c r="C612" s="62">
        <v>203941</v>
      </c>
      <c r="G612" s="65">
        <v>1997</v>
      </c>
      <c r="H612" s="65" t="s">
        <v>498</v>
      </c>
      <c r="I612" s="62">
        <v>32074</v>
      </c>
      <c r="K612" s="65">
        <v>1997</v>
      </c>
      <c r="L612" s="65" t="s">
        <v>498</v>
      </c>
      <c r="M612" s="6">
        <f t="shared" si="9"/>
        <v>171867</v>
      </c>
    </row>
    <row r="613" spans="1:13" x14ac:dyDescent="0.2">
      <c r="A613" s="59">
        <v>1997</v>
      </c>
      <c r="B613" s="59" t="s">
        <v>499</v>
      </c>
      <c r="C613" s="62">
        <v>204098</v>
      </c>
      <c r="G613" s="65">
        <v>1997</v>
      </c>
      <c r="H613" s="65" t="s">
        <v>499</v>
      </c>
      <c r="I613" s="62">
        <v>32071</v>
      </c>
      <c r="K613" s="65">
        <v>1997</v>
      </c>
      <c r="L613" s="65" t="s">
        <v>499</v>
      </c>
      <c r="M613" s="6">
        <f t="shared" si="9"/>
        <v>172027</v>
      </c>
    </row>
    <row r="614" spans="1:13" x14ac:dyDescent="0.2">
      <c r="A614" s="59">
        <v>1998</v>
      </c>
      <c r="B614" s="59" t="s">
        <v>488</v>
      </c>
      <c r="C614" s="62">
        <v>204238</v>
      </c>
      <c r="G614" s="65">
        <v>1998</v>
      </c>
      <c r="H614" s="65" t="s">
        <v>488</v>
      </c>
      <c r="I614" s="62">
        <v>32177</v>
      </c>
      <c r="K614" s="65">
        <v>1998</v>
      </c>
      <c r="L614" s="65" t="s">
        <v>488</v>
      </c>
      <c r="M614" s="6">
        <f t="shared" si="9"/>
        <v>172061</v>
      </c>
    </row>
    <row r="615" spans="1:13" x14ac:dyDescent="0.2">
      <c r="A615" s="59">
        <v>1998</v>
      </c>
      <c r="B615" s="59" t="s">
        <v>489</v>
      </c>
      <c r="C615" s="62">
        <v>204400</v>
      </c>
      <c r="G615" s="65">
        <v>1998</v>
      </c>
      <c r="H615" s="65" t="s">
        <v>489</v>
      </c>
      <c r="I615" s="62">
        <v>32156</v>
      </c>
      <c r="K615" s="65">
        <v>1998</v>
      </c>
      <c r="L615" s="65" t="s">
        <v>489</v>
      </c>
      <c r="M615" s="6">
        <f t="shared" si="9"/>
        <v>172244</v>
      </c>
    </row>
    <row r="616" spans="1:13" x14ac:dyDescent="0.2">
      <c r="A616" s="59">
        <v>1998</v>
      </c>
      <c r="B616" s="59" t="s">
        <v>490</v>
      </c>
      <c r="C616" s="62">
        <v>204547</v>
      </c>
      <c r="G616" s="65">
        <v>1998</v>
      </c>
      <c r="H616" s="65" t="s">
        <v>490</v>
      </c>
      <c r="I616" s="62">
        <v>32151</v>
      </c>
      <c r="K616" s="65">
        <v>1998</v>
      </c>
      <c r="L616" s="65" t="s">
        <v>490</v>
      </c>
      <c r="M616" s="6">
        <f t="shared" si="9"/>
        <v>172396</v>
      </c>
    </row>
    <row r="617" spans="1:13" x14ac:dyDescent="0.2">
      <c r="A617" s="59">
        <v>1998</v>
      </c>
      <c r="B617" s="59" t="s">
        <v>491</v>
      </c>
      <c r="C617" s="62">
        <v>204731</v>
      </c>
      <c r="G617" s="65">
        <v>1998</v>
      </c>
      <c r="H617" s="65" t="s">
        <v>491</v>
      </c>
      <c r="I617" s="62">
        <v>32178</v>
      </c>
      <c r="K617" s="65">
        <v>1998</v>
      </c>
      <c r="L617" s="65" t="s">
        <v>491</v>
      </c>
      <c r="M617" s="6">
        <f t="shared" si="9"/>
        <v>172553</v>
      </c>
    </row>
    <row r="618" spans="1:13" x14ac:dyDescent="0.2">
      <c r="A618" s="59">
        <v>1998</v>
      </c>
      <c r="B618" s="59" t="s">
        <v>492</v>
      </c>
      <c r="C618" s="62">
        <v>204899</v>
      </c>
      <c r="G618" s="65">
        <v>1998</v>
      </c>
      <c r="H618" s="65" t="s">
        <v>492</v>
      </c>
      <c r="I618" s="62">
        <v>32149</v>
      </c>
      <c r="K618" s="65">
        <v>1998</v>
      </c>
      <c r="L618" s="65" t="s">
        <v>492</v>
      </c>
      <c r="M618" s="6">
        <f t="shared" si="9"/>
        <v>172750</v>
      </c>
    </row>
    <row r="619" spans="1:13" x14ac:dyDescent="0.2">
      <c r="A619" s="59">
        <v>1998</v>
      </c>
      <c r="B619" s="59" t="s">
        <v>493</v>
      </c>
      <c r="C619" s="62">
        <v>205085</v>
      </c>
      <c r="G619" s="65">
        <v>1998</v>
      </c>
      <c r="H619" s="65" t="s">
        <v>493</v>
      </c>
      <c r="I619" s="62">
        <v>32203</v>
      </c>
      <c r="K619" s="65">
        <v>1998</v>
      </c>
      <c r="L619" s="65" t="s">
        <v>493</v>
      </c>
      <c r="M619" s="6">
        <f t="shared" si="9"/>
        <v>172882</v>
      </c>
    </row>
    <row r="620" spans="1:13" x14ac:dyDescent="0.2">
      <c r="A620" s="59">
        <v>1998</v>
      </c>
      <c r="B620" s="59" t="s">
        <v>494</v>
      </c>
      <c r="C620" s="62">
        <v>205270</v>
      </c>
      <c r="G620" s="65">
        <v>1998</v>
      </c>
      <c r="H620" s="65" t="s">
        <v>494</v>
      </c>
      <c r="I620" s="62">
        <v>32273</v>
      </c>
      <c r="K620" s="65">
        <v>1998</v>
      </c>
      <c r="L620" s="65" t="s">
        <v>494</v>
      </c>
      <c r="M620" s="6">
        <f t="shared" si="9"/>
        <v>172997</v>
      </c>
    </row>
    <row r="621" spans="1:13" x14ac:dyDescent="0.2">
      <c r="A621" s="59">
        <v>1998</v>
      </c>
      <c r="B621" s="59" t="s">
        <v>495</v>
      </c>
      <c r="C621" s="62">
        <v>205479</v>
      </c>
      <c r="G621" s="65">
        <v>1998</v>
      </c>
      <c r="H621" s="65" t="s">
        <v>495</v>
      </c>
      <c r="I621" s="62">
        <v>32287</v>
      </c>
      <c r="K621" s="65">
        <v>1998</v>
      </c>
      <c r="L621" s="65" t="s">
        <v>495</v>
      </c>
      <c r="M621" s="6">
        <f t="shared" si="9"/>
        <v>173192</v>
      </c>
    </row>
    <row r="622" spans="1:13" x14ac:dyDescent="0.2">
      <c r="A622" s="59">
        <v>1998</v>
      </c>
      <c r="B622" s="59" t="s">
        <v>496</v>
      </c>
      <c r="C622" s="62">
        <v>205699</v>
      </c>
      <c r="G622" s="65">
        <v>1998</v>
      </c>
      <c r="H622" s="65" t="s">
        <v>496</v>
      </c>
      <c r="I622" s="62">
        <v>32338</v>
      </c>
      <c r="K622" s="65">
        <v>1998</v>
      </c>
      <c r="L622" s="65" t="s">
        <v>496</v>
      </c>
      <c r="M622" s="6">
        <f t="shared" si="9"/>
        <v>173361</v>
      </c>
    </row>
    <row r="623" spans="1:13" x14ac:dyDescent="0.2">
      <c r="A623" s="59">
        <v>1998</v>
      </c>
      <c r="B623" s="59" t="s">
        <v>497</v>
      </c>
      <c r="C623" s="62">
        <v>205919</v>
      </c>
      <c r="G623" s="65">
        <v>1998</v>
      </c>
      <c r="H623" s="65" t="s">
        <v>497</v>
      </c>
      <c r="I623" s="62">
        <v>32382</v>
      </c>
      <c r="K623" s="65">
        <v>1998</v>
      </c>
      <c r="L623" s="65" t="s">
        <v>497</v>
      </c>
      <c r="M623" s="6">
        <f t="shared" si="9"/>
        <v>173537</v>
      </c>
    </row>
    <row r="624" spans="1:13" x14ac:dyDescent="0.2">
      <c r="A624" s="59">
        <v>1998</v>
      </c>
      <c r="B624" s="59" t="s">
        <v>498</v>
      </c>
      <c r="C624" s="62">
        <v>206104</v>
      </c>
      <c r="G624" s="65">
        <v>1998</v>
      </c>
      <c r="H624" s="65" t="s">
        <v>498</v>
      </c>
      <c r="I624" s="62">
        <v>32280</v>
      </c>
      <c r="K624" s="65">
        <v>1998</v>
      </c>
      <c r="L624" s="65" t="s">
        <v>498</v>
      </c>
      <c r="M624" s="6">
        <f t="shared" si="9"/>
        <v>173824</v>
      </c>
    </row>
    <row r="625" spans="1:13" x14ac:dyDescent="0.2">
      <c r="A625" s="59">
        <v>1998</v>
      </c>
      <c r="B625" s="59" t="s">
        <v>499</v>
      </c>
      <c r="C625" s="62">
        <v>206270</v>
      </c>
      <c r="G625" s="65">
        <v>1998</v>
      </c>
      <c r="H625" s="65" t="s">
        <v>499</v>
      </c>
      <c r="I625" s="62">
        <v>32275</v>
      </c>
      <c r="K625" s="65">
        <v>1998</v>
      </c>
      <c r="L625" s="65" t="s">
        <v>499</v>
      </c>
      <c r="M625" s="6">
        <f t="shared" si="9"/>
        <v>173995</v>
      </c>
    </row>
    <row r="626" spans="1:13" x14ac:dyDescent="0.2">
      <c r="A626" s="59">
        <v>1999</v>
      </c>
      <c r="B626" s="59" t="s">
        <v>488</v>
      </c>
      <c r="C626" s="62">
        <v>206719</v>
      </c>
      <c r="G626" s="65">
        <v>1999</v>
      </c>
      <c r="H626" s="65" t="s">
        <v>488</v>
      </c>
      <c r="I626" s="62">
        <v>32377</v>
      </c>
      <c r="K626" s="65">
        <v>1999</v>
      </c>
      <c r="L626" s="65" t="s">
        <v>488</v>
      </c>
      <c r="M626" s="6">
        <f t="shared" si="9"/>
        <v>174342</v>
      </c>
    </row>
    <row r="627" spans="1:13" x14ac:dyDescent="0.2">
      <c r="A627" s="59">
        <v>1999</v>
      </c>
      <c r="B627" s="59" t="s">
        <v>489</v>
      </c>
      <c r="C627" s="62">
        <v>206873</v>
      </c>
      <c r="G627" s="65">
        <v>1999</v>
      </c>
      <c r="H627" s="65" t="s">
        <v>489</v>
      </c>
      <c r="I627" s="62">
        <v>32356</v>
      </c>
      <c r="K627" s="65">
        <v>1999</v>
      </c>
      <c r="L627" s="65" t="s">
        <v>489</v>
      </c>
      <c r="M627" s="6">
        <f t="shared" si="9"/>
        <v>174517</v>
      </c>
    </row>
    <row r="628" spans="1:13" x14ac:dyDescent="0.2">
      <c r="A628" s="59">
        <v>1999</v>
      </c>
      <c r="B628" s="59" t="s">
        <v>490</v>
      </c>
      <c r="C628" s="62">
        <v>207036</v>
      </c>
      <c r="G628" s="65">
        <v>1999</v>
      </c>
      <c r="H628" s="65" t="s">
        <v>490</v>
      </c>
      <c r="I628" s="62">
        <v>32372</v>
      </c>
      <c r="K628" s="65">
        <v>1999</v>
      </c>
      <c r="L628" s="65" t="s">
        <v>490</v>
      </c>
      <c r="M628" s="6">
        <f t="shared" si="9"/>
        <v>174664</v>
      </c>
    </row>
    <row r="629" spans="1:13" x14ac:dyDescent="0.2">
      <c r="A629" s="59">
        <v>1999</v>
      </c>
      <c r="B629" s="59" t="s">
        <v>491</v>
      </c>
      <c r="C629" s="62">
        <v>207236</v>
      </c>
      <c r="G629" s="65">
        <v>1999</v>
      </c>
      <c r="H629" s="65" t="s">
        <v>491</v>
      </c>
      <c r="I629" s="62">
        <v>32419</v>
      </c>
      <c r="K629" s="65">
        <v>1999</v>
      </c>
      <c r="L629" s="65" t="s">
        <v>491</v>
      </c>
      <c r="M629" s="6">
        <f t="shared" si="9"/>
        <v>174817</v>
      </c>
    </row>
    <row r="630" spans="1:13" x14ac:dyDescent="0.2">
      <c r="A630" s="59">
        <v>1999</v>
      </c>
      <c r="B630" s="59" t="s">
        <v>492</v>
      </c>
      <c r="C630" s="62">
        <v>207427</v>
      </c>
      <c r="G630" s="65">
        <v>1999</v>
      </c>
      <c r="H630" s="65" t="s">
        <v>492</v>
      </c>
      <c r="I630" s="62">
        <v>32432</v>
      </c>
      <c r="K630" s="65">
        <v>1999</v>
      </c>
      <c r="L630" s="65" t="s">
        <v>492</v>
      </c>
      <c r="M630" s="6">
        <f t="shared" si="9"/>
        <v>174995</v>
      </c>
    </row>
    <row r="631" spans="1:13" x14ac:dyDescent="0.2">
      <c r="A631" s="59">
        <v>1999</v>
      </c>
      <c r="B631" s="59" t="s">
        <v>493</v>
      </c>
      <c r="C631" s="62">
        <v>207632</v>
      </c>
      <c r="G631" s="65">
        <v>1999</v>
      </c>
      <c r="H631" s="65" t="s">
        <v>493</v>
      </c>
      <c r="I631" s="62">
        <v>32480</v>
      </c>
      <c r="K631" s="65">
        <v>1999</v>
      </c>
      <c r="L631" s="65" t="s">
        <v>493</v>
      </c>
      <c r="M631" s="6">
        <f t="shared" si="9"/>
        <v>175152</v>
      </c>
    </row>
    <row r="632" spans="1:13" x14ac:dyDescent="0.2">
      <c r="A632" s="59">
        <v>1999</v>
      </c>
      <c r="B632" s="59" t="s">
        <v>494</v>
      </c>
      <c r="C632" s="62">
        <v>207828</v>
      </c>
      <c r="G632" s="65">
        <v>1999</v>
      </c>
      <c r="H632" s="65" t="s">
        <v>494</v>
      </c>
      <c r="I632" s="62">
        <v>32527</v>
      </c>
      <c r="K632" s="65">
        <v>1999</v>
      </c>
      <c r="L632" s="65" t="s">
        <v>494</v>
      </c>
      <c r="M632" s="6">
        <f t="shared" si="9"/>
        <v>175301</v>
      </c>
    </row>
    <row r="633" spans="1:13" x14ac:dyDescent="0.2">
      <c r="A633" s="59">
        <v>1999</v>
      </c>
      <c r="B633" s="59" t="s">
        <v>495</v>
      </c>
      <c r="C633" s="62">
        <v>208038</v>
      </c>
      <c r="G633" s="65">
        <v>1999</v>
      </c>
      <c r="H633" s="65" t="s">
        <v>495</v>
      </c>
      <c r="I633" s="62">
        <v>32545</v>
      </c>
      <c r="K633" s="65">
        <v>1999</v>
      </c>
      <c r="L633" s="65" t="s">
        <v>495</v>
      </c>
      <c r="M633" s="6">
        <f t="shared" si="9"/>
        <v>175493</v>
      </c>
    </row>
    <row r="634" spans="1:13" x14ac:dyDescent="0.2">
      <c r="A634" s="59">
        <v>1999</v>
      </c>
      <c r="B634" s="59" t="s">
        <v>496</v>
      </c>
      <c r="C634" s="62">
        <v>208265</v>
      </c>
      <c r="G634" s="65">
        <v>1999</v>
      </c>
      <c r="H634" s="65" t="s">
        <v>496</v>
      </c>
      <c r="I634" s="62">
        <v>32619</v>
      </c>
      <c r="K634" s="65">
        <v>1999</v>
      </c>
      <c r="L634" s="65" t="s">
        <v>496</v>
      </c>
      <c r="M634" s="6">
        <f t="shared" si="9"/>
        <v>175646</v>
      </c>
    </row>
    <row r="635" spans="1:13" x14ac:dyDescent="0.2">
      <c r="A635" s="59">
        <v>1999</v>
      </c>
      <c r="B635" s="59" t="s">
        <v>497</v>
      </c>
      <c r="C635" s="62">
        <v>208483</v>
      </c>
      <c r="G635" s="65">
        <v>1999</v>
      </c>
      <c r="H635" s="65" t="s">
        <v>497</v>
      </c>
      <c r="I635" s="62">
        <v>32581</v>
      </c>
      <c r="K635" s="65">
        <v>1999</v>
      </c>
      <c r="L635" s="65" t="s">
        <v>497</v>
      </c>
      <c r="M635" s="6">
        <f t="shared" si="9"/>
        <v>175902</v>
      </c>
    </row>
    <row r="636" spans="1:13" x14ac:dyDescent="0.2">
      <c r="A636" s="59">
        <v>1999</v>
      </c>
      <c r="B636" s="59" t="s">
        <v>498</v>
      </c>
      <c r="C636" s="62">
        <v>208666</v>
      </c>
      <c r="G636" s="65">
        <v>1999</v>
      </c>
      <c r="H636" s="65" t="s">
        <v>498</v>
      </c>
      <c r="I636" s="62">
        <v>32560</v>
      </c>
      <c r="K636" s="65">
        <v>1999</v>
      </c>
      <c r="L636" s="65" t="s">
        <v>498</v>
      </c>
      <c r="M636" s="6">
        <f t="shared" si="9"/>
        <v>176106</v>
      </c>
    </row>
    <row r="637" spans="1:13" x14ac:dyDescent="0.2">
      <c r="A637" s="59">
        <v>1999</v>
      </c>
      <c r="B637" s="59" t="s">
        <v>499</v>
      </c>
      <c r="C637" s="62">
        <v>208832</v>
      </c>
      <c r="G637" s="65">
        <v>1999</v>
      </c>
      <c r="H637" s="65" t="s">
        <v>499</v>
      </c>
      <c r="I637" s="62">
        <v>32538</v>
      </c>
      <c r="K637" s="65">
        <v>1999</v>
      </c>
      <c r="L637" s="65" t="s">
        <v>499</v>
      </c>
      <c r="M637" s="6">
        <f t="shared" si="9"/>
        <v>176294</v>
      </c>
    </row>
    <row r="638" spans="1:13" x14ac:dyDescent="0.2">
      <c r="A638" s="59">
        <v>2000</v>
      </c>
      <c r="B638" s="59" t="s">
        <v>488</v>
      </c>
      <c r="C638" s="62">
        <v>211410</v>
      </c>
      <c r="G638" s="65">
        <v>2000</v>
      </c>
      <c r="H638" s="65" t="s">
        <v>488</v>
      </c>
      <c r="I638" s="62">
        <v>33267</v>
      </c>
      <c r="K638" s="65">
        <v>2000</v>
      </c>
      <c r="L638" s="65" t="s">
        <v>488</v>
      </c>
      <c r="M638" s="6">
        <f t="shared" si="9"/>
        <v>178143</v>
      </c>
    </row>
    <row r="639" spans="1:13" x14ac:dyDescent="0.2">
      <c r="A639" s="59">
        <v>2000</v>
      </c>
      <c r="B639" s="59" t="s">
        <v>489</v>
      </c>
      <c r="C639" s="62">
        <v>211576</v>
      </c>
      <c r="G639" s="65">
        <v>2000</v>
      </c>
      <c r="H639" s="65" t="s">
        <v>489</v>
      </c>
      <c r="I639" s="62">
        <v>33310</v>
      </c>
      <c r="K639" s="65">
        <v>2000</v>
      </c>
      <c r="L639" s="65" t="s">
        <v>489</v>
      </c>
      <c r="M639" s="6">
        <f t="shared" si="9"/>
        <v>178266</v>
      </c>
    </row>
    <row r="640" spans="1:13" x14ac:dyDescent="0.2">
      <c r="A640" s="59">
        <v>2000</v>
      </c>
      <c r="B640" s="59" t="s">
        <v>490</v>
      </c>
      <c r="C640" s="62">
        <v>211772</v>
      </c>
      <c r="G640" s="65">
        <v>2000</v>
      </c>
      <c r="H640" s="65" t="s">
        <v>490</v>
      </c>
      <c r="I640" s="62">
        <v>33358</v>
      </c>
      <c r="K640" s="65">
        <v>2000</v>
      </c>
      <c r="L640" s="65" t="s">
        <v>490</v>
      </c>
      <c r="M640" s="6">
        <f t="shared" si="9"/>
        <v>178414</v>
      </c>
    </row>
    <row r="641" spans="1:13" x14ac:dyDescent="0.2">
      <c r="A641" s="59">
        <v>2000</v>
      </c>
      <c r="B641" s="59" t="s">
        <v>491</v>
      </c>
      <c r="C641" s="62">
        <v>212018</v>
      </c>
      <c r="G641" s="65">
        <v>2000</v>
      </c>
      <c r="H641" s="65" t="s">
        <v>491</v>
      </c>
      <c r="I641" s="62">
        <v>33440</v>
      </c>
      <c r="K641" s="65">
        <v>2000</v>
      </c>
      <c r="L641" s="65" t="s">
        <v>491</v>
      </c>
      <c r="M641" s="6">
        <f t="shared" si="9"/>
        <v>178578</v>
      </c>
    </row>
    <row r="642" spans="1:13" x14ac:dyDescent="0.2">
      <c r="A642" s="59">
        <v>2000</v>
      </c>
      <c r="B642" s="59" t="s">
        <v>492</v>
      </c>
      <c r="C642" s="62">
        <v>212242</v>
      </c>
      <c r="G642" s="65">
        <v>2000</v>
      </c>
      <c r="H642" s="65" t="s">
        <v>492</v>
      </c>
      <c r="I642" s="62">
        <v>33457</v>
      </c>
      <c r="K642" s="65">
        <v>2000</v>
      </c>
      <c r="L642" s="65" t="s">
        <v>492</v>
      </c>
      <c r="M642" s="6">
        <f t="shared" si="9"/>
        <v>178785</v>
      </c>
    </row>
    <row r="643" spans="1:13" x14ac:dyDescent="0.2">
      <c r="A643" s="59">
        <v>2000</v>
      </c>
      <c r="B643" s="59" t="s">
        <v>493</v>
      </c>
      <c r="C643" s="62">
        <v>212466</v>
      </c>
      <c r="G643" s="65">
        <v>2000</v>
      </c>
      <c r="H643" s="65" t="s">
        <v>493</v>
      </c>
      <c r="I643" s="62">
        <v>33461</v>
      </c>
      <c r="K643" s="65">
        <v>2000</v>
      </c>
      <c r="L643" s="65" t="s">
        <v>493</v>
      </c>
      <c r="M643" s="6">
        <f t="shared" si="9"/>
        <v>179005</v>
      </c>
    </row>
    <row r="644" spans="1:13" x14ac:dyDescent="0.2">
      <c r="A644" s="59">
        <v>2000</v>
      </c>
      <c r="B644" s="59" t="s">
        <v>494</v>
      </c>
      <c r="C644" s="62">
        <v>212677</v>
      </c>
      <c r="G644" s="65">
        <v>2000</v>
      </c>
      <c r="H644" s="65" t="s">
        <v>494</v>
      </c>
      <c r="I644" s="62">
        <v>33450</v>
      </c>
      <c r="K644" s="65">
        <v>2000</v>
      </c>
      <c r="L644" s="65" t="s">
        <v>494</v>
      </c>
      <c r="M644" s="6">
        <f t="shared" si="9"/>
        <v>179227</v>
      </c>
    </row>
    <row r="645" spans="1:13" x14ac:dyDescent="0.2">
      <c r="A645" s="59">
        <v>2000</v>
      </c>
      <c r="B645" s="59" t="s">
        <v>495</v>
      </c>
      <c r="C645" s="62">
        <v>212916</v>
      </c>
      <c r="G645" s="65">
        <v>2000</v>
      </c>
      <c r="H645" s="65" t="s">
        <v>495</v>
      </c>
      <c r="I645" s="62">
        <v>33531</v>
      </c>
      <c r="K645" s="65">
        <v>2000</v>
      </c>
      <c r="L645" s="65" t="s">
        <v>495</v>
      </c>
      <c r="M645" s="6">
        <f t="shared" si="9"/>
        <v>179385</v>
      </c>
    </row>
    <row r="646" spans="1:13" x14ac:dyDescent="0.2">
      <c r="A646" s="59">
        <v>2000</v>
      </c>
      <c r="B646" s="59" t="s">
        <v>496</v>
      </c>
      <c r="C646" s="62">
        <v>213163</v>
      </c>
      <c r="G646" s="65">
        <v>2000</v>
      </c>
      <c r="H646" s="65" t="s">
        <v>496</v>
      </c>
      <c r="I646" s="62">
        <v>33576</v>
      </c>
      <c r="K646" s="65">
        <v>2000</v>
      </c>
      <c r="L646" s="65" t="s">
        <v>496</v>
      </c>
      <c r="M646" s="6">
        <f t="shared" si="9"/>
        <v>179587</v>
      </c>
    </row>
    <row r="647" spans="1:13" x14ac:dyDescent="0.2">
      <c r="A647" s="59">
        <v>2000</v>
      </c>
      <c r="B647" s="59" t="s">
        <v>497</v>
      </c>
      <c r="C647" s="62">
        <v>213405</v>
      </c>
      <c r="G647" s="65">
        <v>2000</v>
      </c>
      <c r="H647" s="65" t="s">
        <v>497</v>
      </c>
      <c r="I647" s="62">
        <v>33594</v>
      </c>
      <c r="K647" s="65">
        <v>2000</v>
      </c>
      <c r="L647" s="65" t="s">
        <v>497</v>
      </c>
      <c r="M647" s="6">
        <f t="shared" si="9"/>
        <v>179811</v>
      </c>
    </row>
    <row r="648" spans="1:13" x14ac:dyDescent="0.2">
      <c r="A648" s="59">
        <v>2000</v>
      </c>
      <c r="B648" s="59" t="s">
        <v>498</v>
      </c>
      <c r="C648" s="62">
        <v>213540</v>
      </c>
      <c r="G648" s="65">
        <v>2000</v>
      </c>
      <c r="H648" s="65" t="s">
        <v>498</v>
      </c>
      <c r="I648" s="62">
        <v>33564</v>
      </c>
      <c r="K648" s="65">
        <v>2000</v>
      </c>
      <c r="L648" s="65" t="s">
        <v>498</v>
      </c>
      <c r="M648" s="6">
        <f t="shared" si="9"/>
        <v>179976</v>
      </c>
    </row>
    <row r="649" spans="1:13" x14ac:dyDescent="0.2">
      <c r="A649" s="59">
        <v>2000</v>
      </c>
      <c r="B649" s="59" t="s">
        <v>499</v>
      </c>
      <c r="C649" s="62">
        <v>213736</v>
      </c>
      <c r="G649" s="65">
        <v>2000</v>
      </c>
      <c r="H649" s="65" t="s">
        <v>499</v>
      </c>
      <c r="I649" s="62">
        <v>33590</v>
      </c>
      <c r="K649" s="65">
        <v>2000</v>
      </c>
      <c r="L649" s="65" t="s">
        <v>499</v>
      </c>
      <c r="M649" s="6">
        <f t="shared" si="9"/>
        <v>180146</v>
      </c>
    </row>
    <row r="650" spans="1:13" x14ac:dyDescent="0.2">
      <c r="A650" s="59">
        <v>2001</v>
      </c>
      <c r="B650" s="59" t="s">
        <v>488</v>
      </c>
      <c r="C650" s="62">
        <v>213888</v>
      </c>
      <c r="G650" s="65">
        <v>2001</v>
      </c>
      <c r="H650" s="65" t="s">
        <v>488</v>
      </c>
      <c r="I650" s="62">
        <v>33578</v>
      </c>
      <c r="K650" s="65">
        <v>2001</v>
      </c>
      <c r="L650" s="65" t="s">
        <v>488</v>
      </c>
      <c r="M650" s="6">
        <f t="shared" si="9"/>
        <v>180310</v>
      </c>
    </row>
    <row r="651" spans="1:13" x14ac:dyDescent="0.2">
      <c r="A651" s="59">
        <v>2001</v>
      </c>
      <c r="B651" s="59" t="s">
        <v>489</v>
      </c>
      <c r="C651" s="62">
        <v>214110</v>
      </c>
      <c r="G651" s="65">
        <v>2001</v>
      </c>
      <c r="H651" s="65" t="s">
        <v>489</v>
      </c>
      <c r="I651" s="62">
        <v>33581</v>
      </c>
      <c r="K651" s="65">
        <v>2001</v>
      </c>
      <c r="L651" s="65" t="s">
        <v>489</v>
      </c>
      <c r="M651" s="6">
        <f t="shared" si="9"/>
        <v>180529</v>
      </c>
    </row>
    <row r="652" spans="1:13" x14ac:dyDescent="0.2">
      <c r="A652" s="59">
        <v>2001</v>
      </c>
      <c r="B652" s="59" t="s">
        <v>490</v>
      </c>
      <c r="C652" s="62">
        <v>214305</v>
      </c>
      <c r="G652" s="65">
        <v>2001</v>
      </c>
      <c r="H652" s="65" t="s">
        <v>490</v>
      </c>
      <c r="I652" s="62">
        <v>33646</v>
      </c>
      <c r="K652" s="65">
        <v>2001</v>
      </c>
      <c r="L652" s="65" t="s">
        <v>490</v>
      </c>
      <c r="M652" s="6">
        <f t="shared" si="9"/>
        <v>180659</v>
      </c>
    </row>
    <row r="653" spans="1:13" x14ac:dyDescent="0.2">
      <c r="A653" s="59">
        <v>2001</v>
      </c>
      <c r="B653" s="59" t="s">
        <v>491</v>
      </c>
      <c r="C653" s="62">
        <v>214525</v>
      </c>
      <c r="G653" s="65">
        <v>2001</v>
      </c>
      <c r="H653" s="65" t="s">
        <v>491</v>
      </c>
      <c r="I653" s="62">
        <v>33636</v>
      </c>
      <c r="K653" s="65">
        <v>2001</v>
      </c>
      <c r="L653" s="65" t="s">
        <v>491</v>
      </c>
      <c r="M653" s="6">
        <f t="shared" si="9"/>
        <v>180889</v>
      </c>
    </row>
    <row r="654" spans="1:13" x14ac:dyDescent="0.2">
      <c r="A654" s="59">
        <v>2001</v>
      </c>
      <c r="B654" s="59" t="s">
        <v>492</v>
      </c>
      <c r="C654" s="62">
        <v>214732</v>
      </c>
      <c r="G654" s="65">
        <v>2001</v>
      </c>
      <c r="H654" s="65" t="s">
        <v>492</v>
      </c>
      <c r="I654" s="62">
        <v>33676</v>
      </c>
      <c r="K654" s="65">
        <v>2001</v>
      </c>
      <c r="L654" s="65" t="s">
        <v>492</v>
      </c>
      <c r="M654" s="6">
        <f t="shared" si="9"/>
        <v>181056</v>
      </c>
    </row>
    <row r="655" spans="1:13" x14ac:dyDescent="0.2">
      <c r="A655" s="59">
        <v>2001</v>
      </c>
      <c r="B655" s="59" t="s">
        <v>493</v>
      </c>
      <c r="C655" s="62">
        <v>214950</v>
      </c>
      <c r="G655" s="65">
        <v>2001</v>
      </c>
      <c r="H655" s="65" t="s">
        <v>493</v>
      </c>
      <c r="I655" s="62">
        <v>33672</v>
      </c>
      <c r="K655" s="65">
        <v>2001</v>
      </c>
      <c r="L655" s="65" t="s">
        <v>493</v>
      </c>
      <c r="M655" s="6">
        <f t="shared" ref="M655:M718" si="10">C655-I655</f>
        <v>181278</v>
      </c>
    </row>
    <row r="656" spans="1:13" x14ac:dyDescent="0.2">
      <c r="A656" s="59">
        <v>2001</v>
      </c>
      <c r="B656" s="59" t="s">
        <v>494</v>
      </c>
      <c r="C656" s="62">
        <v>215180</v>
      </c>
      <c r="G656" s="65">
        <v>2001</v>
      </c>
      <c r="H656" s="65" t="s">
        <v>494</v>
      </c>
      <c r="I656" s="62">
        <v>33631</v>
      </c>
      <c r="K656" s="65">
        <v>2001</v>
      </c>
      <c r="L656" s="65" t="s">
        <v>494</v>
      </c>
      <c r="M656" s="6">
        <f t="shared" si="10"/>
        <v>181549</v>
      </c>
    </row>
    <row r="657" spans="1:13" x14ac:dyDescent="0.2">
      <c r="A657" s="59">
        <v>2001</v>
      </c>
      <c r="B657" s="59" t="s">
        <v>495</v>
      </c>
      <c r="C657" s="62">
        <v>215420</v>
      </c>
      <c r="G657" s="65">
        <v>2001</v>
      </c>
      <c r="H657" s="65" t="s">
        <v>495</v>
      </c>
      <c r="I657" s="62">
        <v>33644</v>
      </c>
      <c r="K657" s="65">
        <v>2001</v>
      </c>
      <c r="L657" s="65" t="s">
        <v>495</v>
      </c>
      <c r="M657" s="6">
        <f t="shared" si="10"/>
        <v>181776</v>
      </c>
    </row>
    <row r="658" spans="1:13" x14ac:dyDescent="0.2">
      <c r="A658" s="59">
        <v>2001</v>
      </c>
      <c r="B658" s="59" t="s">
        <v>496</v>
      </c>
      <c r="C658" s="62">
        <v>215665</v>
      </c>
      <c r="G658" s="65">
        <v>2001</v>
      </c>
      <c r="H658" s="65" t="s">
        <v>496</v>
      </c>
      <c r="I658" s="62">
        <v>33677</v>
      </c>
      <c r="K658" s="65">
        <v>2001</v>
      </c>
      <c r="L658" s="65" t="s">
        <v>496</v>
      </c>
      <c r="M658" s="6">
        <f t="shared" si="10"/>
        <v>181988</v>
      </c>
    </row>
    <row r="659" spans="1:13" x14ac:dyDescent="0.2">
      <c r="A659" s="59">
        <v>2001</v>
      </c>
      <c r="B659" s="59" t="s">
        <v>497</v>
      </c>
      <c r="C659" s="62">
        <v>215903</v>
      </c>
      <c r="G659" s="65">
        <v>2001</v>
      </c>
      <c r="H659" s="65" t="s">
        <v>497</v>
      </c>
      <c r="I659" s="62">
        <v>33741</v>
      </c>
      <c r="K659" s="65">
        <v>2001</v>
      </c>
      <c r="L659" s="65" t="s">
        <v>497</v>
      </c>
      <c r="M659" s="6">
        <f t="shared" si="10"/>
        <v>182162</v>
      </c>
    </row>
    <row r="660" spans="1:13" x14ac:dyDescent="0.2">
      <c r="A660" s="59">
        <v>2001</v>
      </c>
      <c r="B660" s="59" t="s">
        <v>498</v>
      </c>
      <c r="C660" s="62">
        <v>216117</v>
      </c>
      <c r="G660" s="65">
        <v>2001</v>
      </c>
      <c r="H660" s="65" t="s">
        <v>498</v>
      </c>
      <c r="I660" s="62">
        <v>33757</v>
      </c>
      <c r="K660" s="65">
        <v>2001</v>
      </c>
      <c r="L660" s="65" t="s">
        <v>498</v>
      </c>
      <c r="M660" s="6">
        <f t="shared" si="10"/>
        <v>182360</v>
      </c>
    </row>
    <row r="661" spans="1:13" x14ac:dyDescent="0.2">
      <c r="A661" s="59">
        <v>2001</v>
      </c>
      <c r="B661" s="59" t="s">
        <v>499</v>
      </c>
      <c r="C661" s="62">
        <v>216315</v>
      </c>
      <c r="G661" s="65">
        <v>2001</v>
      </c>
      <c r="H661" s="65" t="s">
        <v>499</v>
      </c>
      <c r="I661" s="62">
        <v>33823</v>
      </c>
      <c r="K661" s="65">
        <v>2001</v>
      </c>
      <c r="L661" s="65" t="s">
        <v>499</v>
      </c>
      <c r="M661" s="6">
        <f t="shared" si="10"/>
        <v>182492</v>
      </c>
    </row>
    <row r="662" spans="1:13" x14ac:dyDescent="0.2">
      <c r="A662" s="59">
        <v>2002</v>
      </c>
      <c r="B662" s="59" t="s">
        <v>488</v>
      </c>
      <c r="C662" s="62">
        <v>216506</v>
      </c>
      <c r="G662" s="65">
        <v>2002</v>
      </c>
      <c r="H662" s="65" t="s">
        <v>488</v>
      </c>
      <c r="I662" s="62">
        <v>33808</v>
      </c>
      <c r="K662" s="65">
        <v>2002</v>
      </c>
      <c r="L662" s="65" t="s">
        <v>488</v>
      </c>
      <c r="M662" s="6">
        <f t="shared" si="10"/>
        <v>182698</v>
      </c>
    </row>
    <row r="663" spans="1:13" x14ac:dyDescent="0.2">
      <c r="A663" s="59">
        <v>2002</v>
      </c>
      <c r="B663" s="59" t="s">
        <v>489</v>
      </c>
      <c r="C663" s="62">
        <v>216663</v>
      </c>
      <c r="G663" s="65">
        <v>2002</v>
      </c>
      <c r="H663" s="65" t="s">
        <v>489</v>
      </c>
      <c r="I663" s="62">
        <v>33753</v>
      </c>
      <c r="K663" s="65">
        <v>2002</v>
      </c>
      <c r="L663" s="65" t="s">
        <v>489</v>
      </c>
      <c r="M663" s="6">
        <f t="shared" si="10"/>
        <v>182910</v>
      </c>
    </row>
    <row r="664" spans="1:13" x14ac:dyDescent="0.2">
      <c r="A664" s="59">
        <v>2002</v>
      </c>
      <c r="B664" s="59" t="s">
        <v>490</v>
      </c>
      <c r="C664" s="62">
        <v>216823</v>
      </c>
      <c r="G664" s="65">
        <v>2002</v>
      </c>
      <c r="H664" s="65" t="s">
        <v>490</v>
      </c>
      <c r="I664" s="62">
        <v>33737</v>
      </c>
      <c r="K664" s="65">
        <v>2002</v>
      </c>
      <c r="L664" s="65" t="s">
        <v>490</v>
      </c>
      <c r="M664" s="6">
        <f t="shared" si="10"/>
        <v>183086</v>
      </c>
    </row>
    <row r="665" spans="1:13" x14ac:dyDescent="0.2">
      <c r="A665" s="59">
        <v>2002</v>
      </c>
      <c r="B665" s="59" t="s">
        <v>491</v>
      </c>
      <c r="C665" s="62">
        <v>217006</v>
      </c>
      <c r="G665" s="65">
        <v>2002</v>
      </c>
      <c r="H665" s="65" t="s">
        <v>491</v>
      </c>
      <c r="I665" s="62">
        <v>33746</v>
      </c>
      <c r="K665" s="65">
        <v>2002</v>
      </c>
      <c r="L665" s="65" t="s">
        <v>491</v>
      </c>
      <c r="M665" s="6">
        <f t="shared" si="10"/>
        <v>183260</v>
      </c>
    </row>
    <row r="666" spans="1:13" x14ac:dyDescent="0.2">
      <c r="A666" s="59">
        <v>2002</v>
      </c>
      <c r="B666" s="59" t="s">
        <v>492</v>
      </c>
      <c r="C666" s="62">
        <v>217198</v>
      </c>
      <c r="G666" s="65">
        <v>2002</v>
      </c>
      <c r="H666" s="65" t="s">
        <v>492</v>
      </c>
      <c r="I666" s="62">
        <v>33746</v>
      </c>
      <c r="K666" s="65">
        <v>2002</v>
      </c>
      <c r="L666" s="65" t="s">
        <v>492</v>
      </c>
      <c r="M666" s="6">
        <f t="shared" si="10"/>
        <v>183452</v>
      </c>
    </row>
    <row r="667" spans="1:13" x14ac:dyDescent="0.2">
      <c r="A667" s="59">
        <v>2002</v>
      </c>
      <c r="B667" s="59" t="s">
        <v>493</v>
      </c>
      <c r="C667" s="62">
        <v>217407</v>
      </c>
      <c r="G667" s="65">
        <v>2002</v>
      </c>
      <c r="H667" s="65" t="s">
        <v>493</v>
      </c>
      <c r="I667" s="62">
        <v>33775</v>
      </c>
      <c r="K667" s="65">
        <v>2002</v>
      </c>
      <c r="L667" s="65" t="s">
        <v>493</v>
      </c>
      <c r="M667" s="6">
        <f t="shared" si="10"/>
        <v>183632</v>
      </c>
    </row>
    <row r="668" spans="1:13" x14ac:dyDescent="0.2">
      <c r="A668" s="59">
        <v>2002</v>
      </c>
      <c r="B668" s="59" t="s">
        <v>494</v>
      </c>
      <c r="C668" s="62">
        <v>217630</v>
      </c>
      <c r="G668" s="65">
        <v>2002</v>
      </c>
      <c r="H668" s="65" t="s">
        <v>494</v>
      </c>
      <c r="I668" s="62">
        <v>33761</v>
      </c>
      <c r="K668" s="65">
        <v>2002</v>
      </c>
      <c r="L668" s="65" t="s">
        <v>494</v>
      </c>
      <c r="M668" s="6">
        <f t="shared" si="10"/>
        <v>183869</v>
      </c>
    </row>
    <row r="669" spans="1:13" x14ac:dyDescent="0.2">
      <c r="A669" s="59">
        <v>2002</v>
      </c>
      <c r="B669" s="59" t="s">
        <v>495</v>
      </c>
      <c r="C669" s="62">
        <v>217866</v>
      </c>
      <c r="G669" s="65">
        <v>2002</v>
      </c>
      <c r="H669" s="65" t="s">
        <v>495</v>
      </c>
      <c r="I669" s="62">
        <v>33763</v>
      </c>
      <c r="K669" s="65">
        <v>2002</v>
      </c>
      <c r="L669" s="65" t="s">
        <v>495</v>
      </c>
      <c r="M669" s="6">
        <f t="shared" si="10"/>
        <v>184103</v>
      </c>
    </row>
    <row r="670" spans="1:13" x14ac:dyDescent="0.2">
      <c r="A670" s="59">
        <v>2002</v>
      </c>
      <c r="B670" s="59" t="s">
        <v>496</v>
      </c>
      <c r="C670" s="62">
        <v>218107</v>
      </c>
      <c r="G670" s="65">
        <v>2002</v>
      </c>
      <c r="H670" s="65" t="s">
        <v>496</v>
      </c>
      <c r="I670" s="62">
        <v>33803</v>
      </c>
      <c r="K670" s="65">
        <v>2002</v>
      </c>
      <c r="L670" s="65" t="s">
        <v>496</v>
      </c>
      <c r="M670" s="6">
        <f t="shared" si="10"/>
        <v>184304</v>
      </c>
    </row>
    <row r="671" spans="1:13" x14ac:dyDescent="0.2">
      <c r="A671" s="59">
        <v>2002</v>
      </c>
      <c r="B671" s="59" t="s">
        <v>497</v>
      </c>
      <c r="C671" s="62">
        <v>218340</v>
      </c>
      <c r="G671" s="65">
        <v>2002</v>
      </c>
      <c r="H671" s="65" t="s">
        <v>497</v>
      </c>
      <c r="I671" s="62">
        <v>33880</v>
      </c>
      <c r="K671" s="65">
        <v>2002</v>
      </c>
      <c r="L671" s="65" t="s">
        <v>497</v>
      </c>
      <c r="M671" s="6">
        <f t="shared" si="10"/>
        <v>184460</v>
      </c>
    </row>
    <row r="672" spans="1:13" x14ac:dyDescent="0.2">
      <c r="A672" s="59">
        <v>2002</v>
      </c>
      <c r="B672" s="59" t="s">
        <v>498</v>
      </c>
      <c r="C672" s="62">
        <v>218548</v>
      </c>
      <c r="G672" s="65">
        <v>2002</v>
      </c>
      <c r="H672" s="65" t="s">
        <v>498</v>
      </c>
      <c r="I672" s="62">
        <v>33918</v>
      </c>
      <c r="K672" s="65">
        <v>2002</v>
      </c>
      <c r="L672" s="65" t="s">
        <v>498</v>
      </c>
      <c r="M672" s="6">
        <f t="shared" si="10"/>
        <v>184630</v>
      </c>
    </row>
    <row r="673" spans="1:13" x14ac:dyDescent="0.2">
      <c r="A673" s="59">
        <v>2002</v>
      </c>
      <c r="B673" s="59" t="s">
        <v>499</v>
      </c>
      <c r="C673" s="62">
        <v>218741</v>
      </c>
      <c r="G673" s="65">
        <v>2002</v>
      </c>
      <c r="H673" s="65" t="s">
        <v>499</v>
      </c>
      <c r="I673" s="62">
        <v>34004</v>
      </c>
      <c r="K673" s="65">
        <v>2002</v>
      </c>
      <c r="L673" s="65" t="s">
        <v>499</v>
      </c>
      <c r="M673" s="6">
        <f t="shared" si="10"/>
        <v>184737</v>
      </c>
    </row>
    <row r="674" spans="1:13" x14ac:dyDescent="0.2">
      <c r="A674" s="59">
        <v>2003</v>
      </c>
      <c r="B674" s="59" t="s">
        <v>488</v>
      </c>
      <c r="C674" s="62">
        <v>219897</v>
      </c>
      <c r="G674" s="65">
        <v>2003</v>
      </c>
      <c r="H674" s="65" t="s">
        <v>488</v>
      </c>
      <c r="I674" s="62">
        <v>34121</v>
      </c>
      <c r="K674" s="65">
        <v>2003</v>
      </c>
      <c r="L674" s="65" t="s">
        <v>488</v>
      </c>
      <c r="M674" s="6">
        <f t="shared" si="10"/>
        <v>185776</v>
      </c>
    </row>
    <row r="675" spans="1:13" x14ac:dyDescent="0.2">
      <c r="A675" s="59">
        <v>2003</v>
      </c>
      <c r="B675" s="59" t="s">
        <v>489</v>
      </c>
      <c r="C675" s="62">
        <v>220114</v>
      </c>
      <c r="G675" s="65">
        <v>2003</v>
      </c>
      <c r="H675" s="65" t="s">
        <v>489</v>
      </c>
      <c r="I675" s="62">
        <v>34115</v>
      </c>
      <c r="K675" s="65">
        <v>2003</v>
      </c>
      <c r="L675" s="65" t="s">
        <v>489</v>
      </c>
      <c r="M675" s="6">
        <f t="shared" si="10"/>
        <v>185999</v>
      </c>
    </row>
    <row r="676" spans="1:13" x14ac:dyDescent="0.2">
      <c r="A676" s="59">
        <v>2003</v>
      </c>
      <c r="B676" s="59" t="s">
        <v>490</v>
      </c>
      <c r="C676" s="62">
        <v>220317</v>
      </c>
      <c r="G676" s="65">
        <v>2003</v>
      </c>
      <c r="H676" s="65" t="s">
        <v>490</v>
      </c>
      <c r="I676" s="62">
        <v>34142</v>
      </c>
      <c r="K676" s="65">
        <v>2003</v>
      </c>
      <c r="L676" s="65" t="s">
        <v>490</v>
      </c>
      <c r="M676" s="6">
        <f t="shared" si="10"/>
        <v>186175</v>
      </c>
    </row>
    <row r="677" spans="1:13" x14ac:dyDescent="0.2">
      <c r="A677" s="59">
        <v>2003</v>
      </c>
      <c r="B677" s="59" t="s">
        <v>491</v>
      </c>
      <c r="C677" s="62">
        <v>220540</v>
      </c>
      <c r="G677" s="65">
        <v>2003</v>
      </c>
      <c r="H677" s="65" t="s">
        <v>491</v>
      </c>
      <c r="I677" s="62">
        <v>34142</v>
      </c>
      <c r="K677" s="65">
        <v>2003</v>
      </c>
      <c r="L677" s="65" t="s">
        <v>491</v>
      </c>
      <c r="M677" s="6">
        <f t="shared" si="10"/>
        <v>186398</v>
      </c>
    </row>
    <row r="678" spans="1:13" x14ac:dyDescent="0.2">
      <c r="A678" s="59">
        <v>2003</v>
      </c>
      <c r="B678" s="59" t="s">
        <v>492</v>
      </c>
      <c r="C678" s="62">
        <v>220768</v>
      </c>
      <c r="G678" s="65">
        <v>2003</v>
      </c>
      <c r="H678" s="65" t="s">
        <v>492</v>
      </c>
      <c r="I678" s="62">
        <v>34188</v>
      </c>
      <c r="K678" s="65">
        <v>2003</v>
      </c>
      <c r="L678" s="65" t="s">
        <v>492</v>
      </c>
      <c r="M678" s="6">
        <f t="shared" si="10"/>
        <v>186580</v>
      </c>
    </row>
    <row r="679" spans="1:13" x14ac:dyDescent="0.2">
      <c r="A679" s="59">
        <v>2003</v>
      </c>
      <c r="B679" s="59" t="s">
        <v>493</v>
      </c>
      <c r="C679" s="62">
        <v>221014</v>
      </c>
      <c r="G679" s="65">
        <v>2003</v>
      </c>
      <c r="H679" s="65" t="s">
        <v>493</v>
      </c>
      <c r="I679" s="62">
        <v>34233</v>
      </c>
      <c r="K679" s="65">
        <v>2003</v>
      </c>
      <c r="L679" s="65" t="s">
        <v>493</v>
      </c>
      <c r="M679" s="6">
        <f t="shared" si="10"/>
        <v>186781</v>
      </c>
    </row>
    <row r="680" spans="1:13" x14ac:dyDescent="0.2">
      <c r="A680" s="59">
        <v>2003</v>
      </c>
      <c r="B680" s="59" t="s">
        <v>494</v>
      </c>
      <c r="C680" s="62">
        <v>221252</v>
      </c>
      <c r="G680" s="65">
        <v>2003</v>
      </c>
      <c r="H680" s="65" t="s">
        <v>494</v>
      </c>
      <c r="I680" s="62">
        <v>34249</v>
      </c>
      <c r="K680" s="65">
        <v>2003</v>
      </c>
      <c r="L680" s="65" t="s">
        <v>494</v>
      </c>
      <c r="M680" s="6">
        <f t="shared" si="10"/>
        <v>187003</v>
      </c>
    </row>
    <row r="681" spans="1:13" x14ac:dyDescent="0.2">
      <c r="A681" s="59">
        <v>2003</v>
      </c>
      <c r="B681" s="59" t="s">
        <v>495</v>
      </c>
      <c r="C681" s="62">
        <v>221507</v>
      </c>
      <c r="G681" s="65">
        <v>2003</v>
      </c>
      <c r="H681" s="65" t="s">
        <v>495</v>
      </c>
      <c r="I681" s="62">
        <v>34293</v>
      </c>
      <c r="K681" s="65">
        <v>2003</v>
      </c>
      <c r="L681" s="65" t="s">
        <v>495</v>
      </c>
      <c r="M681" s="6">
        <f t="shared" si="10"/>
        <v>187214</v>
      </c>
    </row>
    <row r="682" spans="1:13" x14ac:dyDescent="0.2">
      <c r="A682" s="59">
        <v>2003</v>
      </c>
      <c r="B682" s="59" t="s">
        <v>496</v>
      </c>
      <c r="C682" s="62">
        <v>221779</v>
      </c>
      <c r="G682" s="65">
        <v>2003</v>
      </c>
      <c r="H682" s="65" t="s">
        <v>496</v>
      </c>
      <c r="I682" s="62">
        <v>34325</v>
      </c>
      <c r="K682" s="65">
        <v>2003</v>
      </c>
      <c r="L682" s="65" t="s">
        <v>496</v>
      </c>
      <c r="M682" s="6">
        <f t="shared" si="10"/>
        <v>187454</v>
      </c>
    </row>
    <row r="683" spans="1:13" x14ac:dyDescent="0.2">
      <c r="A683" s="59">
        <v>2003</v>
      </c>
      <c r="B683" s="59" t="s">
        <v>497</v>
      </c>
      <c r="C683" s="62">
        <v>222039</v>
      </c>
      <c r="G683" s="65">
        <v>2003</v>
      </c>
      <c r="H683" s="65" t="s">
        <v>497</v>
      </c>
      <c r="I683" s="62">
        <v>34386</v>
      </c>
      <c r="K683" s="65">
        <v>2003</v>
      </c>
      <c r="L683" s="65" t="s">
        <v>497</v>
      </c>
      <c r="M683" s="6">
        <f t="shared" si="10"/>
        <v>187653</v>
      </c>
    </row>
    <row r="684" spans="1:13" x14ac:dyDescent="0.2">
      <c r="A684" s="59">
        <v>2003</v>
      </c>
      <c r="B684" s="59" t="s">
        <v>498</v>
      </c>
      <c r="C684" s="62">
        <v>222279</v>
      </c>
      <c r="G684" s="65">
        <v>2003</v>
      </c>
      <c r="H684" s="65" t="s">
        <v>498</v>
      </c>
      <c r="I684" s="62">
        <v>34416</v>
      </c>
      <c r="K684" s="65">
        <v>2003</v>
      </c>
      <c r="L684" s="65" t="s">
        <v>498</v>
      </c>
      <c r="M684" s="6">
        <f t="shared" si="10"/>
        <v>187863</v>
      </c>
    </row>
    <row r="685" spans="1:13" x14ac:dyDescent="0.2">
      <c r="A685" s="59">
        <v>2003</v>
      </c>
      <c r="B685" s="59" t="s">
        <v>499</v>
      </c>
      <c r="C685" s="62">
        <v>222509</v>
      </c>
      <c r="G685" s="65">
        <v>2003</v>
      </c>
      <c r="H685" s="65" t="s">
        <v>499</v>
      </c>
      <c r="I685" s="62">
        <v>34432</v>
      </c>
      <c r="K685" s="65">
        <v>2003</v>
      </c>
      <c r="L685" s="65" t="s">
        <v>499</v>
      </c>
      <c r="M685" s="6">
        <f t="shared" si="10"/>
        <v>188077</v>
      </c>
    </row>
    <row r="686" spans="1:13" x14ac:dyDescent="0.2">
      <c r="A686" s="59">
        <v>2004</v>
      </c>
      <c r="B686" s="59" t="s">
        <v>488</v>
      </c>
      <c r="C686" s="62">
        <v>222161</v>
      </c>
      <c r="G686" s="65">
        <v>2004</v>
      </c>
      <c r="H686" s="65" t="s">
        <v>488</v>
      </c>
      <c r="I686" s="62">
        <v>34451</v>
      </c>
      <c r="K686" s="65">
        <v>2004</v>
      </c>
      <c r="L686" s="65" t="s">
        <v>488</v>
      </c>
      <c r="M686" s="6">
        <f t="shared" si="10"/>
        <v>187710</v>
      </c>
    </row>
    <row r="687" spans="1:13" x14ac:dyDescent="0.2">
      <c r="A687" s="59">
        <v>2004</v>
      </c>
      <c r="B687" s="59" t="s">
        <v>489</v>
      </c>
      <c r="C687" s="62">
        <v>222357</v>
      </c>
      <c r="G687" s="65">
        <v>2004</v>
      </c>
      <c r="H687" s="65" t="s">
        <v>489</v>
      </c>
      <c r="I687" s="62">
        <v>34465</v>
      </c>
      <c r="K687" s="65">
        <v>2004</v>
      </c>
      <c r="L687" s="65" t="s">
        <v>489</v>
      </c>
      <c r="M687" s="6">
        <f t="shared" si="10"/>
        <v>187892</v>
      </c>
    </row>
    <row r="688" spans="1:13" x14ac:dyDescent="0.2">
      <c r="A688" s="59">
        <v>2004</v>
      </c>
      <c r="B688" s="59" t="s">
        <v>490</v>
      </c>
      <c r="C688" s="62">
        <v>222550</v>
      </c>
      <c r="G688" s="65">
        <v>2004</v>
      </c>
      <c r="H688" s="65" t="s">
        <v>490</v>
      </c>
      <c r="I688" s="62">
        <v>34475</v>
      </c>
      <c r="K688" s="65">
        <v>2004</v>
      </c>
      <c r="L688" s="65" t="s">
        <v>490</v>
      </c>
      <c r="M688" s="6">
        <f t="shared" si="10"/>
        <v>188075</v>
      </c>
    </row>
    <row r="689" spans="1:13" x14ac:dyDescent="0.2">
      <c r="A689" s="59">
        <v>2004</v>
      </c>
      <c r="B689" s="59" t="s">
        <v>491</v>
      </c>
      <c r="C689" s="62">
        <v>222757</v>
      </c>
      <c r="G689" s="65">
        <v>2004</v>
      </c>
      <c r="H689" s="65" t="s">
        <v>491</v>
      </c>
      <c r="I689" s="62">
        <v>34499</v>
      </c>
      <c r="K689" s="65">
        <v>2004</v>
      </c>
      <c r="L689" s="65" t="s">
        <v>491</v>
      </c>
      <c r="M689" s="6">
        <f t="shared" si="10"/>
        <v>188258</v>
      </c>
    </row>
    <row r="690" spans="1:13" x14ac:dyDescent="0.2">
      <c r="A690" s="59">
        <v>2004</v>
      </c>
      <c r="B690" s="59" t="s">
        <v>492</v>
      </c>
      <c r="C690" s="62">
        <v>222967</v>
      </c>
      <c r="G690" s="65">
        <v>2004</v>
      </c>
      <c r="H690" s="65" t="s">
        <v>492</v>
      </c>
      <c r="I690" s="62">
        <v>34546</v>
      </c>
      <c r="K690" s="65">
        <v>2004</v>
      </c>
      <c r="L690" s="65" t="s">
        <v>492</v>
      </c>
      <c r="M690" s="6">
        <f t="shared" si="10"/>
        <v>188421</v>
      </c>
    </row>
    <row r="691" spans="1:13" x14ac:dyDescent="0.2">
      <c r="A691" s="59">
        <v>2004</v>
      </c>
      <c r="B691" s="59" t="s">
        <v>493</v>
      </c>
      <c r="C691" s="62">
        <v>223196</v>
      </c>
      <c r="G691" s="65">
        <v>2004</v>
      </c>
      <c r="H691" s="65" t="s">
        <v>493</v>
      </c>
      <c r="I691" s="62">
        <v>34572</v>
      </c>
      <c r="K691" s="65">
        <v>2004</v>
      </c>
      <c r="L691" s="65" t="s">
        <v>493</v>
      </c>
      <c r="M691" s="6">
        <f t="shared" si="10"/>
        <v>188624</v>
      </c>
    </row>
    <row r="692" spans="1:13" x14ac:dyDescent="0.2">
      <c r="A692" s="59">
        <v>2004</v>
      </c>
      <c r="B692" s="59" t="s">
        <v>494</v>
      </c>
      <c r="C692" s="62">
        <v>223422</v>
      </c>
      <c r="G692" s="65">
        <v>2004</v>
      </c>
      <c r="H692" s="65" t="s">
        <v>494</v>
      </c>
      <c r="I692" s="62">
        <v>34617</v>
      </c>
      <c r="K692" s="65">
        <v>2004</v>
      </c>
      <c r="L692" s="65" t="s">
        <v>494</v>
      </c>
      <c r="M692" s="6">
        <f t="shared" si="10"/>
        <v>188805</v>
      </c>
    </row>
    <row r="693" spans="1:13" x14ac:dyDescent="0.2">
      <c r="A693" s="59">
        <v>2004</v>
      </c>
      <c r="B693" s="59" t="s">
        <v>495</v>
      </c>
      <c r="C693" s="62">
        <v>223677</v>
      </c>
      <c r="G693" s="65">
        <v>2004</v>
      </c>
      <c r="H693" s="65" t="s">
        <v>495</v>
      </c>
      <c r="I693" s="62">
        <v>34654</v>
      </c>
      <c r="K693" s="65">
        <v>2004</v>
      </c>
      <c r="L693" s="65" t="s">
        <v>495</v>
      </c>
      <c r="M693" s="6">
        <f t="shared" si="10"/>
        <v>189023</v>
      </c>
    </row>
    <row r="694" spans="1:13" x14ac:dyDescent="0.2">
      <c r="A694" s="59">
        <v>2004</v>
      </c>
      <c r="B694" s="59" t="s">
        <v>496</v>
      </c>
      <c r="C694" s="62">
        <v>223941</v>
      </c>
      <c r="G694" s="65">
        <v>2004</v>
      </c>
      <c r="H694" s="65" t="s">
        <v>496</v>
      </c>
      <c r="I694" s="62">
        <v>34698</v>
      </c>
      <c r="K694" s="65">
        <v>2004</v>
      </c>
      <c r="L694" s="65" t="s">
        <v>496</v>
      </c>
      <c r="M694" s="6">
        <f t="shared" si="10"/>
        <v>189243</v>
      </c>
    </row>
    <row r="695" spans="1:13" x14ac:dyDescent="0.2">
      <c r="A695" s="59">
        <v>2004</v>
      </c>
      <c r="B695" s="59" t="s">
        <v>497</v>
      </c>
      <c r="C695" s="62">
        <v>224192</v>
      </c>
      <c r="G695" s="65">
        <v>2004</v>
      </c>
      <c r="H695" s="65" t="s">
        <v>497</v>
      </c>
      <c r="I695" s="62">
        <v>34758</v>
      </c>
      <c r="K695" s="65">
        <v>2004</v>
      </c>
      <c r="L695" s="65" t="s">
        <v>497</v>
      </c>
      <c r="M695" s="6">
        <f t="shared" si="10"/>
        <v>189434</v>
      </c>
    </row>
    <row r="696" spans="1:13" x14ac:dyDescent="0.2">
      <c r="A696" s="59">
        <v>2004</v>
      </c>
      <c r="B696" s="59" t="s">
        <v>498</v>
      </c>
      <c r="C696" s="62">
        <v>224422</v>
      </c>
      <c r="G696" s="65">
        <v>2004</v>
      </c>
      <c r="H696" s="65" t="s">
        <v>498</v>
      </c>
      <c r="I696" s="62">
        <v>34774</v>
      </c>
      <c r="K696" s="65">
        <v>2004</v>
      </c>
      <c r="L696" s="65" t="s">
        <v>498</v>
      </c>
      <c r="M696" s="6">
        <f t="shared" si="10"/>
        <v>189648</v>
      </c>
    </row>
    <row r="697" spans="1:13" x14ac:dyDescent="0.2">
      <c r="A697" s="59">
        <v>2004</v>
      </c>
      <c r="B697" s="59" t="s">
        <v>499</v>
      </c>
      <c r="C697" s="62">
        <v>224640</v>
      </c>
      <c r="G697" s="65">
        <v>2004</v>
      </c>
      <c r="H697" s="65" t="s">
        <v>499</v>
      </c>
      <c r="I697" s="62">
        <v>34796</v>
      </c>
      <c r="K697" s="65">
        <v>2004</v>
      </c>
      <c r="L697" s="65" t="s">
        <v>499</v>
      </c>
      <c r="M697" s="6">
        <f t="shared" si="10"/>
        <v>189844</v>
      </c>
    </row>
    <row r="698" spans="1:13" x14ac:dyDescent="0.2">
      <c r="A698" s="59">
        <v>2005</v>
      </c>
      <c r="B698" s="59" t="s">
        <v>488</v>
      </c>
      <c r="C698" s="62">
        <v>224837</v>
      </c>
      <c r="G698" s="65">
        <v>2005</v>
      </c>
      <c r="H698" s="65" t="s">
        <v>488</v>
      </c>
      <c r="I698" s="62">
        <v>34888</v>
      </c>
      <c r="K698" s="65">
        <v>2005</v>
      </c>
      <c r="L698" s="65" t="s">
        <v>488</v>
      </c>
      <c r="M698" s="6">
        <f t="shared" si="10"/>
        <v>189949</v>
      </c>
    </row>
    <row r="699" spans="1:13" x14ac:dyDescent="0.2">
      <c r="A699" s="59">
        <v>2005</v>
      </c>
      <c r="B699" s="59" t="s">
        <v>489</v>
      </c>
      <c r="C699" s="62">
        <v>225041</v>
      </c>
      <c r="G699" s="65">
        <v>2005</v>
      </c>
      <c r="H699" s="65" t="s">
        <v>489</v>
      </c>
      <c r="I699" s="62">
        <v>34933</v>
      </c>
      <c r="K699" s="65">
        <v>2005</v>
      </c>
      <c r="L699" s="65" t="s">
        <v>489</v>
      </c>
      <c r="M699" s="6">
        <f t="shared" si="10"/>
        <v>190108</v>
      </c>
    </row>
    <row r="700" spans="1:13" x14ac:dyDescent="0.2">
      <c r="A700" s="59">
        <v>2005</v>
      </c>
      <c r="B700" s="59" t="s">
        <v>490</v>
      </c>
      <c r="C700" s="62">
        <v>225236</v>
      </c>
      <c r="G700" s="65">
        <v>2005</v>
      </c>
      <c r="H700" s="65" t="s">
        <v>490</v>
      </c>
      <c r="I700" s="62">
        <v>34955</v>
      </c>
      <c r="K700" s="65">
        <v>2005</v>
      </c>
      <c r="L700" s="65" t="s">
        <v>490</v>
      </c>
      <c r="M700" s="6">
        <f t="shared" si="10"/>
        <v>190281</v>
      </c>
    </row>
    <row r="701" spans="1:13" x14ac:dyDescent="0.2">
      <c r="A701" s="59">
        <v>2005</v>
      </c>
      <c r="B701" s="59" t="s">
        <v>491</v>
      </c>
      <c r="C701" s="62">
        <v>225441</v>
      </c>
      <c r="G701" s="65">
        <v>2005</v>
      </c>
      <c r="H701" s="65" t="s">
        <v>491</v>
      </c>
      <c r="I701" s="62">
        <v>34982</v>
      </c>
      <c r="K701" s="65">
        <v>2005</v>
      </c>
      <c r="L701" s="65" t="s">
        <v>491</v>
      </c>
      <c r="M701" s="6">
        <f t="shared" si="10"/>
        <v>190459</v>
      </c>
    </row>
    <row r="702" spans="1:13" x14ac:dyDescent="0.2">
      <c r="A702" s="59">
        <v>2005</v>
      </c>
      <c r="B702" s="59" t="s">
        <v>492</v>
      </c>
      <c r="C702" s="62">
        <v>225670</v>
      </c>
      <c r="G702" s="65">
        <v>2005</v>
      </c>
      <c r="H702" s="65" t="s">
        <v>492</v>
      </c>
      <c r="I702" s="62">
        <v>35014</v>
      </c>
      <c r="K702" s="65">
        <v>2005</v>
      </c>
      <c r="L702" s="65" t="s">
        <v>492</v>
      </c>
      <c r="M702" s="6">
        <f t="shared" si="10"/>
        <v>190656</v>
      </c>
    </row>
    <row r="703" spans="1:13" x14ac:dyDescent="0.2">
      <c r="A703" s="59">
        <v>2005</v>
      </c>
      <c r="B703" s="59" t="s">
        <v>493</v>
      </c>
      <c r="C703" s="62">
        <v>225911</v>
      </c>
      <c r="G703" s="65">
        <v>2005</v>
      </c>
      <c r="H703" s="65" t="s">
        <v>493</v>
      </c>
      <c r="I703" s="62">
        <v>35033</v>
      </c>
      <c r="K703" s="65">
        <v>2005</v>
      </c>
      <c r="L703" s="65" t="s">
        <v>493</v>
      </c>
      <c r="M703" s="6">
        <f t="shared" si="10"/>
        <v>190878</v>
      </c>
    </row>
    <row r="704" spans="1:13" x14ac:dyDescent="0.2">
      <c r="A704" s="59">
        <v>2005</v>
      </c>
      <c r="B704" s="59" t="s">
        <v>494</v>
      </c>
      <c r="C704" s="62">
        <v>226153</v>
      </c>
      <c r="G704" s="65">
        <v>2005</v>
      </c>
      <c r="H704" s="65" t="s">
        <v>494</v>
      </c>
      <c r="I704" s="62">
        <v>35084</v>
      </c>
      <c r="K704" s="65">
        <v>2005</v>
      </c>
      <c r="L704" s="65" t="s">
        <v>494</v>
      </c>
      <c r="M704" s="6">
        <f t="shared" si="10"/>
        <v>191069</v>
      </c>
    </row>
    <row r="705" spans="1:13" x14ac:dyDescent="0.2">
      <c r="A705" s="59">
        <v>2005</v>
      </c>
      <c r="B705" s="59" t="s">
        <v>495</v>
      </c>
      <c r="C705" s="62">
        <v>226421</v>
      </c>
      <c r="G705" s="65">
        <v>2005</v>
      </c>
      <c r="H705" s="65" t="s">
        <v>495</v>
      </c>
      <c r="I705" s="62">
        <v>35149</v>
      </c>
      <c r="K705" s="65">
        <v>2005</v>
      </c>
      <c r="L705" s="65" t="s">
        <v>495</v>
      </c>
      <c r="M705" s="6">
        <f t="shared" si="10"/>
        <v>191272</v>
      </c>
    </row>
    <row r="706" spans="1:13" x14ac:dyDescent="0.2">
      <c r="A706" s="59">
        <v>2005</v>
      </c>
      <c r="B706" s="59" t="s">
        <v>496</v>
      </c>
      <c r="C706" s="62">
        <v>226693</v>
      </c>
      <c r="G706" s="65">
        <v>2005</v>
      </c>
      <c r="H706" s="65" t="s">
        <v>496</v>
      </c>
      <c r="I706" s="62">
        <v>35168</v>
      </c>
      <c r="K706" s="65">
        <v>2005</v>
      </c>
      <c r="L706" s="65" t="s">
        <v>496</v>
      </c>
      <c r="M706" s="6">
        <f t="shared" si="10"/>
        <v>191525</v>
      </c>
    </row>
    <row r="707" spans="1:13" x14ac:dyDescent="0.2">
      <c r="A707" s="59">
        <v>2005</v>
      </c>
      <c r="B707" s="59" t="s">
        <v>497</v>
      </c>
      <c r="C707" s="62">
        <v>226959</v>
      </c>
      <c r="G707" s="65">
        <v>2005</v>
      </c>
      <c r="H707" s="65" t="s">
        <v>497</v>
      </c>
      <c r="I707" s="62">
        <v>35206</v>
      </c>
      <c r="K707" s="65">
        <v>2005</v>
      </c>
      <c r="L707" s="65" t="s">
        <v>497</v>
      </c>
      <c r="M707" s="6">
        <f t="shared" si="10"/>
        <v>191753</v>
      </c>
    </row>
    <row r="708" spans="1:13" x14ac:dyDescent="0.2">
      <c r="A708" s="59">
        <v>2005</v>
      </c>
      <c r="B708" s="59" t="s">
        <v>498</v>
      </c>
      <c r="C708" s="62">
        <v>227204</v>
      </c>
      <c r="G708" s="65">
        <v>2005</v>
      </c>
      <c r="H708" s="65" t="s">
        <v>498</v>
      </c>
      <c r="I708" s="62">
        <v>35201</v>
      </c>
      <c r="K708" s="65">
        <v>2005</v>
      </c>
      <c r="L708" s="65" t="s">
        <v>498</v>
      </c>
      <c r="M708" s="6">
        <f t="shared" si="10"/>
        <v>192003</v>
      </c>
    </row>
    <row r="709" spans="1:13" x14ac:dyDescent="0.2">
      <c r="A709" s="59">
        <v>2005</v>
      </c>
      <c r="B709" s="59" t="s">
        <v>499</v>
      </c>
      <c r="C709" s="62">
        <v>227425</v>
      </c>
      <c r="G709" s="65">
        <v>2005</v>
      </c>
      <c r="H709" s="65" t="s">
        <v>499</v>
      </c>
      <c r="I709" s="62">
        <v>35208</v>
      </c>
      <c r="K709" s="65">
        <v>2005</v>
      </c>
      <c r="L709" s="65" t="s">
        <v>499</v>
      </c>
      <c r="M709" s="6">
        <f t="shared" si="10"/>
        <v>192217</v>
      </c>
    </row>
    <row r="710" spans="1:13" x14ac:dyDescent="0.2">
      <c r="A710" s="59">
        <v>2006</v>
      </c>
      <c r="B710" s="59" t="s">
        <v>488</v>
      </c>
      <c r="C710" s="62">
        <v>227553</v>
      </c>
      <c r="G710" s="65">
        <v>2006</v>
      </c>
      <c r="H710" s="65" t="s">
        <v>488</v>
      </c>
      <c r="I710" s="62">
        <v>35362</v>
      </c>
      <c r="K710" s="65">
        <v>2006</v>
      </c>
      <c r="L710" s="65" t="s">
        <v>488</v>
      </c>
      <c r="M710" s="6">
        <f t="shared" si="10"/>
        <v>192191</v>
      </c>
    </row>
    <row r="711" spans="1:13" x14ac:dyDescent="0.2">
      <c r="A711" s="59">
        <v>2006</v>
      </c>
      <c r="B711" s="59" t="s">
        <v>489</v>
      </c>
      <c r="C711" s="62">
        <v>227763</v>
      </c>
      <c r="G711" s="65">
        <v>2006</v>
      </c>
      <c r="H711" s="65" t="s">
        <v>489</v>
      </c>
      <c r="I711" s="62">
        <v>35395</v>
      </c>
      <c r="K711" s="65">
        <v>2006</v>
      </c>
      <c r="L711" s="65" t="s">
        <v>489</v>
      </c>
      <c r="M711" s="6">
        <f t="shared" si="10"/>
        <v>192368</v>
      </c>
    </row>
    <row r="712" spans="1:13" x14ac:dyDescent="0.2">
      <c r="A712" s="59">
        <v>2006</v>
      </c>
      <c r="B712" s="59" t="s">
        <v>490</v>
      </c>
      <c r="C712" s="62">
        <v>227975</v>
      </c>
      <c r="G712" s="65">
        <v>2006</v>
      </c>
      <c r="H712" s="65" t="s">
        <v>490</v>
      </c>
      <c r="I712" s="62">
        <v>35461</v>
      </c>
      <c r="K712" s="65">
        <v>2006</v>
      </c>
      <c r="L712" s="65" t="s">
        <v>490</v>
      </c>
      <c r="M712" s="6">
        <f t="shared" si="10"/>
        <v>192514</v>
      </c>
    </row>
    <row r="713" spans="1:13" x14ac:dyDescent="0.2">
      <c r="A713" s="59">
        <v>2006</v>
      </c>
      <c r="B713" s="59" t="s">
        <v>491</v>
      </c>
      <c r="C713" s="62">
        <v>228199</v>
      </c>
      <c r="G713" s="65">
        <v>2006</v>
      </c>
      <c r="H713" s="65" t="s">
        <v>491</v>
      </c>
      <c r="I713" s="62">
        <v>35509</v>
      </c>
      <c r="K713" s="65">
        <v>2006</v>
      </c>
      <c r="L713" s="65" t="s">
        <v>491</v>
      </c>
      <c r="M713" s="6">
        <f t="shared" si="10"/>
        <v>192690</v>
      </c>
    </row>
    <row r="714" spans="1:13" x14ac:dyDescent="0.2">
      <c r="A714" s="59">
        <v>2006</v>
      </c>
      <c r="B714" s="59" t="s">
        <v>492</v>
      </c>
      <c r="C714" s="62">
        <v>228428</v>
      </c>
      <c r="G714" s="65">
        <v>2006</v>
      </c>
      <c r="H714" s="65" t="s">
        <v>492</v>
      </c>
      <c r="I714" s="62">
        <v>35554</v>
      </c>
      <c r="K714" s="65">
        <v>2006</v>
      </c>
      <c r="L714" s="65" t="s">
        <v>492</v>
      </c>
      <c r="M714" s="6">
        <f t="shared" si="10"/>
        <v>192874</v>
      </c>
    </row>
    <row r="715" spans="1:13" x14ac:dyDescent="0.2">
      <c r="A715" s="59">
        <v>2006</v>
      </c>
      <c r="B715" s="59" t="s">
        <v>493</v>
      </c>
      <c r="C715" s="62">
        <v>228671</v>
      </c>
      <c r="G715" s="65">
        <v>2006</v>
      </c>
      <c r="H715" s="65" t="s">
        <v>493</v>
      </c>
      <c r="I715" s="62">
        <v>35607</v>
      </c>
      <c r="K715" s="65">
        <v>2006</v>
      </c>
      <c r="L715" s="65" t="s">
        <v>493</v>
      </c>
      <c r="M715" s="6">
        <f t="shared" si="10"/>
        <v>193064</v>
      </c>
    </row>
    <row r="716" spans="1:13" x14ac:dyDescent="0.2">
      <c r="A716" s="59">
        <v>2006</v>
      </c>
      <c r="B716" s="59" t="s">
        <v>494</v>
      </c>
      <c r="C716" s="62">
        <v>228912</v>
      </c>
      <c r="G716" s="65">
        <v>2006</v>
      </c>
      <c r="H716" s="65" t="s">
        <v>494</v>
      </c>
      <c r="I716" s="62">
        <v>35625</v>
      </c>
      <c r="K716" s="65">
        <v>2006</v>
      </c>
      <c r="L716" s="65" t="s">
        <v>494</v>
      </c>
      <c r="M716" s="6">
        <f t="shared" si="10"/>
        <v>193287</v>
      </c>
    </row>
    <row r="717" spans="1:13" x14ac:dyDescent="0.2">
      <c r="A717" s="59">
        <v>2006</v>
      </c>
      <c r="B717" s="59" t="s">
        <v>495</v>
      </c>
      <c r="C717" s="62">
        <v>229167</v>
      </c>
      <c r="G717" s="65">
        <v>2006</v>
      </c>
      <c r="H717" s="65" t="s">
        <v>495</v>
      </c>
      <c r="I717" s="62">
        <v>35671</v>
      </c>
      <c r="K717" s="65">
        <v>2006</v>
      </c>
      <c r="L717" s="65" t="s">
        <v>495</v>
      </c>
      <c r="M717" s="6">
        <f t="shared" si="10"/>
        <v>193496</v>
      </c>
    </row>
    <row r="718" spans="1:13" x14ac:dyDescent="0.2">
      <c r="A718" s="59">
        <v>2006</v>
      </c>
      <c r="B718" s="59" t="s">
        <v>496</v>
      </c>
      <c r="C718" s="62">
        <v>229420</v>
      </c>
      <c r="G718" s="65">
        <v>2006</v>
      </c>
      <c r="H718" s="65" t="s">
        <v>496</v>
      </c>
      <c r="I718" s="62">
        <v>35733</v>
      </c>
      <c r="K718" s="65">
        <v>2006</v>
      </c>
      <c r="L718" s="65" t="s">
        <v>496</v>
      </c>
      <c r="M718" s="6">
        <f t="shared" si="10"/>
        <v>193687</v>
      </c>
    </row>
    <row r="719" spans="1:13" x14ac:dyDescent="0.2">
      <c r="A719" s="59">
        <v>2006</v>
      </c>
      <c r="B719" s="59" t="s">
        <v>497</v>
      </c>
      <c r="C719" s="62">
        <v>229675</v>
      </c>
      <c r="G719" s="65">
        <v>2006</v>
      </c>
      <c r="H719" s="65" t="s">
        <v>497</v>
      </c>
      <c r="I719" s="62">
        <v>35797</v>
      </c>
      <c r="K719" s="65">
        <v>2006</v>
      </c>
      <c r="L719" s="65" t="s">
        <v>497</v>
      </c>
      <c r="M719" s="6">
        <f t="shared" ref="M719:M783" si="11">C719-I719</f>
        <v>193878</v>
      </c>
    </row>
    <row r="720" spans="1:13" x14ac:dyDescent="0.2">
      <c r="A720" s="59">
        <v>2006</v>
      </c>
      <c r="B720" s="59" t="s">
        <v>498</v>
      </c>
      <c r="C720" s="62">
        <v>229905</v>
      </c>
      <c r="G720" s="65">
        <v>2006</v>
      </c>
      <c r="H720" s="65" t="s">
        <v>498</v>
      </c>
      <c r="I720" s="62">
        <v>35804</v>
      </c>
      <c r="K720" s="65">
        <v>2006</v>
      </c>
      <c r="L720" s="65" t="s">
        <v>498</v>
      </c>
      <c r="M720" s="6">
        <f t="shared" si="11"/>
        <v>194101</v>
      </c>
    </row>
    <row r="721" spans="1:13" x14ac:dyDescent="0.2">
      <c r="A721" s="59">
        <v>2006</v>
      </c>
      <c r="B721" s="59" t="s">
        <v>499</v>
      </c>
      <c r="C721" s="62">
        <v>230108</v>
      </c>
      <c r="G721" s="65">
        <v>2006</v>
      </c>
      <c r="H721" s="65" t="s">
        <v>499</v>
      </c>
      <c r="I721" s="62">
        <v>35841</v>
      </c>
      <c r="K721" s="65">
        <v>2006</v>
      </c>
      <c r="L721" s="65" t="s">
        <v>499</v>
      </c>
      <c r="M721" s="6">
        <f t="shared" si="11"/>
        <v>194267</v>
      </c>
    </row>
    <row r="722" spans="1:13" x14ac:dyDescent="0.2">
      <c r="A722" s="59">
        <v>2007</v>
      </c>
      <c r="B722" s="59" t="s">
        <v>488</v>
      </c>
      <c r="C722" s="62">
        <v>230650</v>
      </c>
      <c r="G722" s="65">
        <v>2007</v>
      </c>
      <c r="H722" s="65" t="s">
        <v>488</v>
      </c>
      <c r="I722" s="62">
        <v>35946</v>
      </c>
      <c r="K722" s="65">
        <v>2007</v>
      </c>
      <c r="L722" s="65" t="s">
        <v>488</v>
      </c>
      <c r="M722" s="6">
        <f t="shared" si="11"/>
        <v>194704</v>
      </c>
    </row>
    <row r="723" spans="1:13" x14ac:dyDescent="0.2">
      <c r="A723" s="59">
        <v>2007</v>
      </c>
      <c r="B723" s="59" t="s">
        <v>489</v>
      </c>
      <c r="C723" s="62">
        <v>230834</v>
      </c>
      <c r="G723" s="65">
        <v>2007</v>
      </c>
      <c r="H723" s="65" t="s">
        <v>489</v>
      </c>
      <c r="I723" s="62">
        <v>35956</v>
      </c>
      <c r="K723" s="65">
        <v>2007</v>
      </c>
      <c r="L723" s="65" t="s">
        <v>489</v>
      </c>
      <c r="M723" s="6">
        <f t="shared" si="11"/>
        <v>194878</v>
      </c>
    </row>
    <row r="724" spans="1:13" x14ac:dyDescent="0.2">
      <c r="A724" s="59">
        <v>2007</v>
      </c>
      <c r="B724" s="59" t="s">
        <v>490</v>
      </c>
      <c r="C724" s="62">
        <v>231034</v>
      </c>
      <c r="G724" s="65">
        <v>2007</v>
      </c>
      <c r="H724" s="65" t="s">
        <v>490</v>
      </c>
      <c r="I724" s="62">
        <v>36013</v>
      </c>
      <c r="K724" s="65">
        <v>2007</v>
      </c>
      <c r="L724" s="65" t="s">
        <v>490</v>
      </c>
      <c r="M724" s="6">
        <f t="shared" si="11"/>
        <v>195021</v>
      </c>
    </row>
    <row r="725" spans="1:13" x14ac:dyDescent="0.2">
      <c r="A725" s="59">
        <v>2007</v>
      </c>
      <c r="B725" s="59" t="s">
        <v>491</v>
      </c>
      <c r="C725" s="62">
        <v>231253</v>
      </c>
      <c r="G725" s="65">
        <v>2007</v>
      </c>
      <c r="H725" s="65" t="s">
        <v>491</v>
      </c>
      <c r="I725" s="62">
        <v>36048</v>
      </c>
      <c r="K725" s="65">
        <v>2007</v>
      </c>
      <c r="L725" s="65" t="s">
        <v>491</v>
      </c>
      <c r="M725" s="6">
        <f t="shared" si="11"/>
        <v>195205</v>
      </c>
    </row>
    <row r="726" spans="1:13" x14ac:dyDescent="0.2">
      <c r="A726" s="59">
        <v>2007</v>
      </c>
      <c r="B726" s="59" t="s">
        <v>492</v>
      </c>
      <c r="C726" s="62">
        <v>231480</v>
      </c>
      <c r="G726" s="65">
        <v>2007</v>
      </c>
      <c r="H726" s="65" t="s">
        <v>492</v>
      </c>
      <c r="I726" s="62">
        <v>36133</v>
      </c>
      <c r="K726" s="65">
        <v>2007</v>
      </c>
      <c r="L726" s="65" t="s">
        <v>492</v>
      </c>
      <c r="M726" s="6">
        <f t="shared" si="11"/>
        <v>195347</v>
      </c>
    </row>
    <row r="727" spans="1:13" x14ac:dyDescent="0.2">
      <c r="A727" s="59">
        <v>2007</v>
      </c>
      <c r="B727" s="59" t="s">
        <v>493</v>
      </c>
      <c r="C727" s="62">
        <v>231713</v>
      </c>
      <c r="G727" s="65">
        <v>2007</v>
      </c>
      <c r="H727" s="65" t="s">
        <v>493</v>
      </c>
      <c r="I727" s="62">
        <v>36207</v>
      </c>
      <c r="K727" s="65">
        <v>2007</v>
      </c>
      <c r="L727" s="65" t="s">
        <v>493</v>
      </c>
      <c r="M727" s="6">
        <f t="shared" si="11"/>
        <v>195506</v>
      </c>
    </row>
    <row r="728" spans="1:13" x14ac:dyDescent="0.2">
      <c r="A728" s="59">
        <v>2007</v>
      </c>
      <c r="B728" s="59" t="s">
        <v>494</v>
      </c>
      <c r="C728" s="62">
        <v>231958</v>
      </c>
      <c r="G728" s="65">
        <v>2007</v>
      </c>
      <c r="H728" s="65" t="s">
        <v>494</v>
      </c>
      <c r="I728" s="62">
        <v>36234</v>
      </c>
      <c r="K728" s="65">
        <v>2007</v>
      </c>
      <c r="L728" s="65" t="s">
        <v>494</v>
      </c>
      <c r="M728" s="6">
        <f t="shared" si="11"/>
        <v>195724</v>
      </c>
    </row>
    <row r="729" spans="1:13" x14ac:dyDescent="0.2">
      <c r="A729" s="59">
        <v>2007</v>
      </c>
      <c r="B729" s="59" t="s">
        <v>495</v>
      </c>
      <c r="C729" s="62">
        <v>232211</v>
      </c>
      <c r="G729" s="65">
        <v>2007</v>
      </c>
      <c r="H729" s="65" t="s">
        <v>495</v>
      </c>
      <c r="I729" s="62">
        <v>36290</v>
      </c>
      <c r="K729" s="65">
        <v>2007</v>
      </c>
      <c r="L729" s="65" t="s">
        <v>495</v>
      </c>
      <c r="M729" s="6">
        <f t="shared" si="11"/>
        <v>195921</v>
      </c>
    </row>
    <row r="730" spans="1:13" x14ac:dyDescent="0.2">
      <c r="A730" s="59">
        <v>2007</v>
      </c>
      <c r="B730" s="59" t="s">
        <v>496</v>
      </c>
      <c r="C730" s="62">
        <v>232461</v>
      </c>
      <c r="G730" s="65">
        <v>2007</v>
      </c>
      <c r="H730" s="65" t="s">
        <v>496</v>
      </c>
      <c r="I730" s="62">
        <v>36351</v>
      </c>
      <c r="K730" s="65">
        <v>2007</v>
      </c>
      <c r="L730" s="65" t="s">
        <v>496</v>
      </c>
      <c r="M730" s="6">
        <f t="shared" si="11"/>
        <v>196110</v>
      </c>
    </row>
    <row r="731" spans="1:13" x14ac:dyDescent="0.2">
      <c r="A731" s="59">
        <v>2007</v>
      </c>
      <c r="B731" s="59" t="s">
        <v>497</v>
      </c>
      <c r="C731" s="62">
        <v>232715</v>
      </c>
      <c r="G731" s="65">
        <v>2007</v>
      </c>
      <c r="H731" s="65" t="s">
        <v>497</v>
      </c>
      <c r="I731" s="62">
        <v>36444</v>
      </c>
      <c r="K731" s="65">
        <v>2007</v>
      </c>
      <c r="L731" s="65" t="s">
        <v>497</v>
      </c>
      <c r="M731" s="6">
        <f t="shared" si="11"/>
        <v>196271</v>
      </c>
    </row>
    <row r="732" spans="1:13" x14ac:dyDescent="0.2">
      <c r="A732" s="59">
        <v>2007</v>
      </c>
      <c r="B732" s="59" t="s">
        <v>498</v>
      </c>
      <c r="C732" s="62">
        <v>232939</v>
      </c>
      <c r="G732" s="65">
        <v>2007</v>
      </c>
      <c r="H732" s="65" t="s">
        <v>498</v>
      </c>
      <c r="I732" s="62">
        <v>36511</v>
      </c>
      <c r="K732" s="65">
        <v>2007</v>
      </c>
      <c r="L732" s="65" t="s">
        <v>498</v>
      </c>
      <c r="M732" s="6">
        <f t="shared" si="11"/>
        <v>196428</v>
      </c>
    </row>
    <row r="733" spans="1:13" x14ac:dyDescent="0.2">
      <c r="A733" s="59">
        <v>2007</v>
      </c>
      <c r="B733" s="59" t="s">
        <v>499</v>
      </c>
      <c r="C733" s="62">
        <v>233156</v>
      </c>
      <c r="G733" s="65">
        <v>2007</v>
      </c>
      <c r="H733" s="65" t="s">
        <v>499</v>
      </c>
      <c r="I733" s="62">
        <v>36603</v>
      </c>
      <c r="K733" s="65">
        <v>2007</v>
      </c>
      <c r="L733" s="65" t="s">
        <v>499</v>
      </c>
      <c r="M733" s="6">
        <f t="shared" si="11"/>
        <v>196553</v>
      </c>
    </row>
    <row r="734" spans="1:13" x14ac:dyDescent="0.2">
      <c r="A734" s="59">
        <v>2008</v>
      </c>
      <c r="B734" s="59" t="s">
        <v>488</v>
      </c>
      <c r="C734" s="62">
        <v>232616</v>
      </c>
      <c r="G734" s="65">
        <v>2008</v>
      </c>
      <c r="H734" s="65" t="s">
        <v>488</v>
      </c>
      <c r="I734" s="62">
        <v>36810</v>
      </c>
      <c r="K734" s="65">
        <v>2008</v>
      </c>
      <c r="L734" s="65" t="s">
        <v>488</v>
      </c>
      <c r="M734" s="6">
        <f t="shared" si="11"/>
        <v>195806</v>
      </c>
    </row>
    <row r="735" spans="1:13" x14ac:dyDescent="0.2">
      <c r="A735" s="59">
        <v>2008</v>
      </c>
      <c r="B735" s="59" t="s">
        <v>489</v>
      </c>
      <c r="C735" s="62">
        <v>232809</v>
      </c>
      <c r="G735" s="65">
        <v>2008</v>
      </c>
      <c r="H735" s="65" t="s">
        <v>489</v>
      </c>
      <c r="I735" s="62">
        <v>36866</v>
      </c>
      <c r="K735" s="65">
        <v>2008</v>
      </c>
      <c r="L735" s="65" t="s">
        <v>489</v>
      </c>
      <c r="M735" s="6">
        <f t="shared" si="11"/>
        <v>195943</v>
      </c>
    </row>
    <row r="736" spans="1:13" x14ac:dyDescent="0.2">
      <c r="A736" s="59">
        <v>2008</v>
      </c>
      <c r="B736" s="59" t="s">
        <v>490</v>
      </c>
      <c r="C736" s="62">
        <v>232995</v>
      </c>
      <c r="G736" s="65">
        <v>2008</v>
      </c>
      <c r="H736" s="65" t="s">
        <v>490</v>
      </c>
      <c r="I736" s="62">
        <v>36925</v>
      </c>
      <c r="K736" s="65">
        <v>2008</v>
      </c>
      <c r="L736" s="65" t="s">
        <v>490</v>
      </c>
      <c r="M736" s="6">
        <f t="shared" si="11"/>
        <v>196070</v>
      </c>
    </row>
    <row r="737" spans="1:13" x14ac:dyDescent="0.2">
      <c r="A737" s="59">
        <v>2008</v>
      </c>
      <c r="B737" s="59" t="s">
        <v>491</v>
      </c>
      <c r="C737" s="62">
        <v>233198</v>
      </c>
      <c r="G737" s="65">
        <v>2008</v>
      </c>
      <c r="H737" s="65" t="s">
        <v>491</v>
      </c>
      <c r="I737" s="62">
        <v>37002</v>
      </c>
      <c r="K737" s="65">
        <v>2008</v>
      </c>
      <c r="L737" s="65" t="s">
        <v>491</v>
      </c>
      <c r="M737" s="6">
        <f t="shared" si="11"/>
        <v>196196</v>
      </c>
    </row>
    <row r="738" spans="1:13" x14ac:dyDescent="0.2">
      <c r="A738" s="59">
        <v>2008</v>
      </c>
      <c r="B738" s="59" t="s">
        <v>492</v>
      </c>
      <c r="C738" s="62">
        <v>233405</v>
      </c>
      <c r="G738" s="65">
        <v>2008</v>
      </c>
      <c r="H738" s="65" t="s">
        <v>492</v>
      </c>
      <c r="I738" s="62">
        <v>37054</v>
      </c>
      <c r="K738" s="65">
        <v>2008</v>
      </c>
      <c r="L738" s="65" t="s">
        <v>492</v>
      </c>
      <c r="M738" s="6">
        <f t="shared" si="11"/>
        <v>196351</v>
      </c>
    </row>
    <row r="739" spans="1:13" x14ac:dyDescent="0.2">
      <c r="A739" s="59">
        <v>2008</v>
      </c>
      <c r="B739" s="59" t="s">
        <v>493</v>
      </c>
      <c r="C739" s="62">
        <v>233627</v>
      </c>
      <c r="G739" s="65">
        <v>2008</v>
      </c>
      <c r="H739" s="65" t="s">
        <v>493</v>
      </c>
      <c r="I739" s="62">
        <v>37110</v>
      </c>
      <c r="K739" s="65">
        <v>2008</v>
      </c>
      <c r="L739" s="65" t="s">
        <v>493</v>
      </c>
      <c r="M739" s="6">
        <f t="shared" si="11"/>
        <v>196517</v>
      </c>
    </row>
    <row r="740" spans="1:13" x14ac:dyDescent="0.2">
      <c r="A740" s="59">
        <v>2008</v>
      </c>
      <c r="B740" s="59" t="s">
        <v>494</v>
      </c>
      <c r="C740" s="62">
        <v>233864</v>
      </c>
      <c r="G740" s="65">
        <v>2008</v>
      </c>
      <c r="H740" s="65" t="s">
        <v>494</v>
      </c>
      <c r="I740" s="62">
        <v>37165</v>
      </c>
      <c r="K740" s="65">
        <v>2008</v>
      </c>
      <c r="L740" s="65" t="s">
        <v>494</v>
      </c>
      <c r="M740" s="6">
        <f t="shared" si="11"/>
        <v>196699</v>
      </c>
    </row>
    <row r="741" spans="1:13" x14ac:dyDescent="0.2">
      <c r="A741" s="59">
        <v>2008</v>
      </c>
      <c r="B741" s="59" t="s">
        <v>495</v>
      </c>
      <c r="C741" s="62">
        <v>234107</v>
      </c>
      <c r="G741" s="65">
        <v>2008</v>
      </c>
      <c r="H741" s="65" t="s">
        <v>495</v>
      </c>
      <c r="I741" s="62">
        <v>37247</v>
      </c>
      <c r="K741" s="65">
        <v>2008</v>
      </c>
      <c r="L741" s="65" t="s">
        <v>495</v>
      </c>
      <c r="M741" s="6">
        <f t="shared" si="11"/>
        <v>196860</v>
      </c>
    </row>
    <row r="742" spans="1:13" x14ac:dyDescent="0.2">
      <c r="A742" s="59">
        <v>2008</v>
      </c>
      <c r="B742" s="59" t="s">
        <v>496</v>
      </c>
      <c r="C742" s="62">
        <v>234360</v>
      </c>
      <c r="G742" s="65">
        <v>2008</v>
      </c>
      <c r="H742" s="65" t="s">
        <v>496</v>
      </c>
      <c r="I742" s="62">
        <v>37318</v>
      </c>
      <c r="K742" s="65">
        <v>2008</v>
      </c>
      <c r="L742" s="65" t="s">
        <v>496</v>
      </c>
      <c r="M742" s="6">
        <f t="shared" si="11"/>
        <v>197042</v>
      </c>
    </row>
    <row r="743" spans="1:13" x14ac:dyDescent="0.2">
      <c r="A743" s="59">
        <v>2008</v>
      </c>
      <c r="B743" s="59" t="s">
        <v>497</v>
      </c>
      <c r="C743" s="62">
        <v>234612</v>
      </c>
      <c r="G743" s="65">
        <v>2008</v>
      </c>
      <c r="H743" s="65" t="s">
        <v>497</v>
      </c>
      <c r="I743" s="62">
        <v>37437</v>
      </c>
      <c r="K743" s="65">
        <v>2008</v>
      </c>
      <c r="L743" s="65" t="s">
        <v>497</v>
      </c>
      <c r="M743" s="6">
        <f t="shared" si="11"/>
        <v>197175</v>
      </c>
    </row>
    <row r="744" spans="1:13" x14ac:dyDescent="0.2">
      <c r="A744" s="59">
        <v>2008</v>
      </c>
      <c r="B744" s="59" t="s">
        <v>498</v>
      </c>
      <c r="C744" s="62">
        <v>234828</v>
      </c>
      <c r="G744" s="65">
        <v>2008</v>
      </c>
      <c r="H744" s="65" t="s">
        <v>498</v>
      </c>
      <c r="I744" s="62">
        <v>37481</v>
      </c>
      <c r="K744" s="65">
        <v>2008</v>
      </c>
      <c r="L744" s="65" t="s">
        <v>498</v>
      </c>
      <c r="M744" s="6">
        <f t="shared" si="11"/>
        <v>197347</v>
      </c>
    </row>
    <row r="745" spans="1:13" x14ac:dyDescent="0.2">
      <c r="A745" s="59">
        <v>2008</v>
      </c>
      <c r="B745" s="59" t="s">
        <v>499</v>
      </c>
      <c r="C745" s="62">
        <v>235035</v>
      </c>
      <c r="G745" s="65">
        <v>2008</v>
      </c>
      <c r="H745" s="65" t="s">
        <v>499</v>
      </c>
      <c r="I745" s="62">
        <v>37522</v>
      </c>
      <c r="K745" s="65">
        <v>2008</v>
      </c>
      <c r="L745" s="65" t="s">
        <v>499</v>
      </c>
      <c r="M745" s="6">
        <f t="shared" si="11"/>
        <v>197513</v>
      </c>
    </row>
    <row r="746" spans="1:13" x14ac:dyDescent="0.2">
      <c r="A746" s="59">
        <v>2009</v>
      </c>
      <c r="B746" s="59" t="s">
        <v>488</v>
      </c>
      <c r="C746" s="62">
        <v>234739</v>
      </c>
      <c r="G746" s="65">
        <v>2009</v>
      </c>
      <c r="H746" s="65" t="s">
        <v>488</v>
      </c>
      <c r="I746" s="62">
        <v>37677</v>
      </c>
      <c r="K746" s="65">
        <v>2009</v>
      </c>
      <c r="L746" s="65" t="s">
        <v>488</v>
      </c>
      <c r="M746" s="6">
        <f t="shared" si="11"/>
        <v>197062</v>
      </c>
    </row>
    <row r="747" spans="1:13" x14ac:dyDescent="0.2">
      <c r="A747" s="59">
        <v>2009</v>
      </c>
      <c r="B747" s="59" t="s">
        <v>489</v>
      </c>
      <c r="C747" s="62">
        <v>234913</v>
      </c>
      <c r="G747" s="65">
        <v>2009</v>
      </c>
      <c r="H747" s="65" t="s">
        <v>489</v>
      </c>
      <c r="I747" s="62">
        <v>37709</v>
      </c>
      <c r="K747" s="65">
        <v>2009</v>
      </c>
      <c r="L747" s="65" t="s">
        <v>489</v>
      </c>
      <c r="M747" s="6">
        <f t="shared" si="11"/>
        <v>197204</v>
      </c>
    </row>
    <row r="748" spans="1:13" x14ac:dyDescent="0.2">
      <c r="A748" s="59">
        <v>2009</v>
      </c>
      <c r="B748" s="59" t="s">
        <v>490</v>
      </c>
      <c r="C748" s="62">
        <v>235086</v>
      </c>
      <c r="G748" s="65">
        <v>2009</v>
      </c>
      <c r="H748" s="65" t="s">
        <v>490</v>
      </c>
      <c r="I748" s="62">
        <v>37782</v>
      </c>
      <c r="K748" s="65">
        <v>2009</v>
      </c>
      <c r="L748" s="65" t="s">
        <v>490</v>
      </c>
      <c r="M748" s="6">
        <f t="shared" si="11"/>
        <v>197304</v>
      </c>
    </row>
    <row r="749" spans="1:13" x14ac:dyDescent="0.2">
      <c r="A749" s="59">
        <v>2009</v>
      </c>
      <c r="B749" s="59" t="s">
        <v>491</v>
      </c>
      <c r="C749" s="62">
        <v>235271</v>
      </c>
      <c r="G749" s="65">
        <v>2009</v>
      </c>
      <c r="H749" s="65" t="s">
        <v>491</v>
      </c>
      <c r="I749" s="62">
        <v>37861</v>
      </c>
      <c r="K749" s="65">
        <v>2009</v>
      </c>
      <c r="L749" s="65" t="s">
        <v>491</v>
      </c>
      <c r="M749" s="6">
        <f t="shared" si="11"/>
        <v>197410</v>
      </c>
    </row>
    <row r="750" spans="1:13" x14ac:dyDescent="0.2">
      <c r="A750" s="59">
        <v>2009</v>
      </c>
      <c r="B750" s="59" t="s">
        <v>492</v>
      </c>
      <c r="C750" s="62">
        <v>235452</v>
      </c>
      <c r="G750" s="65">
        <v>2009</v>
      </c>
      <c r="H750" s="65" t="s">
        <v>492</v>
      </c>
      <c r="I750" s="62">
        <v>37905</v>
      </c>
      <c r="K750" s="65">
        <v>2009</v>
      </c>
      <c r="L750" s="65" t="s">
        <v>492</v>
      </c>
      <c r="M750" s="6">
        <f t="shared" si="11"/>
        <v>197547</v>
      </c>
    </row>
    <row r="751" spans="1:13" x14ac:dyDescent="0.2">
      <c r="A751" s="59">
        <v>2009</v>
      </c>
      <c r="B751" s="59" t="s">
        <v>493</v>
      </c>
      <c r="C751" s="62">
        <v>235655</v>
      </c>
      <c r="G751" s="65">
        <v>2009</v>
      </c>
      <c r="H751" s="65" t="s">
        <v>493</v>
      </c>
      <c r="I751" s="62">
        <v>37967</v>
      </c>
      <c r="K751" s="65">
        <v>2009</v>
      </c>
      <c r="L751" s="65" t="s">
        <v>493</v>
      </c>
      <c r="M751" s="6">
        <f t="shared" si="11"/>
        <v>197688</v>
      </c>
    </row>
    <row r="752" spans="1:13" x14ac:dyDescent="0.2">
      <c r="A752" s="59">
        <v>2009</v>
      </c>
      <c r="B752" s="59" t="s">
        <v>494</v>
      </c>
      <c r="C752" s="62">
        <v>235870</v>
      </c>
      <c r="G752" s="65">
        <v>2009</v>
      </c>
      <c r="H752" s="65" t="s">
        <v>494</v>
      </c>
      <c r="I752" s="62">
        <v>37979</v>
      </c>
      <c r="K752" s="65">
        <v>2009</v>
      </c>
      <c r="L752" s="65" t="s">
        <v>494</v>
      </c>
      <c r="M752" s="6">
        <f t="shared" si="11"/>
        <v>197891</v>
      </c>
    </row>
    <row r="753" spans="1:13" x14ac:dyDescent="0.2">
      <c r="A753" s="59">
        <v>2009</v>
      </c>
      <c r="B753" s="59" t="s">
        <v>495</v>
      </c>
      <c r="C753" s="62">
        <v>236087</v>
      </c>
      <c r="G753" s="65">
        <v>2009</v>
      </c>
      <c r="H753" s="65" t="s">
        <v>495</v>
      </c>
      <c r="I753" s="62">
        <v>38059</v>
      </c>
      <c r="K753" s="65">
        <v>2009</v>
      </c>
      <c r="L753" s="65" t="s">
        <v>495</v>
      </c>
      <c r="M753" s="6">
        <f t="shared" si="11"/>
        <v>198028</v>
      </c>
    </row>
    <row r="754" spans="1:13" x14ac:dyDescent="0.2">
      <c r="A754" s="59">
        <v>2009</v>
      </c>
      <c r="B754" s="59" t="s">
        <v>496</v>
      </c>
      <c r="C754" s="62">
        <v>236322</v>
      </c>
      <c r="G754" s="65">
        <v>2009</v>
      </c>
      <c r="H754" s="65" t="s">
        <v>496</v>
      </c>
      <c r="I754" s="62">
        <v>38143</v>
      </c>
      <c r="K754" s="65">
        <v>2009</v>
      </c>
      <c r="L754" s="65" t="s">
        <v>496</v>
      </c>
      <c r="M754" s="6">
        <f t="shared" si="11"/>
        <v>198179</v>
      </c>
    </row>
    <row r="755" spans="1:13" x14ac:dyDescent="0.2">
      <c r="A755" s="59">
        <v>2009</v>
      </c>
      <c r="B755" s="59" t="s">
        <v>497</v>
      </c>
      <c r="C755" s="62">
        <v>236550</v>
      </c>
      <c r="G755" s="65">
        <v>2009</v>
      </c>
      <c r="H755" s="65" t="s">
        <v>497</v>
      </c>
      <c r="I755" s="62">
        <v>38232</v>
      </c>
      <c r="K755" s="65">
        <v>2009</v>
      </c>
      <c r="L755" s="65" t="s">
        <v>497</v>
      </c>
      <c r="M755" s="6">
        <f t="shared" si="11"/>
        <v>198318</v>
      </c>
    </row>
    <row r="756" spans="1:13" x14ac:dyDescent="0.2">
      <c r="A756" s="59">
        <v>2009</v>
      </c>
      <c r="B756" s="59" t="s">
        <v>498</v>
      </c>
      <c r="C756" s="62">
        <v>236743</v>
      </c>
      <c r="G756" s="65">
        <v>2009</v>
      </c>
      <c r="H756" s="65" t="s">
        <v>498</v>
      </c>
      <c r="I756" s="62">
        <v>38297</v>
      </c>
      <c r="K756" s="65">
        <v>2009</v>
      </c>
      <c r="L756" s="65" t="s">
        <v>498</v>
      </c>
      <c r="M756" s="6">
        <f t="shared" si="11"/>
        <v>198446</v>
      </c>
    </row>
    <row r="757" spans="1:13" x14ac:dyDescent="0.2">
      <c r="A757" s="59">
        <v>2009</v>
      </c>
      <c r="B757" s="59" t="s">
        <v>499</v>
      </c>
      <c r="C757" s="62">
        <v>236924</v>
      </c>
      <c r="G757" s="65">
        <v>2009</v>
      </c>
      <c r="H757" s="65" t="s">
        <v>499</v>
      </c>
      <c r="I757" s="62">
        <v>38362</v>
      </c>
      <c r="K757" s="65">
        <v>2009</v>
      </c>
      <c r="L757" s="65" t="s">
        <v>499</v>
      </c>
      <c r="M757" s="6">
        <f t="shared" si="11"/>
        <v>198562</v>
      </c>
    </row>
    <row r="758" spans="1:13" x14ac:dyDescent="0.2">
      <c r="A758" s="59">
        <v>2010</v>
      </c>
      <c r="B758" s="59" t="s">
        <v>488</v>
      </c>
      <c r="C758" s="62">
        <v>236832</v>
      </c>
      <c r="G758" s="65">
        <v>2010</v>
      </c>
      <c r="H758" s="65" t="s">
        <v>488</v>
      </c>
      <c r="I758" s="62">
        <v>38401</v>
      </c>
      <c r="K758" s="65">
        <v>2010</v>
      </c>
      <c r="L758" s="65" t="s">
        <v>488</v>
      </c>
      <c r="M758" s="6">
        <f t="shared" si="11"/>
        <v>198431</v>
      </c>
    </row>
    <row r="759" spans="1:13" x14ac:dyDescent="0.2">
      <c r="A759" s="59">
        <v>2010</v>
      </c>
      <c r="B759" s="59" t="s">
        <v>489</v>
      </c>
      <c r="C759" s="62">
        <v>236998</v>
      </c>
      <c r="G759" s="65">
        <v>2010</v>
      </c>
      <c r="H759" s="65" t="s">
        <v>489</v>
      </c>
      <c r="I759" s="62">
        <v>38444</v>
      </c>
      <c r="K759" s="65">
        <v>2010</v>
      </c>
      <c r="L759" s="65" t="s">
        <v>489</v>
      </c>
      <c r="M759" s="6">
        <f t="shared" si="11"/>
        <v>198554</v>
      </c>
    </row>
    <row r="760" spans="1:13" x14ac:dyDescent="0.2">
      <c r="A760" s="59">
        <v>2010</v>
      </c>
      <c r="B760" s="59" t="s">
        <v>490</v>
      </c>
      <c r="C760" s="62">
        <v>237159</v>
      </c>
      <c r="G760" s="65">
        <v>2010</v>
      </c>
      <c r="H760" s="65" t="s">
        <v>490</v>
      </c>
      <c r="I760" s="62">
        <v>38499</v>
      </c>
      <c r="K760" s="65">
        <v>2010</v>
      </c>
      <c r="L760" s="65" t="s">
        <v>490</v>
      </c>
      <c r="M760" s="6">
        <f t="shared" si="11"/>
        <v>198660</v>
      </c>
    </row>
    <row r="761" spans="1:13" x14ac:dyDescent="0.2">
      <c r="A761" s="59">
        <v>2010</v>
      </c>
      <c r="B761" s="59" t="s">
        <v>491</v>
      </c>
      <c r="C761" s="62">
        <v>237329</v>
      </c>
      <c r="G761" s="65">
        <v>2010</v>
      </c>
      <c r="H761" s="65" t="s">
        <v>491</v>
      </c>
      <c r="I761" s="62">
        <v>38573</v>
      </c>
      <c r="K761" s="65">
        <v>2010</v>
      </c>
      <c r="L761" s="65" t="s">
        <v>491</v>
      </c>
      <c r="M761" s="6">
        <f t="shared" si="11"/>
        <v>198756</v>
      </c>
    </row>
    <row r="762" spans="1:13" x14ac:dyDescent="0.2">
      <c r="A762" s="59">
        <v>2010</v>
      </c>
      <c r="B762" s="59" t="s">
        <v>492</v>
      </c>
      <c r="C762" s="62">
        <v>237499</v>
      </c>
      <c r="G762" s="65">
        <v>2010</v>
      </c>
      <c r="H762" s="65" t="s">
        <v>492</v>
      </c>
      <c r="I762" s="62">
        <v>38588</v>
      </c>
      <c r="K762" s="65">
        <v>2010</v>
      </c>
      <c r="L762" s="65" t="s">
        <v>492</v>
      </c>
      <c r="M762" s="6">
        <f t="shared" si="11"/>
        <v>198911</v>
      </c>
    </row>
    <row r="763" spans="1:13" x14ac:dyDescent="0.2">
      <c r="A763" s="59">
        <v>2010</v>
      </c>
      <c r="B763" s="59" t="s">
        <v>493</v>
      </c>
      <c r="C763" s="62">
        <v>237690</v>
      </c>
      <c r="G763" s="65">
        <v>2010</v>
      </c>
      <c r="H763" s="65" t="s">
        <v>493</v>
      </c>
      <c r="I763" s="62">
        <v>38668</v>
      </c>
      <c r="K763" s="65">
        <v>2010</v>
      </c>
      <c r="L763" s="65" t="s">
        <v>493</v>
      </c>
      <c r="M763" s="6">
        <f t="shared" si="11"/>
        <v>199022</v>
      </c>
    </row>
    <row r="764" spans="1:13" x14ac:dyDescent="0.2">
      <c r="A764" s="59">
        <v>2010</v>
      </c>
      <c r="B764" s="59" t="s">
        <v>494</v>
      </c>
      <c r="C764" s="62">
        <v>237890</v>
      </c>
      <c r="G764" s="65">
        <v>2010</v>
      </c>
      <c r="H764" s="65" t="s">
        <v>494</v>
      </c>
      <c r="I764" s="62">
        <v>38708</v>
      </c>
      <c r="K764" s="65">
        <v>2010</v>
      </c>
      <c r="L764" s="65" t="s">
        <v>494</v>
      </c>
      <c r="M764" s="6">
        <f t="shared" si="11"/>
        <v>199182</v>
      </c>
    </row>
    <row r="765" spans="1:13" x14ac:dyDescent="0.2">
      <c r="A765" s="59">
        <v>2010</v>
      </c>
      <c r="B765" s="59" t="s">
        <v>495</v>
      </c>
      <c r="C765" s="62">
        <v>238099</v>
      </c>
      <c r="G765" s="65">
        <v>2010</v>
      </c>
      <c r="H765" s="65" t="s">
        <v>495</v>
      </c>
      <c r="I765" s="62">
        <v>38791</v>
      </c>
      <c r="K765" s="65">
        <v>2010</v>
      </c>
      <c r="L765" s="65" t="s">
        <v>495</v>
      </c>
      <c r="M765" s="6">
        <f t="shared" si="11"/>
        <v>199308</v>
      </c>
    </row>
    <row r="766" spans="1:13" x14ac:dyDescent="0.2">
      <c r="A766" s="59">
        <v>2010</v>
      </c>
      <c r="B766" s="59" t="s">
        <v>496</v>
      </c>
      <c r="C766" s="62">
        <v>238322</v>
      </c>
      <c r="G766" s="65">
        <v>2010</v>
      </c>
      <c r="H766" s="65" t="s">
        <v>496</v>
      </c>
      <c r="I766" s="62">
        <v>38877</v>
      </c>
      <c r="K766" s="65">
        <v>2010</v>
      </c>
      <c r="L766" s="65" t="s">
        <v>496</v>
      </c>
      <c r="M766" s="6">
        <f t="shared" si="11"/>
        <v>199445</v>
      </c>
    </row>
    <row r="767" spans="1:13" x14ac:dyDescent="0.2">
      <c r="A767" s="59">
        <v>2010</v>
      </c>
      <c r="B767" s="59" t="s">
        <v>497</v>
      </c>
      <c r="C767" s="62">
        <v>238530</v>
      </c>
      <c r="G767" s="65">
        <v>2010</v>
      </c>
      <c r="H767" s="65" t="s">
        <v>497</v>
      </c>
      <c r="I767" s="62">
        <v>38906</v>
      </c>
      <c r="K767" s="65">
        <v>2010</v>
      </c>
      <c r="L767" s="65" t="s">
        <v>497</v>
      </c>
      <c r="M767" s="6">
        <f t="shared" si="11"/>
        <v>199624</v>
      </c>
    </row>
    <row r="768" spans="1:13" x14ac:dyDescent="0.2">
      <c r="A768" s="59">
        <v>2010</v>
      </c>
      <c r="B768" s="59" t="s">
        <v>498</v>
      </c>
      <c r="C768" s="62">
        <v>238715</v>
      </c>
      <c r="G768" s="65">
        <v>2010</v>
      </c>
      <c r="H768" s="65" t="s">
        <v>498</v>
      </c>
      <c r="I768" s="62">
        <v>38973</v>
      </c>
      <c r="K768" s="65">
        <v>2010</v>
      </c>
      <c r="L768" s="65" t="s">
        <v>498</v>
      </c>
      <c r="M768" s="6">
        <f t="shared" si="11"/>
        <v>199742</v>
      </c>
    </row>
    <row r="769" spans="1:17" x14ac:dyDescent="0.2">
      <c r="A769" s="59">
        <v>2010</v>
      </c>
      <c r="B769" s="59" t="s">
        <v>499</v>
      </c>
      <c r="C769" s="62">
        <v>238889</v>
      </c>
      <c r="G769" s="65">
        <v>2010</v>
      </c>
      <c r="H769" s="65" t="s">
        <v>499</v>
      </c>
      <c r="I769" s="62">
        <v>39045</v>
      </c>
      <c r="K769" s="65">
        <v>2010</v>
      </c>
      <c r="L769" s="65" t="s">
        <v>499</v>
      </c>
      <c r="M769" s="6">
        <f t="shared" si="11"/>
        <v>199844</v>
      </c>
    </row>
    <row r="770" spans="1:17" x14ac:dyDescent="0.2">
      <c r="A770" s="59">
        <v>2011</v>
      </c>
      <c r="B770" s="59" t="s">
        <v>488</v>
      </c>
      <c r="C770" s="62">
        <v>238704</v>
      </c>
      <c r="G770" s="65">
        <v>2011</v>
      </c>
      <c r="H770" s="65" t="s">
        <v>488</v>
      </c>
      <c r="I770" s="62">
        <v>39383</v>
      </c>
      <c r="K770" s="65">
        <v>2011</v>
      </c>
      <c r="L770" s="65" t="s">
        <v>488</v>
      </c>
      <c r="M770" s="6">
        <f t="shared" si="11"/>
        <v>199321</v>
      </c>
    </row>
    <row r="771" spans="1:17" x14ac:dyDescent="0.2">
      <c r="A771" s="59">
        <v>2011</v>
      </c>
      <c r="B771" s="59" t="s">
        <v>489</v>
      </c>
      <c r="C771" s="62">
        <v>238851</v>
      </c>
      <c r="G771" s="65">
        <v>2011</v>
      </c>
      <c r="H771" s="65" t="s">
        <v>489</v>
      </c>
      <c r="I771" s="62">
        <v>39402</v>
      </c>
      <c r="K771" s="65">
        <v>2011</v>
      </c>
      <c r="L771" s="65" t="s">
        <v>489</v>
      </c>
      <c r="M771" s="6">
        <f t="shared" si="11"/>
        <v>199449</v>
      </c>
    </row>
    <row r="772" spans="1:17" x14ac:dyDescent="0.2">
      <c r="A772" s="59">
        <v>2011</v>
      </c>
      <c r="B772" s="59" t="s">
        <v>490</v>
      </c>
      <c r="C772" s="62">
        <v>239000</v>
      </c>
      <c r="G772" s="65">
        <v>2011</v>
      </c>
      <c r="H772" s="65" t="s">
        <v>490</v>
      </c>
      <c r="I772" s="62">
        <v>39450</v>
      </c>
      <c r="K772" s="65">
        <v>2011</v>
      </c>
      <c r="L772" s="65" t="s">
        <v>490</v>
      </c>
      <c r="M772" s="6">
        <f t="shared" si="11"/>
        <v>199550</v>
      </c>
    </row>
    <row r="773" spans="1:17" x14ac:dyDescent="0.2">
      <c r="A773" s="59">
        <v>2011</v>
      </c>
      <c r="B773" s="59" t="s">
        <v>491</v>
      </c>
      <c r="C773" s="62">
        <v>239146</v>
      </c>
      <c r="G773" s="65">
        <v>2011</v>
      </c>
      <c r="H773" s="65" t="s">
        <v>491</v>
      </c>
      <c r="I773" s="62">
        <v>39478</v>
      </c>
      <c r="K773" s="65">
        <v>2011</v>
      </c>
      <c r="L773" s="65" t="s">
        <v>491</v>
      </c>
      <c r="M773" s="6">
        <f t="shared" si="11"/>
        <v>199668</v>
      </c>
    </row>
    <row r="774" spans="1:17" x14ac:dyDescent="0.2">
      <c r="A774" s="59">
        <v>2011</v>
      </c>
      <c r="B774" s="59" t="s">
        <v>492</v>
      </c>
      <c r="C774" s="62">
        <v>239313</v>
      </c>
      <c r="G774" s="65">
        <v>2011</v>
      </c>
      <c r="H774" s="65" t="s">
        <v>492</v>
      </c>
      <c r="I774" s="62">
        <v>39488</v>
      </c>
      <c r="K774" s="65">
        <v>2011</v>
      </c>
      <c r="L774" s="65" t="s">
        <v>492</v>
      </c>
      <c r="M774" s="6">
        <f t="shared" si="11"/>
        <v>199825</v>
      </c>
    </row>
    <row r="775" spans="1:17" x14ac:dyDescent="0.2">
      <c r="A775" s="59">
        <v>2011</v>
      </c>
      <c r="B775" s="59" t="s">
        <v>493</v>
      </c>
      <c r="C775" s="62">
        <v>239489</v>
      </c>
      <c r="G775" s="65">
        <v>2011</v>
      </c>
      <c r="H775" s="65" t="s">
        <v>493</v>
      </c>
      <c r="I775" s="62">
        <v>39575</v>
      </c>
      <c r="K775" s="65">
        <v>2011</v>
      </c>
      <c r="L775" s="65" t="s">
        <v>493</v>
      </c>
      <c r="M775" s="6">
        <f t="shared" si="11"/>
        <v>199914</v>
      </c>
    </row>
    <row r="776" spans="1:17" x14ac:dyDescent="0.2">
      <c r="A776" s="59">
        <v>2011</v>
      </c>
      <c r="B776" s="59" t="s">
        <v>494</v>
      </c>
      <c r="C776" s="62">
        <v>239671</v>
      </c>
      <c r="G776" s="65">
        <v>2011</v>
      </c>
      <c r="H776" s="65" t="s">
        <v>494</v>
      </c>
      <c r="I776" s="62">
        <v>39635</v>
      </c>
      <c r="K776" s="65">
        <v>2011</v>
      </c>
      <c r="L776" s="65" t="s">
        <v>494</v>
      </c>
      <c r="M776" s="6">
        <f t="shared" si="11"/>
        <v>200036</v>
      </c>
    </row>
    <row r="777" spans="1:17" x14ac:dyDescent="0.2">
      <c r="A777" s="59">
        <v>2011</v>
      </c>
      <c r="B777" s="59" t="s">
        <v>495</v>
      </c>
      <c r="C777" s="62">
        <v>239871</v>
      </c>
      <c r="G777" s="65">
        <v>2011</v>
      </c>
      <c r="H777" s="65" t="s">
        <v>495</v>
      </c>
      <c r="I777" s="62">
        <v>39778</v>
      </c>
      <c r="K777" s="65">
        <v>2011</v>
      </c>
      <c r="L777" s="65" t="s">
        <v>495</v>
      </c>
      <c r="M777" s="6">
        <f t="shared" si="11"/>
        <v>200093</v>
      </c>
    </row>
    <row r="778" spans="1:17" x14ac:dyDescent="0.2">
      <c r="A778" s="59">
        <v>2011</v>
      </c>
      <c r="B778" s="59" t="s">
        <v>496</v>
      </c>
      <c r="C778" s="62">
        <v>240071</v>
      </c>
      <c r="G778" s="65">
        <v>2011</v>
      </c>
      <c r="H778" s="65" t="s">
        <v>496</v>
      </c>
      <c r="I778" s="62">
        <v>39937</v>
      </c>
      <c r="K778" s="65">
        <v>2011</v>
      </c>
      <c r="L778" s="65" t="s">
        <v>496</v>
      </c>
      <c r="M778" s="6">
        <f t="shared" si="11"/>
        <v>200134</v>
      </c>
    </row>
    <row r="779" spans="1:17" x14ac:dyDescent="0.2">
      <c r="A779" s="59">
        <v>2011</v>
      </c>
      <c r="B779" s="59" t="s">
        <v>497</v>
      </c>
      <c r="C779" s="62">
        <v>240269</v>
      </c>
      <c r="G779" s="65">
        <v>2011</v>
      </c>
      <c r="H779" s="65" t="s">
        <v>497</v>
      </c>
      <c r="I779" s="62">
        <v>40045</v>
      </c>
      <c r="K779" s="65">
        <v>2011</v>
      </c>
      <c r="L779" s="65" t="s">
        <v>497</v>
      </c>
      <c r="M779" s="6">
        <f t="shared" si="11"/>
        <v>200224</v>
      </c>
    </row>
    <row r="780" spans="1:17" x14ac:dyDescent="0.2">
      <c r="A780" s="59">
        <v>2011</v>
      </c>
      <c r="B780" s="59" t="s">
        <v>498</v>
      </c>
      <c r="C780" s="62">
        <v>240441</v>
      </c>
      <c r="G780" s="65">
        <v>2011</v>
      </c>
      <c r="H780" s="65" t="s">
        <v>498</v>
      </c>
      <c r="I780" s="62">
        <v>40208</v>
      </c>
      <c r="K780" s="65">
        <v>2011</v>
      </c>
      <c r="L780" s="65" t="s">
        <v>498</v>
      </c>
      <c r="M780" s="6">
        <f t="shared" si="11"/>
        <v>200233</v>
      </c>
    </row>
    <row r="781" spans="1:17" x14ac:dyDescent="0.2">
      <c r="A781" s="59">
        <v>2011</v>
      </c>
      <c r="B781" s="59" t="s">
        <v>499</v>
      </c>
      <c r="C781" s="62">
        <v>240584</v>
      </c>
      <c r="G781" s="65">
        <v>2011</v>
      </c>
      <c r="H781" s="65" t="s">
        <v>499</v>
      </c>
      <c r="I781" s="62">
        <v>40364</v>
      </c>
      <c r="K781" s="65">
        <v>2011</v>
      </c>
      <c r="L781" s="65" t="s">
        <v>499</v>
      </c>
      <c r="M781" s="6">
        <f t="shared" si="11"/>
        <v>200220</v>
      </c>
    </row>
    <row r="782" spans="1:17" x14ac:dyDescent="0.2">
      <c r="A782" s="59">
        <v>2012</v>
      </c>
      <c r="B782" s="59" t="s">
        <v>488</v>
      </c>
      <c r="C782" s="62">
        <v>242269</v>
      </c>
      <c r="G782" s="65">
        <v>2012</v>
      </c>
      <c r="H782" s="65" t="s">
        <v>488</v>
      </c>
      <c r="I782" s="62">
        <v>41085</v>
      </c>
      <c r="K782" s="65">
        <v>2012</v>
      </c>
      <c r="L782" s="65" t="s">
        <v>488</v>
      </c>
      <c r="M782" s="6">
        <f t="shared" si="11"/>
        <v>201184</v>
      </c>
      <c r="Q782" s="6"/>
    </row>
    <row r="783" spans="1:17" x14ac:dyDescent="0.2">
      <c r="A783" s="81">
        <v>2012</v>
      </c>
      <c r="B783" s="81" t="s">
        <v>489</v>
      </c>
      <c r="C783" s="62">
        <v>242435</v>
      </c>
      <c r="G783" s="82">
        <v>2012</v>
      </c>
      <c r="H783" s="82" t="s">
        <v>489</v>
      </c>
      <c r="I783" s="62">
        <v>41231</v>
      </c>
      <c r="K783" s="82">
        <v>2012</v>
      </c>
      <c r="L783" s="82" t="s">
        <v>489</v>
      </c>
      <c r="M783" s="6">
        <f t="shared" si="11"/>
        <v>201204</v>
      </c>
    </row>
    <row r="784" spans="1:17" x14ac:dyDescent="0.2">
      <c r="A784" s="81">
        <v>2012</v>
      </c>
      <c r="B784" s="81" t="s">
        <v>490</v>
      </c>
      <c r="C784" s="62">
        <v>242604</v>
      </c>
      <c r="G784" s="82">
        <v>2012</v>
      </c>
      <c r="H784" s="82" t="s">
        <v>490</v>
      </c>
      <c r="I784" s="62">
        <v>41379</v>
      </c>
      <c r="K784" s="82">
        <v>2012</v>
      </c>
      <c r="L784" s="82" t="s">
        <v>490</v>
      </c>
      <c r="M784" s="6">
        <f t="shared" ref="M784:M847" si="12">C784-I784</f>
        <v>201225</v>
      </c>
    </row>
    <row r="785" spans="1:15" x14ac:dyDescent="0.2">
      <c r="A785" s="81">
        <v>2012</v>
      </c>
      <c r="B785" s="81" t="s">
        <v>491</v>
      </c>
      <c r="C785" s="62">
        <v>242784</v>
      </c>
      <c r="G785" s="82">
        <v>2012</v>
      </c>
      <c r="H785" s="82" t="s">
        <v>491</v>
      </c>
      <c r="I785" s="62">
        <v>41481</v>
      </c>
      <c r="K785" s="82">
        <v>2012</v>
      </c>
      <c r="L785" s="82" t="s">
        <v>491</v>
      </c>
      <c r="M785" s="6">
        <f t="shared" si="12"/>
        <v>201303</v>
      </c>
    </row>
    <row r="786" spans="1:15" x14ac:dyDescent="0.2">
      <c r="A786" s="81">
        <v>2012</v>
      </c>
      <c r="B786" s="81" t="s">
        <v>492</v>
      </c>
      <c r="C786" s="62">
        <v>242966</v>
      </c>
      <c r="G786" s="82">
        <v>2012</v>
      </c>
      <c r="H786" s="82" t="s">
        <v>492</v>
      </c>
      <c r="I786" s="62">
        <v>41601</v>
      </c>
      <c r="K786" s="82">
        <v>2012</v>
      </c>
      <c r="L786" s="82" t="s">
        <v>492</v>
      </c>
      <c r="M786" s="6">
        <f t="shared" si="12"/>
        <v>201365</v>
      </c>
    </row>
    <row r="787" spans="1:15" x14ac:dyDescent="0.2">
      <c r="A787" s="81">
        <v>2012</v>
      </c>
      <c r="B787" s="81" t="s">
        <v>493</v>
      </c>
      <c r="C787" s="62">
        <v>243155</v>
      </c>
      <c r="G787" s="82">
        <v>2012</v>
      </c>
      <c r="H787" s="82" t="s">
        <v>493</v>
      </c>
      <c r="I787" s="62">
        <v>41751</v>
      </c>
      <c r="K787" s="82">
        <v>2012</v>
      </c>
      <c r="L787" s="82" t="s">
        <v>493</v>
      </c>
      <c r="M787" s="6">
        <f t="shared" si="12"/>
        <v>201404</v>
      </c>
    </row>
    <row r="788" spans="1:15" x14ac:dyDescent="0.2">
      <c r="A788" s="81">
        <v>2012</v>
      </c>
      <c r="B788" s="81" t="s">
        <v>494</v>
      </c>
      <c r="C788" s="62">
        <v>243354</v>
      </c>
      <c r="G788" s="82">
        <v>2012</v>
      </c>
      <c r="H788" s="82" t="s">
        <v>494</v>
      </c>
      <c r="I788" s="62">
        <v>41876</v>
      </c>
      <c r="K788" s="82">
        <v>2012</v>
      </c>
      <c r="L788" s="82" t="s">
        <v>494</v>
      </c>
      <c r="M788" s="6">
        <f t="shared" si="12"/>
        <v>201478</v>
      </c>
      <c r="O788" s="76"/>
    </row>
    <row r="789" spans="1:15" x14ac:dyDescent="0.2">
      <c r="A789" s="81">
        <v>2012</v>
      </c>
      <c r="B789" s="81" t="s">
        <v>495</v>
      </c>
      <c r="C789" s="62">
        <v>243566</v>
      </c>
      <c r="G789" s="82">
        <v>2012</v>
      </c>
      <c r="H789" s="82" t="s">
        <v>495</v>
      </c>
      <c r="I789" s="62">
        <v>42082</v>
      </c>
      <c r="K789" s="82">
        <v>2012</v>
      </c>
      <c r="L789" s="82" t="s">
        <v>495</v>
      </c>
      <c r="M789" s="6">
        <f t="shared" si="12"/>
        <v>201484</v>
      </c>
      <c r="O789" s="76"/>
    </row>
    <row r="790" spans="1:15" x14ac:dyDescent="0.2">
      <c r="A790" s="81">
        <v>2012</v>
      </c>
      <c r="B790" s="81" t="s">
        <v>496</v>
      </c>
      <c r="C790" s="62">
        <v>243772</v>
      </c>
      <c r="G790" s="82">
        <v>2012</v>
      </c>
      <c r="H790" s="82" t="s">
        <v>496</v>
      </c>
      <c r="I790" s="62">
        <v>42278</v>
      </c>
      <c r="K790" s="82">
        <v>2012</v>
      </c>
      <c r="L790" s="82" t="s">
        <v>496</v>
      </c>
      <c r="M790" s="6">
        <f t="shared" si="12"/>
        <v>201494</v>
      </c>
      <c r="O790" s="76"/>
    </row>
    <row r="791" spans="1:15" x14ac:dyDescent="0.2">
      <c r="A791" s="81">
        <v>2012</v>
      </c>
      <c r="B791" s="81" t="s">
        <v>497</v>
      </c>
      <c r="C791" s="62">
        <v>243983</v>
      </c>
      <c r="G791" s="82">
        <v>2012</v>
      </c>
      <c r="H791" s="82" t="s">
        <v>497</v>
      </c>
      <c r="I791" s="62">
        <v>42413</v>
      </c>
      <c r="K791" s="82">
        <v>2012</v>
      </c>
      <c r="L791" s="82" t="s">
        <v>497</v>
      </c>
      <c r="M791" s="6">
        <f t="shared" si="12"/>
        <v>201570</v>
      </c>
      <c r="O791" s="76"/>
    </row>
    <row r="792" spans="1:15" x14ac:dyDescent="0.2">
      <c r="A792" s="81">
        <v>2012</v>
      </c>
      <c r="B792" s="81" t="s">
        <v>498</v>
      </c>
      <c r="C792" s="62">
        <v>244174</v>
      </c>
      <c r="G792" s="82">
        <v>2012</v>
      </c>
      <c r="H792" s="82" t="s">
        <v>498</v>
      </c>
      <c r="I792" s="62">
        <v>42557</v>
      </c>
      <c r="K792" s="82">
        <v>2012</v>
      </c>
      <c r="L792" s="82" t="s">
        <v>498</v>
      </c>
      <c r="M792" s="6">
        <f t="shared" si="12"/>
        <v>201617</v>
      </c>
      <c r="O792" s="76"/>
    </row>
    <row r="793" spans="1:15" x14ac:dyDescent="0.2">
      <c r="A793" s="81">
        <v>2012</v>
      </c>
      <c r="B793" s="81" t="s">
        <v>499</v>
      </c>
      <c r="C793" s="62">
        <v>244350</v>
      </c>
      <c r="G793" s="82">
        <v>2012</v>
      </c>
      <c r="H793" s="82" t="s">
        <v>499</v>
      </c>
      <c r="I793" s="62">
        <v>42695</v>
      </c>
      <c r="K793" s="82">
        <v>2012</v>
      </c>
      <c r="L793" s="82" t="s">
        <v>499</v>
      </c>
      <c r="M793" s="6">
        <f t="shared" si="12"/>
        <v>201655</v>
      </c>
      <c r="O793" s="76"/>
    </row>
    <row r="794" spans="1:15" x14ac:dyDescent="0.2">
      <c r="A794" s="81">
        <v>2013</v>
      </c>
      <c r="B794" s="81" t="s">
        <v>488</v>
      </c>
      <c r="C794" s="62">
        <v>244663</v>
      </c>
      <c r="G794" s="82">
        <v>2013</v>
      </c>
      <c r="H794" s="82" t="s">
        <v>488</v>
      </c>
      <c r="I794" s="62">
        <v>42724</v>
      </c>
      <c r="K794" s="82">
        <v>2013</v>
      </c>
      <c r="L794" s="82" t="s">
        <v>488</v>
      </c>
      <c r="M794" s="6">
        <f t="shared" si="12"/>
        <v>201939</v>
      </c>
      <c r="O794" s="76"/>
    </row>
    <row r="795" spans="1:15" x14ac:dyDescent="0.2">
      <c r="A795" s="81">
        <v>2013</v>
      </c>
      <c r="B795" s="81" t="s">
        <v>489</v>
      </c>
      <c r="C795" s="62">
        <v>244828</v>
      </c>
      <c r="G795" s="82">
        <v>2013</v>
      </c>
      <c r="H795" s="82" t="s">
        <v>489</v>
      </c>
      <c r="I795" s="62">
        <v>42851</v>
      </c>
      <c r="K795" s="82">
        <v>2013</v>
      </c>
      <c r="L795" s="82" t="s">
        <v>489</v>
      </c>
      <c r="M795" s="6">
        <f t="shared" si="12"/>
        <v>201977</v>
      </c>
      <c r="O795" s="76"/>
    </row>
    <row r="796" spans="1:15" x14ac:dyDescent="0.2">
      <c r="A796" s="81">
        <v>2013</v>
      </c>
      <c r="B796" s="81" t="s">
        <v>490</v>
      </c>
      <c r="C796" s="62">
        <v>244995</v>
      </c>
      <c r="G796" s="82">
        <v>2013</v>
      </c>
      <c r="H796" s="82" t="s">
        <v>490</v>
      </c>
      <c r="I796" s="62">
        <v>42986</v>
      </c>
      <c r="K796" s="82">
        <v>2013</v>
      </c>
      <c r="L796" s="82" t="s">
        <v>490</v>
      </c>
      <c r="M796" s="6">
        <f t="shared" si="12"/>
        <v>202009</v>
      </c>
      <c r="O796" s="76"/>
    </row>
    <row r="797" spans="1:15" x14ac:dyDescent="0.2">
      <c r="A797" s="81">
        <v>2013</v>
      </c>
      <c r="B797" s="81" t="s">
        <v>491</v>
      </c>
      <c r="C797" s="62">
        <v>245175</v>
      </c>
      <c r="G797" s="82">
        <v>2013</v>
      </c>
      <c r="H797" s="82" t="s">
        <v>491</v>
      </c>
      <c r="I797" s="62">
        <v>43071</v>
      </c>
      <c r="K797" s="82">
        <v>2013</v>
      </c>
      <c r="L797" s="82" t="s">
        <v>491</v>
      </c>
      <c r="M797" s="6">
        <f t="shared" si="12"/>
        <v>202104</v>
      </c>
      <c r="O797" s="76"/>
    </row>
    <row r="798" spans="1:15" x14ac:dyDescent="0.2">
      <c r="A798" s="81">
        <v>2013</v>
      </c>
      <c r="B798" s="81" t="s">
        <v>492</v>
      </c>
      <c r="C798" s="62">
        <v>245363</v>
      </c>
      <c r="G798" s="82">
        <v>2013</v>
      </c>
      <c r="H798" s="82" t="s">
        <v>492</v>
      </c>
      <c r="I798" s="62">
        <v>43192</v>
      </c>
      <c r="K798" s="82">
        <v>2013</v>
      </c>
      <c r="L798" s="82" t="s">
        <v>492</v>
      </c>
      <c r="M798" s="6">
        <f t="shared" si="12"/>
        <v>202171</v>
      </c>
      <c r="O798" s="76"/>
    </row>
    <row r="799" spans="1:15" x14ac:dyDescent="0.2">
      <c r="A799" s="81">
        <v>2013</v>
      </c>
      <c r="B799" s="81" t="s">
        <v>493</v>
      </c>
      <c r="C799" s="62">
        <v>245552</v>
      </c>
      <c r="G799" s="82">
        <v>2013</v>
      </c>
      <c r="H799" s="82" t="s">
        <v>493</v>
      </c>
      <c r="I799" s="62">
        <v>43307</v>
      </c>
      <c r="K799" s="82">
        <v>2013</v>
      </c>
      <c r="L799" s="82" t="s">
        <v>493</v>
      </c>
      <c r="M799" s="6">
        <f t="shared" si="12"/>
        <v>202245</v>
      </c>
      <c r="O799" s="76"/>
    </row>
    <row r="800" spans="1:15" x14ac:dyDescent="0.2">
      <c r="A800" s="81">
        <v>2013</v>
      </c>
      <c r="B800" s="81" t="s">
        <v>494</v>
      </c>
      <c r="C800" s="62">
        <v>245756</v>
      </c>
      <c r="G800" s="82">
        <v>2013</v>
      </c>
      <c r="H800" s="82" t="s">
        <v>494</v>
      </c>
      <c r="I800" s="62">
        <v>43453</v>
      </c>
      <c r="K800" s="82">
        <v>2013</v>
      </c>
      <c r="L800" s="82" t="s">
        <v>494</v>
      </c>
      <c r="M800" s="6">
        <f t="shared" si="12"/>
        <v>202303</v>
      </c>
      <c r="O800" s="76"/>
    </row>
    <row r="801" spans="1:15" x14ac:dyDescent="0.2">
      <c r="A801" s="81">
        <v>2013</v>
      </c>
      <c r="B801" s="81" t="s">
        <v>495</v>
      </c>
      <c r="C801" s="62">
        <v>245959</v>
      </c>
      <c r="G801" s="82">
        <v>2013</v>
      </c>
      <c r="H801" s="82" t="s">
        <v>495</v>
      </c>
      <c r="I801" s="62">
        <v>43607</v>
      </c>
      <c r="K801" s="82">
        <v>2013</v>
      </c>
      <c r="L801" s="82" t="s">
        <v>495</v>
      </c>
      <c r="M801" s="6">
        <f t="shared" si="12"/>
        <v>202352</v>
      </c>
      <c r="O801" s="76"/>
    </row>
    <row r="802" spans="1:15" x14ac:dyDescent="0.2">
      <c r="A802" s="81">
        <v>2013</v>
      </c>
      <c r="B802" s="81" t="s">
        <v>496</v>
      </c>
      <c r="C802" s="62">
        <v>246168</v>
      </c>
      <c r="G802" s="82">
        <v>2013</v>
      </c>
      <c r="H802" s="82" t="s">
        <v>496</v>
      </c>
      <c r="I802" s="62">
        <v>43710</v>
      </c>
      <c r="K802" s="82">
        <v>2013</v>
      </c>
      <c r="L802" s="82" t="s">
        <v>496</v>
      </c>
      <c r="M802" s="6">
        <f t="shared" si="12"/>
        <v>202458</v>
      </c>
      <c r="O802" s="76"/>
    </row>
    <row r="803" spans="1:15" x14ac:dyDescent="0.2">
      <c r="A803" s="81">
        <v>2013</v>
      </c>
      <c r="B803" s="81" t="s">
        <v>497</v>
      </c>
      <c r="C803" s="62">
        <v>246381</v>
      </c>
      <c r="G803" s="82">
        <v>2013</v>
      </c>
      <c r="H803" s="82" t="s">
        <v>497</v>
      </c>
      <c r="I803" s="62">
        <v>43887</v>
      </c>
      <c r="K803" s="82">
        <v>2013</v>
      </c>
      <c r="L803" s="82" t="s">
        <v>497</v>
      </c>
      <c r="M803" s="6">
        <f t="shared" si="12"/>
        <v>202494</v>
      </c>
      <c r="O803" s="76"/>
    </row>
    <row r="804" spans="1:15" x14ac:dyDescent="0.2">
      <c r="A804" s="81">
        <v>2013</v>
      </c>
      <c r="B804" s="81" t="s">
        <v>498</v>
      </c>
      <c r="C804" s="62">
        <v>246567</v>
      </c>
      <c r="G804" s="82">
        <v>2013</v>
      </c>
      <c r="H804" s="82" t="s">
        <v>498</v>
      </c>
      <c r="I804" s="62">
        <v>43998</v>
      </c>
      <c r="K804" s="82">
        <v>2013</v>
      </c>
      <c r="L804" s="82" t="s">
        <v>498</v>
      </c>
      <c r="M804" s="6">
        <f t="shared" si="12"/>
        <v>202569</v>
      </c>
      <c r="N804" s="76"/>
      <c r="O804" s="76"/>
    </row>
    <row r="805" spans="1:15" x14ac:dyDescent="0.2">
      <c r="A805" s="81">
        <v>2013</v>
      </c>
      <c r="B805" s="81" t="s">
        <v>499</v>
      </c>
      <c r="C805" s="62">
        <v>246745</v>
      </c>
      <c r="G805" s="82">
        <v>2013</v>
      </c>
      <c r="H805" s="82" t="s">
        <v>499</v>
      </c>
      <c r="I805" s="62">
        <v>44155</v>
      </c>
      <c r="K805" s="82">
        <v>2013</v>
      </c>
      <c r="L805" s="82" t="s">
        <v>499</v>
      </c>
      <c r="M805" s="6">
        <f t="shared" si="12"/>
        <v>202590</v>
      </c>
      <c r="N805" s="76"/>
      <c r="O805" s="76"/>
    </row>
    <row r="806" spans="1:15" x14ac:dyDescent="0.2">
      <c r="A806" s="81">
        <v>2014</v>
      </c>
      <c r="B806" s="81" t="s">
        <v>488</v>
      </c>
      <c r="C806" s="62">
        <v>246915</v>
      </c>
      <c r="G806" s="82">
        <v>2014</v>
      </c>
      <c r="H806" s="82" t="s">
        <v>488</v>
      </c>
      <c r="I806" s="62">
        <v>44265</v>
      </c>
      <c r="K806" s="82">
        <v>2014</v>
      </c>
      <c r="L806" s="82" t="s">
        <v>488</v>
      </c>
      <c r="M806" s="6">
        <f t="shared" si="12"/>
        <v>202650</v>
      </c>
      <c r="N806" s="76"/>
      <c r="O806" s="76"/>
    </row>
    <row r="807" spans="1:15" x14ac:dyDescent="0.2">
      <c r="A807" s="81">
        <v>2014</v>
      </c>
      <c r="B807" s="81" t="s">
        <v>489</v>
      </c>
      <c r="C807" s="62">
        <v>247085</v>
      </c>
      <c r="G807" s="82">
        <v>2014</v>
      </c>
      <c r="H807" s="82" t="s">
        <v>489</v>
      </c>
      <c r="I807" s="62">
        <v>44402</v>
      </c>
      <c r="K807" s="82">
        <v>2014</v>
      </c>
      <c r="L807" s="82" t="s">
        <v>489</v>
      </c>
      <c r="M807" s="6">
        <f t="shared" si="12"/>
        <v>202683</v>
      </c>
      <c r="N807" s="76"/>
      <c r="O807" s="76"/>
    </row>
    <row r="808" spans="1:15" x14ac:dyDescent="0.2">
      <c r="A808" s="81">
        <v>2014</v>
      </c>
      <c r="B808" s="81" t="s">
        <v>490</v>
      </c>
      <c r="C808" s="62">
        <v>247258</v>
      </c>
      <c r="G808" s="82">
        <v>2014</v>
      </c>
      <c r="H808" s="82" t="s">
        <v>490</v>
      </c>
      <c r="I808" s="62">
        <v>44561</v>
      </c>
      <c r="K808" s="82">
        <v>2014</v>
      </c>
      <c r="L808" s="82" t="s">
        <v>490</v>
      </c>
      <c r="M808" s="6">
        <f t="shared" si="12"/>
        <v>202697</v>
      </c>
      <c r="N808" s="76"/>
      <c r="O808" s="76"/>
    </row>
    <row r="809" spans="1:15" x14ac:dyDescent="0.2">
      <c r="A809" s="81">
        <v>2014</v>
      </c>
      <c r="B809" s="81" t="s">
        <v>491</v>
      </c>
      <c r="C809" s="62">
        <v>247439</v>
      </c>
      <c r="G809" s="82">
        <v>2014</v>
      </c>
      <c r="H809" s="82" t="s">
        <v>491</v>
      </c>
      <c r="I809" s="62">
        <v>44638</v>
      </c>
      <c r="K809" s="82">
        <v>2014</v>
      </c>
      <c r="L809" s="82" t="s">
        <v>491</v>
      </c>
      <c r="M809" s="6">
        <f t="shared" si="12"/>
        <v>202801</v>
      </c>
      <c r="N809" s="76"/>
      <c r="O809" s="76"/>
    </row>
    <row r="810" spans="1:15" x14ac:dyDescent="0.2">
      <c r="A810" s="81">
        <v>2014</v>
      </c>
      <c r="B810" s="81" t="s">
        <v>492</v>
      </c>
      <c r="C810" s="62">
        <v>247622</v>
      </c>
      <c r="G810" s="82">
        <v>2014</v>
      </c>
      <c r="H810" s="82" t="s">
        <v>492</v>
      </c>
      <c r="I810" s="62">
        <v>44787</v>
      </c>
      <c r="K810" s="82">
        <v>2014</v>
      </c>
      <c r="L810" s="82" t="s">
        <v>492</v>
      </c>
      <c r="M810" s="6">
        <f t="shared" si="12"/>
        <v>202835</v>
      </c>
      <c r="N810" s="76"/>
      <c r="O810" s="76"/>
    </row>
    <row r="811" spans="1:15" x14ac:dyDescent="0.2">
      <c r="A811" s="81">
        <v>2014</v>
      </c>
      <c r="B811" s="81" t="s">
        <v>493</v>
      </c>
      <c r="C811" s="62">
        <v>247814</v>
      </c>
      <c r="G811" s="82">
        <v>2014</v>
      </c>
      <c r="H811" s="82" t="s">
        <v>493</v>
      </c>
      <c r="I811" s="62">
        <v>44875</v>
      </c>
      <c r="K811" s="82">
        <v>2014</v>
      </c>
      <c r="L811" s="82" t="s">
        <v>493</v>
      </c>
      <c r="M811" s="6">
        <f t="shared" si="12"/>
        <v>202939</v>
      </c>
      <c r="N811" s="76"/>
      <c r="O811" s="76"/>
    </row>
    <row r="812" spans="1:15" x14ac:dyDescent="0.2">
      <c r="A812" s="81">
        <v>2014</v>
      </c>
      <c r="B812" s="81" t="s">
        <v>494</v>
      </c>
      <c r="C812" s="62">
        <v>248023</v>
      </c>
      <c r="G812" s="82">
        <v>2014</v>
      </c>
      <c r="H812" s="82" t="s">
        <v>494</v>
      </c>
      <c r="I812" s="62">
        <v>45002</v>
      </c>
      <c r="K812" s="82">
        <v>2014</v>
      </c>
      <c r="L812" s="82" t="s">
        <v>494</v>
      </c>
      <c r="M812" s="6">
        <f t="shared" si="12"/>
        <v>203021</v>
      </c>
      <c r="N812" s="76"/>
      <c r="O812" s="76"/>
    </row>
    <row r="813" spans="1:15" x14ac:dyDescent="0.2">
      <c r="A813" s="81">
        <v>2014</v>
      </c>
      <c r="B813" s="81" t="s">
        <v>495</v>
      </c>
      <c r="C813" s="62">
        <v>248229</v>
      </c>
      <c r="G813" s="82">
        <v>2014</v>
      </c>
      <c r="H813" s="82" t="s">
        <v>495</v>
      </c>
      <c r="I813" s="62">
        <v>45116</v>
      </c>
      <c r="K813" s="82">
        <v>2014</v>
      </c>
      <c r="L813" s="82" t="s">
        <v>495</v>
      </c>
      <c r="M813" s="6">
        <f t="shared" si="12"/>
        <v>203113</v>
      </c>
      <c r="N813" s="76"/>
      <c r="O813" s="76"/>
    </row>
    <row r="814" spans="1:15" x14ac:dyDescent="0.2">
      <c r="A814" s="81">
        <v>2014</v>
      </c>
      <c r="B814" s="81" t="s">
        <v>496</v>
      </c>
      <c r="C814" s="62">
        <v>248446</v>
      </c>
      <c r="G814" s="82">
        <v>2014</v>
      </c>
      <c r="H814" s="82" t="s">
        <v>496</v>
      </c>
      <c r="I814" s="62">
        <v>45249</v>
      </c>
      <c r="K814" s="82">
        <v>2014</v>
      </c>
      <c r="L814" s="82" t="s">
        <v>496</v>
      </c>
      <c r="M814" s="6">
        <f t="shared" si="12"/>
        <v>203197</v>
      </c>
      <c r="N814" s="76"/>
      <c r="O814" s="76"/>
    </row>
    <row r="815" spans="1:15" x14ac:dyDescent="0.2">
      <c r="A815" s="81">
        <v>2014</v>
      </c>
      <c r="B815" s="81" t="s">
        <v>497</v>
      </c>
      <c r="C815" s="62">
        <v>248657</v>
      </c>
      <c r="G815" s="82">
        <v>2014</v>
      </c>
      <c r="H815" s="82" t="s">
        <v>497</v>
      </c>
      <c r="I815" s="62">
        <v>45398</v>
      </c>
      <c r="K815" s="82">
        <v>2014</v>
      </c>
      <c r="L815" s="82" t="s">
        <v>497</v>
      </c>
      <c r="M815" s="6">
        <f t="shared" si="12"/>
        <v>203259</v>
      </c>
      <c r="N815" s="76"/>
      <c r="O815" s="76"/>
    </row>
    <row r="816" spans="1:15" x14ac:dyDescent="0.2">
      <c r="A816" s="81">
        <v>2014</v>
      </c>
      <c r="B816" s="81" t="s">
        <v>498</v>
      </c>
      <c r="C816" s="62">
        <v>248844</v>
      </c>
      <c r="G816" s="82">
        <v>2014</v>
      </c>
      <c r="H816" s="82" t="s">
        <v>498</v>
      </c>
      <c r="I816" s="62">
        <v>45534</v>
      </c>
      <c r="K816" s="82">
        <v>2014</v>
      </c>
      <c r="L816" s="82" t="s">
        <v>498</v>
      </c>
      <c r="M816" s="6">
        <f t="shared" si="12"/>
        <v>203310</v>
      </c>
      <c r="N816" s="76"/>
      <c r="O816" s="76"/>
    </row>
    <row r="817" spans="1:15" x14ac:dyDescent="0.2">
      <c r="A817" s="81">
        <v>2014</v>
      </c>
      <c r="B817" s="81" t="s">
        <v>499</v>
      </c>
      <c r="C817" s="62">
        <v>249027</v>
      </c>
      <c r="G817" s="82">
        <v>2014</v>
      </c>
      <c r="H817" s="82" t="s">
        <v>499</v>
      </c>
      <c r="I817" s="62">
        <v>45685</v>
      </c>
      <c r="K817" s="82">
        <v>2014</v>
      </c>
      <c r="L817" s="82" t="s">
        <v>499</v>
      </c>
      <c r="M817" s="6">
        <f t="shared" si="12"/>
        <v>203342</v>
      </c>
      <c r="N817" s="76"/>
      <c r="O817" s="76"/>
    </row>
    <row r="818" spans="1:15" x14ac:dyDescent="0.2">
      <c r="A818" s="81">
        <v>2015</v>
      </c>
      <c r="B818" s="81" t="s">
        <v>488</v>
      </c>
      <c r="C818" s="62">
        <v>249723</v>
      </c>
      <c r="G818" s="82">
        <v>2015</v>
      </c>
      <c r="H818" s="82" t="s">
        <v>488</v>
      </c>
      <c r="I818" s="62">
        <v>45780</v>
      </c>
      <c r="K818" s="82">
        <v>2015</v>
      </c>
      <c r="L818" s="82" t="s">
        <v>488</v>
      </c>
      <c r="M818" s="6">
        <f t="shared" si="12"/>
        <v>203943</v>
      </c>
      <c r="N818" s="76"/>
      <c r="O818" s="76"/>
    </row>
    <row r="819" spans="1:15" x14ac:dyDescent="0.2">
      <c r="A819" s="81">
        <v>2015</v>
      </c>
      <c r="B819" s="81" t="s">
        <v>489</v>
      </c>
      <c r="C819" s="62">
        <v>249899</v>
      </c>
      <c r="G819" s="82">
        <v>2015</v>
      </c>
      <c r="H819" s="82" t="s">
        <v>489</v>
      </c>
      <c r="I819" s="62">
        <v>45936</v>
      </c>
      <c r="K819" s="82">
        <v>2015</v>
      </c>
      <c r="L819" s="82" t="s">
        <v>489</v>
      </c>
      <c r="M819" s="6">
        <f t="shared" si="12"/>
        <v>203963</v>
      </c>
      <c r="N819" s="76"/>
      <c r="O819" s="76"/>
    </row>
    <row r="820" spans="1:15" x14ac:dyDescent="0.2">
      <c r="A820" s="81">
        <v>2015</v>
      </c>
      <c r="B820" s="81" t="s">
        <v>490</v>
      </c>
      <c r="C820" s="62">
        <v>250080</v>
      </c>
      <c r="G820" s="82">
        <v>2015</v>
      </c>
      <c r="H820" s="82" t="s">
        <v>490</v>
      </c>
      <c r="I820" s="62">
        <v>46091</v>
      </c>
      <c r="K820" s="82">
        <v>2015</v>
      </c>
      <c r="L820" s="82" t="s">
        <v>490</v>
      </c>
      <c r="M820" s="6">
        <f t="shared" si="12"/>
        <v>203989</v>
      </c>
      <c r="N820" s="76"/>
      <c r="O820" s="76"/>
    </row>
    <row r="821" spans="1:15" x14ac:dyDescent="0.2">
      <c r="A821" s="81">
        <v>2015</v>
      </c>
      <c r="B821" s="81" t="s">
        <v>491</v>
      </c>
      <c r="C821" s="62">
        <v>250266</v>
      </c>
      <c r="G821" s="82">
        <v>2015</v>
      </c>
      <c r="H821" s="82" t="s">
        <v>491</v>
      </c>
      <c r="I821" s="62">
        <v>46217</v>
      </c>
      <c r="K821" s="82">
        <v>2015</v>
      </c>
      <c r="L821" s="82" t="s">
        <v>491</v>
      </c>
      <c r="M821" s="6">
        <f t="shared" si="12"/>
        <v>204049</v>
      </c>
      <c r="N821" s="76"/>
      <c r="O821" s="76"/>
    </row>
    <row r="822" spans="1:15" x14ac:dyDescent="0.2">
      <c r="A822" s="81">
        <v>2015</v>
      </c>
      <c r="B822" s="81" t="s">
        <v>492</v>
      </c>
      <c r="C822" s="62">
        <v>250455</v>
      </c>
      <c r="G822" s="82">
        <v>2015</v>
      </c>
      <c r="H822" s="82" t="s">
        <v>492</v>
      </c>
      <c r="I822" s="62">
        <v>46329</v>
      </c>
      <c r="K822" s="82">
        <v>2015</v>
      </c>
      <c r="L822" s="82" t="s">
        <v>492</v>
      </c>
      <c r="M822" s="6">
        <f t="shared" si="12"/>
        <v>204126</v>
      </c>
      <c r="N822" s="76"/>
      <c r="O822" s="76"/>
    </row>
    <row r="823" spans="1:15" x14ac:dyDescent="0.2">
      <c r="A823" s="81">
        <v>2015</v>
      </c>
      <c r="B823" s="81" t="s">
        <v>493</v>
      </c>
      <c r="C823" s="62">
        <v>250663</v>
      </c>
      <c r="G823" s="82">
        <v>2015</v>
      </c>
      <c r="H823" s="82" t="s">
        <v>493</v>
      </c>
      <c r="I823" s="62">
        <v>46420</v>
      </c>
      <c r="K823" s="82">
        <v>2015</v>
      </c>
      <c r="L823" s="82" t="s">
        <v>493</v>
      </c>
      <c r="M823" s="6">
        <f t="shared" si="12"/>
        <v>204243</v>
      </c>
      <c r="N823" s="76"/>
      <c r="O823" s="76"/>
    </row>
    <row r="824" spans="1:15" x14ac:dyDescent="0.2">
      <c r="A824" s="81">
        <v>2015</v>
      </c>
      <c r="B824" s="81" t="s">
        <v>494</v>
      </c>
      <c r="C824" s="62">
        <v>250876</v>
      </c>
      <c r="G824" s="82">
        <v>2015</v>
      </c>
      <c r="H824" s="82" t="s">
        <v>494</v>
      </c>
      <c r="I824" s="62">
        <v>46528</v>
      </c>
      <c r="K824" s="82">
        <v>2015</v>
      </c>
      <c r="L824" s="82" t="s">
        <v>494</v>
      </c>
      <c r="M824" s="6">
        <f t="shared" si="12"/>
        <v>204348</v>
      </c>
      <c r="N824" s="76"/>
      <c r="O824" s="76"/>
    </row>
    <row r="825" spans="1:15" x14ac:dyDescent="0.2">
      <c r="A825" s="81">
        <v>2015</v>
      </c>
      <c r="B825" s="81" t="s">
        <v>495</v>
      </c>
      <c r="C825" s="62">
        <v>251096</v>
      </c>
      <c r="G825" s="82">
        <v>2015</v>
      </c>
      <c r="H825" s="82" t="s">
        <v>495</v>
      </c>
      <c r="I825" s="62">
        <v>46642</v>
      </c>
      <c r="K825" s="82">
        <v>2015</v>
      </c>
      <c r="L825" s="82" t="s">
        <v>495</v>
      </c>
      <c r="M825" s="6">
        <f t="shared" si="12"/>
        <v>204454</v>
      </c>
      <c r="N825" s="76"/>
      <c r="O825" s="76"/>
    </row>
    <row r="826" spans="1:15" x14ac:dyDescent="0.2">
      <c r="A826" s="81">
        <v>2015</v>
      </c>
      <c r="B826" s="81" t="s">
        <v>496</v>
      </c>
      <c r="C826" s="62">
        <v>251325</v>
      </c>
      <c r="G826" s="82">
        <v>2015</v>
      </c>
      <c r="H826" s="82" t="s">
        <v>496</v>
      </c>
      <c r="I826" s="62">
        <v>46798</v>
      </c>
      <c r="K826" s="82">
        <v>2015</v>
      </c>
      <c r="L826" s="82" t="s">
        <v>496</v>
      </c>
      <c r="M826" s="6">
        <f t="shared" si="12"/>
        <v>204527</v>
      </c>
      <c r="N826" s="76"/>
      <c r="O826" s="76"/>
    </row>
    <row r="827" spans="1:15" x14ac:dyDescent="0.2">
      <c r="A827" s="81">
        <v>2015</v>
      </c>
      <c r="B827" s="81" t="s">
        <v>497</v>
      </c>
      <c r="C827" s="62">
        <v>251541</v>
      </c>
      <c r="G827" s="82">
        <v>2015</v>
      </c>
      <c r="H827" s="82" t="s">
        <v>497</v>
      </c>
      <c r="I827" s="62">
        <v>46976</v>
      </c>
      <c r="K827" s="82">
        <v>2015</v>
      </c>
      <c r="L827" s="82" t="s">
        <v>497</v>
      </c>
      <c r="M827" s="6">
        <f t="shared" si="12"/>
        <v>204565</v>
      </c>
      <c r="N827" s="76"/>
      <c r="O827" s="76"/>
    </row>
    <row r="828" spans="1:15" x14ac:dyDescent="0.2">
      <c r="A828" s="81">
        <v>2015</v>
      </c>
      <c r="B828" s="81" t="s">
        <v>498</v>
      </c>
      <c r="C828" s="62">
        <v>251747</v>
      </c>
      <c r="G828" s="82">
        <v>2015</v>
      </c>
      <c r="H828" s="82" t="s">
        <v>498</v>
      </c>
      <c r="I828" s="62">
        <v>47120</v>
      </c>
      <c r="K828" s="82">
        <v>2015</v>
      </c>
      <c r="L828" s="82" t="s">
        <v>498</v>
      </c>
      <c r="M828" s="6">
        <f t="shared" si="12"/>
        <v>204627</v>
      </c>
      <c r="N828" s="76"/>
      <c r="O828" s="76"/>
    </row>
    <row r="829" spans="1:15" x14ac:dyDescent="0.2">
      <c r="A829" s="81">
        <v>2015</v>
      </c>
      <c r="B829" s="81" t="s">
        <v>499</v>
      </c>
      <c r="C829" s="62">
        <v>251936</v>
      </c>
      <c r="G829" s="82">
        <v>2015</v>
      </c>
      <c r="H829" s="82" t="s">
        <v>499</v>
      </c>
      <c r="I829" s="62">
        <v>47269</v>
      </c>
      <c r="K829" s="82">
        <v>2015</v>
      </c>
      <c r="L829" s="82" t="s">
        <v>499</v>
      </c>
      <c r="M829" s="6">
        <f t="shared" si="12"/>
        <v>204667</v>
      </c>
      <c r="N829" s="76"/>
      <c r="O829" s="76"/>
    </row>
    <row r="830" spans="1:15" x14ac:dyDescent="0.2">
      <c r="A830" s="81">
        <v>2016</v>
      </c>
      <c r="B830" s="81" t="s">
        <v>488</v>
      </c>
      <c r="C830" s="62">
        <v>252397</v>
      </c>
      <c r="G830" s="82">
        <v>2016</v>
      </c>
      <c r="H830" s="82" t="s">
        <v>488</v>
      </c>
      <c r="I830" s="62">
        <v>47322</v>
      </c>
      <c r="K830" s="82">
        <v>2016</v>
      </c>
      <c r="L830" s="82" t="s">
        <v>488</v>
      </c>
      <c r="M830" s="6">
        <f t="shared" si="12"/>
        <v>205075</v>
      </c>
      <c r="N830" s="76"/>
      <c r="O830" s="76"/>
    </row>
    <row r="831" spans="1:15" x14ac:dyDescent="0.2">
      <c r="A831" s="81">
        <v>2016</v>
      </c>
      <c r="B831" s="81" t="s">
        <v>489</v>
      </c>
      <c r="C831" s="62">
        <v>252577</v>
      </c>
      <c r="G831" s="82">
        <v>2016</v>
      </c>
      <c r="H831" s="82" t="s">
        <v>489</v>
      </c>
      <c r="I831" s="62">
        <v>47425</v>
      </c>
      <c r="K831" s="82">
        <v>2016</v>
      </c>
      <c r="L831" s="82" t="s">
        <v>489</v>
      </c>
      <c r="M831" s="6">
        <f t="shared" si="12"/>
        <v>205152</v>
      </c>
      <c r="N831" s="76"/>
      <c r="O831" s="76"/>
    </row>
    <row r="832" spans="1:15" x14ac:dyDescent="0.2">
      <c r="A832" s="81">
        <v>2016</v>
      </c>
      <c r="B832" s="81" t="s">
        <v>490</v>
      </c>
      <c r="C832" s="62">
        <v>252768</v>
      </c>
      <c r="G832" s="82">
        <v>2016</v>
      </c>
      <c r="H832" s="82" t="s">
        <v>490</v>
      </c>
      <c r="I832" s="62">
        <v>47525</v>
      </c>
      <c r="K832" s="82">
        <v>2016</v>
      </c>
      <c r="L832" s="82" t="s">
        <v>490</v>
      </c>
      <c r="M832" s="6">
        <f t="shared" si="12"/>
        <v>205243</v>
      </c>
      <c r="N832" s="76"/>
      <c r="O832" s="76"/>
    </row>
    <row r="833" spans="1:15" x14ac:dyDescent="0.2">
      <c r="A833" s="81">
        <v>2016</v>
      </c>
      <c r="B833" s="81" t="s">
        <v>491</v>
      </c>
      <c r="C833" s="62">
        <v>252969</v>
      </c>
      <c r="G833" s="82">
        <v>2016</v>
      </c>
      <c r="H833" s="82" t="s">
        <v>491</v>
      </c>
      <c r="I833" s="62">
        <v>47669</v>
      </c>
      <c r="K833" s="82">
        <v>2016</v>
      </c>
      <c r="L833" s="82" t="s">
        <v>491</v>
      </c>
      <c r="M833" s="6">
        <f t="shared" si="12"/>
        <v>205300</v>
      </c>
      <c r="N833" s="76"/>
      <c r="O833" s="76"/>
    </row>
    <row r="834" spans="1:15" x14ac:dyDescent="0.2">
      <c r="A834" s="81">
        <v>2016</v>
      </c>
      <c r="B834" s="81" t="s">
        <v>492</v>
      </c>
      <c r="C834" s="62">
        <v>253174</v>
      </c>
      <c r="G834" s="82">
        <v>2016</v>
      </c>
      <c r="H834" s="82" t="s">
        <v>492</v>
      </c>
      <c r="I834" s="62">
        <v>47811</v>
      </c>
      <c r="K834" s="82">
        <v>2016</v>
      </c>
      <c r="L834" s="82" t="s">
        <v>492</v>
      </c>
      <c r="M834" s="6">
        <f t="shared" si="12"/>
        <v>205363</v>
      </c>
      <c r="N834" s="76"/>
      <c r="O834" s="76"/>
    </row>
    <row r="835" spans="1:15" x14ac:dyDescent="0.2">
      <c r="A835" s="81">
        <v>2016</v>
      </c>
      <c r="B835" s="81" t="s">
        <v>493</v>
      </c>
      <c r="C835" s="62">
        <v>253397</v>
      </c>
      <c r="G835" s="82">
        <v>2016</v>
      </c>
      <c r="H835" s="82" t="s">
        <v>493</v>
      </c>
      <c r="I835" s="62">
        <v>47956</v>
      </c>
      <c r="K835" s="82">
        <v>2016</v>
      </c>
      <c r="L835" s="82" t="s">
        <v>493</v>
      </c>
      <c r="M835" s="6">
        <f t="shared" si="12"/>
        <v>205441</v>
      </c>
      <c r="N835" s="76"/>
      <c r="O835" s="76"/>
    </row>
    <row r="836" spans="1:15" x14ac:dyDescent="0.2">
      <c r="A836" s="81">
        <v>2016</v>
      </c>
      <c r="B836" s="81" t="s">
        <v>494</v>
      </c>
      <c r="C836" s="62">
        <v>253620</v>
      </c>
      <c r="G836" s="82">
        <v>2016</v>
      </c>
      <c r="H836" s="82" t="s">
        <v>494</v>
      </c>
      <c r="I836" s="62">
        <v>48088</v>
      </c>
      <c r="K836" s="82">
        <v>2016</v>
      </c>
      <c r="L836" s="82" t="s">
        <v>494</v>
      </c>
      <c r="M836" s="6">
        <f t="shared" si="12"/>
        <v>205532</v>
      </c>
      <c r="N836" s="76"/>
      <c r="O836" s="76"/>
    </row>
    <row r="837" spans="1:15" x14ac:dyDescent="0.2">
      <c r="A837" s="81">
        <v>2016</v>
      </c>
      <c r="B837" s="81" t="s">
        <v>495</v>
      </c>
      <c r="C837" s="62">
        <v>253854</v>
      </c>
      <c r="G837" s="82">
        <v>2016</v>
      </c>
      <c r="H837" s="82" t="s">
        <v>495</v>
      </c>
      <c r="I837" s="62">
        <v>48202</v>
      </c>
      <c r="K837" s="82">
        <v>2016</v>
      </c>
      <c r="L837" s="82" t="s">
        <v>495</v>
      </c>
      <c r="M837" s="6">
        <f t="shared" si="12"/>
        <v>205652</v>
      </c>
      <c r="N837" s="76"/>
      <c r="O837" s="76"/>
    </row>
    <row r="838" spans="1:15" x14ac:dyDescent="0.2">
      <c r="A838" s="81">
        <v>2016</v>
      </c>
      <c r="B838" s="81" t="s">
        <v>496</v>
      </c>
      <c r="C838" s="62">
        <v>254091</v>
      </c>
      <c r="G838" s="82">
        <v>2016</v>
      </c>
      <c r="H838" s="82" t="s">
        <v>496</v>
      </c>
      <c r="I838" s="62">
        <v>48368</v>
      </c>
      <c r="K838" s="82">
        <v>2016</v>
      </c>
      <c r="L838" s="82" t="s">
        <v>496</v>
      </c>
      <c r="M838" s="6">
        <f t="shared" si="12"/>
        <v>205723</v>
      </c>
      <c r="N838" s="76"/>
      <c r="O838" s="76"/>
    </row>
    <row r="839" spans="1:15" x14ac:dyDescent="0.2">
      <c r="A839" s="81">
        <v>2016</v>
      </c>
      <c r="B839" s="81" t="s">
        <v>497</v>
      </c>
      <c r="C839" s="62">
        <v>254321</v>
      </c>
      <c r="G839" s="82">
        <v>2016</v>
      </c>
      <c r="H839" s="82" t="s">
        <v>497</v>
      </c>
      <c r="I839" s="62">
        <v>48540</v>
      </c>
      <c r="K839" s="82">
        <v>2016</v>
      </c>
      <c r="L839" s="82" t="s">
        <v>497</v>
      </c>
      <c r="M839" s="6">
        <f t="shared" si="12"/>
        <v>205781</v>
      </c>
      <c r="N839" s="76"/>
      <c r="O839" s="76"/>
    </row>
    <row r="840" spans="1:15" x14ac:dyDescent="0.2">
      <c r="A840" s="81">
        <v>2016</v>
      </c>
      <c r="B840" s="81" t="s">
        <v>498</v>
      </c>
      <c r="C840" s="62">
        <v>254540</v>
      </c>
      <c r="G840" s="82">
        <v>2016</v>
      </c>
      <c r="H840" s="82" t="s">
        <v>498</v>
      </c>
      <c r="I840" s="62">
        <v>48674</v>
      </c>
      <c r="K840" s="82">
        <v>2016</v>
      </c>
      <c r="L840" s="82" t="s">
        <v>498</v>
      </c>
      <c r="M840" s="6">
        <f t="shared" si="12"/>
        <v>205866</v>
      </c>
      <c r="N840" s="76"/>
      <c r="O840" s="76"/>
    </row>
    <row r="841" spans="1:15" x14ac:dyDescent="0.2">
      <c r="A841" s="81">
        <v>2016</v>
      </c>
      <c r="B841" s="81" t="s">
        <v>499</v>
      </c>
      <c r="C841" s="62">
        <v>254742</v>
      </c>
      <c r="G841" s="82">
        <v>2016</v>
      </c>
      <c r="H841" s="82" t="s">
        <v>499</v>
      </c>
      <c r="I841" s="62">
        <v>48837</v>
      </c>
      <c r="K841" s="82">
        <v>2016</v>
      </c>
      <c r="L841" s="82" t="s">
        <v>499</v>
      </c>
      <c r="M841" s="6">
        <f t="shared" si="12"/>
        <v>205905</v>
      </c>
      <c r="N841" s="76"/>
      <c r="O841" s="76"/>
    </row>
    <row r="842" spans="1:15" x14ac:dyDescent="0.2">
      <c r="A842" s="81">
        <v>2017</v>
      </c>
      <c r="B842" s="81" t="s">
        <v>488</v>
      </c>
      <c r="C842" s="62">
        <v>254082</v>
      </c>
      <c r="G842" s="82">
        <v>2017</v>
      </c>
      <c r="H842" s="82" t="s">
        <v>488</v>
      </c>
      <c r="I842" s="62">
        <v>48778</v>
      </c>
      <c r="K842" s="82">
        <v>2017</v>
      </c>
      <c r="L842" s="82" t="s">
        <v>488</v>
      </c>
      <c r="M842" s="6">
        <f t="shared" si="12"/>
        <v>205304</v>
      </c>
      <c r="N842" s="76"/>
      <c r="O842" s="76"/>
    </row>
    <row r="843" spans="1:15" x14ac:dyDescent="0.2">
      <c r="A843" s="81">
        <v>2017</v>
      </c>
      <c r="B843" s="81" t="s">
        <v>489</v>
      </c>
      <c r="C843" s="62">
        <v>254246</v>
      </c>
      <c r="G843" s="82">
        <v>2017</v>
      </c>
      <c r="H843" s="82" t="s">
        <v>489</v>
      </c>
      <c r="I843" s="62">
        <v>48910</v>
      </c>
      <c r="K843" s="82">
        <v>2017</v>
      </c>
      <c r="L843" s="82" t="s">
        <v>489</v>
      </c>
      <c r="M843" s="6">
        <f t="shared" si="12"/>
        <v>205336</v>
      </c>
      <c r="N843" s="76"/>
      <c r="O843" s="76"/>
    </row>
    <row r="844" spans="1:15" x14ac:dyDescent="0.2">
      <c r="A844" s="81">
        <v>2017</v>
      </c>
      <c r="B844" s="81" t="s">
        <v>490</v>
      </c>
      <c r="C844" s="62">
        <v>254414</v>
      </c>
      <c r="G844" s="82">
        <v>2017</v>
      </c>
      <c r="H844" s="82" t="s">
        <v>490</v>
      </c>
      <c r="I844" s="62">
        <v>49063</v>
      </c>
      <c r="K844" s="82">
        <v>2017</v>
      </c>
      <c r="L844" s="82" t="s">
        <v>490</v>
      </c>
      <c r="M844" s="6">
        <f t="shared" si="12"/>
        <v>205351</v>
      </c>
      <c r="N844" s="76"/>
      <c r="O844" s="76"/>
    </row>
    <row r="845" spans="1:15" x14ac:dyDescent="0.2">
      <c r="A845" s="81">
        <v>2017</v>
      </c>
      <c r="B845" s="81" t="s">
        <v>491</v>
      </c>
      <c r="C845" s="62">
        <v>254588</v>
      </c>
      <c r="G845" s="82">
        <v>2017</v>
      </c>
      <c r="H845" s="82" t="s">
        <v>491</v>
      </c>
      <c r="I845" s="62">
        <v>49240</v>
      </c>
      <c r="K845" s="82">
        <v>2017</v>
      </c>
      <c r="L845" s="82" t="s">
        <v>491</v>
      </c>
      <c r="M845" s="6">
        <f t="shared" si="12"/>
        <v>205348</v>
      </c>
      <c r="N845" s="76"/>
      <c r="O845" s="76"/>
    </row>
    <row r="846" spans="1:15" x14ac:dyDescent="0.2">
      <c r="A846" s="81">
        <v>2017</v>
      </c>
      <c r="B846" s="81" t="s">
        <v>492</v>
      </c>
      <c r="C846" s="62">
        <v>254767</v>
      </c>
      <c r="G846" s="82">
        <v>2017</v>
      </c>
      <c r="H846" s="82" t="s">
        <v>492</v>
      </c>
      <c r="I846" s="62">
        <v>49353</v>
      </c>
      <c r="K846" s="82">
        <v>2017</v>
      </c>
      <c r="L846" s="82" t="s">
        <v>492</v>
      </c>
      <c r="M846" s="6">
        <f t="shared" si="12"/>
        <v>205414</v>
      </c>
      <c r="N846" s="76"/>
      <c r="O846" s="76"/>
    </row>
    <row r="847" spans="1:15" x14ac:dyDescent="0.2">
      <c r="A847" s="81">
        <v>2017</v>
      </c>
      <c r="B847" s="81" t="s">
        <v>493</v>
      </c>
      <c r="C847" s="62">
        <v>254957</v>
      </c>
      <c r="G847" s="82">
        <v>2017</v>
      </c>
      <c r="H847" s="82" t="s">
        <v>493</v>
      </c>
      <c r="I847" s="62">
        <v>49455</v>
      </c>
      <c r="K847" s="82">
        <v>2017</v>
      </c>
      <c r="L847" s="82" t="s">
        <v>493</v>
      </c>
      <c r="M847" s="6">
        <f t="shared" si="12"/>
        <v>205502</v>
      </c>
      <c r="N847" s="76"/>
      <c r="O847" s="76"/>
    </row>
    <row r="848" spans="1:15" x14ac:dyDescent="0.2">
      <c r="A848" s="81">
        <v>2017</v>
      </c>
      <c r="B848" s="81" t="s">
        <v>494</v>
      </c>
      <c r="C848" s="62">
        <v>255151</v>
      </c>
      <c r="G848" s="82">
        <v>2017</v>
      </c>
      <c r="H848" s="82" t="s">
        <v>494</v>
      </c>
      <c r="I848" s="62">
        <v>49556</v>
      </c>
      <c r="K848" s="82">
        <v>2017</v>
      </c>
      <c r="L848" s="82" t="s">
        <v>494</v>
      </c>
      <c r="M848" s="6">
        <f t="shared" ref="M848" si="13">C848-I848</f>
        <v>205595</v>
      </c>
      <c r="N848" s="6"/>
      <c r="O848" s="76"/>
    </row>
    <row r="849" spans="1:15" x14ac:dyDescent="0.2">
      <c r="A849" s="81">
        <v>2017</v>
      </c>
      <c r="B849" s="81" t="s">
        <v>495</v>
      </c>
      <c r="C849" s="62">
        <v>255357</v>
      </c>
      <c r="G849" s="82">
        <v>2017</v>
      </c>
      <c r="H849" s="82" t="s">
        <v>495</v>
      </c>
      <c r="I849" s="62">
        <v>49708</v>
      </c>
      <c r="K849" s="82">
        <v>2017</v>
      </c>
      <c r="L849" s="82" t="s">
        <v>495</v>
      </c>
      <c r="M849" s="6">
        <f>C849-I849</f>
        <v>205649</v>
      </c>
      <c r="N849" s="76"/>
      <c r="O849" s="76"/>
    </row>
    <row r="850" spans="1:15" x14ac:dyDescent="0.2">
      <c r="A850" s="107">
        <v>2017</v>
      </c>
      <c r="B850" s="107" t="s">
        <v>496</v>
      </c>
      <c r="C850" s="108">
        <v>255562</v>
      </c>
      <c r="G850" s="37">
        <v>2017</v>
      </c>
      <c r="H850" s="102" t="s">
        <v>496</v>
      </c>
      <c r="I850" s="103">
        <v>49873</v>
      </c>
      <c r="K850" s="37">
        <v>2017</v>
      </c>
      <c r="L850" s="102" t="s">
        <v>496</v>
      </c>
      <c r="M850" s="6">
        <f t="shared" ref="M850:M853" si="14">C850-I850</f>
        <v>205689</v>
      </c>
    </row>
    <row r="851" spans="1:15" x14ac:dyDescent="0.2">
      <c r="A851" s="107">
        <v>2017</v>
      </c>
      <c r="B851" s="107" t="s">
        <v>497</v>
      </c>
      <c r="C851" s="108">
        <v>255766</v>
      </c>
      <c r="G851" s="37">
        <v>2017</v>
      </c>
      <c r="H851" s="102" t="s">
        <v>497</v>
      </c>
      <c r="I851" s="103">
        <v>50050</v>
      </c>
      <c r="K851" s="37">
        <v>2017</v>
      </c>
      <c r="L851" s="102" t="s">
        <v>497</v>
      </c>
      <c r="M851" s="6">
        <f t="shared" si="14"/>
        <v>205716</v>
      </c>
    </row>
    <row r="852" spans="1:15" x14ac:dyDescent="0.2">
      <c r="A852" s="107">
        <v>2017</v>
      </c>
      <c r="B852" s="107" t="s">
        <v>498</v>
      </c>
      <c r="C852" s="108">
        <v>255949</v>
      </c>
      <c r="G852" s="37">
        <v>2017</v>
      </c>
      <c r="H852" s="102" t="s">
        <v>498</v>
      </c>
      <c r="I852" s="103">
        <v>50193</v>
      </c>
      <c r="K852" s="37">
        <v>2017</v>
      </c>
      <c r="L852" s="102" t="s">
        <v>498</v>
      </c>
      <c r="M852" s="6">
        <f t="shared" si="14"/>
        <v>205756</v>
      </c>
    </row>
    <row r="853" spans="1:15" x14ac:dyDescent="0.2">
      <c r="A853" s="107">
        <v>2017</v>
      </c>
      <c r="B853" s="107" t="s">
        <v>499</v>
      </c>
      <c r="C853" s="108">
        <v>256109</v>
      </c>
      <c r="G853" s="37">
        <v>2017</v>
      </c>
      <c r="H853" s="102" t="s">
        <v>499</v>
      </c>
      <c r="I853" s="103">
        <v>50319</v>
      </c>
      <c r="K853" s="37">
        <v>2017</v>
      </c>
      <c r="L853" s="102" t="s">
        <v>499</v>
      </c>
      <c r="M853" s="6">
        <f t="shared" si="14"/>
        <v>205790</v>
      </c>
    </row>
    <row r="854" spans="1:15" x14ac:dyDescent="0.2">
      <c r="A854" s="107">
        <v>2018</v>
      </c>
      <c r="B854" s="107" t="s">
        <v>488</v>
      </c>
      <c r="C854" s="108">
        <v>256780</v>
      </c>
      <c r="G854" s="37">
        <v>2018</v>
      </c>
      <c r="H854" s="102" t="s">
        <v>488</v>
      </c>
      <c r="I854" s="103">
        <v>50527</v>
      </c>
      <c r="K854" s="37">
        <v>2018</v>
      </c>
      <c r="L854" s="102" t="s">
        <v>488</v>
      </c>
      <c r="M854" s="6">
        <f>C854-I854</f>
        <v>206253</v>
      </c>
    </row>
  </sheetData>
  <mergeCells count="2">
    <mergeCell ref="B11:F11"/>
    <mergeCell ref="L8:P8"/>
  </mergeCells>
  <hyperlinks>
    <hyperlink ref="E2" r:id="rId1"/>
  </hyperlinks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3"/>
  <sheetViews>
    <sheetView workbookViewId="0">
      <pane xSplit="1" ySplit="9" topLeftCell="B241" activePane="bottomRight" state="frozen"/>
      <selection activeCell="N7" sqref="N7"/>
      <selection pane="topRight" activeCell="N7" sqref="N7"/>
      <selection pane="bottomLeft" activeCell="N7" sqref="N7"/>
      <selection pane="bottomRight" activeCell="H268" sqref="H268"/>
    </sheetView>
  </sheetViews>
  <sheetFormatPr defaultRowHeight="12.75" x14ac:dyDescent="0.2"/>
  <cols>
    <col min="2" max="2" width="13.7109375" customWidth="1"/>
    <col min="4" max="4" width="12.7109375" bestFit="1" customWidth="1"/>
    <col min="6" max="6" width="10.42578125" bestFit="1" customWidth="1"/>
    <col min="7" max="7" width="9.140625" style="39"/>
    <col min="8" max="8" width="31.7109375" customWidth="1"/>
    <col min="10" max="10" width="22.7109375" customWidth="1"/>
    <col min="11" max="11" width="12.5703125" bestFit="1" customWidth="1"/>
    <col min="17" max="17" width="11.7109375" customWidth="1"/>
  </cols>
  <sheetData>
    <row r="1" spans="1:17" x14ac:dyDescent="0.2">
      <c r="A1" s="1" t="s">
        <v>211</v>
      </c>
    </row>
    <row r="2" spans="1:17" x14ac:dyDescent="0.2">
      <c r="B2" s="41" t="s">
        <v>548</v>
      </c>
    </row>
    <row r="3" spans="1:17" x14ac:dyDescent="0.2">
      <c r="B3" s="42" t="s">
        <v>201</v>
      </c>
      <c r="C3" s="42"/>
    </row>
    <row r="7" spans="1:17" ht="90" x14ac:dyDescent="0.2">
      <c r="B7" s="177" t="s">
        <v>566</v>
      </c>
      <c r="C7" s="177"/>
      <c r="D7" s="177"/>
      <c r="E7" s="177"/>
      <c r="F7" s="177"/>
      <c r="H7" s="114" t="s">
        <v>568</v>
      </c>
      <c r="J7" s="114" t="s">
        <v>570</v>
      </c>
      <c r="L7" s="177" t="s">
        <v>571</v>
      </c>
      <c r="M7" s="177"/>
      <c r="N7" s="177"/>
      <c r="Q7" s="116" t="s">
        <v>572</v>
      </c>
    </row>
    <row r="8" spans="1:17" ht="12.75" customHeight="1" x14ac:dyDescent="0.2">
      <c r="B8" t="s">
        <v>564</v>
      </c>
      <c r="D8" s="113"/>
      <c r="H8" s="18" t="s">
        <v>476</v>
      </c>
      <c r="J8" s="13"/>
      <c r="Q8" s="57"/>
    </row>
    <row r="9" spans="1:17" x14ac:dyDescent="0.2">
      <c r="A9" s="113"/>
      <c r="B9" s="13" t="s">
        <v>472</v>
      </c>
      <c r="D9" s="13" t="s">
        <v>473</v>
      </c>
      <c r="E9" s="13" t="s">
        <v>565</v>
      </c>
      <c r="F9" s="13" t="s">
        <v>567</v>
      </c>
      <c r="H9" s="18"/>
    </row>
    <row r="10" spans="1:17" x14ac:dyDescent="0.2">
      <c r="A10" s="50">
        <v>17168</v>
      </c>
      <c r="B10" s="42">
        <v>1720</v>
      </c>
      <c r="C10" s="39" t="s">
        <v>474</v>
      </c>
      <c r="D10" s="115">
        <v>1636.6666666666667</v>
      </c>
      <c r="F10" s="115">
        <f>D10</f>
        <v>1636.6666666666667</v>
      </c>
      <c r="P10" s="113" t="s">
        <v>474</v>
      </c>
      <c r="Q10" s="6">
        <f>F10*1000</f>
        <v>1636666.6666666667</v>
      </c>
    </row>
    <row r="11" spans="1:17" x14ac:dyDescent="0.2">
      <c r="A11" s="50">
        <v>17199</v>
      </c>
      <c r="B11" s="42">
        <v>1620</v>
      </c>
      <c r="C11" s="39" t="s">
        <v>475</v>
      </c>
      <c r="D11" s="115">
        <v>1466</v>
      </c>
      <c r="F11" s="115">
        <f t="shared" ref="F11:F25" si="0">D11</f>
        <v>1466</v>
      </c>
      <c r="P11" s="113" t="s">
        <v>475</v>
      </c>
      <c r="Q11" s="6">
        <f t="shared" ref="Q11:Q55" si="1">F11*1000</f>
        <v>1466000</v>
      </c>
    </row>
    <row r="12" spans="1:17" x14ac:dyDescent="0.2">
      <c r="A12" s="50">
        <v>17227</v>
      </c>
      <c r="B12" s="42">
        <v>1570</v>
      </c>
      <c r="C12" s="39" t="s">
        <v>251</v>
      </c>
      <c r="D12" s="115">
        <v>1356.3333333333333</v>
      </c>
      <c r="F12" s="115">
        <f t="shared" si="0"/>
        <v>1356.3333333333333</v>
      </c>
      <c r="P12" s="113" t="s">
        <v>251</v>
      </c>
      <c r="Q12" s="6">
        <f t="shared" si="1"/>
        <v>1356333.3333333333</v>
      </c>
    </row>
    <row r="13" spans="1:17" x14ac:dyDescent="0.2">
      <c r="A13" s="50">
        <v>17258</v>
      </c>
      <c r="B13" s="42">
        <v>1530</v>
      </c>
      <c r="C13" s="39" t="s">
        <v>252</v>
      </c>
      <c r="D13" s="115">
        <v>1300.3333333333333</v>
      </c>
      <c r="F13" s="115">
        <f t="shared" si="0"/>
        <v>1300.3333333333333</v>
      </c>
      <c r="P13" s="113" t="s">
        <v>252</v>
      </c>
      <c r="Q13" s="6">
        <f t="shared" si="1"/>
        <v>1300333.3333333333</v>
      </c>
    </row>
    <row r="14" spans="1:17" x14ac:dyDescent="0.2">
      <c r="A14" s="50">
        <v>17288</v>
      </c>
      <c r="B14" s="42">
        <v>1470</v>
      </c>
      <c r="C14" s="39" t="s">
        <v>253</v>
      </c>
      <c r="D14" s="115">
        <v>1234.3333333333333</v>
      </c>
      <c r="F14" s="115">
        <f t="shared" si="0"/>
        <v>1234.3333333333333</v>
      </c>
      <c r="P14" s="113" t="s">
        <v>253</v>
      </c>
      <c r="Q14" s="6">
        <f t="shared" si="1"/>
        <v>1234333.3333333333</v>
      </c>
    </row>
    <row r="15" spans="1:17" x14ac:dyDescent="0.2">
      <c r="A15" s="50">
        <v>17319</v>
      </c>
      <c r="B15" s="42">
        <v>1398</v>
      </c>
      <c r="C15" s="39" t="s">
        <v>254</v>
      </c>
      <c r="D15" s="115">
        <v>1245</v>
      </c>
      <c r="F15" s="115">
        <f t="shared" si="0"/>
        <v>1245</v>
      </c>
      <c r="P15" s="113" t="s">
        <v>254</v>
      </c>
      <c r="Q15" s="6">
        <f t="shared" si="1"/>
        <v>1245000</v>
      </c>
    </row>
    <row r="16" spans="1:17" x14ac:dyDescent="0.2">
      <c r="A16" s="50">
        <v>17349</v>
      </c>
      <c r="B16" s="42">
        <v>1371</v>
      </c>
      <c r="C16" s="39" t="s">
        <v>255</v>
      </c>
      <c r="D16" s="115">
        <v>1328</v>
      </c>
      <c r="F16" s="115">
        <f t="shared" si="0"/>
        <v>1328</v>
      </c>
      <c r="P16" s="113" t="s">
        <v>255</v>
      </c>
      <c r="Q16" s="6">
        <f t="shared" si="1"/>
        <v>1328000</v>
      </c>
    </row>
    <row r="17" spans="1:17" x14ac:dyDescent="0.2">
      <c r="A17" s="50">
        <v>17380</v>
      </c>
      <c r="B17" s="42">
        <v>1352</v>
      </c>
      <c r="C17" s="39" t="s">
        <v>256</v>
      </c>
      <c r="D17" s="115">
        <v>1419.3333333333333</v>
      </c>
      <c r="F17" s="115">
        <f t="shared" si="0"/>
        <v>1419.3333333333333</v>
      </c>
      <c r="P17" s="113" t="s">
        <v>256</v>
      </c>
      <c r="Q17" s="6">
        <f t="shared" si="1"/>
        <v>1419333.3333333333</v>
      </c>
    </row>
    <row r="18" spans="1:17" x14ac:dyDescent="0.2">
      <c r="A18" s="50">
        <v>17411</v>
      </c>
      <c r="B18" s="42">
        <v>1346</v>
      </c>
      <c r="C18" s="39" t="s">
        <v>257</v>
      </c>
      <c r="D18" s="115">
        <v>1489</v>
      </c>
      <c r="F18" s="115">
        <f t="shared" si="0"/>
        <v>1489</v>
      </c>
      <c r="P18" s="113" t="s">
        <v>257</v>
      </c>
      <c r="Q18" s="6">
        <f t="shared" si="1"/>
        <v>1489000</v>
      </c>
    </row>
    <row r="19" spans="1:17" x14ac:dyDescent="0.2">
      <c r="A19" s="50">
        <v>17441</v>
      </c>
      <c r="B19" s="42">
        <v>1327</v>
      </c>
      <c r="C19" s="39" t="s">
        <v>258</v>
      </c>
      <c r="D19" s="115">
        <v>1476.3333333333333</v>
      </c>
      <c r="F19" s="115">
        <f t="shared" si="0"/>
        <v>1476.3333333333333</v>
      </c>
      <c r="P19" s="113" t="s">
        <v>258</v>
      </c>
      <c r="Q19" s="6">
        <f t="shared" si="1"/>
        <v>1476333.3333333333</v>
      </c>
    </row>
    <row r="20" spans="1:17" x14ac:dyDescent="0.2">
      <c r="A20" s="50">
        <v>17472</v>
      </c>
      <c r="B20" s="42">
        <v>1294</v>
      </c>
      <c r="C20" s="39" t="s">
        <v>259</v>
      </c>
      <c r="D20" s="115">
        <v>1463.3333333333333</v>
      </c>
      <c r="F20" s="115">
        <f t="shared" si="0"/>
        <v>1463.3333333333333</v>
      </c>
      <c r="P20" s="113" t="s">
        <v>259</v>
      </c>
      <c r="Q20" s="6">
        <f t="shared" si="1"/>
        <v>1463333.3333333333</v>
      </c>
    </row>
    <row r="21" spans="1:17" x14ac:dyDescent="0.2">
      <c r="A21" s="50">
        <v>17502</v>
      </c>
      <c r="B21" s="42">
        <v>1280</v>
      </c>
      <c r="C21" s="39" t="s">
        <v>286</v>
      </c>
      <c r="D21" s="115">
        <v>1437</v>
      </c>
      <c r="F21" s="115">
        <f t="shared" si="0"/>
        <v>1437</v>
      </c>
      <c r="P21" s="113" t="s">
        <v>286</v>
      </c>
      <c r="Q21" s="6">
        <f t="shared" si="1"/>
        <v>1437000</v>
      </c>
    </row>
    <row r="22" spans="1:17" x14ac:dyDescent="0.2">
      <c r="A22" s="50">
        <v>17533</v>
      </c>
      <c r="B22" s="42">
        <v>1241</v>
      </c>
      <c r="C22" s="39" t="s">
        <v>261</v>
      </c>
      <c r="D22" s="115">
        <v>1373.3333333333333</v>
      </c>
      <c r="F22" s="115">
        <f t="shared" si="0"/>
        <v>1373.3333333333333</v>
      </c>
      <c r="P22" s="113" t="s">
        <v>261</v>
      </c>
      <c r="Q22" s="6">
        <f t="shared" si="1"/>
        <v>1373333.3333333333</v>
      </c>
    </row>
    <row r="23" spans="1:17" x14ac:dyDescent="0.2">
      <c r="A23" s="50">
        <v>17564</v>
      </c>
      <c r="B23" s="42">
        <v>1226</v>
      </c>
      <c r="C23" s="39" t="s">
        <v>262</v>
      </c>
      <c r="D23" s="115">
        <v>1320.3333333333333</v>
      </c>
      <c r="F23" s="115">
        <f t="shared" si="0"/>
        <v>1320.3333333333333</v>
      </c>
      <c r="P23" s="113" t="s">
        <v>262</v>
      </c>
      <c r="Q23" s="6">
        <f t="shared" si="1"/>
        <v>1320333.3333333333</v>
      </c>
    </row>
    <row r="24" spans="1:17" x14ac:dyDescent="0.2">
      <c r="A24" s="50">
        <v>17593</v>
      </c>
      <c r="B24" s="42">
        <v>1236</v>
      </c>
      <c r="C24" s="39" t="s">
        <v>287</v>
      </c>
      <c r="D24" s="115">
        <v>1368.3333333333333</v>
      </c>
      <c r="F24" s="115">
        <f t="shared" si="0"/>
        <v>1368.3333333333333</v>
      </c>
      <c r="P24" s="113" t="s">
        <v>287</v>
      </c>
      <c r="Q24" s="6">
        <f t="shared" si="1"/>
        <v>1368333.3333333333</v>
      </c>
    </row>
    <row r="25" spans="1:17" x14ac:dyDescent="0.2">
      <c r="A25" s="50">
        <v>17624</v>
      </c>
      <c r="B25" s="42">
        <v>1236</v>
      </c>
      <c r="C25" s="39" t="s">
        <v>260</v>
      </c>
      <c r="D25" s="115">
        <v>1937</v>
      </c>
      <c r="F25" s="115">
        <f t="shared" si="0"/>
        <v>1937</v>
      </c>
      <c r="P25" s="113" t="s">
        <v>260</v>
      </c>
      <c r="Q25" s="6">
        <f t="shared" si="1"/>
        <v>1937000</v>
      </c>
    </row>
    <row r="26" spans="1:17" x14ac:dyDescent="0.2">
      <c r="A26" s="50">
        <v>17654</v>
      </c>
      <c r="B26" s="42">
        <v>1238</v>
      </c>
      <c r="C26" s="39" t="s">
        <v>265</v>
      </c>
      <c r="E26" s="115">
        <f>2/3*$D$25+1/3*$D$28</f>
        <v>2343.333333333333</v>
      </c>
      <c r="F26" s="115">
        <f>E26</f>
        <v>2343.333333333333</v>
      </c>
      <c r="P26" s="113" t="s">
        <v>265</v>
      </c>
      <c r="Q26" s="6">
        <f t="shared" si="1"/>
        <v>2343333.333333333</v>
      </c>
    </row>
    <row r="27" spans="1:17" x14ac:dyDescent="0.2">
      <c r="A27" s="50">
        <v>17685</v>
      </c>
      <c r="B27" s="42">
        <v>1261</v>
      </c>
      <c r="C27" s="39" t="s">
        <v>288</v>
      </c>
      <c r="E27" s="115">
        <f>1/3*$D$25+2/3*$D$28</f>
        <v>2749.6666666666665</v>
      </c>
      <c r="F27" s="115">
        <f>E27</f>
        <v>2749.6666666666665</v>
      </c>
      <c r="P27" s="113" t="s">
        <v>288</v>
      </c>
      <c r="Q27" s="6">
        <f t="shared" si="1"/>
        <v>2749666.6666666665</v>
      </c>
    </row>
    <row r="28" spans="1:17" x14ac:dyDescent="0.2">
      <c r="A28" s="50">
        <v>17715</v>
      </c>
      <c r="B28" s="42">
        <v>1293</v>
      </c>
      <c r="C28" s="39" t="s">
        <v>263</v>
      </c>
      <c r="D28" s="115">
        <v>3156</v>
      </c>
      <c r="F28" s="115">
        <f>D28</f>
        <v>3156</v>
      </c>
      <c r="P28" s="113" t="s">
        <v>263</v>
      </c>
      <c r="Q28" s="6">
        <f t="shared" si="1"/>
        <v>3156000</v>
      </c>
    </row>
    <row r="29" spans="1:17" x14ac:dyDescent="0.2">
      <c r="A29" s="50">
        <v>17746</v>
      </c>
      <c r="B29" s="42">
        <v>1325</v>
      </c>
      <c r="C29" s="39" t="s">
        <v>264</v>
      </c>
      <c r="D29" s="115">
        <v>3251</v>
      </c>
      <c r="F29" s="115">
        <f t="shared" ref="F29:F59" si="2">D29</f>
        <v>3251</v>
      </c>
      <c r="P29" s="113" t="s">
        <v>264</v>
      </c>
      <c r="Q29" s="6">
        <f t="shared" si="1"/>
        <v>3251000</v>
      </c>
    </row>
    <row r="30" spans="1:17" x14ac:dyDescent="0.2">
      <c r="A30" s="50">
        <v>17777</v>
      </c>
      <c r="B30" s="42">
        <v>1366</v>
      </c>
      <c r="C30" s="39" t="s">
        <v>289</v>
      </c>
      <c r="D30" s="115">
        <v>3396.3333333333335</v>
      </c>
      <c r="F30" s="115">
        <f t="shared" si="2"/>
        <v>3396.3333333333335</v>
      </c>
      <c r="P30" s="113" t="s">
        <v>289</v>
      </c>
      <c r="Q30" s="6">
        <f t="shared" si="1"/>
        <v>3396333.3333333335</v>
      </c>
    </row>
    <row r="31" spans="1:17" x14ac:dyDescent="0.2">
      <c r="A31" s="50">
        <v>17807</v>
      </c>
      <c r="B31" s="42">
        <v>1391</v>
      </c>
      <c r="C31" s="39" t="s">
        <v>266</v>
      </c>
      <c r="D31" s="115">
        <v>3510</v>
      </c>
      <c r="F31" s="115">
        <f t="shared" si="2"/>
        <v>3510</v>
      </c>
      <c r="P31" s="113" t="s">
        <v>266</v>
      </c>
      <c r="Q31" s="6">
        <f t="shared" si="1"/>
        <v>3510000</v>
      </c>
    </row>
    <row r="32" spans="1:17" x14ac:dyDescent="0.2">
      <c r="A32" s="50">
        <v>17838</v>
      </c>
      <c r="B32" s="42">
        <v>1414</v>
      </c>
      <c r="C32" s="39" t="s">
        <v>267</v>
      </c>
      <c r="D32" s="115">
        <v>3465</v>
      </c>
      <c r="F32" s="115">
        <f t="shared" si="2"/>
        <v>3465</v>
      </c>
      <c r="P32" s="113" t="s">
        <v>267</v>
      </c>
      <c r="Q32" s="6">
        <f t="shared" si="1"/>
        <v>3465000</v>
      </c>
    </row>
    <row r="33" spans="1:17" x14ac:dyDescent="0.2">
      <c r="A33" s="50">
        <v>17868</v>
      </c>
      <c r="B33" s="42">
        <v>1453</v>
      </c>
      <c r="C33" s="39" t="s">
        <v>268</v>
      </c>
      <c r="D33" s="115">
        <v>3403</v>
      </c>
      <c r="F33" s="115">
        <f t="shared" si="2"/>
        <v>3403</v>
      </c>
      <c r="P33" s="113" t="s">
        <v>268</v>
      </c>
      <c r="Q33" s="6">
        <f t="shared" si="1"/>
        <v>3403000</v>
      </c>
    </row>
    <row r="34" spans="1:17" x14ac:dyDescent="0.2">
      <c r="A34" s="50">
        <v>17899</v>
      </c>
      <c r="B34" s="42">
        <v>1468</v>
      </c>
      <c r="C34" s="39" t="s">
        <v>269</v>
      </c>
      <c r="D34" s="115">
        <v>3543.6666666666665</v>
      </c>
      <c r="F34" s="115">
        <f t="shared" si="2"/>
        <v>3543.6666666666665</v>
      </c>
      <c r="P34" s="113" t="s">
        <v>269</v>
      </c>
      <c r="Q34" s="6">
        <f t="shared" si="1"/>
        <v>3543666.6666666665</v>
      </c>
    </row>
    <row r="35" spans="1:17" x14ac:dyDescent="0.2">
      <c r="A35" s="50">
        <v>17930</v>
      </c>
      <c r="B35" s="42">
        <v>1508</v>
      </c>
      <c r="C35" s="39" t="s">
        <v>270</v>
      </c>
      <c r="D35" s="115">
        <v>3539</v>
      </c>
      <c r="F35" s="115">
        <f t="shared" si="2"/>
        <v>3539</v>
      </c>
      <c r="P35" s="113" t="s">
        <v>270</v>
      </c>
      <c r="Q35" s="6">
        <f t="shared" si="1"/>
        <v>3539000</v>
      </c>
    </row>
    <row r="36" spans="1:17" x14ac:dyDescent="0.2">
      <c r="A36" s="50">
        <v>17958</v>
      </c>
      <c r="B36" s="42">
        <v>1491</v>
      </c>
      <c r="C36" s="39" t="s">
        <v>271</v>
      </c>
      <c r="D36" s="115">
        <v>3585</v>
      </c>
      <c r="F36" s="115">
        <f t="shared" si="2"/>
        <v>3585</v>
      </c>
      <c r="P36" s="113" t="s">
        <v>271</v>
      </c>
      <c r="Q36" s="6">
        <f t="shared" si="1"/>
        <v>3585000</v>
      </c>
    </row>
    <row r="37" spans="1:17" x14ac:dyDescent="0.2">
      <c r="A37" s="50">
        <v>17989</v>
      </c>
      <c r="B37" s="42">
        <v>1492</v>
      </c>
      <c r="C37" s="39" t="s">
        <v>290</v>
      </c>
      <c r="D37" s="115">
        <v>3520.6666666666665</v>
      </c>
      <c r="F37" s="115">
        <f t="shared" si="2"/>
        <v>3520.6666666666665</v>
      </c>
      <c r="P37" s="113" t="s">
        <v>290</v>
      </c>
      <c r="Q37" s="6">
        <f t="shared" si="1"/>
        <v>3520666.6666666665</v>
      </c>
    </row>
    <row r="38" spans="1:17" x14ac:dyDescent="0.2">
      <c r="A38" s="50">
        <v>18019</v>
      </c>
      <c r="B38" s="42">
        <v>1469</v>
      </c>
      <c r="C38" s="39" t="s">
        <v>273</v>
      </c>
      <c r="D38" s="115">
        <v>3419.6666666666665</v>
      </c>
      <c r="F38" s="115">
        <f t="shared" si="2"/>
        <v>3419.6666666666665</v>
      </c>
      <c r="P38" s="113" t="s">
        <v>273</v>
      </c>
      <c r="Q38" s="6">
        <f t="shared" si="1"/>
        <v>3419666.6666666665</v>
      </c>
    </row>
    <row r="39" spans="1:17" x14ac:dyDescent="0.2">
      <c r="A39" s="50">
        <v>18050</v>
      </c>
      <c r="B39" s="42">
        <v>1468</v>
      </c>
      <c r="C39" s="39" t="s">
        <v>274</v>
      </c>
      <c r="D39" s="115">
        <v>3359.6666666666665</v>
      </c>
      <c r="F39" s="115">
        <f t="shared" si="2"/>
        <v>3359.6666666666665</v>
      </c>
      <c r="P39" s="113" t="s">
        <v>274</v>
      </c>
      <c r="Q39" s="6">
        <f t="shared" si="1"/>
        <v>3359666.6666666665</v>
      </c>
    </row>
    <row r="40" spans="1:17" x14ac:dyDescent="0.2">
      <c r="A40" s="50">
        <v>18080</v>
      </c>
      <c r="B40" s="42">
        <v>1463</v>
      </c>
      <c r="C40" s="39" t="s">
        <v>291</v>
      </c>
      <c r="D40" s="115">
        <v>3328.6666666666665</v>
      </c>
      <c r="F40" s="115">
        <f t="shared" si="2"/>
        <v>3328.6666666666665</v>
      </c>
      <c r="P40" s="113" t="s">
        <v>291</v>
      </c>
      <c r="Q40" s="6">
        <f t="shared" si="1"/>
        <v>3328666.6666666665</v>
      </c>
    </row>
    <row r="41" spans="1:17" x14ac:dyDescent="0.2">
      <c r="A41" s="50">
        <v>18111</v>
      </c>
      <c r="B41" s="42">
        <v>1468</v>
      </c>
      <c r="C41" s="39" t="s">
        <v>272</v>
      </c>
      <c r="D41" s="115">
        <v>3292.6666666666665</v>
      </c>
      <c r="F41" s="115">
        <f t="shared" si="2"/>
        <v>3292.6666666666665</v>
      </c>
      <c r="P41" s="113" t="s">
        <v>272</v>
      </c>
      <c r="Q41" s="6">
        <f t="shared" si="1"/>
        <v>3292666.6666666665</v>
      </c>
    </row>
    <row r="42" spans="1:17" x14ac:dyDescent="0.2">
      <c r="A42" s="50">
        <v>18142</v>
      </c>
      <c r="B42" s="42">
        <v>1459</v>
      </c>
      <c r="C42" s="39" t="s">
        <v>277</v>
      </c>
      <c r="D42" s="115">
        <v>3206</v>
      </c>
      <c r="F42" s="115">
        <f t="shared" si="2"/>
        <v>3206</v>
      </c>
      <c r="P42" s="113" t="s">
        <v>277</v>
      </c>
      <c r="Q42" s="6">
        <f t="shared" si="1"/>
        <v>3206000</v>
      </c>
    </row>
    <row r="43" spans="1:17" x14ac:dyDescent="0.2">
      <c r="A43" s="50">
        <v>18172</v>
      </c>
      <c r="B43" s="42">
        <v>1445</v>
      </c>
      <c r="C43" s="39" t="s">
        <v>292</v>
      </c>
      <c r="D43" s="115">
        <v>3065.6666666666665</v>
      </c>
      <c r="F43" s="115">
        <f t="shared" si="2"/>
        <v>3065.6666666666665</v>
      </c>
      <c r="P43" s="113" t="s">
        <v>292</v>
      </c>
      <c r="Q43" s="6">
        <f t="shared" si="1"/>
        <v>3065666.6666666665</v>
      </c>
    </row>
    <row r="44" spans="1:17" x14ac:dyDescent="0.2">
      <c r="A44" s="50">
        <v>18203</v>
      </c>
      <c r="B44" s="42">
        <v>1436</v>
      </c>
      <c r="C44" s="39" t="s">
        <v>275</v>
      </c>
      <c r="D44" s="115">
        <v>2968</v>
      </c>
      <c r="F44" s="115">
        <f t="shared" si="2"/>
        <v>2968</v>
      </c>
      <c r="P44" s="113" t="s">
        <v>275</v>
      </c>
      <c r="Q44" s="6">
        <f t="shared" si="1"/>
        <v>2968000</v>
      </c>
    </row>
    <row r="45" spans="1:17" x14ac:dyDescent="0.2">
      <c r="A45" s="50">
        <v>18233</v>
      </c>
      <c r="B45" s="42">
        <v>1430</v>
      </c>
      <c r="C45" s="39" t="s">
        <v>276</v>
      </c>
      <c r="D45" s="115">
        <v>2954</v>
      </c>
      <c r="F45" s="115">
        <f t="shared" si="2"/>
        <v>2954</v>
      </c>
      <c r="P45" s="113" t="s">
        <v>276</v>
      </c>
      <c r="Q45" s="6">
        <f t="shared" si="1"/>
        <v>2954000</v>
      </c>
    </row>
    <row r="46" spans="1:17" x14ac:dyDescent="0.2">
      <c r="A46" s="50">
        <v>18264</v>
      </c>
      <c r="B46" s="42">
        <v>1408</v>
      </c>
      <c r="C46" s="39" t="s">
        <v>293</v>
      </c>
      <c r="D46" s="115">
        <v>2905</v>
      </c>
      <c r="F46" s="115">
        <f t="shared" si="2"/>
        <v>2905</v>
      </c>
      <c r="P46" s="113" t="s">
        <v>293</v>
      </c>
      <c r="Q46" s="6">
        <f t="shared" si="1"/>
        <v>2905000</v>
      </c>
    </row>
    <row r="47" spans="1:17" x14ac:dyDescent="0.2">
      <c r="A47" s="50">
        <v>18295</v>
      </c>
      <c r="B47" s="42">
        <v>1366</v>
      </c>
      <c r="C47" s="39" t="s">
        <v>278</v>
      </c>
      <c r="D47" s="115">
        <v>2862.6666666666665</v>
      </c>
      <c r="F47" s="115">
        <f t="shared" si="2"/>
        <v>2862.6666666666665</v>
      </c>
      <c r="P47" s="113" t="s">
        <v>278</v>
      </c>
      <c r="Q47" s="6">
        <f t="shared" si="1"/>
        <v>2862666.6666666665</v>
      </c>
    </row>
    <row r="48" spans="1:17" x14ac:dyDescent="0.2">
      <c r="A48" s="50">
        <v>18323</v>
      </c>
      <c r="B48" s="42">
        <v>1346</v>
      </c>
      <c r="C48" s="39" t="s">
        <v>279</v>
      </c>
      <c r="D48" s="115">
        <v>2834.3333333333335</v>
      </c>
      <c r="F48" s="115">
        <f t="shared" si="2"/>
        <v>2834.3333333333335</v>
      </c>
      <c r="P48" s="113" t="s">
        <v>279</v>
      </c>
      <c r="Q48" s="6">
        <f t="shared" si="1"/>
        <v>2834333.3333333335</v>
      </c>
    </row>
    <row r="49" spans="1:17" x14ac:dyDescent="0.2">
      <c r="A49" s="50">
        <v>18354</v>
      </c>
      <c r="B49" s="42">
        <v>1330</v>
      </c>
      <c r="C49" s="39" t="s">
        <v>280</v>
      </c>
      <c r="D49" s="115">
        <v>2825.6666666666665</v>
      </c>
      <c r="F49" s="115">
        <f t="shared" si="2"/>
        <v>2825.6666666666665</v>
      </c>
      <c r="P49" s="113" t="s">
        <v>280</v>
      </c>
      <c r="Q49" s="6">
        <f t="shared" si="1"/>
        <v>2825666.6666666665</v>
      </c>
    </row>
    <row r="50" spans="1:17" x14ac:dyDescent="0.2">
      <c r="A50" s="50">
        <v>18384</v>
      </c>
      <c r="B50" s="42">
        <v>1320</v>
      </c>
      <c r="C50" s="39" t="s">
        <v>281</v>
      </c>
      <c r="D50" s="115">
        <v>2816.6666666666665</v>
      </c>
      <c r="F50" s="115">
        <f t="shared" si="2"/>
        <v>2816.6666666666665</v>
      </c>
      <c r="P50" s="113" t="s">
        <v>281</v>
      </c>
      <c r="Q50" s="6">
        <f t="shared" si="1"/>
        <v>2816666.6666666665</v>
      </c>
    </row>
    <row r="51" spans="1:17" x14ac:dyDescent="0.2">
      <c r="A51" s="50">
        <v>18415</v>
      </c>
      <c r="B51" s="42">
        <v>1311</v>
      </c>
      <c r="C51" s="39" t="s">
        <v>282</v>
      </c>
      <c r="D51" s="115">
        <v>2820</v>
      </c>
      <c r="F51" s="115">
        <f t="shared" si="2"/>
        <v>2820</v>
      </c>
      <c r="P51" s="113" t="s">
        <v>282</v>
      </c>
      <c r="Q51" s="6">
        <f t="shared" si="1"/>
        <v>2820000</v>
      </c>
    </row>
    <row r="52" spans="1:17" x14ac:dyDescent="0.2">
      <c r="A52" s="50">
        <v>18445</v>
      </c>
      <c r="B52" s="42">
        <v>1315</v>
      </c>
      <c r="C52" s="39" t="s">
        <v>283</v>
      </c>
      <c r="D52" s="115">
        <v>2827</v>
      </c>
      <c r="F52" s="115">
        <f t="shared" si="2"/>
        <v>2827</v>
      </c>
      <c r="P52" s="113" t="s">
        <v>283</v>
      </c>
      <c r="Q52" s="6">
        <f t="shared" si="1"/>
        <v>2827000</v>
      </c>
    </row>
    <row r="53" spans="1:17" x14ac:dyDescent="0.2">
      <c r="A53" s="50">
        <v>18476</v>
      </c>
      <c r="B53" s="42">
        <v>1337</v>
      </c>
      <c r="C53" s="39" t="s">
        <v>294</v>
      </c>
      <c r="D53" s="115">
        <v>2734.3333333333335</v>
      </c>
      <c r="F53" s="115">
        <f t="shared" si="2"/>
        <v>2734.3333333333335</v>
      </c>
      <c r="P53" s="113" t="s">
        <v>294</v>
      </c>
      <c r="Q53" s="6">
        <f t="shared" si="1"/>
        <v>2734333.3333333335</v>
      </c>
    </row>
    <row r="54" spans="1:17" x14ac:dyDescent="0.2">
      <c r="A54" s="50">
        <v>18507</v>
      </c>
      <c r="B54" s="42">
        <v>1453</v>
      </c>
      <c r="C54" s="39" t="s">
        <v>284</v>
      </c>
      <c r="D54" s="115">
        <v>2646.3333333333335</v>
      </c>
      <c r="F54" s="115">
        <f t="shared" si="2"/>
        <v>2646.3333333333335</v>
      </c>
      <c r="P54" s="113" t="s">
        <v>284</v>
      </c>
      <c r="Q54" s="6">
        <f t="shared" si="1"/>
        <v>2646333.3333333335</v>
      </c>
    </row>
    <row r="55" spans="1:17" x14ac:dyDescent="0.2">
      <c r="A55" s="50">
        <v>18537</v>
      </c>
      <c r="B55" s="42">
        <v>1734</v>
      </c>
      <c r="C55" s="39" t="s">
        <v>285</v>
      </c>
      <c r="D55" s="115">
        <v>2641</v>
      </c>
      <c r="F55" s="115">
        <f t="shared" si="2"/>
        <v>2641</v>
      </c>
      <c r="P55" s="113" t="s">
        <v>285</v>
      </c>
      <c r="Q55" s="6">
        <f t="shared" si="1"/>
        <v>2641000</v>
      </c>
    </row>
    <row r="56" spans="1:17" x14ac:dyDescent="0.2">
      <c r="A56" s="50">
        <v>18568</v>
      </c>
      <c r="B56" s="42">
        <v>1941</v>
      </c>
      <c r="C56" s="39" t="s">
        <v>295</v>
      </c>
      <c r="D56" s="115">
        <v>2634</v>
      </c>
      <c r="F56" s="115">
        <f t="shared" si="2"/>
        <v>2634</v>
      </c>
      <c r="P56" s="113" t="s">
        <v>295</v>
      </c>
      <c r="Q56" s="6">
        <f>F56*1000</f>
        <v>2634000</v>
      </c>
    </row>
    <row r="57" spans="1:17" x14ac:dyDescent="0.2">
      <c r="A57" s="50">
        <v>18598</v>
      </c>
      <c r="B57" s="42">
        <v>2136</v>
      </c>
      <c r="C57" s="39" t="s">
        <v>183</v>
      </c>
      <c r="D57" s="115">
        <v>2626.3333333333335</v>
      </c>
      <c r="F57" s="115">
        <f t="shared" si="2"/>
        <v>2626.3333333333335</v>
      </c>
      <c r="G57" s="39" t="s">
        <v>183</v>
      </c>
      <c r="H57" s="44">
        <v>2598015</v>
      </c>
      <c r="P57" s="113" t="s">
        <v>183</v>
      </c>
      <c r="Q57" s="6">
        <f>H57</f>
        <v>2598015</v>
      </c>
    </row>
    <row r="58" spans="1:17" x14ac:dyDescent="0.2">
      <c r="A58" s="50">
        <v>18629</v>
      </c>
      <c r="B58" s="42"/>
      <c r="C58" s="39" t="s">
        <v>2</v>
      </c>
      <c r="D58" s="115">
        <v>2589</v>
      </c>
      <c r="F58" s="115">
        <f t="shared" si="2"/>
        <v>2589</v>
      </c>
      <c r="G58" s="39" t="s">
        <v>2</v>
      </c>
      <c r="H58" s="6">
        <f>H57*3/4+H61*1/4</f>
        <v>2571623.5</v>
      </c>
      <c r="P58" s="113" t="s">
        <v>2</v>
      </c>
      <c r="Q58" s="6">
        <f t="shared" ref="Q58:Q121" si="3">H58</f>
        <v>2571623.5</v>
      </c>
    </row>
    <row r="59" spans="1:17" x14ac:dyDescent="0.2">
      <c r="A59" s="50">
        <v>18660</v>
      </c>
      <c r="B59" s="42"/>
      <c r="C59" s="39" t="s">
        <v>3</v>
      </c>
      <c r="D59" s="115">
        <v>2553</v>
      </c>
      <c r="F59" s="115">
        <f t="shared" si="2"/>
        <v>2553</v>
      </c>
      <c r="G59" s="39" t="s">
        <v>3</v>
      </c>
      <c r="H59" s="6">
        <f>H57*1/2+H61*1/2</f>
        <v>2545232</v>
      </c>
      <c r="P59" s="113" t="s">
        <v>3</v>
      </c>
      <c r="Q59" s="6">
        <f t="shared" si="3"/>
        <v>2545232</v>
      </c>
    </row>
    <row r="60" spans="1:17" x14ac:dyDescent="0.2">
      <c r="A60" s="50">
        <v>18688</v>
      </c>
      <c r="B60" s="42"/>
      <c r="C60" s="113"/>
      <c r="D60" s="95"/>
      <c r="F60" s="95"/>
      <c r="G60" s="39" t="s">
        <v>4</v>
      </c>
      <c r="H60" s="6">
        <f>H57*1/4+H61*3/4</f>
        <v>2518840.5</v>
      </c>
      <c r="P60" s="113" t="s">
        <v>4</v>
      </c>
      <c r="Q60" s="6">
        <f t="shared" si="3"/>
        <v>2518840.5</v>
      </c>
    </row>
    <row r="61" spans="1:17" x14ac:dyDescent="0.2">
      <c r="A61" s="50">
        <v>18719</v>
      </c>
      <c r="B61" s="42"/>
      <c r="C61" s="113"/>
      <c r="D61" s="95"/>
      <c r="F61" s="95"/>
      <c r="G61" s="39" t="s">
        <v>5</v>
      </c>
      <c r="H61" s="44">
        <v>2492449</v>
      </c>
      <c r="P61" s="113" t="s">
        <v>5</v>
      </c>
      <c r="Q61" s="6">
        <f t="shared" si="3"/>
        <v>2492449</v>
      </c>
    </row>
    <row r="62" spans="1:17" x14ac:dyDescent="0.2">
      <c r="A62" s="50">
        <v>18749</v>
      </c>
      <c r="B62" s="42"/>
      <c r="C62" s="113"/>
      <c r="D62" s="95"/>
      <c r="F62" s="95"/>
      <c r="G62" s="39" t="s">
        <v>6</v>
      </c>
      <c r="H62" s="6">
        <f>H61*3/4+H65*1/4</f>
        <v>2492346</v>
      </c>
      <c r="P62" s="113" t="s">
        <v>6</v>
      </c>
      <c r="Q62" s="6">
        <f t="shared" si="3"/>
        <v>2492346</v>
      </c>
    </row>
    <row r="63" spans="1:17" x14ac:dyDescent="0.2">
      <c r="A63" s="50">
        <v>18780</v>
      </c>
      <c r="B63" s="42"/>
      <c r="C63" s="113"/>
      <c r="D63" s="95"/>
      <c r="F63" s="95"/>
      <c r="G63" s="39" t="s">
        <v>7</v>
      </c>
      <c r="H63" s="6">
        <f>H61*1/2+H65*1/2</f>
        <v>2492243</v>
      </c>
      <c r="P63" s="113" t="s">
        <v>7</v>
      </c>
      <c r="Q63" s="6">
        <f t="shared" si="3"/>
        <v>2492243</v>
      </c>
    </row>
    <row r="64" spans="1:17" x14ac:dyDescent="0.2">
      <c r="A64" s="50">
        <v>18810</v>
      </c>
      <c r="B64" s="42">
        <v>3095</v>
      </c>
      <c r="C64" s="113"/>
      <c r="D64" s="95"/>
      <c r="F64" s="95"/>
      <c r="G64" s="39" t="s">
        <v>8</v>
      </c>
      <c r="H64" s="6">
        <f>H61*1/4+H65*3/4</f>
        <v>2492140</v>
      </c>
      <c r="P64" s="113" t="s">
        <v>8</v>
      </c>
      <c r="Q64" s="6">
        <f t="shared" si="3"/>
        <v>2492140</v>
      </c>
    </row>
    <row r="65" spans="1:17" x14ac:dyDescent="0.2">
      <c r="A65" s="50">
        <v>18841</v>
      </c>
      <c r="B65" s="42">
        <v>3163</v>
      </c>
      <c r="C65" s="113"/>
      <c r="D65" s="95"/>
      <c r="F65" s="95"/>
      <c r="G65" s="39" t="s">
        <v>9</v>
      </c>
      <c r="H65" s="44">
        <v>2492037</v>
      </c>
      <c r="P65" s="113" t="s">
        <v>9</v>
      </c>
      <c r="Q65" s="6">
        <f t="shared" si="3"/>
        <v>2492037</v>
      </c>
    </row>
    <row r="66" spans="1:17" x14ac:dyDescent="0.2">
      <c r="A66" s="50">
        <v>18872</v>
      </c>
      <c r="B66" s="42">
        <v>3210</v>
      </c>
      <c r="C66" s="113"/>
      <c r="D66" s="95"/>
      <c r="F66" s="95"/>
      <c r="G66" s="39" t="s">
        <v>10</v>
      </c>
      <c r="H66" s="6">
        <f>H65*3/4+H69*1/4</f>
        <v>2507255.75</v>
      </c>
      <c r="P66" s="113" t="s">
        <v>10</v>
      </c>
      <c r="Q66" s="6">
        <f t="shared" si="3"/>
        <v>2507255.75</v>
      </c>
    </row>
    <row r="67" spans="1:17" x14ac:dyDescent="0.2">
      <c r="A67" s="50">
        <v>18902</v>
      </c>
      <c r="B67" s="42">
        <v>3210</v>
      </c>
      <c r="C67" s="113"/>
      <c r="D67" s="95"/>
      <c r="F67" s="95"/>
      <c r="G67" s="39" t="s">
        <v>11</v>
      </c>
      <c r="H67" s="6">
        <f>H65*1/2+H69*1/2</f>
        <v>2522474.5</v>
      </c>
      <c r="P67" s="113" t="s">
        <v>11</v>
      </c>
      <c r="Q67" s="6">
        <f t="shared" si="3"/>
        <v>2522474.5</v>
      </c>
    </row>
    <row r="68" spans="1:17" x14ac:dyDescent="0.2">
      <c r="A68" s="50">
        <v>18933</v>
      </c>
      <c r="B68" s="42">
        <v>3258</v>
      </c>
      <c r="C68" s="113"/>
      <c r="D68" s="95"/>
      <c r="F68" s="95"/>
      <c r="G68" s="39" t="s">
        <v>12</v>
      </c>
      <c r="H68" s="6">
        <f>H65*1/4+H69*3/4</f>
        <v>2537693.25</v>
      </c>
      <c r="P68" s="113" t="s">
        <v>12</v>
      </c>
      <c r="Q68" s="6">
        <f t="shared" si="3"/>
        <v>2537693.25</v>
      </c>
    </row>
    <row r="69" spans="1:17" x14ac:dyDescent="0.2">
      <c r="A69" s="50">
        <v>18963</v>
      </c>
      <c r="B69" s="42">
        <v>3285</v>
      </c>
      <c r="C69" s="113"/>
      <c r="D69" s="95"/>
      <c r="F69" s="95"/>
      <c r="G69" s="39" t="s">
        <v>13</v>
      </c>
      <c r="H69" s="44">
        <v>2552912</v>
      </c>
      <c r="P69" s="113" t="s">
        <v>13</v>
      </c>
      <c r="Q69" s="6">
        <f t="shared" si="3"/>
        <v>2552912</v>
      </c>
    </row>
    <row r="70" spans="1:17" x14ac:dyDescent="0.2">
      <c r="A70" s="50">
        <v>18994</v>
      </c>
      <c r="B70" s="42">
        <v>3311</v>
      </c>
      <c r="C70" s="113"/>
      <c r="D70" s="95"/>
      <c r="F70" s="95"/>
      <c r="G70" s="39" t="s">
        <v>14</v>
      </c>
      <c r="H70" s="6">
        <f>H69*3/4+H73*1/4</f>
        <v>2586606.5</v>
      </c>
      <c r="P70" s="113" t="s">
        <v>14</v>
      </c>
      <c r="Q70" s="6">
        <f t="shared" si="3"/>
        <v>2586606.5</v>
      </c>
    </row>
    <row r="71" spans="1:17" x14ac:dyDescent="0.2">
      <c r="A71" s="50">
        <v>19025</v>
      </c>
      <c r="B71" s="42">
        <v>3390</v>
      </c>
      <c r="C71" s="113"/>
      <c r="D71" s="95"/>
      <c r="F71" s="95"/>
      <c r="G71" s="39" t="s">
        <v>15</v>
      </c>
      <c r="H71" s="6">
        <f>H69*1/2+H73*1/2</f>
        <v>2620301</v>
      </c>
      <c r="P71" s="113" t="s">
        <v>15</v>
      </c>
      <c r="Q71" s="6">
        <f t="shared" si="3"/>
        <v>2620301</v>
      </c>
    </row>
    <row r="72" spans="1:17" x14ac:dyDescent="0.2">
      <c r="A72" s="50">
        <v>19054</v>
      </c>
      <c r="B72" s="42">
        <v>3488</v>
      </c>
      <c r="C72" s="113"/>
      <c r="D72" s="95"/>
      <c r="F72" s="95"/>
      <c r="G72" s="39" t="s">
        <v>16</v>
      </c>
      <c r="H72" s="6">
        <f>H69*1/4+H73*3/4</f>
        <v>2653995.5</v>
      </c>
      <c r="P72" s="113" t="s">
        <v>16</v>
      </c>
      <c r="Q72" s="6">
        <f t="shared" si="3"/>
        <v>2653995.5</v>
      </c>
    </row>
    <row r="73" spans="1:17" x14ac:dyDescent="0.2">
      <c r="A73" s="50">
        <v>19085</v>
      </c>
      <c r="B73" s="42">
        <v>3516</v>
      </c>
      <c r="C73" s="113"/>
      <c r="D73" s="95"/>
      <c r="F73" s="95"/>
      <c r="G73" s="39" t="s">
        <v>17</v>
      </c>
      <c r="H73" s="44">
        <v>2687690</v>
      </c>
      <c r="P73" s="113" t="s">
        <v>17</v>
      </c>
      <c r="Q73" s="6">
        <f t="shared" si="3"/>
        <v>2687690</v>
      </c>
    </row>
    <row r="74" spans="1:17" x14ac:dyDescent="0.2">
      <c r="A74" s="50">
        <v>19115</v>
      </c>
      <c r="B74" s="42">
        <v>3520</v>
      </c>
      <c r="C74" s="113"/>
      <c r="D74" s="95"/>
      <c r="F74" s="95"/>
      <c r="G74" s="39" t="s">
        <v>18</v>
      </c>
      <c r="H74" s="6">
        <f>H73*3/4+H77*1/4</f>
        <v>2689577.5</v>
      </c>
      <c r="P74" s="113" t="s">
        <v>18</v>
      </c>
      <c r="Q74" s="6">
        <f t="shared" si="3"/>
        <v>2689577.5</v>
      </c>
    </row>
    <row r="75" spans="1:17" x14ac:dyDescent="0.2">
      <c r="A75" s="50">
        <v>19146</v>
      </c>
      <c r="B75" s="42">
        <v>3494</v>
      </c>
      <c r="C75" s="113"/>
      <c r="D75" s="95"/>
      <c r="F75" s="95"/>
      <c r="G75" s="39" t="s">
        <v>19</v>
      </c>
      <c r="H75" s="6">
        <f>H73*1/2+H77*1/2</f>
        <v>2691465</v>
      </c>
      <c r="P75" s="113" t="s">
        <v>19</v>
      </c>
      <c r="Q75" s="6">
        <f t="shared" si="3"/>
        <v>2691465</v>
      </c>
    </row>
    <row r="76" spans="1:17" x14ac:dyDescent="0.2">
      <c r="A76" s="50">
        <v>19176</v>
      </c>
      <c r="B76" s="42">
        <v>3466</v>
      </c>
      <c r="C76" s="113"/>
      <c r="D76" s="95"/>
      <c r="F76" s="95"/>
      <c r="G76" s="39" t="s">
        <v>20</v>
      </c>
      <c r="H76" s="6">
        <f>H73*1/4+H77*3/4</f>
        <v>2693352.5</v>
      </c>
      <c r="P76" s="113" t="s">
        <v>20</v>
      </c>
      <c r="Q76" s="6">
        <f t="shared" si="3"/>
        <v>2693352.5</v>
      </c>
    </row>
    <row r="77" spans="1:17" x14ac:dyDescent="0.2">
      <c r="A77" s="50">
        <v>19207</v>
      </c>
      <c r="B77" s="42">
        <v>3461</v>
      </c>
      <c r="C77" s="113"/>
      <c r="D77" s="95"/>
      <c r="F77" s="95"/>
      <c r="G77" s="39" t="s">
        <v>21</v>
      </c>
      <c r="H77" s="44">
        <v>2695240</v>
      </c>
      <c r="P77" s="113" t="s">
        <v>21</v>
      </c>
      <c r="Q77" s="6">
        <f t="shared" si="3"/>
        <v>2695240</v>
      </c>
    </row>
    <row r="78" spans="1:17" x14ac:dyDescent="0.2">
      <c r="A78" s="50">
        <v>19238</v>
      </c>
      <c r="B78" s="42">
        <v>3468</v>
      </c>
      <c r="C78" s="113"/>
      <c r="D78" s="95"/>
      <c r="F78" s="95"/>
      <c r="G78" s="39" t="s">
        <v>22</v>
      </c>
      <c r="H78" s="6">
        <f>H77*3/4+H81*1/4</f>
        <v>2693965.25</v>
      </c>
      <c r="P78" s="113" t="s">
        <v>22</v>
      </c>
      <c r="Q78" s="6">
        <f t="shared" si="3"/>
        <v>2693965.25</v>
      </c>
    </row>
    <row r="79" spans="1:17" x14ac:dyDescent="0.2">
      <c r="A79" s="50">
        <v>19268</v>
      </c>
      <c r="B79" s="42">
        <v>3420</v>
      </c>
      <c r="C79" s="113"/>
      <c r="D79" s="95"/>
      <c r="F79" s="95"/>
      <c r="G79" s="39" t="s">
        <v>23</v>
      </c>
      <c r="H79" s="6">
        <f>H77*1/2+H81*1/2</f>
        <v>2692690.5</v>
      </c>
      <c r="P79" s="113" t="s">
        <v>23</v>
      </c>
      <c r="Q79" s="6">
        <f t="shared" si="3"/>
        <v>2692690.5</v>
      </c>
    </row>
    <row r="80" spans="1:17" x14ac:dyDescent="0.2">
      <c r="A80" s="50">
        <v>19299</v>
      </c>
      <c r="B80" s="42">
        <v>3401</v>
      </c>
      <c r="C80" s="113"/>
      <c r="D80" s="95"/>
      <c r="F80" s="95"/>
      <c r="G80" s="39" t="s">
        <v>24</v>
      </c>
      <c r="H80" s="6">
        <f>H77*1/4+H81*3/4</f>
        <v>2691415.75</v>
      </c>
      <c r="P80" s="113" t="s">
        <v>24</v>
      </c>
      <c r="Q80" s="6">
        <f t="shared" si="3"/>
        <v>2691415.75</v>
      </c>
    </row>
    <row r="81" spans="1:17" x14ac:dyDescent="0.2">
      <c r="A81" s="50">
        <v>19329</v>
      </c>
      <c r="B81" s="42">
        <v>3388</v>
      </c>
      <c r="C81" s="113"/>
      <c r="D81" s="95"/>
      <c r="F81" s="95"/>
      <c r="G81" s="39" t="s">
        <v>25</v>
      </c>
      <c r="H81" s="44">
        <v>2690141</v>
      </c>
      <c r="P81" s="113" t="s">
        <v>25</v>
      </c>
      <c r="Q81" s="6">
        <f t="shared" si="3"/>
        <v>2690141</v>
      </c>
    </row>
    <row r="82" spans="1:17" x14ac:dyDescent="0.2">
      <c r="A82" s="50">
        <v>19360</v>
      </c>
      <c r="B82" s="42">
        <v>3543</v>
      </c>
      <c r="C82" s="113"/>
      <c r="D82" s="95"/>
      <c r="F82" s="95"/>
      <c r="G82" s="39" t="s">
        <v>26</v>
      </c>
      <c r="H82" s="6">
        <f>H81*3/4+H85*1/4</f>
        <v>2698555.75</v>
      </c>
      <c r="P82" s="113" t="s">
        <v>26</v>
      </c>
      <c r="Q82" s="6">
        <f t="shared" si="3"/>
        <v>2698555.75</v>
      </c>
    </row>
    <row r="83" spans="1:17" x14ac:dyDescent="0.2">
      <c r="A83" s="50">
        <v>19391</v>
      </c>
      <c r="B83" s="42">
        <v>3543</v>
      </c>
      <c r="C83" s="113"/>
      <c r="D83" s="95"/>
      <c r="F83" s="95"/>
      <c r="G83" s="39" t="s">
        <v>27</v>
      </c>
      <c r="H83" s="6">
        <f>H81*1/2+H85*1/2</f>
        <v>2706970.5</v>
      </c>
      <c r="P83" s="113" t="s">
        <v>27</v>
      </c>
      <c r="Q83" s="6">
        <f t="shared" si="3"/>
        <v>2706970.5</v>
      </c>
    </row>
    <row r="84" spans="1:17" x14ac:dyDescent="0.2">
      <c r="A84" s="50">
        <v>19419</v>
      </c>
      <c r="B84" s="42">
        <v>3545</v>
      </c>
      <c r="C84" s="113"/>
      <c r="D84" s="95"/>
      <c r="F84" s="95"/>
      <c r="G84" s="39" t="s">
        <v>28</v>
      </c>
      <c r="H84" s="6">
        <f>H81*1/4+H85*3/4</f>
        <v>2715385.25</v>
      </c>
      <c r="P84" s="113" t="s">
        <v>28</v>
      </c>
      <c r="Q84" s="6">
        <f t="shared" si="3"/>
        <v>2715385.25</v>
      </c>
    </row>
    <row r="85" spans="1:17" x14ac:dyDescent="0.2">
      <c r="A85" s="50">
        <v>19450</v>
      </c>
      <c r="B85" s="42">
        <v>3528</v>
      </c>
      <c r="C85" s="113"/>
      <c r="D85" s="95"/>
      <c r="F85" s="95"/>
      <c r="G85" s="39" t="s">
        <v>29</v>
      </c>
      <c r="H85" s="44">
        <v>2723800</v>
      </c>
      <c r="P85" s="113" t="s">
        <v>29</v>
      </c>
      <c r="Q85" s="6">
        <f t="shared" si="3"/>
        <v>2723800</v>
      </c>
    </row>
    <row r="86" spans="1:17" x14ac:dyDescent="0.2">
      <c r="A86" s="50">
        <v>19480</v>
      </c>
      <c r="B86" s="42">
        <v>3533</v>
      </c>
      <c r="C86" s="113"/>
      <c r="D86" s="95"/>
      <c r="F86" s="95"/>
      <c r="G86" s="39" t="s">
        <v>30</v>
      </c>
      <c r="H86" s="6">
        <f>H85*3/4+H89*1/4</f>
        <v>2850152.25</v>
      </c>
      <c r="P86" s="113" t="s">
        <v>30</v>
      </c>
      <c r="Q86" s="6">
        <f t="shared" si="3"/>
        <v>2850152.25</v>
      </c>
    </row>
    <row r="87" spans="1:17" x14ac:dyDescent="0.2">
      <c r="A87" s="50">
        <v>19511</v>
      </c>
      <c r="B87" s="42">
        <v>3556</v>
      </c>
      <c r="C87" s="113"/>
      <c r="D87" s="95"/>
      <c r="F87" s="95"/>
      <c r="G87" s="39" t="s">
        <v>31</v>
      </c>
      <c r="H87" s="6">
        <f>H85*1/2+H89*1/2</f>
        <v>2976504.5</v>
      </c>
      <c r="P87" s="113" t="s">
        <v>31</v>
      </c>
      <c r="Q87" s="6">
        <f t="shared" si="3"/>
        <v>2976504.5</v>
      </c>
    </row>
    <row r="88" spans="1:17" x14ac:dyDescent="0.2">
      <c r="A88" s="50">
        <v>19541</v>
      </c>
      <c r="B88" s="42">
        <v>3590</v>
      </c>
      <c r="C88" s="113"/>
      <c r="D88" s="95"/>
      <c r="F88" s="95"/>
      <c r="G88" s="39" t="s">
        <v>32</v>
      </c>
      <c r="H88" s="6">
        <f>H85*1/4+H89*3/4</f>
        <v>3102856.75</v>
      </c>
      <c r="P88" s="113" t="s">
        <v>32</v>
      </c>
      <c r="Q88" s="6">
        <f t="shared" si="3"/>
        <v>3102856.75</v>
      </c>
    </row>
    <row r="89" spans="1:17" x14ac:dyDescent="0.2">
      <c r="A89" s="50">
        <v>19572</v>
      </c>
      <c r="B89" s="42">
        <v>3590</v>
      </c>
      <c r="C89" s="113"/>
      <c r="D89" s="95"/>
      <c r="F89" s="95"/>
      <c r="G89" s="39" t="s">
        <v>33</v>
      </c>
      <c r="H89" s="44">
        <v>3229209</v>
      </c>
      <c r="P89" s="113" t="s">
        <v>33</v>
      </c>
      <c r="Q89" s="6">
        <f t="shared" si="3"/>
        <v>3229209</v>
      </c>
    </row>
    <row r="90" spans="1:17" x14ac:dyDescent="0.2">
      <c r="A90" s="50">
        <v>19603</v>
      </c>
      <c r="B90" s="42">
        <v>3575</v>
      </c>
      <c r="C90" s="113"/>
      <c r="D90" s="95"/>
      <c r="F90" s="95"/>
      <c r="G90" s="39" t="s">
        <v>34</v>
      </c>
      <c r="H90" s="6">
        <f>H89*3/4+H93*1/4</f>
        <v>3274889.5</v>
      </c>
      <c r="P90" s="113" t="s">
        <v>34</v>
      </c>
      <c r="Q90" s="6">
        <f t="shared" si="3"/>
        <v>3274889.5</v>
      </c>
    </row>
    <row r="91" spans="1:17" x14ac:dyDescent="0.2">
      <c r="A91" s="50">
        <v>19633</v>
      </c>
      <c r="B91" s="42">
        <v>3550</v>
      </c>
      <c r="C91" s="113"/>
      <c r="D91" s="95"/>
      <c r="F91" s="95"/>
      <c r="G91" s="39" t="s">
        <v>35</v>
      </c>
      <c r="H91" s="6">
        <f>H89*1/2+H93*1/2</f>
        <v>3320570</v>
      </c>
      <c r="P91" s="113" t="s">
        <v>35</v>
      </c>
      <c r="Q91" s="6">
        <f t="shared" si="3"/>
        <v>3320570</v>
      </c>
    </row>
    <row r="92" spans="1:17" x14ac:dyDescent="0.2">
      <c r="A92" s="50">
        <v>19664</v>
      </c>
      <c r="B92" s="42">
        <v>3520</v>
      </c>
      <c r="C92" s="113"/>
      <c r="D92" s="95"/>
      <c r="F92" s="95"/>
      <c r="G92" s="39" t="s">
        <v>36</v>
      </c>
      <c r="H92" s="6">
        <f>H89*1/4+H93*3/4</f>
        <v>3366250.5</v>
      </c>
      <c r="P92" s="113" t="s">
        <v>36</v>
      </c>
      <c r="Q92" s="6">
        <f t="shared" si="3"/>
        <v>3366250.5</v>
      </c>
    </row>
    <row r="93" spans="1:17" x14ac:dyDescent="0.2">
      <c r="A93" s="50">
        <v>19694</v>
      </c>
      <c r="B93" s="42">
        <v>3492</v>
      </c>
      <c r="C93" s="113"/>
      <c r="D93" s="95"/>
      <c r="F93" s="95"/>
      <c r="G93" s="39" t="s">
        <v>37</v>
      </c>
      <c r="H93" s="44">
        <v>3411931</v>
      </c>
      <c r="P93" s="113" t="s">
        <v>37</v>
      </c>
      <c r="Q93" s="6">
        <f t="shared" si="3"/>
        <v>3411931</v>
      </c>
    </row>
    <row r="94" spans="1:17" x14ac:dyDescent="0.2">
      <c r="A94" s="50">
        <v>19725</v>
      </c>
      <c r="B94" s="42">
        <v>3452</v>
      </c>
      <c r="C94" s="113"/>
      <c r="D94" s="95"/>
      <c r="F94" s="95"/>
      <c r="G94" s="39" t="s">
        <v>38</v>
      </c>
      <c r="H94" s="6">
        <f>H93*3/4+H97*1/4</f>
        <v>3431345.25</v>
      </c>
      <c r="P94" s="113" t="s">
        <v>38</v>
      </c>
      <c r="Q94" s="6">
        <f t="shared" si="3"/>
        <v>3431345.25</v>
      </c>
    </row>
    <row r="95" spans="1:17" x14ac:dyDescent="0.2">
      <c r="A95" s="50">
        <v>19756</v>
      </c>
      <c r="B95" s="42">
        <v>3414</v>
      </c>
      <c r="C95" s="113"/>
      <c r="D95" s="95"/>
      <c r="F95" s="95"/>
      <c r="G95" s="39" t="s">
        <v>39</v>
      </c>
      <c r="H95" s="6">
        <f>H93*1/2+H97*1/2</f>
        <v>3450759.5</v>
      </c>
      <c r="P95" s="113" t="s">
        <v>39</v>
      </c>
      <c r="Q95" s="6">
        <f t="shared" si="3"/>
        <v>3450759.5</v>
      </c>
    </row>
    <row r="96" spans="1:17" x14ac:dyDescent="0.2">
      <c r="A96" s="50">
        <v>19784</v>
      </c>
      <c r="B96" s="42">
        <v>3393</v>
      </c>
      <c r="C96" s="113"/>
      <c r="D96" s="95"/>
      <c r="F96" s="95"/>
      <c r="G96" s="39" t="s">
        <v>40</v>
      </c>
      <c r="H96" s="6">
        <f>H93*1/4+H97*3/4</f>
        <v>3470173.75</v>
      </c>
      <c r="P96" s="113" t="s">
        <v>40</v>
      </c>
      <c r="Q96" s="6">
        <f t="shared" si="3"/>
        <v>3470173.75</v>
      </c>
    </row>
    <row r="97" spans="1:17" x14ac:dyDescent="0.2">
      <c r="A97" s="50">
        <v>19815</v>
      </c>
      <c r="B97" s="42">
        <v>3375</v>
      </c>
      <c r="C97" s="113"/>
      <c r="D97" s="95"/>
      <c r="F97" s="95"/>
      <c r="G97" s="39" t="s">
        <v>41</v>
      </c>
      <c r="H97" s="44">
        <v>3489588</v>
      </c>
      <c r="P97" s="113" t="s">
        <v>41</v>
      </c>
      <c r="Q97" s="6">
        <f t="shared" si="3"/>
        <v>3489588</v>
      </c>
    </row>
    <row r="98" spans="1:17" x14ac:dyDescent="0.2">
      <c r="A98" s="50">
        <v>19845</v>
      </c>
      <c r="B98" s="42">
        <v>3361</v>
      </c>
      <c r="C98" s="113"/>
      <c r="D98" s="95"/>
      <c r="F98" s="95"/>
      <c r="G98" s="39" t="s">
        <v>42</v>
      </c>
      <c r="H98" s="6">
        <f>H97*3/4+H101*1/4</f>
        <v>3479508.75</v>
      </c>
      <c r="P98" s="113" t="s">
        <v>42</v>
      </c>
      <c r="Q98" s="6">
        <f t="shared" si="3"/>
        <v>3479508.75</v>
      </c>
    </row>
    <row r="99" spans="1:17" x14ac:dyDescent="0.2">
      <c r="A99" s="50">
        <v>19876</v>
      </c>
      <c r="B99" s="42">
        <v>3343</v>
      </c>
      <c r="C99" s="113"/>
      <c r="D99" s="95"/>
      <c r="F99" s="95"/>
      <c r="G99" s="39" t="s">
        <v>43</v>
      </c>
      <c r="H99" s="6">
        <f>H97*1/2+H101*1/2</f>
        <v>3469429.5</v>
      </c>
      <c r="P99" s="113" t="s">
        <v>43</v>
      </c>
      <c r="Q99" s="6">
        <f t="shared" si="3"/>
        <v>3469429.5</v>
      </c>
    </row>
    <row r="100" spans="1:17" x14ac:dyDescent="0.2">
      <c r="A100" s="50">
        <v>19906</v>
      </c>
      <c r="B100" s="42">
        <v>3330</v>
      </c>
      <c r="C100" s="113"/>
      <c r="D100" s="95"/>
      <c r="F100" s="95"/>
      <c r="G100" s="39" t="s">
        <v>44</v>
      </c>
      <c r="H100" s="6">
        <f>H97*1/4+H101*3/4</f>
        <v>3459350.25</v>
      </c>
      <c r="P100" s="113" t="s">
        <v>44</v>
      </c>
      <c r="Q100" s="6">
        <f t="shared" si="3"/>
        <v>3459350.25</v>
      </c>
    </row>
    <row r="101" spans="1:17" x14ac:dyDescent="0.2">
      <c r="A101" s="50">
        <v>19937</v>
      </c>
      <c r="B101" s="42">
        <v>3334</v>
      </c>
      <c r="C101" s="113"/>
      <c r="D101" s="95"/>
      <c r="F101" s="95"/>
      <c r="G101" s="39" t="s">
        <v>45</v>
      </c>
      <c r="H101" s="44">
        <v>3449271</v>
      </c>
      <c r="I101" s="6"/>
      <c r="P101" s="113" t="s">
        <v>45</v>
      </c>
      <c r="Q101" s="6">
        <f t="shared" si="3"/>
        <v>3449271</v>
      </c>
    </row>
    <row r="102" spans="1:17" x14ac:dyDescent="0.2">
      <c r="A102" s="50">
        <v>19968</v>
      </c>
      <c r="B102" s="42">
        <v>3322</v>
      </c>
      <c r="C102" s="113"/>
      <c r="D102" s="95"/>
      <c r="F102" s="95"/>
      <c r="G102" s="39" t="s">
        <v>46</v>
      </c>
      <c r="H102" s="6">
        <f>H101*3/4+H105*1/4</f>
        <v>3332920.25</v>
      </c>
      <c r="P102" s="113" t="s">
        <v>46</v>
      </c>
      <c r="Q102" s="6">
        <f t="shared" si="3"/>
        <v>3332920.25</v>
      </c>
    </row>
    <row r="103" spans="1:17" x14ac:dyDescent="0.2">
      <c r="A103" s="50">
        <v>19998</v>
      </c>
      <c r="B103" s="42">
        <v>3308</v>
      </c>
      <c r="C103" s="113"/>
      <c r="D103" s="95"/>
      <c r="F103" s="95"/>
      <c r="G103" s="39" t="s">
        <v>47</v>
      </c>
      <c r="H103" s="6">
        <f>H101*1/2+H105*1/2</f>
        <v>3216569.5</v>
      </c>
      <c r="P103" s="113" t="s">
        <v>47</v>
      </c>
      <c r="Q103" s="6">
        <f t="shared" si="3"/>
        <v>3216569.5</v>
      </c>
    </row>
    <row r="104" spans="1:17" x14ac:dyDescent="0.2">
      <c r="A104" s="50">
        <v>20029</v>
      </c>
      <c r="B104" s="42">
        <v>3285</v>
      </c>
      <c r="C104" s="113"/>
      <c r="D104" s="95"/>
      <c r="F104" s="95"/>
      <c r="G104" s="39" t="s">
        <v>48</v>
      </c>
      <c r="H104" s="6">
        <f>H101*1/4+H105*3/4</f>
        <v>3100218.75</v>
      </c>
      <c r="P104" s="113" t="s">
        <v>48</v>
      </c>
      <c r="Q104" s="6">
        <f t="shared" si="3"/>
        <v>3100218.75</v>
      </c>
    </row>
    <row r="105" spans="1:17" x14ac:dyDescent="0.2">
      <c r="A105" s="50">
        <v>20059</v>
      </c>
      <c r="B105" s="42">
        <v>3285</v>
      </c>
      <c r="C105" s="113"/>
      <c r="D105" s="95"/>
      <c r="F105" s="95"/>
      <c r="G105" s="39" t="s">
        <v>49</v>
      </c>
      <c r="H105" s="44">
        <v>2983868</v>
      </c>
      <c r="P105" s="113" t="s">
        <v>49</v>
      </c>
      <c r="Q105" s="6">
        <f t="shared" si="3"/>
        <v>2983868</v>
      </c>
    </row>
    <row r="106" spans="1:17" x14ac:dyDescent="0.2">
      <c r="A106" s="50">
        <v>20090</v>
      </c>
      <c r="B106" s="42">
        <v>3203</v>
      </c>
      <c r="C106" s="113"/>
      <c r="D106" s="95"/>
      <c r="F106" s="95"/>
      <c r="G106" s="39" t="s">
        <v>50</v>
      </c>
      <c r="H106" s="6">
        <f>H105*3/4+H109*1/4</f>
        <v>2894597.25</v>
      </c>
      <c r="P106" s="113" t="s">
        <v>50</v>
      </c>
      <c r="Q106" s="6">
        <f t="shared" si="3"/>
        <v>2894597.25</v>
      </c>
    </row>
    <row r="107" spans="1:17" x14ac:dyDescent="0.2">
      <c r="A107" s="50">
        <v>20121</v>
      </c>
      <c r="B107" s="42">
        <v>3229</v>
      </c>
      <c r="C107" s="113"/>
      <c r="D107" s="95"/>
      <c r="F107" s="95"/>
      <c r="G107" s="39" t="s">
        <v>51</v>
      </c>
      <c r="H107" s="6">
        <f>H105*1/2+H109*1/2</f>
        <v>2805326.5</v>
      </c>
      <c r="P107" s="113" t="s">
        <v>51</v>
      </c>
      <c r="Q107" s="6">
        <f t="shared" si="3"/>
        <v>2805326.5</v>
      </c>
    </row>
    <row r="108" spans="1:17" x14ac:dyDescent="0.2">
      <c r="A108" s="50">
        <v>20149</v>
      </c>
      <c r="B108" s="42">
        <v>3186</v>
      </c>
      <c r="C108" s="113"/>
      <c r="D108" s="95"/>
      <c r="F108" s="95"/>
      <c r="G108" s="39" t="s">
        <v>52</v>
      </c>
      <c r="H108" s="6">
        <f>H105*1/4+H109*3/4</f>
        <v>2716055.75</v>
      </c>
      <c r="P108" s="113" t="s">
        <v>52</v>
      </c>
      <c r="Q108" s="6">
        <f t="shared" si="3"/>
        <v>2716055.75</v>
      </c>
    </row>
    <row r="109" spans="1:17" x14ac:dyDescent="0.2">
      <c r="A109" s="50">
        <v>20180</v>
      </c>
      <c r="B109" s="42">
        <v>3137</v>
      </c>
      <c r="C109" s="113"/>
      <c r="D109" s="95"/>
      <c r="F109" s="95"/>
      <c r="G109" s="39" t="s">
        <v>53</v>
      </c>
      <c r="H109" s="44">
        <v>2626785</v>
      </c>
      <c r="P109" s="113" t="s">
        <v>53</v>
      </c>
      <c r="Q109" s="6">
        <f t="shared" si="3"/>
        <v>2626785</v>
      </c>
    </row>
    <row r="110" spans="1:17" x14ac:dyDescent="0.2">
      <c r="A110" s="50">
        <v>20210</v>
      </c>
      <c r="B110" s="42">
        <v>3064</v>
      </c>
      <c r="C110" s="113"/>
      <c r="D110" s="95"/>
      <c r="F110" s="95"/>
      <c r="G110" s="39" t="s">
        <v>54</v>
      </c>
      <c r="H110" s="6">
        <f>H109*3/4+H113*1/4</f>
        <v>2559164</v>
      </c>
      <c r="P110" s="113" t="s">
        <v>54</v>
      </c>
      <c r="Q110" s="6">
        <f t="shared" si="3"/>
        <v>2559164</v>
      </c>
    </row>
    <row r="111" spans="1:17" x14ac:dyDescent="0.2">
      <c r="A111" s="50">
        <v>20241</v>
      </c>
      <c r="B111" s="42">
        <v>2996</v>
      </c>
      <c r="C111" s="113"/>
      <c r="D111" s="95"/>
      <c r="F111" s="95"/>
      <c r="G111" s="39" t="s">
        <v>55</v>
      </c>
      <c r="H111" s="6">
        <f>H109*1/2+H113*1/2</f>
        <v>2491543</v>
      </c>
      <c r="P111" s="113" t="s">
        <v>55</v>
      </c>
      <c r="Q111" s="6">
        <f t="shared" si="3"/>
        <v>2491543</v>
      </c>
    </row>
    <row r="112" spans="1:17" x14ac:dyDescent="0.2">
      <c r="A112" s="50">
        <v>20271</v>
      </c>
      <c r="B112" s="42">
        <v>2964</v>
      </c>
      <c r="C112" s="113"/>
      <c r="D112" s="95"/>
      <c r="F112" s="95"/>
      <c r="G112" s="39" t="s">
        <v>56</v>
      </c>
      <c r="H112" s="6">
        <f>H109*1/4+H113*3/4</f>
        <v>2423922</v>
      </c>
      <c r="P112" s="113" t="s">
        <v>56</v>
      </c>
      <c r="Q112" s="6">
        <f t="shared" si="3"/>
        <v>2423922</v>
      </c>
    </row>
    <row r="113" spans="1:17" x14ac:dyDescent="0.2">
      <c r="A113" s="50">
        <v>20302</v>
      </c>
      <c r="B113" s="42">
        <v>2969</v>
      </c>
      <c r="C113" s="113"/>
      <c r="D113" s="95"/>
      <c r="F113" s="95"/>
      <c r="G113" s="39" t="s">
        <v>57</v>
      </c>
      <c r="H113" s="44">
        <v>2356301</v>
      </c>
      <c r="P113" s="113" t="s">
        <v>57</v>
      </c>
      <c r="Q113" s="6">
        <f t="shared" si="3"/>
        <v>2356301</v>
      </c>
    </row>
    <row r="114" spans="1:17" x14ac:dyDescent="0.2">
      <c r="A114" s="50">
        <v>20333</v>
      </c>
      <c r="B114" s="42">
        <v>2971</v>
      </c>
      <c r="C114" s="113"/>
      <c r="D114" s="95"/>
      <c r="F114" s="95"/>
      <c r="G114" s="39" t="s">
        <v>58</v>
      </c>
      <c r="H114" s="6">
        <f>H113*3/4+H117*1/4</f>
        <v>2325202.75</v>
      </c>
      <c r="P114" s="113" t="s">
        <v>58</v>
      </c>
      <c r="Q114" s="6">
        <f t="shared" si="3"/>
        <v>2325202.75</v>
      </c>
    </row>
    <row r="115" spans="1:17" x14ac:dyDescent="0.2">
      <c r="A115" s="50">
        <v>20363</v>
      </c>
      <c r="B115" s="42">
        <v>2958</v>
      </c>
      <c r="C115" s="113"/>
      <c r="D115" s="95"/>
      <c r="F115" s="95"/>
      <c r="G115" s="39" t="s">
        <v>59</v>
      </c>
      <c r="H115" s="6">
        <f>H113*1/2+H117*1/2</f>
        <v>2294104.5</v>
      </c>
      <c r="P115" s="113" t="s">
        <v>59</v>
      </c>
      <c r="Q115" s="6">
        <f t="shared" si="3"/>
        <v>2294104.5</v>
      </c>
    </row>
    <row r="116" spans="1:17" x14ac:dyDescent="0.2">
      <c r="A116" s="50">
        <v>20394</v>
      </c>
      <c r="B116" s="42">
        <v>2958</v>
      </c>
      <c r="C116" s="113"/>
      <c r="D116" s="95"/>
      <c r="F116" s="95"/>
      <c r="G116" s="39" t="s">
        <v>60</v>
      </c>
      <c r="H116" s="6">
        <f>H113*1/4+H117*3/4</f>
        <v>2263006.25</v>
      </c>
      <c r="P116" s="113" t="s">
        <v>60</v>
      </c>
      <c r="Q116" s="6">
        <f t="shared" si="3"/>
        <v>2263006.25</v>
      </c>
    </row>
    <row r="117" spans="1:17" x14ac:dyDescent="0.2">
      <c r="A117" s="50">
        <v>20424</v>
      </c>
      <c r="B117" s="42">
        <v>2946</v>
      </c>
      <c r="C117" s="113"/>
      <c r="D117" s="95"/>
      <c r="F117" s="95"/>
      <c r="G117" s="39" t="s">
        <v>61</v>
      </c>
      <c r="H117" s="44">
        <v>2231908</v>
      </c>
      <c r="P117" s="113" t="s">
        <v>61</v>
      </c>
      <c r="Q117" s="6">
        <f t="shared" si="3"/>
        <v>2231908</v>
      </c>
    </row>
    <row r="118" spans="1:17" x14ac:dyDescent="0.2">
      <c r="A118" s="50">
        <v>20455</v>
      </c>
      <c r="B118" s="42">
        <v>2916</v>
      </c>
      <c r="C118" s="113"/>
      <c r="D118" s="95"/>
      <c r="F118" s="95"/>
      <c r="G118" s="39" t="s">
        <v>62</v>
      </c>
      <c r="H118" s="6">
        <f>H117*3/4+H121*1/4</f>
        <v>2213186.75</v>
      </c>
      <c r="P118" s="113" t="s">
        <v>62</v>
      </c>
      <c r="Q118" s="6">
        <f t="shared" si="3"/>
        <v>2213186.75</v>
      </c>
    </row>
    <row r="119" spans="1:17" x14ac:dyDescent="0.2">
      <c r="A119" s="50">
        <v>20486</v>
      </c>
      <c r="B119" s="42">
        <v>2906</v>
      </c>
      <c r="C119" s="113"/>
      <c r="D119" s="95"/>
      <c r="F119" s="95"/>
      <c r="G119" s="39" t="s">
        <v>63</v>
      </c>
      <c r="H119" s="6">
        <f>H117*1/2+H121*1/2</f>
        <v>2194465.5</v>
      </c>
      <c r="P119" s="113" t="s">
        <v>63</v>
      </c>
      <c r="Q119" s="6">
        <f t="shared" si="3"/>
        <v>2194465.5</v>
      </c>
    </row>
    <row r="120" spans="1:17" x14ac:dyDescent="0.2">
      <c r="A120" s="50">
        <v>20515</v>
      </c>
      <c r="B120" s="42">
        <v>2893</v>
      </c>
      <c r="C120" s="113"/>
      <c r="D120" s="95"/>
      <c r="F120" s="95"/>
      <c r="G120" s="39" t="s">
        <v>64</v>
      </c>
      <c r="H120" s="6">
        <f>H117*1/4+H121*3/4</f>
        <v>2175744.25</v>
      </c>
      <c r="P120" s="113" t="s">
        <v>64</v>
      </c>
      <c r="Q120" s="6">
        <f t="shared" si="3"/>
        <v>2175744.25</v>
      </c>
    </row>
    <row r="121" spans="1:17" x14ac:dyDescent="0.2">
      <c r="A121" s="50">
        <v>20546</v>
      </c>
      <c r="B121" s="42">
        <v>2879</v>
      </c>
      <c r="C121" s="113"/>
      <c r="D121" s="95"/>
      <c r="F121" s="95"/>
      <c r="G121" s="39" t="s">
        <v>65</v>
      </c>
      <c r="H121" s="44">
        <v>2157023</v>
      </c>
      <c r="P121" s="113" t="s">
        <v>65</v>
      </c>
      <c r="Q121" s="6">
        <f t="shared" si="3"/>
        <v>2157023</v>
      </c>
    </row>
    <row r="122" spans="1:17" x14ac:dyDescent="0.2">
      <c r="A122" s="50">
        <v>20576</v>
      </c>
      <c r="B122" s="42">
        <v>2865</v>
      </c>
      <c r="C122" s="113"/>
      <c r="D122" s="95"/>
      <c r="F122" s="95"/>
      <c r="G122" s="39" t="s">
        <v>66</v>
      </c>
      <c r="H122" s="6">
        <f>H121*3/4+H125*1/4</f>
        <v>2143966</v>
      </c>
      <c r="P122" s="113" t="s">
        <v>66</v>
      </c>
      <c r="Q122" s="6">
        <f t="shared" ref="Q122:Q185" si="4">H122</f>
        <v>2143966</v>
      </c>
    </row>
    <row r="123" spans="1:17" x14ac:dyDescent="0.2">
      <c r="A123" s="50">
        <v>20607</v>
      </c>
      <c r="B123" s="42">
        <v>2844</v>
      </c>
      <c r="C123" s="113"/>
      <c r="D123" s="95"/>
      <c r="F123" s="95"/>
      <c r="G123" s="39" t="s">
        <v>67</v>
      </c>
      <c r="H123" s="6">
        <f>H121*1/2+H125*1/2</f>
        <v>2130909</v>
      </c>
      <c r="P123" s="113" t="s">
        <v>67</v>
      </c>
      <c r="Q123" s="6">
        <f t="shared" si="4"/>
        <v>2130909</v>
      </c>
    </row>
    <row r="124" spans="1:17" x14ac:dyDescent="0.2">
      <c r="A124" s="50">
        <v>20637</v>
      </c>
      <c r="B124" s="42">
        <v>2836</v>
      </c>
      <c r="C124" s="113"/>
      <c r="D124" s="95"/>
      <c r="F124" s="95"/>
      <c r="G124" s="39" t="s">
        <v>68</v>
      </c>
      <c r="H124" s="6">
        <f>H121*1/4+H125*3/4</f>
        <v>2117852</v>
      </c>
      <c r="P124" s="113" t="s">
        <v>68</v>
      </c>
      <c r="Q124" s="6">
        <f t="shared" si="4"/>
        <v>2117852</v>
      </c>
    </row>
    <row r="125" spans="1:17" x14ac:dyDescent="0.2">
      <c r="A125" s="50">
        <v>20668</v>
      </c>
      <c r="B125" s="42">
        <v>2840</v>
      </c>
      <c r="C125" s="113"/>
      <c r="D125" s="95"/>
      <c r="F125" s="95"/>
      <c r="G125" s="39" t="s">
        <v>69</v>
      </c>
      <c r="H125" s="44">
        <v>2104795</v>
      </c>
      <c r="P125" s="113" t="s">
        <v>69</v>
      </c>
      <c r="Q125" s="6">
        <f t="shared" si="4"/>
        <v>2104795</v>
      </c>
    </row>
    <row r="126" spans="1:17" x14ac:dyDescent="0.2">
      <c r="A126" s="50">
        <v>20699</v>
      </c>
      <c r="B126" s="42">
        <v>2827</v>
      </c>
      <c r="C126" s="113"/>
      <c r="D126" s="95"/>
      <c r="F126" s="95"/>
      <c r="G126" s="39" t="s">
        <v>70</v>
      </c>
      <c r="H126" s="6">
        <f>H125*3/4+H129*1/4</f>
        <v>2099491.5</v>
      </c>
      <c r="P126" s="113" t="s">
        <v>70</v>
      </c>
      <c r="Q126" s="6">
        <f t="shared" si="4"/>
        <v>2099491.5</v>
      </c>
    </row>
    <row r="127" spans="1:17" x14ac:dyDescent="0.2">
      <c r="A127" s="50">
        <v>20729</v>
      </c>
      <c r="B127" s="42">
        <v>2823</v>
      </c>
      <c r="C127" s="113"/>
      <c r="D127" s="95"/>
      <c r="F127" s="95"/>
      <c r="G127" s="39" t="s">
        <v>71</v>
      </c>
      <c r="H127" s="6">
        <f>H125*1/2+H129*1/2</f>
        <v>2094188</v>
      </c>
      <c r="P127" s="113" t="s">
        <v>71</v>
      </c>
      <c r="Q127" s="6">
        <f t="shared" si="4"/>
        <v>2094188</v>
      </c>
    </row>
    <row r="128" spans="1:17" x14ac:dyDescent="0.2">
      <c r="A128" s="50">
        <v>20760</v>
      </c>
      <c r="B128" s="42">
        <v>2828</v>
      </c>
      <c r="C128" s="113"/>
      <c r="D128" s="95"/>
      <c r="F128" s="95"/>
      <c r="G128" s="39" t="s">
        <v>72</v>
      </c>
      <c r="H128" s="6">
        <f>H125*1/4+H129*3/4</f>
        <v>2088884.5</v>
      </c>
      <c r="P128" s="113" t="s">
        <v>72</v>
      </c>
      <c r="Q128" s="6">
        <f t="shared" si="4"/>
        <v>2088884.5</v>
      </c>
    </row>
    <row r="129" spans="1:17" x14ac:dyDescent="0.2">
      <c r="A129" s="50">
        <v>20790</v>
      </c>
      <c r="B129" s="42">
        <v>2826</v>
      </c>
      <c r="C129" s="113"/>
      <c r="D129" s="95"/>
      <c r="F129" s="95"/>
      <c r="G129" s="39" t="s">
        <v>73</v>
      </c>
      <c r="H129" s="44">
        <v>2083581</v>
      </c>
      <c r="P129" s="113" t="s">
        <v>73</v>
      </c>
      <c r="Q129" s="6">
        <f t="shared" si="4"/>
        <v>2083581</v>
      </c>
    </row>
    <row r="130" spans="1:17" x14ac:dyDescent="0.2">
      <c r="A130" s="50">
        <v>20821</v>
      </c>
      <c r="B130" s="42">
        <v>2817</v>
      </c>
      <c r="C130" s="113"/>
      <c r="D130" s="95"/>
      <c r="F130" s="95"/>
      <c r="G130" s="39" t="s">
        <v>74</v>
      </c>
      <c r="H130" s="6">
        <f>H129*3/4+H133*1/4</f>
        <v>2081321.5</v>
      </c>
      <c r="P130" s="113" t="s">
        <v>74</v>
      </c>
      <c r="Q130" s="6">
        <f t="shared" si="4"/>
        <v>2081321.5</v>
      </c>
    </row>
    <row r="131" spans="1:17" x14ac:dyDescent="0.2">
      <c r="A131" s="50">
        <v>20852</v>
      </c>
      <c r="B131" s="42">
        <v>2817</v>
      </c>
      <c r="C131" s="113"/>
      <c r="D131" s="95"/>
      <c r="F131" s="95"/>
      <c r="G131" s="39" t="s">
        <v>75</v>
      </c>
      <c r="H131" s="6">
        <f>H129*1/2+H133*1/2</f>
        <v>2079062</v>
      </c>
      <c r="P131" s="113" t="s">
        <v>75</v>
      </c>
      <c r="Q131" s="6">
        <f t="shared" si="4"/>
        <v>2079062</v>
      </c>
    </row>
    <row r="132" spans="1:17" x14ac:dyDescent="0.2">
      <c r="A132" s="50">
        <v>20880</v>
      </c>
      <c r="B132" s="42">
        <v>2816</v>
      </c>
      <c r="C132" s="113"/>
      <c r="D132" s="95"/>
      <c r="F132" s="95"/>
      <c r="G132" s="39" t="s">
        <v>76</v>
      </c>
      <c r="H132" s="6">
        <f>H129*1/4+H133*3/4</f>
        <v>2076802.5</v>
      </c>
      <c r="P132" s="113" t="s">
        <v>76</v>
      </c>
      <c r="Q132" s="6">
        <f t="shared" si="4"/>
        <v>2076802.5</v>
      </c>
    </row>
    <row r="133" spans="1:17" x14ac:dyDescent="0.2">
      <c r="A133" s="50">
        <v>20911</v>
      </c>
      <c r="B133" s="42">
        <v>2820</v>
      </c>
      <c r="C133" s="113"/>
      <c r="D133" s="95"/>
      <c r="F133" s="95"/>
      <c r="G133" s="39" t="s">
        <v>77</v>
      </c>
      <c r="H133" s="44">
        <v>2074543</v>
      </c>
      <c r="P133" s="113" t="s">
        <v>77</v>
      </c>
      <c r="Q133" s="6">
        <f t="shared" si="4"/>
        <v>2074543</v>
      </c>
    </row>
    <row r="134" spans="1:17" x14ac:dyDescent="0.2">
      <c r="A134" s="50">
        <v>20941</v>
      </c>
      <c r="B134" s="42">
        <v>2821</v>
      </c>
      <c r="C134" s="113"/>
      <c r="D134" s="95"/>
      <c r="F134" s="95"/>
      <c r="G134" s="39" t="s">
        <v>78</v>
      </c>
      <c r="H134" s="6">
        <f>H133*3/4+H137*1/4</f>
        <v>2071508.25</v>
      </c>
      <c r="P134" s="113" t="s">
        <v>78</v>
      </c>
      <c r="Q134" s="6">
        <f t="shared" si="4"/>
        <v>2071508.25</v>
      </c>
    </row>
    <row r="135" spans="1:17" x14ac:dyDescent="0.2">
      <c r="A135" s="50">
        <v>20972</v>
      </c>
      <c r="B135" s="42">
        <v>2819</v>
      </c>
      <c r="C135" s="113"/>
      <c r="D135" s="95"/>
      <c r="F135" s="95"/>
      <c r="G135" s="39" t="s">
        <v>79</v>
      </c>
      <c r="H135" s="6">
        <f>H133*1/2+H137*1/2</f>
        <v>2068473.5</v>
      </c>
      <c r="P135" s="113" t="s">
        <v>79</v>
      </c>
      <c r="Q135" s="6">
        <f t="shared" si="4"/>
        <v>2068473.5</v>
      </c>
    </row>
    <row r="136" spans="1:17" x14ac:dyDescent="0.2">
      <c r="A136" s="50">
        <v>21002</v>
      </c>
      <c r="B136" s="42">
        <v>2823</v>
      </c>
      <c r="C136" s="113"/>
      <c r="D136" s="95"/>
      <c r="F136" s="95"/>
      <c r="G136" s="39" t="s">
        <v>80</v>
      </c>
      <c r="H136" s="6">
        <f>H133*1/4+H137*3/4</f>
        <v>2065438.75</v>
      </c>
      <c r="P136" s="113" t="s">
        <v>80</v>
      </c>
      <c r="Q136" s="6">
        <f t="shared" si="4"/>
        <v>2065438.75</v>
      </c>
    </row>
    <row r="137" spans="1:17" x14ac:dyDescent="0.2">
      <c r="A137" s="50">
        <v>21033</v>
      </c>
      <c r="B137" s="42">
        <v>2839</v>
      </c>
      <c r="C137" s="113"/>
      <c r="D137" s="95"/>
      <c r="F137" s="95"/>
      <c r="G137" s="39" t="s">
        <v>81</v>
      </c>
      <c r="H137" s="44">
        <v>2062404</v>
      </c>
      <c r="P137" s="113" t="s">
        <v>81</v>
      </c>
      <c r="Q137" s="6">
        <f t="shared" si="4"/>
        <v>2062404</v>
      </c>
    </row>
    <row r="138" spans="1:17" x14ac:dyDescent="0.2">
      <c r="A138" s="50">
        <v>21064</v>
      </c>
      <c r="B138" s="42">
        <v>2819</v>
      </c>
      <c r="C138" s="113"/>
      <c r="D138" s="95"/>
      <c r="F138" s="95"/>
      <c r="G138" s="39" t="s">
        <v>82</v>
      </c>
      <c r="H138" s="6">
        <f>H137*3/4+H141*1/4</f>
        <v>2053676.5</v>
      </c>
      <c r="P138" s="113" t="s">
        <v>82</v>
      </c>
      <c r="Q138" s="6">
        <f t="shared" si="4"/>
        <v>2053676.5</v>
      </c>
    </row>
    <row r="139" spans="1:17" x14ac:dyDescent="0.2">
      <c r="A139" s="50">
        <v>21094</v>
      </c>
      <c r="B139" s="42">
        <v>2786</v>
      </c>
      <c r="C139" s="113"/>
      <c r="D139" s="95"/>
      <c r="F139" s="95"/>
      <c r="G139" s="39" t="s">
        <v>83</v>
      </c>
      <c r="H139" s="6">
        <f>H137*1/2+H141*1/2</f>
        <v>2044949</v>
      </c>
      <c r="P139" s="113" t="s">
        <v>83</v>
      </c>
      <c r="Q139" s="6">
        <f t="shared" si="4"/>
        <v>2044949</v>
      </c>
    </row>
    <row r="140" spans="1:17" x14ac:dyDescent="0.2">
      <c r="A140" s="50">
        <v>21125</v>
      </c>
      <c r="B140" s="42">
        <v>2729</v>
      </c>
      <c r="C140" s="113"/>
      <c r="D140" s="95"/>
      <c r="F140" s="95"/>
      <c r="G140" s="39" t="s">
        <v>84</v>
      </c>
      <c r="H140" s="6">
        <f>H137*1/4+H141*3/4</f>
        <v>2036221.5</v>
      </c>
      <c r="P140" s="113" t="s">
        <v>84</v>
      </c>
      <c r="Q140" s="6">
        <f t="shared" si="4"/>
        <v>2036221.5</v>
      </c>
    </row>
    <row r="141" spans="1:17" x14ac:dyDescent="0.2">
      <c r="A141" s="50">
        <v>21155</v>
      </c>
      <c r="B141" s="42">
        <v>2688</v>
      </c>
      <c r="C141" s="113"/>
      <c r="D141" s="95"/>
      <c r="F141" s="95"/>
      <c r="G141" s="39" t="s">
        <v>85</v>
      </c>
      <c r="H141" s="44">
        <v>2027494</v>
      </c>
      <c r="P141" s="113" t="s">
        <v>85</v>
      </c>
      <c r="Q141" s="6">
        <f t="shared" si="4"/>
        <v>2027494</v>
      </c>
    </row>
    <row r="142" spans="1:17" x14ac:dyDescent="0.2">
      <c r="A142" s="50">
        <v>21186</v>
      </c>
      <c r="B142" s="42">
        <v>2647</v>
      </c>
      <c r="C142" s="113"/>
      <c r="D142" s="95"/>
      <c r="F142" s="95"/>
      <c r="G142" s="39" t="s">
        <v>86</v>
      </c>
      <c r="H142" s="6">
        <f>H141*3/4+H145*1/4</f>
        <v>2033327</v>
      </c>
      <c r="P142" s="113" t="s">
        <v>86</v>
      </c>
      <c r="Q142" s="6">
        <f t="shared" si="4"/>
        <v>2033327</v>
      </c>
    </row>
    <row r="143" spans="1:17" x14ac:dyDescent="0.2">
      <c r="A143" s="50">
        <v>21217</v>
      </c>
      <c r="B143" s="42">
        <v>2644</v>
      </c>
      <c r="C143" s="113"/>
      <c r="D143" s="95"/>
      <c r="F143" s="95"/>
      <c r="G143" s="39" t="s">
        <v>87</v>
      </c>
      <c r="H143" s="6">
        <f>H141*1/2+H145*1/2</f>
        <v>2039160</v>
      </c>
      <c r="P143" s="113" t="s">
        <v>87</v>
      </c>
      <c r="Q143" s="6">
        <f t="shared" si="4"/>
        <v>2039160</v>
      </c>
    </row>
    <row r="144" spans="1:17" x14ac:dyDescent="0.2">
      <c r="A144" s="50">
        <v>21245</v>
      </c>
      <c r="B144" s="42">
        <v>2648</v>
      </c>
      <c r="C144" s="113"/>
      <c r="D144" s="95"/>
      <c r="F144" s="95"/>
      <c r="G144" s="39" t="s">
        <v>88</v>
      </c>
      <c r="H144" s="6">
        <f>H141*1/4+H145*3/4</f>
        <v>2044993</v>
      </c>
      <c r="P144" s="113" t="s">
        <v>88</v>
      </c>
      <c r="Q144" s="6">
        <f t="shared" si="4"/>
        <v>2044993</v>
      </c>
    </row>
    <row r="145" spans="1:17" x14ac:dyDescent="0.2">
      <c r="A145" s="50">
        <v>21276</v>
      </c>
      <c r="B145" s="42">
        <v>2654</v>
      </c>
      <c r="C145" s="113"/>
      <c r="D145" s="95"/>
      <c r="F145" s="95"/>
      <c r="G145" s="39" t="s">
        <v>89</v>
      </c>
      <c r="H145" s="44">
        <v>2050826</v>
      </c>
      <c r="P145" s="113" t="s">
        <v>89</v>
      </c>
      <c r="Q145" s="6">
        <f t="shared" si="4"/>
        <v>2050826</v>
      </c>
    </row>
    <row r="146" spans="1:17" x14ac:dyDescent="0.2">
      <c r="A146" s="50">
        <v>21306</v>
      </c>
      <c r="B146" s="42">
        <v>2638</v>
      </c>
      <c r="C146" s="113"/>
      <c r="D146" s="95"/>
      <c r="F146" s="95"/>
      <c r="G146" s="39" t="s">
        <v>90</v>
      </c>
      <c r="H146" s="6">
        <f>H145*3/4+H149*1/4</f>
        <v>2058843.75</v>
      </c>
      <c r="P146" s="113" t="s">
        <v>90</v>
      </c>
      <c r="Q146" s="6">
        <f t="shared" si="4"/>
        <v>2058843.75</v>
      </c>
    </row>
    <row r="147" spans="1:17" x14ac:dyDescent="0.2">
      <c r="A147" s="50">
        <v>21337</v>
      </c>
      <c r="B147" s="42">
        <v>2631</v>
      </c>
      <c r="C147" s="113"/>
      <c r="D147" s="95"/>
      <c r="F147" s="95"/>
      <c r="G147" s="39" t="s">
        <v>91</v>
      </c>
      <c r="H147" s="6">
        <f>H145*1/2+H149*1/2</f>
        <v>2066861.5</v>
      </c>
      <c r="P147" s="113" t="s">
        <v>91</v>
      </c>
      <c r="Q147" s="6">
        <f t="shared" si="4"/>
        <v>2066861.5</v>
      </c>
    </row>
    <row r="148" spans="1:17" x14ac:dyDescent="0.2">
      <c r="A148" s="50">
        <v>21367</v>
      </c>
      <c r="B148" s="42">
        <v>2631</v>
      </c>
      <c r="C148" s="113"/>
      <c r="D148" s="95"/>
      <c r="F148" s="95"/>
      <c r="G148" s="39" t="s">
        <v>92</v>
      </c>
      <c r="H148" s="6">
        <f>H145*1/4+H149*3/4</f>
        <v>2074879.25</v>
      </c>
      <c r="P148" s="113" t="s">
        <v>92</v>
      </c>
      <c r="Q148" s="6">
        <f t="shared" si="4"/>
        <v>2074879.25</v>
      </c>
    </row>
    <row r="149" spans="1:17" x14ac:dyDescent="0.2">
      <c r="A149" s="50">
        <v>21398</v>
      </c>
      <c r="B149" s="42">
        <v>2636</v>
      </c>
      <c r="C149" s="113"/>
      <c r="D149" s="95"/>
      <c r="F149" s="95"/>
      <c r="G149" s="39" t="s">
        <v>93</v>
      </c>
      <c r="H149" s="44">
        <v>2082897</v>
      </c>
      <c r="P149" s="113" t="s">
        <v>93</v>
      </c>
      <c r="Q149" s="6">
        <f t="shared" si="4"/>
        <v>2082897</v>
      </c>
    </row>
    <row r="150" spans="1:17" x14ac:dyDescent="0.2">
      <c r="A150" s="50">
        <v>21429</v>
      </c>
      <c r="B150" s="42">
        <v>2635</v>
      </c>
      <c r="C150" s="113"/>
      <c r="D150" s="95"/>
      <c r="F150" s="95"/>
      <c r="G150" s="39" t="s">
        <v>94</v>
      </c>
      <c r="H150" s="6">
        <f>H149*3/4+H153*1/4</f>
        <v>2089325.75</v>
      </c>
      <c r="P150" s="113" t="s">
        <v>94</v>
      </c>
      <c r="Q150" s="6">
        <f t="shared" si="4"/>
        <v>2089325.75</v>
      </c>
    </row>
    <row r="151" spans="1:17" x14ac:dyDescent="0.2">
      <c r="A151" s="50">
        <v>21459</v>
      </c>
      <c r="B151" s="42">
        <v>2632</v>
      </c>
      <c r="C151" s="113"/>
      <c r="D151" s="95"/>
      <c r="F151" s="95"/>
      <c r="G151" s="39" t="s">
        <v>95</v>
      </c>
      <c r="H151" s="6">
        <f>H149*1/2+H153*1/2</f>
        <v>2095754.5</v>
      </c>
      <c r="P151" s="113" t="s">
        <v>95</v>
      </c>
      <c r="Q151" s="6">
        <f t="shared" si="4"/>
        <v>2095754.5</v>
      </c>
    </row>
    <row r="152" spans="1:17" x14ac:dyDescent="0.2">
      <c r="A152" s="50">
        <v>21490</v>
      </c>
      <c r="B152" s="42">
        <v>2627</v>
      </c>
      <c r="C152" s="113"/>
      <c r="D152" s="95"/>
      <c r="F152" s="95"/>
      <c r="G152" s="39" t="s">
        <v>96</v>
      </c>
      <c r="H152" s="6">
        <f>H149*1/4+H153*3/4</f>
        <v>2102183.25</v>
      </c>
      <c r="P152" s="113" t="s">
        <v>96</v>
      </c>
      <c r="Q152" s="6">
        <f t="shared" si="4"/>
        <v>2102183.25</v>
      </c>
    </row>
    <row r="153" spans="1:17" x14ac:dyDescent="0.2">
      <c r="A153" s="50">
        <v>21520</v>
      </c>
      <c r="B153" s="42">
        <v>2620</v>
      </c>
      <c r="C153" s="113"/>
      <c r="D153" s="95"/>
      <c r="F153" s="95"/>
      <c r="G153" s="39" t="s">
        <v>97</v>
      </c>
      <c r="H153" s="44">
        <v>2108612</v>
      </c>
      <c r="P153" s="113" t="s">
        <v>97</v>
      </c>
      <c r="Q153" s="6">
        <f t="shared" si="4"/>
        <v>2108612</v>
      </c>
    </row>
    <row r="154" spans="1:17" x14ac:dyDescent="0.2">
      <c r="A154" s="50">
        <v>21551</v>
      </c>
      <c r="B154" s="42">
        <v>2597</v>
      </c>
      <c r="C154" s="113"/>
      <c r="D154" s="95"/>
      <c r="F154" s="95"/>
      <c r="G154" s="39" t="s">
        <v>98</v>
      </c>
      <c r="H154" s="6">
        <f>H153*3/4+H157*1/4</f>
        <v>2112296.25</v>
      </c>
      <c r="P154" s="113" t="s">
        <v>98</v>
      </c>
      <c r="Q154" s="6">
        <f t="shared" si="4"/>
        <v>2112296.25</v>
      </c>
    </row>
    <row r="155" spans="1:17" x14ac:dyDescent="0.2">
      <c r="A155" s="50">
        <v>21582</v>
      </c>
      <c r="B155" s="42">
        <v>2591</v>
      </c>
      <c r="C155" s="113"/>
      <c r="D155" s="95"/>
      <c r="F155" s="95"/>
      <c r="G155" s="39" t="s">
        <v>99</v>
      </c>
      <c r="H155" s="6">
        <f>H153*1/2+H157*1/2</f>
        <v>2115980.5</v>
      </c>
      <c r="P155" s="113" t="s">
        <v>99</v>
      </c>
      <c r="Q155" s="6">
        <f t="shared" si="4"/>
        <v>2115980.5</v>
      </c>
    </row>
    <row r="156" spans="1:17" x14ac:dyDescent="0.2">
      <c r="A156" s="50">
        <v>21610</v>
      </c>
      <c r="B156" s="42">
        <v>2579</v>
      </c>
      <c r="C156" s="113"/>
      <c r="D156" s="95"/>
      <c r="F156" s="95"/>
      <c r="G156" s="39" t="s">
        <v>100</v>
      </c>
      <c r="H156" s="6">
        <f>H153*1/4+H157*3/4</f>
        <v>2119664.75</v>
      </c>
      <c r="P156" s="113" t="s">
        <v>100</v>
      </c>
      <c r="Q156" s="6">
        <f t="shared" si="4"/>
        <v>2119664.75</v>
      </c>
    </row>
    <row r="157" spans="1:17" x14ac:dyDescent="0.2">
      <c r="A157" s="50">
        <v>21641</v>
      </c>
      <c r="B157" s="42">
        <v>2571</v>
      </c>
      <c r="C157" s="113"/>
      <c r="D157" s="95"/>
      <c r="F157" s="95"/>
      <c r="G157" s="39" t="s">
        <v>101</v>
      </c>
      <c r="H157" s="44">
        <v>2123349</v>
      </c>
      <c r="P157" s="113" t="s">
        <v>101</v>
      </c>
      <c r="Q157" s="6">
        <f t="shared" si="4"/>
        <v>2123349</v>
      </c>
    </row>
    <row r="158" spans="1:17" x14ac:dyDescent="0.2">
      <c r="A158" s="50">
        <v>21671</v>
      </c>
      <c r="B158" s="42">
        <v>2550</v>
      </c>
      <c r="C158" s="113"/>
      <c r="D158" s="95"/>
      <c r="F158" s="95"/>
      <c r="G158" s="39" t="s">
        <v>102</v>
      </c>
      <c r="H158" s="6">
        <f>H157*3/4+H161*1/4</f>
        <v>2127051</v>
      </c>
      <c r="P158" s="113" t="s">
        <v>102</v>
      </c>
      <c r="Q158" s="6">
        <f t="shared" si="4"/>
        <v>2127051</v>
      </c>
    </row>
    <row r="159" spans="1:17" x14ac:dyDescent="0.2">
      <c r="A159" s="50">
        <v>21702</v>
      </c>
      <c r="B159" s="42">
        <v>2538</v>
      </c>
      <c r="C159" s="113"/>
      <c r="D159" s="95"/>
      <c r="F159" s="95"/>
      <c r="G159" s="39" t="s">
        <v>103</v>
      </c>
      <c r="H159" s="6">
        <f>H157*1/2+H161*1/2</f>
        <v>2130753</v>
      </c>
      <c r="P159" s="113" t="s">
        <v>103</v>
      </c>
      <c r="Q159" s="6">
        <f t="shared" si="4"/>
        <v>2130753</v>
      </c>
    </row>
    <row r="160" spans="1:17" x14ac:dyDescent="0.2">
      <c r="G160" s="39" t="s">
        <v>104</v>
      </c>
      <c r="H160" s="6">
        <f>H157*1/4+H161*3/4</f>
        <v>2134455</v>
      </c>
      <c r="P160" s="113" t="s">
        <v>104</v>
      </c>
      <c r="Q160" s="6">
        <f t="shared" si="4"/>
        <v>2134455</v>
      </c>
    </row>
    <row r="161" spans="7:17" x14ac:dyDescent="0.2">
      <c r="G161" s="39" t="s">
        <v>105</v>
      </c>
      <c r="H161" s="44">
        <v>2138157</v>
      </c>
      <c r="P161" s="113" t="s">
        <v>105</v>
      </c>
      <c r="Q161" s="6">
        <f t="shared" si="4"/>
        <v>2138157</v>
      </c>
    </row>
    <row r="162" spans="7:17" x14ac:dyDescent="0.2">
      <c r="G162" s="39" t="s">
        <v>106</v>
      </c>
      <c r="H162" s="6">
        <f>H161*3/4+H165*1/4</f>
        <v>2141375.75</v>
      </c>
      <c r="P162" s="113" t="s">
        <v>106</v>
      </c>
      <c r="Q162" s="6">
        <f t="shared" si="4"/>
        <v>2141375.75</v>
      </c>
    </row>
    <row r="163" spans="7:17" x14ac:dyDescent="0.2">
      <c r="G163" s="39" t="s">
        <v>107</v>
      </c>
      <c r="H163" s="6">
        <f>H161*1/2+H165*1/2</f>
        <v>2144594.5</v>
      </c>
      <c r="P163" s="113" t="s">
        <v>107</v>
      </c>
      <c r="Q163" s="6">
        <f t="shared" si="4"/>
        <v>2144594.5</v>
      </c>
    </row>
    <row r="164" spans="7:17" x14ac:dyDescent="0.2">
      <c r="G164" s="39" t="s">
        <v>108</v>
      </c>
      <c r="H164" s="6">
        <f>H161*1/4+H165*3/4</f>
        <v>2147813.25</v>
      </c>
      <c r="P164" s="113" t="s">
        <v>108</v>
      </c>
      <c r="Q164" s="6">
        <f t="shared" si="4"/>
        <v>2147813.25</v>
      </c>
    </row>
    <row r="165" spans="7:17" x14ac:dyDescent="0.2">
      <c r="G165" s="39" t="s">
        <v>109</v>
      </c>
      <c r="H165" s="44">
        <v>2151032</v>
      </c>
      <c r="P165" s="113" t="s">
        <v>109</v>
      </c>
      <c r="Q165" s="6">
        <f t="shared" si="4"/>
        <v>2151032</v>
      </c>
    </row>
    <row r="166" spans="7:17" x14ac:dyDescent="0.2">
      <c r="G166" s="39" t="s">
        <v>110</v>
      </c>
      <c r="H166" s="6">
        <f>H165*3/4+H169*1/4</f>
        <v>2155552</v>
      </c>
      <c r="P166" s="113" t="s">
        <v>110</v>
      </c>
      <c r="Q166" s="6">
        <f t="shared" si="4"/>
        <v>2155552</v>
      </c>
    </row>
    <row r="167" spans="7:17" x14ac:dyDescent="0.2">
      <c r="G167" s="39" t="s">
        <v>111</v>
      </c>
      <c r="H167" s="6">
        <f>H165*1/2+H169*1/2</f>
        <v>2160072</v>
      </c>
      <c r="P167" s="113" t="s">
        <v>111</v>
      </c>
      <c r="Q167" s="6">
        <f t="shared" si="4"/>
        <v>2160072</v>
      </c>
    </row>
    <row r="168" spans="7:17" x14ac:dyDescent="0.2">
      <c r="G168" s="39" t="s">
        <v>112</v>
      </c>
      <c r="H168" s="6">
        <f>H165*1/4+H169*3/4</f>
        <v>2164592</v>
      </c>
      <c r="P168" s="113" t="s">
        <v>112</v>
      </c>
      <c r="Q168" s="6">
        <f t="shared" si="4"/>
        <v>2164592</v>
      </c>
    </row>
    <row r="169" spans="7:17" x14ac:dyDescent="0.2">
      <c r="G169" s="39" t="s">
        <v>113</v>
      </c>
      <c r="H169" s="44">
        <v>2169112</v>
      </c>
      <c r="P169" s="113" t="s">
        <v>113</v>
      </c>
      <c r="Q169" s="6">
        <f t="shared" si="4"/>
        <v>2169112</v>
      </c>
    </row>
    <row r="170" spans="7:17" x14ac:dyDescent="0.2">
      <c r="G170" s="39" t="s">
        <v>114</v>
      </c>
      <c r="H170" s="6">
        <f>H169*3/4+H173*1/4</f>
        <v>2170388.25</v>
      </c>
      <c r="P170" s="113" t="s">
        <v>114</v>
      </c>
      <c r="Q170" s="6">
        <f t="shared" si="4"/>
        <v>2170388.25</v>
      </c>
    </row>
    <row r="171" spans="7:17" x14ac:dyDescent="0.2">
      <c r="G171" s="39" t="s">
        <v>115</v>
      </c>
      <c r="H171" s="6">
        <f>H169*1/2+H173*1/2</f>
        <v>2171664.5</v>
      </c>
      <c r="P171" s="113" t="s">
        <v>115</v>
      </c>
      <c r="Q171" s="6">
        <f t="shared" si="4"/>
        <v>2171664.5</v>
      </c>
    </row>
    <row r="172" spans="7:17" x14ac:dyDescent="0.2">
      <c r="G172" s="39" t="s">
        <v>116</v>
      </c>
      <c r="H172" s="6">
        <f>H169*1/4+H173*3/4</f>
        <v>2172940.75</v>
      </c>
      <c r="P172" s="113" t="s">
        <v>116</v>
      </c>
      <c r="Q172" s="6">
        <f t="shared" si="4"/>
        <v>2172940.75</v>
      </c>
    </row>
    <row r="173" spans="7:17" x14ac:dyDescent="0.2">
      <c r="G173" s="39" t="s">
        <v>117</v>
      </c>
      <c r="H173" s="44">
        <v>2174217</v>
      </c>
      <c r="P173" s="113" t="s">
        <v>117</v>
      </c>
      <c r="Q173" s="6">
        <f t="shared" si="4"/>
        <v>2174217</v>
      </c>
    </row>
    <row r="174" spans="7:17" x14ac:dyDescent="0.2">
      <c r="G174" s="39" t="s">
        <v>118</v>
      </c>
      <c r="H174" s="6">
        <f>H173*3/4+H177*1/4</f>
        <v>2165216</v>
      </c>
      <c r="P174" s="113" t="s">
        <v>118</v>
      </c>
      <c r="Q174" s="6">
        <f t="shared" si="4"/>
        <v>2165216</v>
      </c>
    </row>
    <row r="175" spans="7:17" x14ac:dyDescent="0.2">
      <c r="G175" s="39" t="s">
        <v>119</v>
      </c>
      <c r="H175" s="6">
        <f>H173*1/2+H177*1/2</f>
        <v>2156215</v>
      </c>
      <c r="P175" s="113" t="s">
        <v>119</v>
      </c>
      <c r="Q175" s="6">
        <f t="shared" si="4"/>
        <v>2156215</v>
      </c>
    </row>
    <row r="176" spans="7:17" x14ac:dyDescent="0.2">
      <c r="G176" s="39" t="s">
        <v>120</v>
      </c>
      <c r="H176" s="6">
        <f>H173*1/4+H177*3/4</f>
        <v>2147214</v>
      </c>
      <c r="P176" s="113" t="s">
        <v>120</v>
      </c>
      <c r="Q176" s="6">
        <f t="shared" si="4"/>
        <v>2147214</v>
      </c>
    </row>
    <row r="177" spans="7:17" x14ac:dyDescent="0.2">
      <c r="G177" s="39" t="s">
        <v>121</v>
      </c>
      <c r="H177" s="44">
        <v>2138213</v>
      </c>
      <c r="P177" s="113" t="s">
        <v>121</v>
      </c>
      <c r="Q177" s="6">
        <f t="shared" si="4"/>
        <v>2138213</v>
      </c>
    </row>
    <row r="178" spans="7:17" x14ac:dyDescent="0.2">
      <c r="G178" s="39" t="s">
        <v>122</v>
      </c>
      <c r="H178" s="6">
        <f>H177*3/4+H181*1/4</f>
        <v>2136217</v>
      </c>
      <c r="P178" s="113" t="s">
        <v>122</v>
      </c>
      <c r="Q178" s="6">
        <f t="shared" si="4"/>
        <v>2136217</v>
      </c>
    </row>
    <row r="179" spans="7:17" x14ac:dyDescent="0.2">
      <c r="G179" s="39" t="s">
        <v>123</v>
      </c>
      <c r="H179" s="6">
        <f>H177*1/2+H181*1/2</f>
        <v>2134221</v>
      </c>
      <c r="P179" s="113" t="s">
        <v>123</v>
      </c>
      <c r="Q179" s="6">
        <f t="shared" si="4"/>
        <v>2134221</v>
      </c>
    </row>
    <row r="180" spans="7:17" x14ac:dyDescent="0.2">
      <c r="G180" s="39" t="s">
        <v>124</v>
      </c>
      <c r="H180" s="6">
        <f>H177*1/4+H181*3/4</f>
        <v>2132225</v>
      </c>
      <c r="P180" s="113" t="s">
        <v>124</v>
      </c>
      <c r="Q180" s="6">
        <f t="shared" si="4"/>
        <v>2132225</v>
      </c>
    </row>
    <row r="181" spans="7:17" x14ac:dyDescent="0.2">
      <c r="G181" s="39" t="s">
        <v>125</v>
      </c>
      <c r="H181" s="44">
        <v>2130229</v>
      </c>
      <c r="P181" s="113" t="s">
        <v>125</v>
      </c>
      <c r="Q181" s="6">
        <f t="shared" si="4"/>
        <v>2130229</v>
      </c>
    </row>
    <row r="182" spans="7:17" x14ac:dyDescent="0.2">
      <c r="G182" s="39" t="s">
        <v>126</v>
      </c>
      <c r="H182" s="6">
        <f>H181*3/4+H185*1/4</f>
        <v>2109207.75</v>
      </c>
      <c r="P182" s="113" t="s">
        <v>126</v>
      </c>
      <c r="Q182" s="6">
        <f t="shared" si="4"/>
        <v>2109207.75</v>
      </c>
    </row>
    <row r="183" spans="7:17" x14ac:dyDescent="0.2">
      <c r="G183" s="39" t="s">
        <v>127</v>
      </c>
      <c r="H183" s="6">
        <f>H181*1/2+H185*1/2</f>
        <v>2088186.5</v>
      </c>
      <c r="P183" s="113" t="s">
        <v>127</v>
      </c>
      <c r="Q183" s="6">
        <f t="shared" si="4"/>
        <v>2088186.5</v>
      </c>
    </row>
    <row r="184" spans="7:17" x14ac:dyDescent="0.2">
      <c r="G184" s="39" t="s">
        <v>128</v>
      </c>
      <c r="H184" s="6">
        <f>H181*1/4+H185*3/4</f>
        <v>2067165.25</v>
      </c>
      <c r="P184" s="113" t="s">
        <v>128</v>
      </c>
      <c r="Q184" s="6">
        <f t="shared" si="4"/>
        <v>2067165.25</v>
      </c>
    </row>
    <row r="185" spans="7:17" x14ac:dyDescent="0.2">
      <c r="G185" s="39" t="s">
        <v>129</v>
      </c>
      <c r="H185" s="44">
        <v>2046144</v>
      </c>
      <c r="P185" s="113" t="s">
        <v>129</v>
      </c>
      <c r="Q185" s="6">
        <f t="shared" si="4"/>
        <v>2046144</v>
      </c>
    </row>
    <row r="186" spans="7:17" x14ac:dyDescent="0.2">
      <c r="G186" s="39" t="s">
        <v>130</v>
      </c>
      <c r="H186" s="6">
        <f>H185*3/4+H189*1/4</f>
        <v>2031172.75</v>
      </c>
      <c r="P186" s="113" t="s">
        <v>130</v>
      </c>
      <c r="Q186" s="6">
        <f t="shared" ref="Q186:Q212" si="5">H186</f>
        <v>2031172.75</v>
      </c>
    </row>
    <row r="187" spans="7:17" x14ac:dyDescent="0.2">
      <c r="G187" s="39" t="s">
        <v>131</v>
      </c>
      <c r="H187" s="6">
        <f>H185*1/2+H189*1/2</f>
        <v>2016201.5</v>
      </c>
      <c r="P187" s="113" t="s">
        <v>131</v>
      </c>
      <c r="Q187" s="6">
        <f t="shared" si="5"/>
        <v>2016201.5</v>
      </c>
    </row>
    <row r="188" spans="7:17" x14ac:dyDescent="0.2">
      <c r="G188" s="39" t="s">
        <v>132</v>
      </c>
      <c r="H188" s="6">
        <f>H185*1/4+H189*3/4</f>
        <v>2001230.25</v>
      </c>
      <c r="P188" s="113" t="s">
        <v>132</v>
      </c>
      <c r="Q188" s="6">
        <f t="shared" si="5"/>
        <v>2001230.25</v>
      </c>
    </row>
    <row r="189" spans="7:17" x14ac:dyDescent="0.2">
      <c r="G189" s="39" t="s">
        <v>133</v>
      </c>
      <c r="H189" s="44">
        <v>1986259</v>
      </c>
      <c r="P189" s="113" t="s">
        <v>133</v>
      </c>
      <c r="Q189" s="6">
        <f t="shared" si="5"/>
        <v>1986259</v>
      </c>
    </row>
    <row r="190" spans="7:17" x14ac:dyDescent="0.2">
      <c r="G190" s="39" t="s">
        <v>134</v>
      </c>
      <c r="H190" s="6">
        <f>H189*3/4+H193*1/4</f>
        <v>1941488.5</v>
      </c>
      <c r="P190" s="113" t="s">
        <v>134</v>
      </c>
      <c r="Q190" s="6">
        <f t="shared" si="5"/>
        <v>1941488.5</v>
      </c>
    </row>
    <row r="191" spans="7:17" x14ac:dyDescent="0.2">
      <c r="G191" s="39" t="s">
        <v>135</v>
      </c>
      <c r="H191" s="6">
        <f>H189*1/2+H193*1/2</f>
        <v>1896718</v>
      </c>
      <c r="P191" s="113" t="s">
        <v>135</v>
      </c>
      <c r="Q191" s="6">
        <f t="shared" si="5"/>
        <v>1896718</v>
      </c>
    </row>
    <row r="192" spans="7:17" x14ac:dyDescent="0.2">
      <c r="G192" s="39" t="s">
        <v>136</v>
      </c>
      <c r="H192" s="6">
        <f>H189*1/4+H193*3/4</f>
        <v>1851947.5</v>
      </c>
      <c r="P192" s="113" t="s">
        <v>136</v>
      </c>
      <c r="Q192" s="6">
        <f t="shared" si="5"/>
        <v>1851947.5</v>
      </c>
    </row>
    <row r="193" spans="7:17" x14ac:dyDescent="0.2">
      <c r="G193" s="39" t="s">
        <v>137</v>
      </c>
      <c r="H193" s="44">
        <v>1807177</v>
      </c>
      <c r="P193" s="113" t="s">
        <v>137</v>
      </c>
      <c r="Q193" s="6">
        <f t="shared" si="5"/>
        <v>1807177</v>
      </c>
    </row>
    <row r="194" spans="7:17" x14ac:dyDescent="0.2">
      <c r="G194" s="39" t="s">
        <v>138</v>
      </c>
      <c r="H194" s="6">
        <f>H193*3/4+H197*1/4</f>
        <v>1781658.5</v>
      </c>
      <c r="P194" s="113" t="s">
        <v>138</v>
      </c>
      <c r="Q194" s="6">
        <f t="shared" si="5"/>
        <v>1781658.5</v>
      </c>
    </row>
    <row r="195" spans="7:17" x14ac:dyDescent="0.2">
      <c r="G195" s="39" t="s">
        <v>139</v>
      </c>
      <c r="H195" s="6">
        <f>H193*1/2+H197*1/2</f>
        <v>1756140</v>
      </c>
      <c r="P195" s="113" t="s">
        <v>139</v>
      </c>
      <c r="Q195" s="6">
        <f t="shared" si="5"/>
        <v>1756140</v>
      </c>
    </row>
    <row r="196" spans="7:17" x14ac:dyDescent="0.2">
      <c r="G196" s="39" t="s">
        <v>140</v>
      </c>
      <c r="H196" s="6">
        <f>H193*1/4+H197*3/4</f>
        <v>1730621.5</v>
      </c>
      <c r="P196" s="113" t="s">
        <v>140</v>
      </c>
      <c r="Q196" s="6">
        <f t="shared" si="5"/>
        <v>1730621.5</v>
      </c>
    </row>
    <row r="197" spans="7:17" x14ac:dyDescent="0.2">
      <c r="G197" s="39" t="s">
        <v>141</v>
      </c>
      <c r="H197" s="44">
        <v>1705103</v>
      </c>
      <c r="P197" s="113" t="s">
        <v>141</v>
      </c>
      <c r="Q197" s="6">
        <f t="shared" si="5"/>
        <v>1705103</v>
      </c>
    </row>
    <row r="198" spans="7:17" x14ac:dyDescent="0.2">
      <c r="G198" s="39" t="s">
        <v>142</v>
      </c>
      <c r="H198" s="6">
        <f>H197*3/4+H201*1/4</f>
        <v>1681449.75</v>
      </c>
      <c r="P198" s="113" t="s">
        <v>142</v>
      </c>
      <c r="Q198" s="6">
        <f t="shared" si="5"/>
        <v>1681449.75</v>
      </c>
    </row>
    <row r="199" spans="7:17" x14ac:dyDescent="0.2">
      <c r="G199" s="39" t="s">
        <v>143</v>
      </c>
      <c r="H199" s="6">
        <f>H197*1/2+H201*1/2</f>
        <v>1657796.5</v>
      </c>
      <c r="P199" s="113" t="s">
        <v>143</v>
      </c>
      <c r="Q199" s="6">
        <f t="shared" si="5"/>
        <v>1657796.5</v>
      </c>
    </row>
    <row r="200" spans="7:17" x14ac:dyDescent="0.2">
      <c r="G200" s="39" t="s">
        <v>144</v>
      </c>
      <c r="H200" s="6">
        <f>H197*1/4+H201*3/4</f>
        <v>1634143.25</v>
      </c>
      <c r="P200" s="113" t="s">
        <v>144</v>
      </c>
      <c r="Q200" s="6">
        <f t="shared" si="5"/>
        <v>1634143.25</v>
      </c>
    </row>
    <row r="201" spans="7:17" x14ac:dyDescent="0.2">
      <c r="G201" s="39" t="s">
        <v>145</v>
      </c>
      <c r="H201" s="44">
        <v>1610490</v>
      </c>
      <c r="P201" s="113" t="s">
        <v>145</v>
      </c>
      <c r="Q201" s="6">
        <f t="shared" si="5"/>
        <v>1610490</v>
      </c>
    </row>
    <row r="202" spans="7:17" x14ac:dyDescent="0.2">
      <c r="G202" s="39" t="s">
        <v>146</v>
      </c>
      <c r="H202" s="6">
        <f>H201*3/4+H205*1/4</f>
        <v>1587423.5</v>
      </c>
      <c r="P202" s="113" t="s">
        <v>146</v>
      </c>
      <c r="Q202" s="6">
        <f t="shared" si="5"/>
        <v>1587423.5</v>
      </c>
    </row>
    <row r="203" spans="7:17" x14ac:dyDescent="0.2">
      <c r="G203" s="39" t="s">
        <v>147</v>
      </c>
      <c r="H203" s="6">
        <f>H201*1/2+H205*1/2</f>
        <v>1564357</v>
      </c>
      <c r="P203" s="113" t="s">
        <v>147</v>
      </c>
      <c r="Q203" s="6">
        <f t="shared" si="5"/>
        <v>1564357</v>
      </c>
    </row>
    <row r="204" spans="7:17" x14ac:dyDescent="0.2">
      <c r="G204" s="39" t="s">
        <v>148</v>
      </c>
      <c r="H204" s="6">
        <f>H201*1/4+H205*3/4</f>
        <v>1541290.5</v>
      </c>
      <c r="P204" s="113" t="s">
        <v>148</v>
      </c>
      <c r="Q204" s="6">
        <f t="shared" si="5"/>
        <v>1541290.5</v>
      </c>
    </row>
    <row r="205" spans="7:17" x14ac:dyDescent="0.2">
      <c r="G205" s="39" t="s">
        <v>149</v>
      </c>
      <c r="H205" s="44">
        <v>1518224</v>
      </c>
      <c r="P205" s="113" t="s">
        <v>149</v>
      </c>
      <c r="Q205" s="6">
        <f t="shared" si="5"/>
        <v>1518224</v>
      </c>
    </row>
    <row r="206" spans="7:17" x14ac:dyDescent="0.2">
      <c r="G206" s="39" t="s">
        <v>150</v>
      </c>
      <c r="H206" s="6">
        <f>H205*3/4+H209*1/4</f>
        <v>1506598.5</v>
      </c>
      <c r="P206" s="113" t="s">
        <v>150</v>
      </c>
      <c r="Q206" s="6">
        <f t="shared" si="5"/>
        <v>1506598.5</v>
      </c>
    </row>
    <row r="207" spans="7:17" x14ac:dyDescent="0.2">
      <c r="G207" s="39" t="s">
        <v>151</v>
      </c>
      <c r="H207" s="6">
        <f>H205*1/2+H209*1/2</f>
        <v>1494973</v>
      </c>
      <c r="P207" s="113" t="s">
        <v>151</v>
      </c>
      <c r="Q207" s="6">
        <f t="shared" si="5"/>
        <v>1494973</v>
      </c>
    </row>
    <row r="208" spans="7:17" x14ac:dyDescent="0.2">
      <c r="G208" s="39" t="s">
        <v>152</v>
      </c>
      <c r="H208" s="6">
        <f>H205*1/4+H209*3/4</f>
        <v>1483347.5</v>
      </c>
      <c r="P208" s="113" t="s">
        <v>152</v>
      </c>
      <c r="Q208" s="6">
        <f t="shared" si="5"/>
        <v>1483347.5</v>
      </c>
    </row>
    <row r="209" spans="7:17" x14ac:dyDescent="0.2">
      <c r="G209" s="39" t="s">
        <v>153</v>
      </c>
      <c r="H209" s="44">
        <v>1471722</v>
      </c>
      <c r="P209" s="113" t="s">
        <v>153</v>
      </c>
      <c r="Q209" s="6">
        <f t="shared" si="5"/>
        <v>1471722</v>
      </c>
    </row>
    <row r="210" spans="7:17" x14ac:dyDescent="0.2">
      <c r="G210" s="39" t="s">
        <v>154</v>
      </c>
      <c r="H210" s="6">
        <f>H209*3/4+H213*1/4</f>
        <v>1463432</v>
      </c>
      <c r="P210" s="113" t="s">
        <v>154</v>
      </c>
      <c r="Q210" s="6">
        <f t="shared" si="5"/>
        <v>1463432</v>
      </c>
    </row>
    <row r="211" spans="7:17" x14ac:dyDescent="0.2">
      <c r="G211" s="39" t="s">
        <v>155</v>
      </c>
      <c r="H211" s="6">
        <f>H209*1/2+H213*1/2</f>
        <v>1455142</v>
      </c>
      <c r="P211" s="113" t="s">
        <v>155</v>
      </c>
      <c r="Q211" s="6">
        <f t="shared" si="5"/>
        <v>1455142</v>
      </c>
    </row>
    <row r="212" spans="7:17" x14ac:dyDescent="0.2">
      <c r="G212" s="39" t="s">
        <v>156</v>
      </c>
      <c r="H212" s="6">
        <f>H209*1/4+H213*3/4</f>
        <v>1446852</v>
      </c>
      <c r="P212" s="113" t="s">
        <v>156</v>
      </c>
      <c r="Q212" s="6">
        <f t="shared" si="5"/>
        <v>1446852</v>
      </c>
    </row>
    <row r="213" spans="7:17" x14ac:dyDescent="0.2">
      <c r="G213" s="39" t="s">
        <v>157</v>
      </c>
      <c r="H213" s="44">
        <v>1438562</v>
      </c>
      <c r="P213" s="113" t="s">
        <v>157</v>
      </c>
      <c r="Q213" s="6">
        <f>H213</f>
        <v>1438562</v>
      </c>
    </row>
    <row r="214" spans="7:17" x14ac:dyDescent="0.2">
      <c r="G214" s="39" t="s">
        <v>158</v>
      </c>
      <c r="H214" s="6">
        <f>H213*3/4+H217*1/4</f>
        <v>1430629</v>
      </c>
      <c r="I214" s="113" t="s">
        <v>158</v>
      </c>
      <c r="J214" s="44">
        <v>1408370</v>
      </c>
      <c r="P214" s="113" t="s">
        <v>158</v>
      </c>
      <c r="Q214" s="6">
        <f>J214</f>
        <v>1408370</v>
      </c>
    </row>
    <row r="215" spans="7:17" x14ac:dyDescent="0.2">
      <c r="G215" s="39" t="s">
        <v>159</v>
      </c>
      <c r="H215" s="6">
        <f>H213*1/2+H217*1/2</f>
        <v>1422696</v>
      </c>
      <c r="I215" s="113" t="s">
        <v>159</v>
      </c>
      <c r="J215" s="44">
        <v>1401620</v>
      </c>
      <c r="K215" s="113"/>
      <c r="P215" s="113" t="s">
        <v>159</v>
      </c>
      <c r="Q215" s="6">
        <f t="shared" ref="Q215:Q227" si="6">J215</f>
        <v>1401620</v>
      </c>
    </row>
    <row r="216" spans="7:17" x14ac:dyDescent="0.2">
      <c r="G216" s="39" t="s">
        <v>160</v>
      </c>
      <c r="H216" s="6">
        <f>H213*1/4+H217*3/4</f>
        <v>1414763</v>
      </c>
      <c r="I216" s="113" t="s">
        <v>160</v>
      </c>
      <c r="J216" s="44">
        <v>1406830</v>
      </c>
      <c r="K216" s="113"/>
      <c r="P216" s="113" t="s">
        <v>160</v>
      </c>
      <c r="Q216" s="6">
        <f t="shared" si="6"/>
        <v>1406830</v>
      </c>
    </row>
    <row r="217" spans="7:17" x14ac:dyDescent="0.2">
      <c r="G217" s="39" t="s">
        <v>161</v>
      </c>
      <c r="H217" s="44">
        <v>1406830</v>
      </c>
      <c r="I217" s="113" t="s">
        <v>161</v>
      </c>
      <c r="J217" s="44">
        <v>1381034</v>
      </c>
      <c r="K217" s="113"/>
      <c r="P217" s="113" t="s">
        <v>161</v>
      </c>
      <c r="Q217" s="6">
        <f t="shared" si="6"/>
        <v>1381034</v>
      </c>
    </row>
    <row r="218" spans="7:17" x14ac:dyDescent="0.2">
      <c r="G218" s="39" t="s">
        <v>162</v>
      </c>
      <c r="H218" s="6">
        <f>H217*3/4+H221*1/4</f>
        <v>1401548.25</v>
      </c>
      <c r="I218" s="113" t="s">
        <v>162</v>
      </c>
      <c r="J218" s="44">
        <v>1369918</v>
      </c>
      <c r="K218" s="113"/>
      <c r="P218" s="113" t="s">
        <v>162</v>
      </c>
      <c r="Q218" s="6">
        <f t="shared" si="6"/>
        <v>1369918</v>
      </c>
    </row>
    <row r="219" spans="7:17" x14ac:dyDescent="0.2">
      <c r="G219" s="39" t="s">
        <v>163</v>
      </c>
      <c r="H219" s="6">
        <f>H217*1/2+H221*1/2</f>
        <v>1396266.5</v>
      </c>
      <c r="I219" s="113" t="s">
        <v>163</v>
      </c>
      <c r="J219" s="44">
        <v>1370963</v>
      </c>
      <c r="K219" s="113"/>
      <c r="P219" s="113" t="s">
        <v>163</v>
      </c>
      <c r="Q219" s="6">
        <f t="shared" si="6"/>
        <v>1370963</v>
      </c>
    </row>
    <row r="220" spans="7:17" x14ac:dyDescent="0.2">
      <c r="G220" s="39" t="s">
        <v>164</v>
      </c>
      <c r="H220" s="6">
        <f>H217*1/4+H221*3/4</f>
        <v>1390984.75</v>
      </c>
      <c r="I220" s="113" t="s">
        <v>164</v>
      </c>
      <c r="J220" s="44">
        <v>1385703</v>
      </c>
      <c r="K220" s="113"/>
      <c r="P220" s="113" t="s">
        <v>164</v>
      </c>
      <c r="Q220" s="6">
        <f t="shared" si="6"/>
        <v>1385703</v>
      </c>
    </row>
    <row r="221" spans="7:17" x14ac:dyDescent="0.2">
      <c r="G221" s="39" t="s">
        <v>165</v>
      </c>
      <c r="H221" s="44">
        <v>1385703</v>
      </c>
      <c r="I221" s="113" t="s">
        <v>165</v>
      </c>
      <c r="J221" s="44">
        <v>1367838</v>
      </c>
      <c r="K221" s="113"/>
      <c r="P221" s="113" t="s">
        <v>165</v>
      </c>
      <c r="Q221" s="6">
        <f t="shared" si="6"/>
        <v>1367838</v>
      </c>
    </row>
    <row r="222" spans="7:17" x14ac:dyDescent="0.2">
      <c r="I222" s="113" t="s">
        <v>166</v>
      </c>
      <c r="J222" s="46">
        <v>1366554</v>
      </c>
      <c r="K222" s="8"/>
      <c r="P222" s="113" t="s">
        <v>166</v>
      </c>
      <c r="Q222" s="6">
        <f t="shared" si="6"/>
        <v>1366554</v>
      </c>
    </row>
    <row r="223" spans="7:17" x14ac:dyDescent="0.2">
      <c r="I223" s="113" t="s">
        <v>167</v>
      </c>
      <c r="J223" s="46">
        <v>1372900</v>
      </c>
      <c r="K223" s="8"/>
      <c r="P223" s="113" t="s">
        <v>167</v>
      </c>
      <c r="Q223" s="6">
        <f t="shared" si="6"/>
        <v>1372900</v>
      </c>
    </row>
    <row r="224" spans="7:17" x14ac:dyDescent="0.2">
      <c r="I224" s="113" t="s">
        <v>168</v>
      </c>
      <c r="J224" s="46">
        <v>1384338</v>
      </c>
      <c r="K224" s="8"/>
      <c r="P224" s="113" t="s">
        <v>168</v>
      </c>
      <c r="Q224" s="6">
        <f t="shared" si="6"/>
        <v>1384338</v>
      </c>
    </row>
    <row r="225" spans="9:17" x14ac:dyDescent="0.2">
      <c r="I225" s="113" t="s">
        <v>169</v>
      </c>
      <c r="J225" s="46">
        <v>1372352</v>
      </c>
      <c r="K225" s="8"/>
      <c r="P225" s="113" t="s">
        <v>169</v>
      </c>
      <c r="Q225" s="6">
        <f t="shared" si="6"/>
        <v>1372352</v>
      </c>
    </row>
    <row r="226" spans="9:17" x14ac:dyDescent="0.2">
      <c r="I226" s="113" t="s">
        <v>170</v>
      </c>
      <c r="J226" s="46">
        <v>1372202</v>
      </c>
      <c r="K226" s="8"/>
      <c r="P226" s="113" t="s">
        <v>170</v>
      </c>
      <c r="Q226" s="6">
        <f t="shared" si="6"/>
        <v>1372202</v>
      </c>
    </row>
    <row r="227" spans="9:17" x14ac:dyDescent="0.2">
      <c r="I227" s="113" t="s">
        <v>171</v>
      </c>
      <c r="J227" s="46">
        <v>1376905</v>
      </c>
      <c r="K227" s="8"/>
      <c r="P227" s="113" t="s">
        <v>171</v>
      </c>
      <c r="Q227" s="6">
        <f t="shared" si="6"/>
        <v>1376905</v>
      </c>
    </row>
    <row r="228" spans="9:17" x14ac:dyDescent="0.2">
      <c r="I228" s="113" t="s">
        <v>172</v>
      </c>
      <c r="J228" s="46">
        <v>1385116</v>
      </c>
      <c r="K228" s="8"/>
      <c r="P228" s="113" t="s">
        <v>172</v>
      </c>
      <c r="Q228" s="6">
        <f>J228</f>
        <v>1385116</v>
      </c>
    </row>
    <row r="229" spans="9:17" x14ac:dyDescent="0.2">
      <c r="I229" s="13" t="s">
        <v>569</v>
      </c>
      <c r="J229" s="46">
        <v>1384812</v>
      </c>
      <c r="K229" s="68">
        <v>37165</v>
      </c>
      <c r="L229" s="44">
        <v>1387366</v>
      </c>
      <c r="M229" s="113" t="s">
        <v>173</v>
      </c>
      <c r="N229" s="8">
        <v>1386976.66666667</v>
      </c>
      <c r="P229" s="113" t="s">
        <v>173</v>
      </c>
      <c r="Q229" s="6">
        <f>N229</f>
        <v>1386976.66666667</v>
      </c>
    </row>
    <row r="230" spans="9:17" x14ac:dyDescent="0.2">
      <c r="K230" s="68">
        <v>37196</v>
      </c>
      <c r="L230" s="44">
        <v>1388752</v>
      </c>
      <c r="M230" s="113" t="s">
        <v>174</v>
      </c>
      <c r="N230" s="8">
        <v>1390705.3333333333</v>
      </c>
      <c r="P230" s="113" t="s">
        <v>174</v>
      </c>
      <c r="Q230" s="6">
        <f t="shared" ref="Q230:Q293" si="7">N230</f>
        <v>1390705.3333333333</v>
      </c>
    </row>
    <row r="231" spans="9:17" x14ac:dyDescent="0.2">
      <c r="K231" s="68">
        <v>37226</v>
      </c>
      <c r="L231" s="44">
        <v>1384812</v>
      </c>
      <c r="M231" s="113" t="s">
        <v>175</v>
      </c>
      <c r="N231" s="8">
        <v>1405133.6666666667</v>
      </c>
      <c r="P231" s="113" t="s">
        <v>175</v>
      </c>
      <c r="Q231" s="6">
        <f t="shared" si="7"/>
        <v>1405133.6666666667</v>
      </c>
    </row>
    <row r="232" spans="9:17" x14ac:dyDescent="0.2">
      <c r="K232" s="68">
        <v>37257</v>
      </c>
      <c r="L232" s="44">
        <v>1388601</v>
      </c>
      <c r="M232" s="113" t="s">
        <v>176</v>
      </c>
      <c r="N232" s="8">
        <v>1415959.3333333333</v>
      </c>
      <c r="P232" s="113" t="s">
        <v>176</v>
      </c>
      <c r="Q232" s="6">
        <f t="shared" si="7"/>
        <v>1415959.3333333333</v>
      </c>
    </row>
    <row r="233" spans="9:17" x14ac:dyDescent="0.2">
      <c r="K233" s="68">
        <v>37315</v>
      </c>
      <c r="L233" s="44">
        <v>1387923</v>
      </c>
      <c r="M233" s="113" t="s">
        <v>177</v>
      </c>
      <c r="N233" s="8">
        <v>1414609</v>
      </c>
      <c r="P233" s="113" t="s">
        <v>177</v>
      </c>
      <c r="Q233" s="6">
        <f t="shared" si="7"/>
        <v>1414609</v>
      </c>
    </row>
    <row r="234" spans="9:17" x14ac:dyDescent="0.2">
      <c r="K234" s="68">
        <v>37346</v>
      </c>
      <c r="L234" s="44">
        <v>1395592</v>
      </c>
      <c r="M234" s="3" t="s">
        <v>178</v>
      </c>
      <c r="N234" s="8">
        <v>1414517.6666666667</v>
      </c>
      <c r="P234" s="3" t="s">
        <v>178</v>
      </c>
      <c r="Q234" s="6">
        <f t="shared" si="7"/>
        <v>1414517.6666666667</v>
      </c>
    </row>
    <row r="235" spans="9:17" x14ac:dyDescent="0.2">
      <c r="K235" s="68">
        <v>37376</v>
      </c>
      <c r="L235" s="44">
        <v>1398238</v>
      </c>
      <c r="M235" s="3" t="s">
        <v>179</v>
      </c>
      <c r="N235" s="8">
        <v>1422061.6666666667</v>
      </c>
      <c r="P235" s="3" t="s">
        <v>179</v>
      </c>
      <c r="Q235" s="6">
        <f t="shared" si="7"/>
        <v>1422061.6666666667</v>
      </c>
    </row>
    <row r="236" spans="9:17" x14ac:dyDescent="0.2">
      <c r="K236" s="68">
        <v>37407</v>
      </c>
      <c r="L236" s="44">
        <v>1403945</v>
      </c>
      <c r="M236" s="3" t="s">
        <v>184</v>
      </c>
      <c r="N236" s="8">
        <v>1435783.3333333333</v>
      </c>
      <c r="P236" s="3" t="s">
        <v>184</v>
      </c>
      <c r="Q236" s="6">
        <f t="shared" si="7"/>
        <v>1435783.3333333333</v>
      </c>
    </row>
    <row r="237" spans="9:17" x14ac:dyDescent="0.2">
      <c r="K237" s="68">
        <v>37437</v>
      </c>
      <c r="L237" s="44">
        <v>1413218</v>
      </c>
      <c r="M237" s="3" t="s">
        <v>185</v>
      </c>
      <c r="N237" s="8">
        <v>1431070</v>
      </c>
      <c r="P237" s="3" t="s">
        <v>185</v>
      </c>
      <c r="Q237" s="6">
        <f t="shared" si="7"/>
        <v>1431070</v>
      </c>
    </row>
    <row r="238" spans="9:17" x14ac:dyDescent="0.2">
      <c r="K238" s="68">
        <v>37468</v>
      </c>
      <c r="L238" s="44">
        <v>1417558</v>
      </c>
      <c r="M238" s="3" t="s">
        <v>187</v>
      </c>
      <c r="N238" s="8">
        <v>1425450.3333333333</v>
      </c>
      <c r="P238" s="3" t="s">
        <v>187</v>
      </c>
      <c r="Q238" s="6">
        <f t="shared" si="7"/>
        <v>1425450.3333333333</v>
      </c>
    </row>
    <row r="239" spans="9:17" x14ac:dyDescent="0.2">
      <c r="K239" s="68">
        <v>37499</v>
      </c>
      <c r="L239" s="44">
        <v>1418686</v>
      </c>
      <c r="M239" s="3" t="s">
        <v>188</v>
      </c>
      <c r="N239" s="8">
        <v>1428564.3333333333</v>
      </c>
      <c r="P239" s="3" t="s">
        <v>188</v>
      </c>
      <c r="Q239" s="6">
        <f t="shared" si="7"/>
        <v>1428564.3333333333</v>
      </c>
    </row>
    <row r="240" spans="9:17" x14ac:dyDescent="0.2">
      <c r="K240" s="68">
        <v>37529</v>
      </c>
      <c r="L240" s="44">
        <v>1411634</v>
      </c>
      <c r="M240" s="3" t="s">
        <v>189</v>
      </c>
      <c r="N240" s="8">
        <v>1429703.6666666667</v>
      </c>
      <c r="P240" s="3" t="s">
        <v>189</v>
      </c>
      <c r="Q240" s="6">
        <f t="shared" si="7"/>
        <v>1429703.6666666667</v>
      </c>
    </row>
    <row r="241" spans="11:17" x14ac:dyDescent="0.2">
      <c r="K241" s="68">
        <v>37560</v>
      </c>
      <c r="L241" s="44">
        <v>1415910</v>
      </c>
      <c r="M241" s="3" t="s">
        <v>190</v>
      </c>
      <c r="N241" s="8">
        <v>1417562.6666666667</v>
      </c>
      <c r="P241" s="3" t="s">
        <v>190</v>
      </c>
      <c r="Q241" s="6">
        <f t="shared" si="7"/>
        <v>1417562.6666666667</v>
      </c>
    </row>
    <row r="242" spans="11:17" x14ac:dyDescent="0.2">
      <c r="K242" s="69">
        <v>37590</v>
      </c>
      <c r="L242" s="44">
        <v>1416717</v>
      </c>
      <c r="M242" s="3" t="s">
        <v>191</v>
      </c>
      <c r="N242" s="8">
        <v>1404382.3333333333</v>
      </c>
      <c r="P242" s="3" t="s">
        <v>191</v>
      </c>
      <c r="Q242" s="6">
        <f t="shared" si="7"/>
        <v>1404382.3333333333</v>
      </c>
    </row>
    <row r="243" spans="11:17" x14ac:dyDescent="0.2">
      <c r="K243" s="68">
        <v>37621</v>
      </c>
      <c r="L243" s="44">
        <v>1411200</v>
      </c>
      <c r="M243" s="3" t="s">
        <v>192</v>
      </c>
      <c r="N243" s="8">
        <v>1390391</v>
      </c>
      <c r="P243" s="3" t="s">
        <v>192</v>
      </c>
      <c r="Q243" s="6">
        <f t="shared" si="7"/>
        <v>1390391</v>
      </c>
    </row>
    <row r="244" spans="11:17" x14ac:dyDescent="0.2">
      <c r="K244" s="40">
        <v>37652</v>
      </c>
      <c r="L244" s="44">
        <v>1414582</v>
      </c>
      <c r="M244" s="3" t="s">
        <v>193</v>
      </c>
      <c r="N244" s="8">
        <v>1389235.3333333333</v>
      </c>
      <c r="P244" s="3" t="s">
        <v>193</v>
      </c>
      <c r="Q244" s="6">
        <f t="shared" si="7"/>
        <v>1389235.3333333333</v>
      </c>
    </row>
    <row r="245" spans="11:17" x14ac:dyDescent="0.2">
      <c r="K245" s="40">
        <v>37680</v>
      </c>
      <c r="L245" s="44">
        <v>1414454</v>
      </c>
      <c r="M245" s="3" t="s">
        <v>194</v>
      </c>
      <c r="N245" s="8">
        <v>1381419</v>
      </c>
      <c r="P245" s="3" t="s">
        <v>194</v>
      </c>
      <c r="Q245" s="6">
        <f t="shared" si="7"/>
        <v>1381419</v>
      </c>
    </row>
    <row r="246" spans="11:17" x14ac:dyDescent="0.2">
      <c r="K246" s="40">
        <v>37711</v>
      </c>
      <c r="L246" s="44">
        <v>1414517</v>
      </c>
      <c r="M246" s="3" t="s">
        <v>195</v>
      </c>
      <c r="N246" s="8">
        <v>1379348.3333333333</v>
      </c>
      <c r="P246" s="3" t="s">
        <v>195</v>
      </c>
      <c r="Q246" s="6">
        <f t="shared" si="7"/>
        <v>1379348.3333333333</v>
      </c>
    </row>
    <row r="247" spans="11:17" x14ac:dyDescent="0.2">
      <c r="K247" s="40">
        <v>37741</v>
      </c>
      <c r="L247" s="44">
        <v>1416702</v>
      </c>
      <c r="M247" s="3" t="s">
        <v>196</v>
      </c>
      <c r="N247" s="8">
        <v>1377533.3333333333</v>
      </c>
      <c r="P247" s="3" t="s">
        <v>196</v>
      </c>
      <c r="Q247" s="6">
        <f t="shared" si="7"/>
        <v>1377533.3333333333</v>
      </c>
    </row>
    <row r="248" spans="11:17" x14ac:dyDescent="0.2">
      <c r="K248" s="40">
        <v>37772</v>
      </c>
      <c r="L248" s="44">
        <v>1419799</v>
      </c>
      <c r="M248" s="3" t="s">
        <v>197</v>
      </c>
      <c r="N248" s="8">
        <v>1384052.3333333333</v>
      </c>
      <c r="P248" s="3" t="s">
        <v>197</v>
      </c>
      <c r="Q248" s="6">
        <f t="shared" si="7"/>
        <v>1384052.3333333333</v>
      </c>
    </row>
    <row r="249" spans="11:17" x14ac:dyDescent="0.2">
      <c r="K249" s="40">
        <v>37802</v>
      </c>
      <c r="L249" s="44">
        <v>1429684</v>
      </c>
      <c r="M249" s="3" t="s">
        <v>198</v>
      </c>
      <c r="N249" s="8">
        <v>1377593</v>
      </c>
      <c r="P249" s="3" t="s">
        <v>198</v>
      </c>
      <c r="Q249" s="6">
        <f t="shared" si="7"/>
        <v>1377593</v>
      </c>
    </row>
    <row r="250" spans="11:17" x14ac:dyDescent="0.2">
      <c r="K250" s="40">
        <v>37833</v>
      </c>
      <c r="L250" s="44">
        <v>1436455</v>
      </c>
      <c r="M250" s="3" t="s">
        <v>237</v>
      </c>
      <c r="N250" s="8">
        <v>1372985</v>
      </c>
      <c r="P250" s="3" t="s">
        <v>237</v>
      </c>
      <c r="Q250" s="6">
        <f t="shared" si="7"/>
        <v>1372985</v>
      </c>
    </row>
    <row r="251" spans="11:17" x14ac:dyDescent="0.2">
      <c r="K251" s="40">
        <v>37864</v>
      </c>
      <c r="L251" s="44">
        <v>1436518</v>
      </c>
      <c r="M251" s="3" t="s">
        <v>239</v>
      </c>
      <c r="N251" s="8">
        <v>1369152</v>
      </c>
      <c r="P251" s="3" t="s">
        <v>239</v>
      </c>
      <c r="Q251" s="6">
        <f t="shared" si="7"/>
        <v>1369152</v>
      </c>
    </row>
    <row r="252" spans="11:17" x14ac:dyDescent="0.2">
      <c r="K252" s="40">
        <v>37894</v>
      </c>
      <c r="L252" s="44">
        <v>1434377</v>
      </c>
      <c r="M252" s="3" t="s">
        <v>240</v>
      </c>
      <c r="N252" s="8">
        <v>1378452.3333333333</v>
      </c>
      <c r="P252" s="3" t="s">
        <v>240</v>
      </c>
      <c r="Q252" s="6">
        <f t="shared" si="7"/>
        <v>1378452.3333333333</v>
      </c>
    </row>
    <row r="253" spans="11:17" x14ac:dyDescent="0.2">
      <c r="K253" s="40">
        <v>37925</v>
      </c>
      <c r="L253" s="44">
        <v>1435658</v>
      </c>
      <c r="M253" s="3" t="s">
        <v>241</v>
      </c>
      <c r="N253" s="8">
        <v>1373713.6666666667</v>
      </c>
      <c r="P253" s="3" t="s">
        <v>241</v>
      </c>
      <c r="Q253" s="6">
        <f t="shared" si="7"/>
        <v>1373713.6666666667</v>
      </c>
    </row>
    <row r="254" spans="11:17" x14ac:dyDescent="0.2">
      <c r="K254" s="40">
        <v>37955</v>
      </c>
      <c r="L254" s="44">
        <v>1434204</v>
      </c>
      <c r="M254" s="3" t="s">
        <v>242</v>
      </c>
      <c r="N254" s="8">
        <v>1374286</v>
      </c>
      <c r="P254" s="3" t="s">
        <v>242</v>
      </c>
      <c r="Q254" s="6">
        <f t="shared" si="7"/>
        <v>1374286</v>
      </c>
    </row>
    <row r="255" spans="11:17" x14ac:dyDescent="0.2">
      <c r="K255" s="40">
        <v>37986</v>
      </c>
      <c r="L255" s="44">
        <v>1423348</v>
      </c>
      <c r="M255" s="45" t="s">
        <v>243</v>
      </c>
      <c r="N255" s="8">
        <v>1378074</v>
      </c>
      <c r="P255" s="45" t="s">
        <v>243</v>
      </c>
      <c r="Q255" s="6">
        <f t="shared" si="7"/>
        <v>1378074</v>
      </c>
    </row>
    <row r="256" spans="11:17" x14ac:dyDescent="0.2">
      <c r="K256" s="40">
        <v>38017</v>
      </c>
      <c r="L256" s="44">
        <v>1425144</v>
      </c>
      <c r="M256" s="45" t="s">
        <v>245</v>
      </c>
      <c r="N256" s="8">
        <v>1398167.3333333333</v>
      </c>
      <c r="P256" s="45" t="s">
        <v>245</v>
      </c>
      <c r="Q256" s="6">
        <f t="shared" si="7"/>
        <v>1398167.3333333333</v>
      </c>
    </row>
    <row r="257" spans="11:17" x14ac:dyDescent="0.2">
      <c r="K257" s="40">
        <v>38046</v>
      </c>
      <c r="L257" s="44">
        <v>1425320</v>
      </c>
      <c r="M257" s="45" t="s">
        <v>246</v>
      </c>
      <c r="N257" s="8">
        <v>1403993.3333333333</v>
      </c>
      <c r="P257" s="45" t="s">
        <v>246</v>
      </c>
      <c r="Q257" s="6">
        <f t="shared" si="7"/>
        <v>1403993.3333333333</v>
      </c>
    </row>
    <row r="258" spans="11:17" x14ac:dyDescent="0.2">
      <c r="K258" s="40">
        <v>38077</v>
      </c>
      <c r="L258" s="44">
        <v>1425887</v>
      </c>
      <c r="M258" s="45" t="s">
        <v>247</v>
      </c>
      <c r="N258" s="8">
        <v>1411440.6666666667</v>
      </c>
      <c r="P258" s="45" t="s">
        <v>247</v>
      </c>
      <c r="Q258" s="6">
        <f t="shared" si="7"/>
        <v>1411440.6666666667</v>
      </c>
    </row>
    <row r="259" spans="11:17" x14ac:dyDescent="0.2">
      <c r="K259" s="40">
        <v>38107</v>
      </c>
      <c r="L259" s="44">
        <v>1427331</v>
      </c>
      <c r="M259" s="45" t="s">
        <v>248</v>
      </c>
      <c r="N259" s="8">
        <v>1414253.3333333333</v>
      </c>
      <c r="P259" s="45" t="s">
        <v>248</v>
      </c>
      <c r="Q259" s="6">
        <f t="shared" si="7"/>
        <v>1414253.3333333333</v>
      </c>
    </row>
    <row r="260" spans="11:17" x14ac:dyDescent="0.2">
      <c r="K260" s="40">
        <v>38138</v>
      </c>
      <c r="L260" s="44">
        <v>1426549</v>
      </c>
      <c r="M260" s="45" t="s">
        <v>249</v>
      </c>
      <c r="N260" s="8">
        <v>1420305</v>
      </c>
      <c r="P260" s="14" t="s">
        <v>249</v>
      </c>
      <c r="Q260" s="6">
        <f t="shared" si="7"/>
        <v>1420305</v>
      </c>
    </row>
    <row r="261" spans="11:17" x14ac:dyDescent="0.2">
      <c r="K261" s="40">
        <v>38168</v>
      </c>
      <c r="L261" s="44">
        <v>1431813</v>
      </c>
      <c r="M261" s="15" t="s">
        <v>250</v>
      </c>
      <c r="N261" s="8">
        <v>1423125</v>
      </c>
      <c r="P261" s="15" t="s">
        <v>250</v>
      </c>
      <c r="Q261" s="6">
        <f t="shared" si="7"/>
        <v>1423125</v>
      </c>
    </row>
    <row r="262" spans="11:17" x14ac:dyDescent="0.2">
      <c r="K262" s="40">
        <v>38199</v>
      </c>
      <c r="L262" s="44">
        <v>1433892</v>
      </c>
      <c r="M262" s="113" t="s">
        <v>480</v>
      </c>
      <c r="N262" s="8">
        <v>1428173</v>
      </c>
      <c r="P262" s="113" t="s">
        <v>480</v>
      </c>
      <c r="Q262" s="6">
        <f t="shared" si="7"/>
        <v>1428173</v>
      </c>
    </row>
    <row r="263" spans="11:17" x14ac:dyDescent="0.2">
      <c r="K263" s="40">
        <v>38230</v>
      </c>
      <c r="L263" s="44">
        <v>1428383</v>
      </c>
      <c r="M263" s="113" t="s">
        <v>481</v>
      </c>
      <c r="N263" s="8">
        <v>1430501.3333333333</v>
      </c>
      <c r="P263" s="113" t="s">
        <v>481</v>
      </c>
      <c r="Q263" s="6">
        <f t="shared" si="7"/>
        <v>1430501.3333333333</v>
      </c>
    </row>
    <row r="264" spans="11:17" x14ac:dyDescent="0.2">
      <c r="K264" s="40">
        <v>38260</v>
      </c>
      <c r="L264" s="44">
        <v>1426836</v>
      </c>
      <c r="M264" s="113" t="s">
        <v>482</v>
      </c>
      <c r="N264" s="8">
        <v>1433927.6666666667</v>
      </c>
      <c r="P264" s="113" t="s">
        <v>482</v>
      </c>
      <c r="Q264" s="6">
        <f t="shared" si="7"/>
        <v>1433927.6666666667</v>
      </c>
    </row>
    <row r="265" spans="11:17" x14ac:dyDescent="0.2">
      <c r="K265" s="40">
        <v>38291</v>
      </c>
      <c r="L265" s="44">
        <v>1422670</v>
      </c>
      <c r="M265" s="113" t="s">
        <v>483</v>
      </c>
      <c r="N265" s="8">
        <v>1432450</v>
      </c>
      <c r="P265" s="113" t="s">
        <v>483</v>
      </c>
      <c r="Q265" s="6">
        <f t="shared" si="7"/>
        <v>1432450</v>
      </c>
    </row>
    <row r="266" spans="11:17" x14ac:dyDescent="0.2">
      <c r="K266" s="40">
        <v>38321</v>
      </c>
      <c r="L266" s="44">
        <v>1418731</v>
      </c>
      <c r="M266" s="113" t="s">
        <v>484</v>
      </c>
      <c r="N266" s="8">
        <v>1434495.3333333333</v>
      </c>
      <c r="P266" s="113" t="s">
        <v>484</v>
      </c>
      <c r="Q266" s="6">
        <f t="shared" si="7"/>
        <v>1434495.3333333333</v>
      </c>
    </row>
    <row r="267" spans="11:17" x14ac:dyDescent="0.2">
      <c r="K267" s="40">
        <v>38352</v>
      </c>
      <c r="L267" s="44">
        <v>1411287</v>
      </c>
      <c r="M267" s="113" t="s">
        <v>485</v>
      </c>
      <c r="N267" s="8">
        <v>1432811.6666666667</v>
      </c>
      <c r="P267" s="113" t="s">
        <v>485</v>
      </c>
      <c r="Q267" s="6">
        <f t="shared" si="7"/>
        <v>1432811.6666666667</v>
      </c>
    </row>
    <row r="268" spans="11:17" x14ac:dyDescent="0.2">
      <c r="K268" s="40">
        <v>38383</v>
      </c>
      <c r="L268" s="44">
        <v>1409564</v>
      </c>
      <c r="M268" s="113" t="s">
        <v>486</v>
      </c>
      <c r="N268" s="8">
        <v>1429980.6666666667</v>
      </c>
      <c r="P268" s="113" t="s">
        <v>486</v>
      </c>
      <c r="Q268" s="6">
        <f t="shared" si="7"/>
        <v>1429980.6666666667</v>
      </c>
    </row>
    <row r="269" spans="11:17" x14ac:dyDescent="0.2">
      <c r="K269" s="40">
        <v>38411</v>
      </c>
      <c r="L269" s="44">
        <v>1404750</v>
      </c>
      <c r="M269" s="113" t="s">
        <v>487</v>
      </c>
      <c r="N269" s="8">
        <v>1419900.6666666667</v>
      </c>
      <c r="P269" s="113" t="s">
        <v>487</v>
      </c>
      <c r="Q269" s="6">
        <f t="shared" si="7"/>
        <v>1419900.6666666667</v>
      </c>
    </row>
    <row r="270" spans="11:17" x14ac:dyDescent="0.2">
      <c r="K270" s="40">
        <v>38442</v>
      </c>
      <c r="L270" s="44">
        <v>1398833</v>
      </c>
      <c r="M270" s="113" t="s">
        <v>526</v>
      </c>
      <c r="N270" s="8">
        <v>1412638</v>
      </c>
      <c r="P270" s="113" t="s">
        <v>526</v>
      </c>
      <c r="Q270" s="6">
        <f t="shared" si="7"/>
        <v>1412638</v>
      </c>
    </row>
    <row r="271" spans="11:17" x14ac:dyDescent="0.2">
      <c r="K271" s="40">
        <v>38472</v>
      </c>
      <c r="L271" s="44">
        <v>1392934</v>
      </c>
      <c r="M271" s="113" t="s">
        <v>527</v>
      </c>
      <c r="N271" s="8">
        <v>1404598.3333333333</v>
      </c>
      <c r="P271" s="113" t="s">
        <v>527</v>
      </c>
      <c r="Q271" s="6">
        <f t="shared" si="7"/>
        <v>1404598.3333333333</v>
      </c>
    </row>
    <row r="272" spans="11:17" x14ac:dyDescent="0.2">
      <c r="K272" s="40">
        <v>38503</v>
      </c>
      <c r="L272" s="44">
        <v>1387474</v>
      </c>
      <c r="M272" s="113" t="s">
        <v>528</v>
      </c>
      <c r="N272" s="8">
        <v>1402802.6666666667</v>
      </c>
      <c r="P272" s="113" t="s">
        <v>528</v>
      </c>
      <c r="Q272" s="6">
        <f t="shared" si="7"/>
        <v>1402802.6666666667</v>
      </c>
    </row>
    <row r="273" spans="11:17" x14ac:dyDescent="0.2">
      <c r="K273" s="40">
        <v>38533</v>
      </c>
      <c r="L273" s="44">
        <v>1390765</v>
      </c>
      <c r="M273" s="113" t="s">
        <v>529</v>
      </c>
      <c r="N273" s="8">
        <v>1387210.6666666667</v>
      </c>
      <c r="P273" s="113" t="s">
        <v>529</v>
      </c>
      <c r="Q273" s="6">
        <f t="shared" si="7"/>
        <v>1387210.6666666667</v>
      </c>
    </row>
    <row r="274" spans="11:17" x14ac:dyDescent="0.2">
      <c r="K274" s="40">
        <v>38564</v>
      </c>
      <c r="L274" s="44">
        <v>1389718</v>
      </c>
      <c r="M274" s="113" t="s">
        <v>530</v>
      </c>
      <c r="N274" s="8">
        <v>1386964.3333333333</v>
      </c>
      <c r="P274" s="113" t="s">
        <v>530</v>
      </c>
      <c r="Q274" s="6">
        <f t="shared" si="7"/>
        <v>1386964.3333333333</v>
      </c>
    </row>
    <row r="275" spans="11:17" x14ac:dyDescent="0.2">
      <c r="K275" s="40">
        <v>38595</v>
      </c>
      <c r="L275" s="44">
        <v>1388594</v>
      </c>
      <c r="M275" s="113" t="s">
        <v>531</v>
      </c>
      <c r="N275" s="8">
        <v>1384185.6666666667</v>
      </c>
      <c r="P275" s="113" t="s">
        <v>531</v>
      </c>
      <c r="Q275" s="6">
        <f t="shared" si="7"/>
        <v>1384185.6666666667</v>
      </c>
    </row>
    <row r="276" spans="11:17" x14ac:dyDescent="0.2">
      <c r="K276" s="40">
        <v>38625</v>
      </c>
      <c r="L276" s="44">
        <v>1389394</v>
      </c>
      <c r="M276" s="113" t="s">
        <v>532</v>
      </c>
      <c r="N276" s="8">
        <v>1391228</v>
      </c>
      <c r="P276" s="113" t="s">
        <v>532</v>
      </c>
      <c r="Q276" s="6">
        <f t="shared" si="7"/>
        <v>1391228</v>
      </c>
    </row>
    <row r="277" spans="11:17" x14ac:dyDescent="0.2">
      <c r="K277" s="40">
        <v>38656</v>
      </c>
      <c r="L277" s="44">
        <v>1383434</v>
      </c>
      <c r="M277" s="113" t="s">
        <v>533</v>
      </c>
      <c r="N277" s="8">
        <v>1374606</v>
      </c>
      <c r="P277" s="113" t="s">
        <v>533</v>
      </c>
      <c r="Q277" s="6">
        <f t="shared" si="7"/>
        <v>1374606</v>
      </c>
    </row>
    <row r="278" spans="11:17" x14ac:dyDescent="0.2">
      <c r="K278" s="40">
        <v>38686</v>
      </c>
      <c r="L278" s="44">
        <v>1382809</v>
      </c>
      <c r="M278" s="113" t="s">
        <v>534</v>
      </c>
      <c r="N278" s="8">
        <v>1367937.6666666667</v>
      </c>
      <c r="P278" s="113" t="s">
        <v>534</v>
      </c>
      <c r="Q278" s="6">
        <f t="shared" si="7"/>
        <v>1367937.6666666667</v>
      </c>
    </row>
    <row r="279" spans="11:17" x14ac:dyDescent="0.2">
      <c r="K279" s="40">
        <v>38717</v>
      </c>
      <c r="L279" s="44">
        <v>1378014</v>
      </c>
      <c r="M279" s="113" t="s">
        <v>535</v>
      </c>
      <c r="N279" s="8">
        <v>1360516.6666666667</v>
      </c>
      <c r="P279" s="113" t="s">
        <v>535</v>
      </c>
      <c r="Q279" s="6">
        <f t="shared" si="7"/>
        <v>1360516.6666666667</v>
      </c>
    </row>
    <row r="280" spans="11:17" x14ac:dyDescent="0.2">
      <c r="K280" s="40">
        <v>38748</v>
      </c>
      <c r="L280" s="44">
        <v>1379879</v>
      </c>
      <c r="M280" s="113" t="s">
        <v>536</v>
      </c>
      <c r="N280" s="8">
        <v>1346746.3333333333</v>
      </c>
      <c r="P280" s="113" t="s">
        <v>536</v>
      </c>
      <c r="Q280" s="6">
        <f t="shared" si="7"/>
        <v>1346746.3333333333</v>
      </c>
    </row>
    <row r="281" spans="11:17" x14ac:dyDescent="0.2">
      <c r="K281" s="40">
        <v>38776</v>
      </c>
      <c r="L281" s="44">
        <v>1379203</v>
      </c>
      <c r="M281" s="113" t="s">
        <v>537</v>
      </c>
      <c r="N281" s="8">
        <v>1328031.3333333333</v>
      </c>
      <c r="P281" s="113" t="s">
        <v>537</v>
      </c>
      <c r="Q281" s="6">
        <f t="shared" si="7"/>
        <v>1328031.3333333333</v>
      </c>
    </row>
    <row r="282" spans="11:17" x14ac:dyDescent="0.2">
      <c r="K282" s="40">
        <v>38807</v>
      </c>
      <c r="L282" s="44">
        <v>1378963</v>
      </c>
      <c r="M282" s="113" t="s">
        <v>538</v>
      </c>
      <c r="N282" s="8">
        <v>1318921.6666666667</v>
      </c>
      <c r="P282" s="113" t="s">
        <v>538</v>
      </c>
      <c r="Q282" s="6">
        <f t="shared" si="7"/>
        <v>1318921.6666666667</v>
      </c>
    </row>
    <row r="283" spans="11:17" x14ac:dyDescent="0.2">
      <c r="K283" s="40">
        <v>38837</v>
      </c>
      <c r="L283" s="44">
        <v>1376545</v>
      </c>
      <c r="M283" s="113" t="s">
        <v>539</v>
      </c>
      <c r="N283" s="8">
        <v>1312679.3333333333</v>
      </c>
      <c r="P283" s="113" t="s">
        <v>539</v>
      </c>
      <c r="Q283" s="6">
        <f t="shared" si="7"/>
        <v>1312679.3333333333</v>
      </c>
    </row>
    <row r="284" spans="11:17" x14ac:dyDescent="0.2">
      <c r="K284" s="40">
        <v>38868</v>
      </c>
      <c r="L284" s="44">
        <v>1374654</v>
      </c>
      <c r="M284" s="113" t="s">
        <v>540</v>
      </c>
      <c r="N284" s="8">
        <v>1314735.3333333333</v>
      </c>
      <c r="P284" s="113" t="s">
        <v>540</v>
      </c>
      <c r="Q284" s="6">
        <f t="shared" si="7"/>
        <v>1314735.3333333333</v>
      </c>
    </row>
    <row r="285" spans="11:17" x14ac:dyDescent="0.2">
      <c r="K285" s="40">
        <v>38898</v>
      </c>
      <c r="L285" s="44">
        <v>1381401</v>
      </c>
      <c r="M285" s="113" t="s">
        <v>541</v>
      </c>
      <c r="N285" s="8">
        <v>1308093</v>
      </c>
      <c r="P285" s="113" t="s">
        <v>541</v>
      </c>
      <c r="Q285" s="6">
        <f t="shared" si="7"/>
        <v>1308093</v>
      </c>
    </row>
    <row r="286" spans="11:17" x14ac:dyDescent="0.2">
      <c r="K286" s="40">
        <v>38929</v>
      </c>
      <c r="L286" s="44">
        <v>1381499</v>
      </c>
      <c r="M286" s="113" t="s">
        <v>542</v>
      </c>
      <c r="N286" s="8">
        <v>1306430.6666666667</v>
      </c>
      <c r="P286" s="113" t="s">
        <v>542</v>
      </c>
      <c r="Q286" s="6">
        <f t="shared" si="7"/>
        <v>1306430.6666666667</v>
      </c>
    </row>
    <row r="287" spans="11:17" x14ac:dyDescent="0.2">
      <c r="K287" s="40">
        <v>38960</v>
      </c>
      <c r="L287" s="44">
        <v>1385690</v>
      </c>
      <c r="M287" s="113" t="s">
        <v>543</v>
      </c>
      <c r="N287" s="8">
        <v>1302427.6666666667</v>
      </c>
      <c r="P287" s="113" t="s">
        <v>543</v>
      </c>
      <c r="Q287" s="6">
        <f t="shared" si="7"/>
        <v>1302427.6666666667</v>
      </c>
    </row>
    <row r="288" spans="11:17" x14ac:dyDescent="0.2">
      <c r="K288" s="40">
        <v>38990</v>
      </c>
      <c r="L288" s="44">
        <v>1384968</v>
      </c>
      <c r="M288" s="113" t="s">
        <v>544</v>
      </c>
      <c r="N288" s="8">
        <v>1302841.3333333333</v>
      </c>
      <c r="P288" s="113" t="s">
        <v>544</v>
      </c>
      <c r="Q288" s="6">
        <f t="shared" si="7"/>
        <v>1302841.3333333333</v>
      </c>
    </row>
    <row r="289" spans="11:17" x14ac:dyDescent="0.2">
      <c r="K289" s="40">
        <v>39021</v>
      </c>
      <c r="L289" s="44">
        <v>1381965</v>
      </c>
      <c r="M289" s="113" t="s">
        <v>545</v>
      </c>
      <c r="N289" s="8">
        <v>1293446.6666666667</v>
      </c>
      <c r="P289" s="113" t="s">
        <v>545</v>
      </c>
      <c r="Q289" s="6">
        <f t="shared" si="7"/>
        <v>1293446.6666666667</v>
      </c>
    </row>
    <row r="290" spans="11:17" x14ac:dyDescent="0.2">
      <c r="K290" s="40">
        <v>39051</v>
      </c>
      <c r="L290" s="44">
        <v>1379281</v>
      </c>
      <c r="M290" s="113" t="s">
        <v>546</v>
      </c>
      <c r="N290" s="8">
        <v>1291777.6666666667</v>
      </c>
      <c r="P290" s="113" t="s">
        <v>546</v>
      </c>
      <c r="Q290" s="6">
        <f t="shared" si="7"/>
        <v>1291777.6666666667</v>
      </c>
    </row>
    <row r="291" spans="11:17" x14ac:dyDescent="0.2">
      <c r="K291" s="40">
        <v>39082</v>
      </c>
      <c r="L291" s="44">
        <v>1371533</v>
      </c>
      <c r="M291" s="113" t="s">
        <v>547</v>
      </c>
      <c r="N291" s="8">
        <v>1293251.3333333333</v>
      </c>
      <c r="P291" s="113" t="s">
        <v>547</v>
      </c>
      <c r="Q291" s="6">
        <f t="shared" si="7"/>
        <v>1293251.3333333333</v>
      </c>
    </row>
    <row r="292" spans="11:17" x14ac:dyDescent="0.2">
      <c r="K292" s="40">
        <v>39113</v>
      </c>
      <c r="L292" s="44">
        <v>1375258</v>
      </c>
      <c r="M292" s="113" t="s">
        <v>561</v>
      </c>
      <c r="N292" s="8">
        <v>1304763.6666666667</v>
      </c>
      <c r="P292" s="113" t="s">
        <v>561</v>
      </c>
      <c r="Q292" s="6">
        <f t="shared" si="7"/>
        <v>1304763.6666666667</v>
      </c>
    </row>
    <row r="293" spans="11:17" x14ac:dyDescent="0.2">
      <c r="K293" s="40">
        <v>39141</v>
      </c>
      <c r="L293" s="44">
        <v>1373401</v>
      </c>
      <c r="M293" s="113" t="s">
        <v>562</v>
      </c>
      <c r="N293" s="8">
        <v>1303971.3333333333</v>
      </c>
      <c r="P293" s="113" t="s">
        <v>562</v>
      </c>
      <c r="Q293" s="6">
        <f t="shared" si="7"/>
        <v>1303971.3333333333</v>
      </c>
    </row>
    <row r="294" spans="11:17" x14ac:dyDescent="0.2">
      <c r="K294" s="40">
        <v>39172</v>
      </c>
      <c r="L294" s="44">
        <v>1370296</v>
      </c>
    </row>
    <row r="295" spans="11:17" x14ac:dyDescent="0.2">
      <c r="K295" s="40">
        <v>39202</v>
      </c>
      <c r="L295" s="44">
        <v>1367426</v>
      </c>
    </row>
    <row r="296" spans="11:17" x14ac:dyDescent="0.2">
      <c r="K296" s="40">
        <v>39233</v>
      </c>
      <c r="L296" s="44">
        <v>1367125</v>
      </c>
    </row>
    <row r="297" spans="11:17" x14ac:dyDescent="0.2">
      <c r="K297" s="40">
        <v>39263</v>
      </c>
      <c r="L297" s="44">
        <v>1372905</v>
      </c>
    </row>
    <row r="298" spans="11:17" x14ac:dyDescent="0.2">
      <c r="K298" s="40">
        <v>39294</v>
      </c>
      <c r="L298" s="44">
        <v>1375778</v>
      </c>
    </row>
    <row r="299" spans="11:17" x14ac:dyDescent="0.2">
      <c r="K299" s="40">
        <v>39325</v>
      </c>
      <c r="L299" s="44">
        <v>1380028</v>
      </c>
    </row>
    <row r="300" spans="11:17" x14ac:dyDescent="0.2">
      <c r="K300" s="40">
        <v>39355</v>
      </c>
      <c r="L300" s="44">
        <v>1379551</v>
      </c>
    </row>
    <row r="301" spans="11:17" x14ac:dyDescent="0.2">
      <c r="K301" s="40">
        <v>39386</v>
      </c>
      <c r="L301" s="44">
        <v>1377474</v>
      </c>
    </row>
    <row r="302" spans="11:17" x14ac:dyDescent="0.2">
      <c r="K302" s="40">
        <v>39416</v>
      </c>
      <c r="L302" s="44">
        <v>1375441</v>
      </c>
    </row>
    <row r="303" spans="11:17" x14ac:dyDescent="0.2">
      <c r="K303" s="40">
        <v>39447</v>
      </c>
      <c r="L303" s="44">
        <v>1368226</v>
      </c>
    </row>
    <row r="304" spans="11:17" x14ac:dyDescent="0.2">
      <c r="K304" s="40">
        <v>39478</v>
      </c>
      <c r="L304" s="44">
        <v>1374256</v>
      </c>
    </row>
    <row r="305" spans="11:12" x14ac:dyDescent="0.2">
      <c r="K305" s="40">
        <v>39507</v>
      </c>
      <c r="L305" s="44">
        <v>1375397</v>
      </c>
    </row>
    <row r="306" spans="11:12" x14ac:dyDescent="0.2">
      <c r="K306" s="40">
        <v>39538</v>
      </c>
      <c r="L306" s="44">
        <v>1373205</v>
      </c>
    </row>
    <row r="307" spans="11:12" x14ac:dyDescent="0.2">
      <c r="K307" s="40">
        <v>39568</v>
      </c>
      <c r="L307" s="44">
        <v>1373995</v>
      </c>
    </row>
    <row r="308" spans="11:12" x14ac:dyDescent="0.2">
      <c r="K308" s="40">
        <v>39599</v>
      </c>
      <c r="L308" s="44">
        <v>1375105</v>
      </c>
    </row>
    <row r="309" spans="11:12" x14ac:dyDescent="0.2">
      <c r="K309" s="40">
        <v>39629</v>
      </c>
      <c r="L309" s="44">
        <v>1385122</v>
      </c>
    </row>
    <row r="310" spans="11:12" x14ac:dyDescent="0.2">
      <c r="K310" s="40">
        <v>39660</v>
      </c>
      <c r="L310" s="44">
        <v>1394311</v>
      </c>
    </row>
    <row r="311" spans="11:12" x14ac:dyDescent="0.2">
      <c r="K311" s="40">
        <v>39691</v>
      </c>
      <c r="L311" s="44">
        <v>1398434</v>
      </c>
    </row>
    <row r="312" spans="11:12" x14ac:dyDescent="0.2">
      <c r="K312" s="40">
        <v>39721</v>
      </c>
      <c r="L312" s="44">
        <v>1401757</v>
      </c>
    </row>
    <row r="313" spans="11:12" x14ac:dyDescent="0.2">
      <c r="K313" s="40">
        <v>39752</v>
      </c>
      <c r="L313" s="44">
        <v>1404686</v>
      </c>
    </row>
    <row r="314" spans="11:12" x14ac:dyDescent="0.2">
      <c r="K314" s="40">
        <v>39782</v>
      </c>
      <c r="L314" s="44">
        <v>1405067</v>
      </c>
    </row>
    <row r="315" spans="11:12" x14ac:dyDescent="0.2">
      <c r="K315" s="40">
        <v>39813</v>
      </c>
      <c r="L315" s="44">
        <v>1402227</v>
      </c>
    </row>
    <row r="316" spans="11:12" x14ac:dyDescent="0.2">
      <c r="K316" s="40">
        <v>39844</v>
      </c>
      <c r="L316" s="44">
        <v>1409861</v>
      </c>
    </row>
    <row r="317" spans="11:12" x14ac:dyDescent="0.2">
      <c r="K317" s="40">
        <v>39872</v>
      </c>
      <c r="L317" s="44">
        <v>1411932</v>
      </c>
    </row>
    <row r="318" spans="11:12" x14ac:dyDescent="0.2">
      <c r="K318" s="40">
        <v>39903</v>
      </c>
      <c r="L318" s="44">
        <v>1412529</v>
      </c>
    </row>
    <row r="319" spans="11:12" x14ac:dyDescent="0.2">
      <c r="K319" s="40">
        <v>39933</v>
      </c>
      <c r="L319" s="44">
        <v>1412668</v>
      </c>
    </row>
    <row r="320" spans="11:12" x14ac:dyDescent="0.2">
      <c r="K320" s="40">
        <v>39964</v>
      </c>
      <c r="L320" s="44">
        <v>1412345</v>
      </c>
    </row>
    <row r="321" spans="11:12" x14ac:dyDescent="0.2">
      <c r="K321" s="40">
        <v>39994</v>
      </c>
      <c r="L321" s="44">
        <v>1417747</v>
      </c>
    </row>
    <row r="322" spans="11:12" x14ac:dyDescent="0.2">
      <c r="K322" s="40">
        <v>40025</v>
      </c>
      <c r="L322" s="44">
        <v>1420642</v>
      </c>
    </row>
    <row r="323" spans="11:12" x14ac:dyDescent="0.2">
      <c r="K323" s="40">
        <v>40056</v>
      </c>
      <c r="L323" s="44">
        <v>1421731</v>
      </c>
    </row>
    <row r="324" spans="11:12" x14ac:dyDescent="0.2">
      <c r="K324" s="40">
        <v>40086</v>
      </c>
      <c r="L324" s="44">
        <v>1418542</v>
      </c>
    </row>
    <row r="325" spans="11:12" x14ac:dyDescent="0.2">
      <c r="K325" s="40">
        <v>40117</v>
      </c>
      <c r="L325" s="44">
        <v>1422608</v>
      </c>
    </row>
    <row r="326" spans="11:12" x14ac:dyDescent="0.2">
      <c r="K326" s="40">
        <v>40147</v>
      </c>
      <c r="L326" s="44">
        <v>1425099</v>
      </c>
    </row>
    <row r="327" spans="11:12" x14ac:dyDescent="0.2">
      <c r="K327" s="40">
        <v>40178</v>
      </c>
      <c r="L327" s="44">
        <v>1421668</v>
      </c>
    </row>
    <row r="328" spans="11:12" x14ac:dyDescent="0.2">
      <c r="K328" s="40">
        <v>40209</v>
      </c>
      <c r="L328" s="44">
        <v>1427617</v>
      </c>
    </row>
    <row r="329" spans="11:12" x14ac:dyDescent="0.2">
      <c r="K329" s="40">
        <v>40237</v>
      </c>
      <c r="L329" s="44">
        <v>1428034</v>
      </c>
    </row>
    <row r="330" spans="11:12" x14ac:dyDescent="0.2">
      <c r="K330" s="40">
        <v>40268</v>
      </c>
      <c r="L330" s="44">
        <v>1428868</v>
      </c>
    </row>
    <row r="331" spans="11:12" x14ac:dyDescent="0.2">
      <c r="K331" s="40">
        <v>40298</v>
      </c>
      <c r="L331" s="44">
        <v>1429215</v>
      </c>
    </row>
    <row r="332" spans="11:12" x14ac:dyDescent="0.2">
      <c r="K332" s="40">
        <v>40329</v>
      </c>
      <c r="L332" s="44">
        <v>1427528</v>
      </c>
    </row>
    <row r="333" spans="11:12" x14ac:dyDescent="0.2">
      <c r="K333" s="40">
        <v>40359</v>
      </c>
      <c r="L333" s="44">
        <v>1434761</v>
      </c>
    </row>
    <row r="334" spans="11:12" x14ac:dyDescent="0.2">
      <c r="K334" s="40">
        <v>40390</v>
      </c>
      <c r="L334" s="44">
        <v>1435067</v>
      </c>
    </row>
    <row r="335" spans="11:12" x14ac:dyDescent="0.2">
      <c r="K335" s="40">
        <v>40421</v>
      </c>
      <c r="L335" s="44">
        <v>1435731</v>
      </c>
    </row>
    <row r="336" spans="11:12" x14ac:dyDescent="0.2">
      <c r="K336" s="40">
        <v>40451</v>
      </c>
      <c r="L336" s="44">
        <v>1430985</v>
      </c>
    </row>
    <row r="337" spans="11:12" x14ac:dyDescent="0.2">
      <c r="K337" s="40">
        <v>40482</v>
      </c>
      <c r="L337" s="44">
        <v>1433286</v>
      </c>
    </row>
    <row r="338" spans="11:12" x14ac:dyDescent="0.2">
      <c r="K338" s="40">
        <v>40512</v>
      </c>
      <c r="L338" s="44">
        <v>1434697</v>
      </c>
    </row>
    <row r="339" spans="11:12" x14ac:dyDescent="0.2">
      <c r="K339" s="40">
        <v>40543</v>
      </c>
      <c r="L339" s="44">
        <v>1429367</v>
      </c>
    </row>
    <row r="340" spans="11:12" x14ac:dyDescent="0.2">
      <c r="K340" s="40">
        <v>40574</v>
      </c>
      <c r="L340" s="44">
        <v>1433174</v>
      </c>
    </row>
    <row r="341" spans="11:12" x14ac:dyDescent="0.2">
      <c r="K341" s="40">
        <v>40602</v>
      </c>
      <c r="L341" s="44">
        <v>1434862</v>
      </c>
    </row>
    <row r="342" spans="11:12" x14ac:dyDescent="0.2">
      <c r="K342" s="40">
        <v>40633</v>
      </c>
      <c r="L342" s="44">
        <v>1435450</v>
      </c>
    </row>
    <row r="343" spans="11:12" x14ac:dyDescent="0.2">
      <c r="K343" s="40">
        <v>40663</v>
      </c>
      <c r="L343" s="44">
        <v>1432720</v>
      </c>
    </row>
    <row r="344" spans="11:12" x14ac:dyDescent="0.2">
      <c r="K344" s="40">
        <v>40694</v>
      </c>
      <c r="L344" s="44">
        <v>1431403</v>
      </c>
    </row>
    <row r="345" spans="11:12" x14ac:dyDescent="0.2">
      <c r="K345" s="40">
        <v>40724</v>
      </c>
      <c r="L345" s="44">
        <v>1434312</v>
      </c>
    </row>
    <row r="346" spans="11:12" x14ac:dyDescent="0.2">
      <c r="K346" s="40">
        <v>40755</v>
      </c>
      <c r="L346" s="44">
        <v>1433418</v>
      </c>
    </row>
    <row r="347" spans="11:12" x14ac:dyDescent="0.2">
      <c r="K347" s="40">
        <v>40786</v>
      </c>
      <c r="L347" s="44">
        <v>1431411</v>
      </c>
    </row>
    <row r="348" spans="11:12" x14ac:dyDescent="0.2">
      <c r="K348" s="40">
        <v>40816</v>
      </c>
      <c r="L348" s="44">
        <v>1425113</v>
      </c>
    </row>
    <row r="349" spans="11:12" x14ac:dyDescent="0.2">
      <c r="K349" s="40">
        <v>40847</v>
      </c>
      <c r="L349" s="44">
        <v>1423592</v>
      </c>
    </row>
    <row r="350" spans="11:12" x14ac:dyDescent="0.2">
      <c r="K350" s="40">
        <v>40877</v>
      </c>
      <c r="L350" s="44">
        <v>1421961</v>
      </c>
    </row>
    <row r="351" spans="11:12" x14ac:dyDescent="0.2">
      <c r="K351" s="40">
        <v>40908</v>
      </c>
      <c r="L351" s="44">
        <v>1414149</v>
      </c>
    </row>
    <row r="352" spans="11:12" x14ac:dyDescent="0.2">
      <c r="K352" s="80">
        <v>40939</v>
      </c>
      <c r="L352" s="44">
        <v>1415399</v>
      </c>
    </row>
    <row r="353" spans="11:12" x14ac:dyDescent="0.2">
      <c r="K353" s="80">
        <v>40968</v>
      </c>
      <c r="L353" s="44">
        <v>1412638</v>
      </c>
    </row>
    <row r="354" spans="11:12" x14ac:dyDescent="0.2">
      <c r="K354" s="80">
        <v>40999</v>
      </c>
      <c r="L354" s="44">
        <v>1409877</v>
      </c>
    </row>
    <row r="355" spans="11:12" x14ac:dyDescent="0.2">
      <c r="K355" s="80">
        <v>41029</v>
      </c>
      <c r="L355" s="44">
        <v>1405297</v>
      </c>
    </row>
    <row r="356" spans="11:12" x14ac:dyDescent="0.2">
      <c r="K356" s="80">
        <v>41060</v>
      </c>
      <c r="L356" s="44">
        <v>1403273</v>
      </c>
    </row>
    <row r="357" spans="11:12" x14ac:dyDescent="0.2">
      <c r="K357" s="80">
        <v>41090</v>
      </c>
      <c r="L357" s="44">
        <v>1405225</v>
      </c>
    </row>
    <row r="358" spans="11:12" x14ac:dyDescent="0.2">
      <c r="K358" s="80">
        <v>41121</v>
      </c>
      <c r="L358" s="44">
        <v>1404883</v>
      </c>
    </row>
    <row r="359" spans="11:12" x14ac:dyDescent="0.2">
      <c r="K359" s="80">
        <v>41152</v>
      </c>
      <c r="L359" s="44">
        <v>1402990</v>
      </c>
    </row>
    <row r="360" spans="11:12" x14ac:dyDescent="0.2">
      <c r="K360" s="80">
        <v>41182</v>
      </c>
      <c r="L360" s="44">
        <v>1400535</v>
      </c>
    </row>
    <row r="361" spans="11:12" x14ac:dyDescent="0.2">
      <c r="K361" s="80">
        <v>41213</v>
      </c>
      <c r="L361" s="44">
        <v>1382684</v>
      </c>
    </row>
    <row r="362" spans="11:12" x14ac:dyDescent="0.2">
      <c r="K362" s="80">
        <v>41243</v>
      </c>
      <c r="L362" s="44">
        <v>1393893</v>
      </c>
    </row>
    <row r="363" spans="11:12" x14ac:dyDescent="0.2">
      <c r="K363" s="80">
        <v>41274</v>
      </c>
      <c r="L363" s="44">
        <v>1385055</v>
      </c>
    </row>
    <row r="364" spans="11:12" x14ac:dyDescent="0.2">
      <c r="K364" s="80">
        <v>41305</v>
      </c>
      <c r="L364" s="44">
        <v>1387429</v>
      </c>
    </row>
    <row r="365" spans="11:12" x14ac:dyDescent="0.2">
      <c r="K365" s="80">
        <v>41333</v>
      </c>
      <c r="L365" s="44">
        <v>1387493</v>
      </c>
    </row>
    <row r="366" spans="11:12" x14ac:dyDescent="0.2">
      <c r="K366" s="80">
        <v>41364</v>
      </c>
      <c r="L366" s="44">
        <v>1385971</v>
      </c>
    </row>
    <row r="367" spans="11:12" x14ac:dyDescent="0.2">
      <c r="K367" s="80">
        <v>41394</v>
      </c>
      <c r="L367" s="44">
        <v>1385092</v>
      </c>
    </row>
    <row r="368" spans="11:12" x14ac:dyDescent="0.2">
      <c r="K368" s="80">
        <v>41425</v>
      </c>
      <c r="L368" s="44">
        <v>1384094</v>
      </c>
    </row>
    <row r="369" spans="11:12" x14ac:dyDescent="0.2">
      <c r="K369" s="80">
        <v>41455</v>
      </c>
      <c r="L369" s="44">
        <v>1383371</v>
      </c>
    </row>
    <row r="370" spans="11:12" x14ac:dyDescent="0.2">
      <c r="K370" s="80">
        <v>41486</v>
      </c>
      <c r="L370" s="44">
        <v>1405537</v>
      </c>
    </row>
    <row r="371" spans="11:12" x14ac:dyDescent="0.2">
      <c r="K371" s="80">
        <v>41517</v>
      </c>
      <c r="L371" s="44">
        <v>1385463</v>
      </c>
    </row>
    <row r="372" spans="11:12" x14ac:dyDescent="0.2">
      <c r="K372" s="80">
        <v>41547</v>
      </c>
      <c r="L372" s="44">
        <v>1382684</v>
      </c>
    </row>
    <row r="373" spans="11:12" x14ac:dyDescent="0.2">
      <c r="K373" s="80">
        <v>41578</v>
      </c>
      <c r="L373" s="44">
        <v>1378465</v>
      </c>
    </row>
    <row r="374" spans="11:12" x14ac:dyDescent="0.2">
      <c r="K374" s="80">
        <v>41608</v>
      </c>
      <c r="L374" s="44">
        <v>1375821</v>
      </c>
    </row>
    <row r="375" spans="11:12" x14ac:dyDescent="0.2">
      <c r="K375" s="80">
        <v>41639</v>
      </c>
      <c r="L375" s="44">
        <v>1369532</v>
      </c>
    </row>
    <row r="376" spans="11:12" x14ac:dyDescent="0.2">
      <c r="K376" s="80">
        <v>41670</v>
      </c>
      <c r="L376" s="44">
        <v>1369482</v>
      </c>
    </row>
    <row r="377" spans="11:12" x14ac:dyDescent="0.2">
      <c r="K377" s="80">
        <v>41698</v>
      </c>
      <c r="L377" s="44">
        <v>1368137</v>
      </c>
    </row>
    <row r="378" spans="11:12" x14ac:dyDescent="0.2">
      <c r="K378" s="80">
        <v>41729</v>
      </c>
      <c r="L378" s="44">
        <v>1366194</v>
      </c>
    </row>
    <row r="379" spans="11:12" x14ac:dyDescent="0.2">
      <c r="K379" s="80">
        <v>41759</v>
      </c>
      <c r="L379" s="44">
        <v>1363942</v>
      </c>
    </row>
    <row r="380" spans="11:12" x14ac:dyDescent="0.2">
      <c r="K380" s="80">
        <v>41790</v>
      </c>
      <c r="L380" s="44">
        <v>1360390</v>
      </c>
    </row>
    <row r="381" spans="11:12" x14ac:dyDescent="0.2">
      <c r="K381" s="80">
        <v>41820</v>
      </c>
      <c r="L381" s="44">
        <v>1357218</v>
      </c>
    </row>
    <row r="382" spans="11:12" x14ac:dyDescent="0.2">
      <c r="K382" s="80">
        <v>41851</v>
      </c>
      <c r="L382" s="44">
        <v>1354604</v>
      </c>
    </row>
    <row r="383" spans="11:12" x14ac:dyDescent="0.2">
      <c r="K383" s="80">
        <v>41882</v>
      </c>
      <c r="L383" s="44">
        <v>1347148</v>
      </c>
    </row>
    <row r="384" spans="11:12" x14ac:dyDescent="0.2">
      <c r="K384" s="80">
        <v>41912</v>
      </c>
      <c r="L384" s="44">
        <v>1338487</v>
      </c>
    </row>
    <row r="385" spans="11:12" x14ac:dyDescent="0.2">
      <c r="K385" s="80">
        <v>41943</v>
      </c>
      <c r="L385" s="44">
        <v>1332991</v>
      </c>
    </row>
    <row r="386" spans="11:12" x14ac:dyDescent="0.2">
      <c r="K386" s="80">
        <v>41973</v>
      </c>
      <c r="L386" s="44">
        <v>1329372</v>
      </c>
    </row>
    <row r="387" spans="11:12" x14ac:dyDescent="0.2">
      <c r="K387" s="80">
        <v>42004</v>
      </c>
      <c r="L387" s="44">
        <v>1321731</v>
      </c>
    </row>
    <row r="388" spans="11:12" x14ac:dyDescent="0.2">
      <c r="K388" s="80">
        <v>42035</v>
      </c>
      <c r="L388" s="44">
        <v>1320376</v>
      </c>
    </row>
    <row r="389" spans="11:12" x14ac:dyDescent="0.2">
      <c r="K389" s="80">
        <v>42063</v>
      </c>
      <c r="L389" s="44">
        <v>1319072</v>
      </c>
    </row>
    <row r="390" spans="11:12" x14ac:dyDescent="0.2">
      <c r="K390" s="80">
        <v>42094</v>
      </c>
      <c r="L390" s="44">
        <v>1317317</v>
      </c>
    </row>
    <row r="391" spans="11:12" x14ac:dyDescent="0.2">
      <c r="K391" s="80">
        <v>42124</v>
      </c>
      <c r="L391" s="44">
        <v>1312414</v>
      </c>
    </row>
    <row r="392" spans="11:12" x14ac:dyDescent="0.2">
      <c r="K392" s="80">
        <v>42155</v>
      </c>
      <c r="L392" s="44">
        <v>1311161</v>
      </c>
    </row>
    <row r="393" spans="11:12" x14ac:dyDescent="0.2">
      <c r="K393" s="80">
        <v>42185</v>
      </c>
      <c r="L393" s="44">
        <v>1314463</v>
      </c>
    </row>
    <row r="394" spans="11:12" x14ac:dyDescent="0.2">
      <c r="K394" s="80">
        <v>42216</v>
      </c>
      <c r="L394" s="44">
        <v>1314793</v>
      </c>
    </row>
    <row r="395" spans="11:12" x14ac:dyDescent="0.2">
      <c r="K395" s="80">
        <v>42247</v>
      </c>
      <c r="L395" s="44">
        <v>1315473</v>
      </c>
    </row>
    <row r="396" spans="11:12" x14ac:dyDescent="0.2">
      <c r="K396" s="80">
        <v>42277</v>
      </c>
      <c r="L396" s="44">
        <v>1313940</v>
      </c>
    </row>
    <row r="397" spans="11:12" x14ac:dyDescent="0.2">
      <c r="K397" s="80">
        <v>42308</v>
      </c>
      <c r="L397" s="44">
        <v>1310421</v>
      </c>
    </row>
    <row r="398" spans="11:12" x14ac:dyDescent="0.2">
      <c r="K398" s="80">
        <v>42338</v>
      </c>
      <c r="L398" s="44">
        <v>1309239</v>
      </c>
    </row>
    <row r="399" spans="11:12" x14ac:dyDescent="0.2">
      <c r="K399" s="80">
        <v>42369</v>
      </c>
      <c r="L399" s="44">
        <v>1304619</v>
      </c>
    </row>
    <row r="400" spans="11:12" x14ac:dyDescent="0.2">
      <c r="K400" s="80">
        <v>42400</v>
      </c>
      <c r="L400" s="44">
        <v>1307486</v>
      </c>
    </row>
    <row r="401" spans="11:12" x14ac:dyDescent="0.2">
      <c r="K401" s="80">
        <v>42429</v>
      </c>
      <c r="L401" s="44">
        <v>1306860</v>
      </c>
    </row>
    <row r="402" spans="11:12" x14ac:dyDescent="0.2">
      <c r="K402" s="80">
        <v>42460</v>
      </c>
      <c r="L402" s="44">
        <v>1304946</v>
      </c>
    </row>
    <row r="403" spans="11:12" x14ac:dyDescent="0.2">
      <c r="K403" s="80">
        <v>42490</v>
      </c>
      <c r="L403" s="44">
        <v>1301637</v>
      </c>
    </row>
    <row r="404" spans="11:12" x14ac:dyDescent="0.2">
      <c r="K404" s="80">
        <v>42521</v>
      </c>
      <c r="L404" s="44">
        <v>1301463</v>
      </c>
    </row>
    <row r="405" spans="11:12" x14ac:dyDescent="0.2">
      <c r="K405" s="80">
        <v>42551</v>
      </c>
      <c r="L405" s="44">
        <v>1304183</v>
      </c>
    </row>
    <row r="406" spans="11:12" x14ac:dyDescent="0.2">
      <c r="K406" s="80">
        <v>42582</v>
      </c>
      <c r="L406" s="44">
        <v>1303598</v>
      </c>
    </row>
    <row r="407" spans="11:12" x14ac:dyDescent="0.2">
      <c r="K407" s="80">
        <v>42613</v>
      </c>
      <c r="L407" s="44">
        <v>1303618</v>
      </c>
    </row>
    <row r="408" spans="11:12" x14ac:dyDescent="0.2">
      <c r="K408" s="80">
        <v>42643</v>
      </c>
      <c r="L408" s="44">
        <v>1301308</v>
      </c>
    </row>
    <row r="409" spans="11:12" x14ac:dyDescent="0.2">
      <c r="K409" s="80">
        <v>42674</v>
      </c>
      <c r="L409" s="44">
        <v>1297335</v>
      </c>
    </row>
    <row r="410" spans="11:12" x14ac:dyDescent="0.2">
      <c r="K410" s="80">
        <v>42704</v>
      </c>
      <c r="L410" s="44">
        <v>1294439</v>
      </c>
    </row>
    <row r="411" spans="11:12" x14ac:dyDescent="0.2">
      <c r="K411" s="80">
        <v>42735</v>
      </c>
      <c r="L411" s="44">
        <v>1288566</v>
      </c>
    </row>
    <row r="412" spans="11:12" x14ac:dyDescent="0.2">
      <c r="K412" s="80">
        <v>42766</v>
      </c>
      <c r="L412" s="44">
        <v>1292519</v>
      </c>
    </row>
    <row r="413" spans="11:12" x14ac:dyDescent="0.2">
      <c r="K413" s="80">
        <v>42794</v>
      </c>
      <c r="L413" s="44">
        <v>1291817</v>
      </c>
    </row>
    <row r="414" spans="11:12" x14ac:dyDescent="0.2">
      <c r="K414" s="80">
        <v>42825</v>
      </c>
      <c r="L414" s="44">
        <v>1290997</v>
      </c>
    </row>
    <row r="415" spans="11:12" x14ac:dyDescent="0.2">
      <c r="K415" s="80">
        <v>42855</v>
      </c>
      <c r="L415" s="44">
        <v>1289780</v>
      </c>
    </row>
    <row r="416" spans="11:12" x14ac:dyDescent="0.2">
      <c r="K416" s="80">
        <v>42886</v>
      </c>
      <c r="L416" s="44">
        <v>1291957</v>
      </c>
    </row>
    <row r="417" spans="11:12" x14ac:dyDescent="0.2">
      <c r="K417" s="80">
        <v>42916</v>
      </c>
      <c r="L417" s="44">
        <v>1298017</v>
      </c>
    </row>
    <row r="418" spans="11:12" x14ac:dyDescent="0.2">
      <c r="K418" s="80">
        <v>42947</v>
      </c>
      <c r="L418" s="44">
        <v>1302473</v>
      </c>
    </row>
    <row r="419" spans="11:12" ht="15" x14ac:dyDescent="0.25">
      <c r="K419" s="110">
        <v>42978</v>
      </c>
      <c r="L419" s="111">
        <v>1304452</v>
      </c>
    </row>
    <row r="420" spans="11:12" x14ac:dyDescent="0.2">
      <c r="K420" s="110">
        <v>43008</v>
      </c>
      <c r="L420" s="112">
        <v>1307366</v>
      </c>
    </row>
    <row r="421" spans="11:12" x14ac:dyDescent="0.2">
      <c r="K421" s="110">
        <v>43039</v>
      </c>
      <c r="L421" s="112">
        <v>1305467</v>
      </c>
    </row>
    <row r="422" spans="11:12" x14ac:dyDescent="0.2">
      <c r="K422" s="110">
        <v>43069</v>
      </c>
      <c r="L422" s="112">
        <v>1305306</v>
      </c>
    </row>
    <row r="423" spans="11:12" x14ac:dyDescent="0.2">
      <c r="K423" s="110">
        <v>43100</v>
      </c>
      <c r="L423" s="112">
        <v>1301141</v>
      </c>
    </row>
  </sheetData>
  <mergeCells count="2">
    <mergeCell ref="B7:F7"/>
    <mergeCell ref="L7:N7"/>
  </mergeCells>
  <hyperlinks>
    <hyperlink ref="B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F1007"/>
  <sheetViews>
    <sheetView workbookViewId="0">
      <pane xSplit="2" ySplit="9" topLeftCell="C10" activePane="bottomRight" state="frozen"/>
      <selection activeCell="A7" sqref="A7"/>
      <selection pane="topRight" activeCell="A7" sqref="A7"/>
      <selection pane="bottomLeft" activeCell="A7" sqref="A7"/>
      <selection pane="bottomRight" activeCell="A7" sqref="A7"/>
    </sheetView>
  </sheetViews>
  <sheetFormatPr defaultRowHeight="15" x14ac:dyDescent="0.25"/>
  <cols>
    <col min="1" max="1" width="12.28515625" style="123" bestFit="1" customWidth="1"/>
    <col min="2" max="2" width="14.140625" style="123" bestFit="1" customWidth="1"/>
    <col min="3" max="3" width="11.140625" style="123" bestFit="1" customWidth="1"/>
    <col min="4" max="4" width="10.140625" style="123" bestFit="1" customWidth="1"/>
    <col min="5" max="5" width="11.85546875" style="123" bestFit="1" customWidth="1"/>
    <col min="6" max="10" width="10.140625" style="123" bestFit="1" customWidth="1"/>
    <col min="11" max="11" width="12" style="123" bestFit="1" customWidth="1"/>
    <col min="12" max="12" width="7.7109375" style="123" customWidth="1"/>
    <col min="13" max="13" width="9" style="123" bestFit="1" customWidth="1"/>
    <col min="14" max="14" width="10.140625" style="123" bestFit="1" customWidth="1"/>
    <col min="15" max="15" width="12" style="123" bestFit="1" customWidth="1"/>
    <col min="16" max="20" width="9.85546875" style="123" bestFit="1" customWidth="1"/>
    <col min="21" max="21" width="12.140625" style="123" bestFit="1" customWidth="1"/>
    <col min="22" max="22" width="7.7109375" style="123" customWidth="1"/>
    <col min="23" max="23" width="5" style="123" bestFit="1" customWidth="1"/>
    <col min="24" max="24" width="10.85546875" style="123" bestFit="1" customWidth="1"/>
    <col min="25" max="26" width="11.140625" style="123" bestFit="1" customWidth="1"/>
    <col min="27" max="27" width="14" style="123" bestFit="1" customWidth="1"/>
    <col min="28" max="28" width="15.85546875" style="123" bestFit="1" customWidth="1"/>
    <col min="29" max="29" width="10.140625" style="123" bestFit="1" customWidth="1"/>
    <col min="30" max="30" width="12" style="123" bestFit="1" customWidth="1"/>
    <col min="31" max="31" width="10.140625" style="123" bestFit="1" customWidth="1"/>
    <col min="32" max="33" width="12" style="123" bestFit="1" customWidth="1"/>
    <col min="34" max="34" width="11.85546875" style="123" bestFit="1" customWidth="1"/>
    <col min="35" max="36" width="9.140625" style="123"/>
    <col min="37" max="38" width="11.140625" style="123" bestFit="1" customWidth="1"/>
    <col min="39" max="39" width="14" style="123" bestFit="1" customWidth="1"/>
    <col min="40" max="40" width="15.85546875" style="123" bestFit="1" customWidth="1"/>
    <col min="41" max="45" width="10.140625" style="123" bestFit="1" customWidth="1"/>
    <col min="46" max="46" width="11.85546875" style="123" bestFit="1" customWidth="1"/>
    <col min="47" max="48" width="9.140625" style="123"/>
    <col min="49" max="50" width="11.140625" style="123" bestFit="1" customWidth="1"/>
    <col min="51" max="51" width="14" style="123" bestFit="1" customWidth="1"/>
    <col min="52" max="52" width="15.85546875" style="123" bestFit="1" customWidth="1"/>
    <col min="53" max="57" width="10.140625" style="123" bestFit="1" customWidth="1"/>
    <col min="58" max="58" width="11.85546875" style="123" bestFit="1" customWidth="1"/>
    <col min="59" max="16384" width="9.140625" style="123"/>
  </cols>
  <sheetData>
    <row r="1" spans="1:58" ht="17.25" x14ac:dyDescent="0.3">
      <c r="A1" s="137" t="s">
        <v>648</v>
      </c>
      <c r="B1" s="149" t="s">
        <v>649</v>
      </c>
    </row>
    <row r="2" spans="1:58" x14ac:dyDescent="0.25">
      <c r="B2" s="149" t="s">
        <v>650</v>
      </c>
    </row>
    <row r="3" spans="1:58" x14ac:dyDescent="0.25">
      <c r="B3" s="149" t="s">
        <v>651</v>
      </c>
    </row>
    <row r="4" spans="1:58" x14ac:dyDescent="0.25">
      <c r="B4" s="149" t="s">
        <v>652</v>
      </c>
    </row>
    <row r="5" spans="1:58" x14ac:dyDescent="0.25">
      <c r="B5" s="149" t="s">
        <v>653</v>
      </c>
    </row>
    <row r="6" spans="1:58" x14ac:dyDescent="0.25">
      <c r="B6" s="149" t="s">
        <v>654</v>
      </c>
    </row>
    <row r="7" spans="1:58" ht="17.25" x14ac:dyDescent="0.3">
      <c r="A7" s="137" t="s">
        <v>656</v>
      </c>
      <c r="C7" s="178" t="s">
        <v>636</v>
      </c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36"/>
      <c r="AK7" s="179" t="s">
        <v>635</v>
      </c>
      <c r="AL7" s="179"/>
      <c r="AM7" s="179"/>
      <c r="AN7" s="179"/>
      <c r="AO7" s="179"/>
      <c r="AP7" s="179"/>
      <c r="AQ7" s="179"/>
      <c r="AR7" s="179"/>
      <c r="AS7" s="179"/>
    </row>
    <row r="8" spans="1:58" s="132" customFormat="1" ht="17.25" x14ac:dyDescent="0.3">
      <c r="A8" s="135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80" t="s">
        <v>634</v>
      </c>
      <c r="O8" s="180"/>
      <c r="P8" s="180"/>
      <c r="Q8" s="180"/>
      <c r="R8" s="180"/>
      <c r="S8" s="180"/>
      <c r="T8" s="180"/>
      <c r="U8" s="180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K8" s="133"/>
      <c r="AL8" s="133"/>
      <c r="AM8" s="133"/>
      <c r="AN8" s="133"/>
      <c r="AO8" s="133"/>
      <c r="AP8" s="133"/>
      <c r="AQ8" s="133"/>
      <c r="AR8" s="133"/>
      <c r="AS8" s="133"/>
    </row>
    <row r="9" spans="1:58" x14ac:dyDescent="0.25">
      <c r="A9" s="125" t="s">
        <v>180</v>
      </c>
      <c r="B9" s="125" t="s">
        <v>182</v>
      </c>
      <c r="C9" s="125" t="s">
        <v>585</v>
      </c>
      <c r="D9" s="125" t="s">
        <v>586</v>
      </c>
      <c r="E9" s="125" t="s">
        <v>587</v>
      </c>
      <c r="F9" s="125" t="s">
        <v>588</v>
      </c>
      <c r="G9" s="125" t="s">
        <v>589</v>
      </c>
      <c r="H9" s="125" t="s">
        <v>590</v>
      </c>
      <c r="I9" s="125" t="s">
        <v>591</v>
      </c>
      <c r="J9" s="125" t="s">
        <v>592</v>
      </c>
      <c r="K9" s="125" t="s">
        <v>593</v>
      </c>
      <c r="M9" s="123" t="s">
        <v>594</v>
      </c>
      <c r="N9" s="123" t="s">
        <v>595</v>
      </c>
      <c r="O9" s="123" t="s">
        <v>596</v>
      </c>
      <c r="P9" s="123" t="s">
        <v>597</v>
      </c>
      <c r="Q9" s="123" t="s">
        <v>598</v>
      </c>
      <c r="R9" s="123" t="s">
        <v>599</v>
      </c>
      <c r="S9" s="123" t="s">
        <v>600</v>
      </c>
      <c r="T9" s="123" t="s">
        <v>601</v>
      </c>
      <c r="U9" s="123" t="s">
        <v>602</v>
      </c>
      <c r="W9" s="123" t="s">
        <v>180</v>
      </c>
      <c r="X9" s="123" t="s">
        <v>182</v>
      </c>
      <c r="Y9" s="123" t="s">
        <v>603</v>
      </c>
      <c r="Z9" s="123" t="s">
        <v>604</v>
      </c>
      <c r="AA9" s="123" t="s">
        <v>605</v>
      </c>
      <c r="AB9" s="123" t="s">
        <v>606</v>
      </c>
      <c r="AC9" s="123" t="s">
        <v>607</v>
      </c>
      <c r="AD9" s="123" t="s">
        <v>608</v>
      </c>
      <c r="AE9" s="123" t="s">
        <v>609</v>
      </c>
      <c r="AF9" s="123" t="s">
        <v>610</v>
      </c>
      <c r="AG9" s="123" t="s">
        <v>611</v>
      </c>
      <c r="AH9" s="123" t="s">
        <v>612</v>
      </c>
      <c r="AK9" s="123" t="s">
        <v>603</v>
      </c>
      <c r="AL9" s="123" t="s">
        <v>604</v>
      </c>
      <c r="AM9" s="123" t="s">
        <v>605</v>
      </c>
      <c r="AN9" s="123" t="s">
        <v>606</v>
      </c>
      <c r="AO9" s="123" t="s">
        <v>607</v>
      </c>
      <c r="AP9" s="123" t="s">
        <v>608</v>
      </c>
      <c r="AQ9" s="123" t="s">
        <v>609</v>
      </c>
      <c r="AR9" s="123" t="s">
        <v>610</v>
      </c>
      <c r="AS9" s="123" t="s">
        <v>611</v>
      </c>
      <c r="AT9" s="123" t="s">
        <v>612</v>
      </c>
    </row>
    <row r="10" spans="1:58" x14ac:dyDescent="0.25">
      <c r="A10" s="127">
        <v>1976</v>
      </c>
      <c r="B10" s="125" t="s">
        <v>633</v>
      </c>
      <c r="C10" s="125">
        <v>81376270.25</v>
      </c>
      <c r="D10" s="125">
        <v>48570359.219999999</v>
      </c>
      <c r="E10" s="125">
        <v>32805911.030000001</v>
      </c>
      <c r="F10" s="125">
        <v>17438926.469999999</v>
      </c>
      <c r="G10" s="125">
        <v>20443550.870000001</v>
      </c>
      <c r="H10" s="125">
        <v>15490256.300000001</v>
      </c>
      <c r="I10" s="125">
        <v>15426758.199999999</v>
      </c>
      <c r="J10" s="125">
        <v>12576778.41</v>
      </c>
      <c r="K10" s="125">
        <v>51360565.369999997</v>
      </c>
      <c r="L10" s="125"/>
      <c r="W10" s="123">
        <v>1976</v>
      </c>
      <c r="X10" s="123" t="s">
        <v>633</v>
      </c>
      <c r="Y10" s="125">
        <v>152774736.65000001</v>
      </c>
      <c r="Z10" s="125">
        <v>131186955.48999999</v>
      </c>
      <c r="AA10" s="125">
        <v>63269995.850000001</v>
      </c>
      <c r="AB10" s="125">
        <v>67916959.640000001</v>
      </c>
      <c r="AC10" s="125">
        <v>34850582.409999996</v>
      </c>
      <c r="AD10" s="125">
        <v>30644815.579999998</v>
      </c>
      <c r="AE10" s="125">
        <v>22495065.260000002</v>
      </c>
      <c r="AF10" s="125">
        <v>23477589.41</v>
      </c>
      <c r="AG10" s="125">
        <v>41306683.990000002</v>
      </c>
      <c r="AH10" s="125">
        <v>76617470.25</v>
      </c>
      <c r="AJ10" s="123" t="s">
        <v>70</v>
      </c>
      <c r="AK10" s="125">
        <v>152970847.34666666</v>
      </c>
      <c r="AL10" s="125">
        <v>131348186.00666666</v>
      </c>
      <c r="AM10" s="125">
        <v>63348327.736666672</v>
      </c>
      <c r="AN10" s="125">
        <v>67999858.269999996</v>
      </c>
      <c r="AO10" s="125">
        <v>34891738.43333333</v>
      </c>
      <c r="AP10" s="125">
        <v>30735177.400000002</v>
      </c>
      <c r="AQ10" s="125">
        <v>22515057.363333333</v>
      </c>
      <c r="AR10" s="125">
        <v>23465548.793333333</v>
      </c>
      <c r="AS10" s="125">
        <v>41363325.356666669</v>
      </c>
      <c r="AT10" s="125">
        <v>76715783.556666672</v>
      </c>
      <c r="AV10" s="125"/>
      <c r="AW10" s="125"/>
      <c r="AX10" s="125"/>
      <c r="AY10" s="125"/>
      <c r="AZ10" s="125"/>
      <c r="BA10" s="125"/>
      <c r="BB10" s="125"/>
      <c r="BC10" s="125"/>
      <c r="BD10" s="125"/>
      <c r="BE10" s="125"/>
      <c r="BF10" s="125"/>
    </row>
    <row r="11" spans="1:58" x14ac:dyDescent="0.25">
      <c r="A11" s="127">
        <v>1976</v>
      </c>
      <c r="B11" s="125" t="s">
        <v>632</v>
      </c>
      <c r="C11" s="125">
        <v>81372250.269999996</v>
      </c>
      <c r="D11" s="125">
        <v>48450762.289999999</v>
      </c>
      <c r="E11" s="125">
        <v>32921487.98</v>
      </c>
      <c r="F11" s="125">
        <v>17496128.98</v>
      </c>
      <c r="G11" s="125">
        <v>20429131.449999999</v>
      </c>
      <c r="H11" s="125">
        <v>15525759.710000001</v>
      </c>
      <c r="I11" s="125">
        <v>15382675.23</v>
      </c>
      <c r="J11" s="125">
        <v>12538554.9</v>
      </c>
      <c r="K11" s="125">
        <v>51337566.390000001</v>
      </c>
      <c r="L11" s="125"/>
      <c r="W11" s="123">
        <v>1976</v>
      </c>
      <c r="X11" s="123" t="s">
        <v>632</v>
      </c>
      <c r="Y11" s="125">
        <v>152960147.25999999</v>
      </c>
      <c r="Z11" s="125">
        <v>131343592.59999999</v>
      </c>
      <c r="AA11" s="125">
        <v>63344786.759999998</v>
      </c>
      <c r="AB11" s="125">
        <v>67998805.840000004</v>
      </c>
      <c r="AC11" s="125">
        <v>34890726.689999998</v>
      </c>
      <c r="AD11" s="125">
        <v>30734584.390000001</v>
      </c>
      <c r="AE11" s="125">
        <v>22514534.649999999</v>
      </c>
      <c r="AF11" s="125">
        <v>23464684.620000001</v>
      </c>
      <c r="AG11" s="125">
        <v>41355616.909999996</v>
      </c>
      <c r="AH11" s="125">
        <v>76713803.659999996</v>
      </c>
      <c r="AJ11" s="123" t="s">
        <v>71</v>
      </c>
      <c r="AK11" s="125">
        <v>153573038.24666667</v>
      </c>
      <c r="AL11" s="125">
        <v>131849965.71333332</v>
      </c>
      <c r="AM11" s="125">
        <v>63516196.766666673</v>
      </c>
      <c r="AN11" s="125">
        <v>68333768.946666658</v>
      </c>
      <c r="AO11" s="125">
        <v>35035879.606666662</v>
      </c>
      <c r="AP11" s="125">
        <v>31000890.813333333</v>
      </c>
      <c r="AQ11" s="125">
        <v>22580054.723333333</v>
      </c>
      <c r="AR11" s="125">
        <v>23431519.010000002</v>
      </c>
      <c r="AS11" s="125">
        <v>41524694.093333334</v>
      </c>
      <c r="AT11" s="125">
        <v>77012464.546666667</v>
      </c>
      <c r="AV11" s="125"/>
      <c r="AW11" s="125"/>
      <c r="AX11" s="125"/>
      <c r="AY11" s="125"/>
      <c r="AZ11" s="125"/>
      <c r="BA11" s="125"/>
      <c r="BB11" s="125"/>
      <c r="BC11" s="125"/>
      <c r="BD11" s="125"/>
      <c r="BE11" s="125"/>
      <c r="BF11" s="125"/>
    </row>
    <row r="12" spans="1:58" x14ac:dyDescent="0.25">
      <c r="A12" s="127">
        <v>1976</v>
      </c>
      <c r="B12" s="125" t="s">
        <v>622</v>
      </c>
      <c r="C12" s="125">
        <v>81911599.870000005</v>
      </c>
      <c r="D12" s="125">
        <v>48852661.719999999</v>
      </c>
      <c r="E12" s="125">
        <v>33058938.149999999</v>
      </c>
      <c r="F12" s="125">
        <v>17740948.350000001</v>
      </c>
      <c r="G12" s="125">
        <v>20753914.809999999</v>
      </c>
      <c r="H12" s="125">
        <v>15645510.439999999</v>
      </c>
      <c r="I12" s="125">
        <v>15224015.699999999</v>
      </c>
      <c r="J12" s="125">
        <v>12547210.57</v>
      </c>
      <c r="K12" s="125">
        <v>51623440.950000003</v>
      </c>
      <c r="L12" s="125"/>
      <c r="W12" s="123">
        <v>1976</v>
      </c>
      <c r="X12" s="123" t="s">
        <v>622</v>
      </c>
      <c r="Y12" s="125">
        <v>153177658.13</v>
      </c>
      <c r="Z12" s="125">
        <v>131514009.93000001</v>
      </c>
      <c r="AA12" s="125">
        <v>63430200.600000001</v>
      </c>
      <c r="AB12" s="125">
        <v>68083809.329999998</v>
      </c>
      <c r="AC12" s="125">
        <v>34933906.200000003</v>
      </c>
      <c r="AD12" s="125">
        <v>30826132.23</v>
      </c>
      <c r="AE12" s="125">
        <v>22535572.18</v>
      </c>
      <c r="AF12" s="125">
        <v>23454372.350000001</v>
      </c>
      <c r="AG12" s="125">
        <v>41427675.170000002</v>
      </c>
      <c r="AH12" s="125">
        <v>76816076.760000005</v>
      </c>
      <c r="AJ12" s="123" t="s">
        <v>72</v>
      </c>
      <c r="AK12" s="125">
        <v>154224191.68333331</v>
      </c>
      <c r="AL12" s="125">
        <v>132371195.86333333</v>
      </c>
      <c r="AM12" s="125">
        <v>63869313.006666668</v>
      </c>
      <c r="AN12" s="125">
        <v>68501882.856666669</v>
      </c>
      <c r="AO12" s="125">
        <v>35166285.060000002</v>
      </c>
      <c r="AP12" s="125">
        <v>31275642.619999994</v>
      </c>
      <c r="AQ12" s="125">
        <v>22661094.77</v>
      </c>
      <c r="AR12" s="125">
        <v>23386033.173333332</v>
      </c>
      <c r="AS12" s="125">
        <v>41735136.059999995</v>
      </c>
      <c r="AT12" s="125">
        <v>77322770.563333333</v>
      </c>
      <c r="AV12" s="125"/>
      <c r="AW12" s="125"/>
      <c r="AX12" s="125"/>
      <c r="AY12" s="125"/>
      <c r="AZ12" s="125"/>
      <c r="BA12" s="125"/>
      <c r="BB12" s="125"/>
      <c r="BC12" s="125"/>
      <c r="BD12" s="125"/>
      <c r="BE12" s="125"/>
      <c r="BF12" s="125"/>
    </row>
    <row r="13" spans="1:58" x14ac:dyDescent="0.25">
      <c r="A13" s="127">
        <v>1976</v>
      </c>
      <c r="B13" s="125" t="s">
        <v>631</v>
      </c>
      <c r="C13" s="125">
        <v>81777770.120000005</v>
      </c>
      <c r="D13" s="125">
        <v>49330395.310000002</v>
      </c>
      <c r="E13" s="125">
        <v>32447374.809999999</v>
      </c>
      <c r="F13" s="125">
        <v>18180691.670000002</v>
      </c>
      <c r="G13" s="125">
        <v>20598228.109999999</v>
      </c>
      <c r="H13" s="125">
        <v>15282758.220000001</v>
      </c>
      <c r="I13" s="125">
        <v>15181234.050000001</v>
      </c>
      <c r="J13" s="125">
        <v>12534858.07</v>
      </c>
      <c r="K13" s="125">
        <v>51062220.380000003</v>
      </c>
      <c r="L13" s="125"/>
      <c r="W13" s="123">
        <v>1976</v>
      </c>
      <c r="X13" s="123" t="s">
        <v>631</v>
      </c>
      <c r="Y13" s="125">
        <v>153371362.78999999</v>
      </c>
      <c r="Z13" s="125">
        <v>131679042.83</v>
      </c>
      <c r="AA13" s="125">
        <v>63520887.039999999</v>
      </c>
      <c r="AB13" s="125">
        <v>68158155.790000007</v>
      </c>
      <c r="AC13" s="125">
        <v>34988008.100000001</v>
      </c>
      <c r="AD13" s="125">
        <v>30910011.920000002</v>
      </c>
      <c r="AE13" s="125">
        <v>22556029.710000001</v>
      </c>
      <c r="AF13" s="125">
        <v>23440576.530000001</v>
      </c>
      <c r="AG13" s="125">
        <v>41476736.530000001</v>
      </c>
      <c r="AH13" s="125">
        <v>76906618.159999996</v>
      </c>
      <c r="AJ13" s="123" t="s">
        <v>73</v>
      </c>
      <c r="AK13" s="125">
        <v>154844122.59999999</v>
      </c>
      <c r="AL13" s="125">
        <v>132856848.88666666</v>
      </c>
      <c r="AM13" s="125">
        <v>64116579.869999997</v>
      </c>
      <c r="AN13" s="125">
        <v>68740269.016666666</v>
      </c>
      <c r="AO13" s="125">
        <v>35249654.256666668</v>
      </c>
      <c r="AP13" s="125">
        <v>31532607.886666667</v>
      </c>
      <c r="AQ13" s="125">
        <v>22772182.666666668</v>
      </c>
      <c r="AR13" s="125">
        <v>23334136.23</v>
      </c>
      <c r="AS13" s="125">
        <v>41955541.559999995</v>
      </c>
      <c r="AT13" s="125">
        <v>77638926.783333331</v>
      </c>
      <c r="AV13" s="125"/>
      <c r="AW13" s="125"/>
      <c r="AX13" s="125"/>
      <c r="AY13" s="125"/>
      <c r="AZ13" s="125"/>
      <c r="BA13" s="125"/>
      <c r="BB13" s="125"/>
      <c r="BC13" s="125"/>
      <c r="BD13" s="125"/>
      <c r="BE13" s="125"/>
      <c r="BF13" s="125"/>
    </row>
    <row r="14" spans="1:58" x14ac:dyDescent="0.25">
      <c r="A14" s="127">
        <v>1976</v>
      </c>
      <c r="B14" s="125" t="s">
        <v>630</v>
      </c>
      <c r="C14" s="125">
        <v>83658681.459999993</v>
      </c>
      <c r="D14" s="125">
        <v>50166729.799999997</v>
      </c>
      <c r="E14" s="125">
        <v>33491951.66</v>
      </c>
      <c r="F14" s="125">
        <v>18715525.800000001</v>
      </c>
      <c r="G14" s="125">
        <v>21101003.539999999</v>
      </c>
      <c r="H14" s="125">
        <v>15673900.82</v>
      </c>
      <c r="I14" s="125">
        <v>15548241.460000001</v>
      </c>
      <c r="J14" s="125">
        <v>12620009.84</v>
      </c>
      <c r="K14" s="125">
        <v>52323145.82</v>
      </c>
      <c r="L14" s="125"/>
      <c r="W14" s="123">
        <v>1976</v>
      </c>
      <c r="X14" s="123" t="s">
        <v>630</v>
      </c>
      <c r="Y14" s="125">
        <v>153569553.28999999</v>
      </c>
      <c r="Z14" s="125">
        <v>131848450.42</v>
      </c>
      <c r="AA14" s="125">
        <v>63602805.57</v>
      </c>
      <c r="AB14" s="125">
        <v>68245644.849999994</v>
      </c>
      <c r="AC14" s="125">
        <v>35033891.600000001</v>
      </c>
      <c r="AD14" s="125">
        <v>31003523.129999999</v>
      </c>
      <c r="AE14" s="125">
        <v>22577292.550000001</v>
      </c>
      <c r="AF14" s="125">
        <v>23428459.510000002</v>
      </c>
      <c r="AG14" s="125">
        <v>41526386.5</v>
      </c>
      <c r="AH14" s="125">
        <v>77009275.189999998</v>
      </c>
      <c r="AJ14" s="123" t="s">
        <v>74</v>
      </c>
      <c r="AK14" s="125">
        <v>155445915.23333332</v>
      </c>
      <c r="AL14" s="125">
        <v>133377087.34666668</v>
      </c>
      <c r="AM14" s="125">
        <v>64369755.513333328</v>
      </c>
      <c r="AN14" s="125">
        <v>69007331.833333328</v>
      </c>
      <c r="AO14" s="125">
        <v>35360896.473333336</v>
      </c>
      <c r="AP14" s="125">
        <v>31796048.513333332</v>
      </c>
      <c r="AQ14" s="125">
        <v>22891501.813333333</v>
      </c>
      <c r="AR14" s="125">
        <v>23279554.703333333</v>
      </c>
      <c r="AS14" s="125">
        <v>42117913.730000004</v>
      </c>
      <c r="AT14" s="125">
        <v>77967105.030000001</v>
      </c>
      <c r="AV14" s="125"/>
      <c r="AW14" s="125"/>
      <c r="AX14" s="125"/>
      <c r="AY14" s="125"/>
      <c r="AZ14" s="125"/>
      <c r="BA14" s="125"/>
      <c r="BB14" s="125"/>
      <c r="BC14" s="125"/>
      <c r="BD14" s="125"/>
      <c r="BE14" s="125"/>
      <c r="BF14" s="125"/>
    </row>
    <row r="15" spans="1:58" x14ac:dyDescent="0.25">
      <c r="A15" s="127">
        <v>1976</v>
      </c>
      <c r="B15" s="125" t="s">
        <v>629</v>
      </c>
      <c r="C15" s="125">
        <v>82435504.560000002</v>
      </c>
      <c r="D15" s="125">
        <v>50239464.109999999</v>
      </c>
      <c r="E15" s="125">
        <v>32196040.449999999</v>
      </c>
      <c r="F15" s="125">
        <v>19974259.239999998</v>
      </c>
      <c r="G15" s="125">
        <v>20133907.5</v>
      </c>
      <c r="H15" s="125">
        <v>15004555.42</v>
      </c>
      <c r="I15" s="125">
        <v>15042930.33</v>
      </c>
      <c r="J15" s="125">
        <v>12279852.07</v>
      </c>
      <c r="K15" s="125">
        <v>50181393.25</v>
      </c>
      <c r="L15" s="125"/>
      <c r="W15" s="123">
        <v>1976</v>
      </c>
      <c r="X15" s="123" t="s">
        <v>629</v>
      </c>
      <c r="Y15" s="125">
        <v>153778198.66</v>
      </c>
      <c r="Z15" s="125">
        <v>132022403.89</v>
      </c>
      <c r="AA15" s="125">
        <v>63424897.689999998</v>
      </c>
      <c r="AB15" s="125">
        <v>68597506.200000003</v>
      </c>
      <c r="AC15" s="125">
        <v>35085739.119999997</v>
      </c>
      <c r="AD15" s="125">
        <v>31089137.390000001</v>
      </c>
      <c r="AE15" s="125">
        <v>22606841.91</v>
      </c>
      <c r="AF15" s="125">
        <v>23425520.989999998</v>
      </c>
      <c r="AG15" s="125">
        <v>41570959.25</v>
      </c>
      <c r="AH15" s="125">
        <v>77121500.290000007</v>
      </c>
      <c r="AJ15" s="123" t="s">
        <v>75</v>
      </c>
      <c r="AK15" s="125">
        <v>156093702.54999998</v>
      </c>
      <c r="AL15" s="125">
        <v>133906031.95</v>
      </c>
      <c r="AM15" s="125">
        <v>64640780.666666664</v>
      </c>
      <c r="AN15" s="125">
        <v>69265251.283333346</v>
      </c>
      <c r="AO15" s="125">
        <v>35489185.413333334</v>
      </c>
      <c r="AP15" s="125">
        <v>32064454.886666667</v>
      </c>
      <c r="AQ15" s="125">
        <v>23005857.666666668</v>
      </c>
      <c r="AR15" s="125">
        <v>23215808.026666667</v>
      </c>
      <c r="AS15" s="125">
        <v>42318396.556666672</v>
      </c>
      <c r="AT15" s="125">
        <v>78286120.579999998</v>
      </c>
      <c r="AV15" s="125"/>
      <c r="AW15" s="125"/>
      <c r="AX15" s="125"/>
      <c r="AY15" s="125"/>
      <c r="AZ15" s="125"/>
      <c r="BA15" s="125"/>
      <c r="BB15" s="125"/>
      <c r="BC15" s="125"/>
      <c r="BD15" s="125"/>
      <c r="BE15" s="125"/>
      <c r="BF15" s="125"/>
    </row>
    <row r="16" spans="1:58" x14ac:dyDescent="0.25">
      <c r="A16" s="127">
        <v>1976</v>
      </c>
      <c r="B16" s="125" t="s">
        <v>628</v>
      </c>
      <c r="C16" s="125">
        <v>78296786.969999999</v>
      </c>
      <c r="D16" s="125">
        <v>48770074.43</v>
      </c>
      <c r="E16" s="125">
        <v>29526712.539999999</v>
      </c>
      <c r="F16" s="125">
        <v>21005429.129999999</v>
      </c>
      <c r="G16" s="125">
        <v>18889637.800000001</v>
      </c>
      <c r="H16" s="125">
        <v>13544459.18</v>
      </c>
      <c r="I16" s="125">
        <v>13493843.58</v>
      </c>
      <c r="J16" s="125">
        <v>11363417.279999999</v>
      </c>
      <c r="K16" s="125">
        <v>45927940.560000002</v>
      </c>
      <c r="L16" s="125"/>
      <c r="W16" s="123">
        <v>1976</v>
      </c>
      <c r="X16" s="123" t="s">
        <v>628</v>
      </c>
      <c r="Y16" s="125">
        <v>154001766.59999999</v>
      </c>
      <c r="Z16" s="125">
        <v>132194972.70999999</v>
      </c>
      <c r="AA16" s="125">
        <v>63780670.770000003</v>
      </c>
      <c r="AB16" s="125">
        <v>68414301.939999998</v>
      </c>
      <c r="AC16" s="125">
        <v>35126430.350000001</v>
      </c>
      <c r="AD16" s="125">
        <v>31185786.629999999</v>
      </c>
      <c r="AE16" s="125">
        <v>22621443.949999999</v>
      </c>
      <c r="AF16" s="125">
        <v>23407036.800000001</v>
      </c>
      <c r="AG16" s="125">
        <v>41661068.869999997</v>
      </c>
      <c r="AH16" s="125">
        <v>77214267.379999995</v>
      </c>
      <c r="AJ16" s="123" t="s">
        <v>76</v>
      </c>
      <c r="AK16" s="125">
        <v>156763728.89666668</v>
      </c>
      <c r="AL16" s="125">
        <v>134433054.70666668</v>
      </c>
      <c r="AM16" s="125">
        <v>64905892.879999995</v>
      </c>
      <c r="AN16" s="125">
        <v>69527161.826666668</v>
      </c>
      <c r="AO16" s="125">
        <v>35598109.803333335</v>
      </c>
      <c r="AP16" s="125">
        <v>32309559.853333335</v>
      </c>
      <c r="AQ16" s="125">
        <v>23153919.859999999</v>
      </c>
      <c r="AR16" s="125">
        <v>23158791.510000002</v>
      </c>
      <c r="AS16" s="125">
        <v>42543347.869999997</v>
      </c>
      <c r="AT16" s="125">
        <v>78622271.223333344</v>
      </c>
      <c r="AV16" s="125"/>
      <c r="AW16" s="125"/>
      <c r="AX16" s="125"/>
      <c r="AY16" s="125"/>
      <c r="AZ16" s="125"/>
      <c r="BA16" s="125"/>
      <c r="BB16" s="125"/>
      <c r="BC16" s="125"/>
      <c r="BD16" s="125"/>
      <c r="BE16" s="125"/>
      <c r="BF16" s="125"/>
    </row>
    <row r="17" spans="1:58" x14ac:dyDescent="0.25">
      <c r="A17" s="127">
        <v>1976</v>
      </c>
      <c r="B17" s="125" t="s">
        <v>627</v>
      </c>
      <c r="C17" s="125">
        <v>78106191.170000002</v>
      </c>
      <c r="D17" s="125">
        <v>48669227.359999999</v>
      </c>
      <c r="E17" s="125">
        <v>29436963.809999999</v>
      </c>
      <c r="F17" s="125">
        <v>20176792.07</v>
      </c>
      <c r="G17" s="125">
        <v>18888912.829999998</v>
      </c>
      <c r="H17" s="125">
        <v>13704800.539999999</v>
      </c>
      <c r="I17" s="125">
        <v>13669419.01</v>
      </c>
      <c r="J17" s="125">
        <v>11666266.720000001</v>
      </c>
      <c r="K17" s="125">
        <v>46263132.380000003</v>
      </c>
      <c r="L17" s="125"/>
      <c r="W17" s="123">
        <v>1976</v>
      </c>
      <c r="X17" s="123" t="s">
        <v>627</v>
      </c>
      <c r="Y17" s="125">
        <v>154220094.55000001</v>
      </c>
      <c r="Z17" s="125">
        <v>132368442.61</v>
      </c>
      <c r="AA17" s="125">
        <v>63866643</v>
      </c>
      <c r="AB17" s="125">
        <v>68501799.609999999</v>
      </c>
      <c r="AC17" s="125">
        <v>35164654.729999997</v>
      </c>
      <c r="AD17" s="125">
        <v>31274243.079999998</v>
      </c>
      <c r="AE17" s="125">
        <v>22661628.789999999</v>
      </c>
      <c r="AF17" s="125">
        <v>23385954.780000001</v>
      </c>
      <c r="AG17" s="125">
        <v>41733613.170000002</v>
      </c>
      <c r="AH17" s="125">
        <v>77321826.650000006</v>
      </c>
      <c r="AJ17" s="123" t="s">
        <v>77</v>
      </c>
      <c r="AK17" s="125">
        <v>157399364.54333332</v>
      </c>
      <c r="AL17" s="125">
        <v>134925248.25666666</v>
      </c>
      <c r="AM17" s="125">
        <v>65155333.763333328</v>
      </c>
      <c r="AN17" s="125">
        <v>69769914.493333325</v>
      </c>
      <c r="AO17" s="125">
        <v>35671505.629999995</v>
      </c>
      <c r="AP17" s="125">
        <v>32504480.109999999</v>
      </c>
      <c r="AQ17" s="125">
        <v>23371448.656666666</v>
      </c>
      <c r="AR17" s="125">
        <v>23104845.400000002</v>
      </c>
      <c r="AS17" s="125">
        <v>42747084.74666667</v>
      </c>
      <c r="AT17" s="125">
        <v>78980774.166666672</v>
      </c>
      <c r="AV17" s="125"/>
      <c r="AW17" s="125"/>
      <c r="AX17" s="125"/>
      <c r="AY17" s="125"/>
      <c r="AZ17" s="125"/>
      <c r="BA17" s="125"/>
      <c r="BB17" s="125"/>
      <c r="BC17" s="125"/>
      <c r="BD17" s="125"/>
      <c r="BE17" s="125"/>
      <c r="BF17" s="125"/>
    </row>
    <row r="18" spans="1:58" x14ac:dyDescent="0.25">
      <c r="A18" s="127">
        <v>1976</v>
      </c>
      <c r="B18" s="125" t="s">
        <v>626</v>
      </c>
      <c r="C18" s="125">
        <v>83959822.069999993</v>
      </c>
      <c r="D18" s="125">
        <v>50545560.789999999</v>
      </c>
      <c r="E18" s="125">
        <v>33414261.280000001</v>
      </c>
      <c r="F18" s="125">
        <v>18673078.739999998</v>
      </c>
      <c r="G18" s="125">
        <v>21278234.989999998</v>
      </c>
      <c r="H18" s="125">
        <v>15823168.75</v>
      </c>
      <c r="I18" s="125">
        <v>15382281.32</v>
      </c>
      <c r="J18" s="125">
        <v>12803058.27</v>
      </c>
      <c r="K18" s="125">
        <v>52483685.060000002</v>
      </c>
      <c r="L18" s="125"/>
      <c r="W18" s="123">
        <v>1976</v>
      </c>
      <c r="X18" s="123" t="s">
        <v>626</v>
      </c>
      <c r="Y18" s="125">
        <v>154450713.90000001</v>
      </c>
      <c r="Z18" s="125">
        <v>132550172.27</v>
      </c>
      <c r="AA18" s="125">
        <v>63960625.25</v>
      </c>
      <c r="AB18" s="125">
        <v>68589547.019999996</v>
      </c>
      <c r="AC18" s="125">
        <v>35207770.100000001</v>
      </c>
      <c r="AD18" s="125">
        <v>31366898.149999999</v>
      </c>
      <c r="AE18" s="125">
        <v>22700211.57</v>
      </c>
      <c r="AF18" s="125">
        <v>23365107.940000001</v>
      </c>
      <c r="AG18" s="125">
        <v>41810726.140000001</v>
      </c>
      <c r="AH18" s="125">
        <v>77432217.659999996</v>
      </c>
      <c r="AJ18" s="123" t="s">
        <v>78</v>
      </c>
      <c r="AK18" s="125">
        <v>158003612.40000001</v>
      </c>
      <c r="AL18" s="125">
        <v>135407007.50333333</v>
      </c>
      <c r="AM18" s="125">
        <v>65399802.783333331</v>
      </c>
      <c r="AN18" s="125">
        <v>70007204.719999999</v>
      </c>
      <c r="AO18" s="125">
        <v>35748397.706666671</v>
      </c>
      <c r="AP18" s="125">
        <v>32694073.066666666</v>
      </c>
      <c r="AQ18" s="125">
        <v>23582427.316666663</v>
      </c>
      <c r="AR18" s="125">
        <v>23050497.316666663</v>
      </c>
      <c r="AS18" s="125">
        <v>42928216.99333334</v>
      </c>
      <c r="AT18" s="125">
        <v>79326997.700000003</v>
      </c>
      <c r="AV18" s="125"/>
      <c r="AW18" s="125"/>
      <c r="AX18" s="125"/>
      <c r="AY18" s="125"/>
      <c r="AZ18" s="125"/>
      <c r="BA18" s="125"/>
      <c r="BB18" s="125"/>
      <c r="BC18" s="125"/>
      <c r="BD18" s="125"/>
      <c r="BE18" s="125"/>
      <c r="BF18" s="125"/>
    </row>
    <row r="19" spans="1:58" x14ac:dyDescent="0.25">
      <c r="A19" s="127">
        <v>1976</v>
      </c>
      <c r="B19" s="125" t="s">
        <v>625</v>
      </c>
      <c r="C19" s="125">
        <v>84975949.170000002</v>
      </c>
      <c r="D19" s="125">
        <v>50764622.640000001</v>
      </c>
      <c r="E19" s="125">
        <v>34211326.530000001</v>
      </c>
      <c r="F19" s="125">
        <v>18916053.399999999</v>
      </c>
      <c r="G19" s="125">
        <v>21619416.879999999</v>
      </c>
      <c r="H19" s="125">
        <v>16034376.130000001</v>
      </c>
      <c r="I19" s="125">
        <v>15569518.02</v>
      </c>
      <c r="J19" s="125">
        <v>12836584.74</v>
      </c>
      <c r="K19" s="125">
        <v>53223311.030000001</v>
      </c>
      <c r="L19" s="125"/>
      <c r="W19" s="123">
        <v>1976</v>
      </c>
      <c r="X19" s="123" t="s">
        <v>625</v>
      </c>
      <c r="Y19" s="125">
        <v>154639998.43000001</v>
      </c>
      <c r="Z19" s="125">
        <v>132682999.41</v>
      </c>
      <c r="AA19" s="125">
        <v>64036896.329999998</v>
      </c>
      <c r="AB19" s="125">
        <v>68646103.079999998</v>
      </c>
      <c r="AC19" s="125">
        <v>35221998.969999999</v>
      </c>
      <c r="AD19" s="125">
        <v>31444000.129999999</v>
      </c>
      <c r="AE19" s="125">
        <v>22728000.199999999</v>
      </c>
      <c r="AF19" s="125">
        <v>23350000.48</v>
      </c>
      <c r="AG19" s="125">
        <v>41895998.649999999</v>
      </c>
      <c r="AH19" s="125">
        <v>77522000.810000002</v>
      </c>
      <c r="AJ19" s="123" t="s">
        <v>79</v>
      </c>
      <c r="AK19" s="125">
        <v>158605379.25333333</v>
      </c>
      <c r="AL19" s="125">
        <v>135897624.12</v>
      </c>
      <c r="AM19" s="125">
        <v>65656754.833333336</v>
      </c>
      <c r="AN19" s="125">
        <v>70240869.286666676</v>
      </c>
      <c r="AO19" s="125">
        <v>35837830.18666666</v>
      </c>
      <c r="AP19" s="125">
        <v>32881399.066666666</v>
      </c>
      <c r="AQ19" s="125">
        <v>23791510.126666665</v>
      </c>
      <c r="AR19" s="125">
        <v>22995841.366666663</v>
      </c>
      <c r="AS19" s="125">
        <v>43098798.506666668</v>
      </c>
      <c r="AT19" s="125">
        <v>79668750.560000002</v>
      </c>
      <c r="AV19" s="125"/>
      <c r="AW19" s="125"/>
      <c r="AX19" s="125"/>
      <c r="AY19" s="125"/>
      <c r="AZ19" s="125"/>
      <c r="BA19" s="125"/>
      <c r="BB19" s="125"/>
      <c r="BC19" s="125"/>
      <c r="BD19" s="125"/>
      <c r="BE19" s="125"/>
      <c r="BF19" s="125"/>
    </row>
    <row r="20" spans="1:58" x14ac:dyDescent="0.25">
      <c r="A20" s="127">
        <v>1976</v>
      </c>
      <c r="B20" s="125" t="s">
        <v>624</v>
      </c>
      <c r="C20" s="125">
        <v>85495309.939999998</v>
      </c>
      <c r="D20" s="125">
        <v>50620607.93</v>
      </c>
      <c r="E20" s="125">
        <v>34874702.009999998</v>
      </c>
      <c r="F20" s="125">
        <v>18926337.27</v>
      </c>
      <c r="G20" s="125">
        <v>21794589.460000001</v>
      </c>
      <c r="H20" s="125">
        <v>16126316.84</v>
      </c>
      <c r="I20" s="125">
        <v>15676699.68</v>
      </c>
      <c r="J20" s="125">
        <v>12971366.689999999</v>
      </c>
      <c r="K20" s="125">
        <v>53597605.979999997</v>
      </c>
      <c r="L20" s="125"/>
      <c r="W20" s="123">
        <v>1976</v>
      </c>
      <c r="X20" s="123" t="s">
        <v>624</v>
      </c>
      <c r="Y20" s="125">
        <v>154861721.06</v>
      </c>
      <c r="Z20" s="125">
        <v>132858891.65000001</v>
      </c>
      <c r="AA20" s="125">
        <v>64122589.409999996</v>
      </c>
      <c r="AB20" s="125">
        <v>68736302.239999995</v>
      </c>
      <c r="AC20" s="125">
        <v>35259600.560000002</v>
      </c>
      <c r="AD20" s="125">
        <v>31532277.859999999</v>
      </c>
      <c r="AE20" s="125">
        <v>22771853.960000001</v>
      </c>
      <c r="AF20" s="125">
        <v>23327871.809999999</v>
      </c>
      <c r="AG20" s="125">
        <v>41970116.869999997</v>
      </c>
      <c r="AH20" s="125">
        <v>77632003.629999995</v>
      </c>
      <c r="AJ20" s="123" t="s">
        <v>80</v>
      </c>
      <c r="AK20" s="125">
        <v>159235008.52000001</v>
      </c>
      <c r="AL20" s="125">
        <v>136388697.00333333</v>
      </c>
      <c r="AM20" s="125">
        <v>65902841.883333333</v>
      </c>
      <c r="AN20" s="125">
        <v>70485855.120000005</v>
      </c>
      <c r="AO20" s="125">
        <v>35905454.983333327</v>
      </c>
      <c r="AP20" s="125">
        <v>33094299.290000003</v>
      </c>
      <c r="AQ20" s="125">
        <v>23989570.489999998</v>
      </c>
      <c r="AR20" s="125">
        <v>22941003.790000003</v>
      </c>
      <c r="AS20" s="125">
        <v>43304679.966666669</v>
      </c>
      <c r="AT20" s="125">
        <v>80024873.570000008</v>
      </c>
      <c r="AV20" s="125"/>
      <c r="AW20" s="125"/>
      <c r="AX20" s="125"/>
      <c r="AY20" s="125"/>
      <c r="AZ20" s="125"/>
      <c r="BA20" s="125"/>
      <c r="BB20" s="125"/>
      <c r="BC20" s="125"/>
      <c r="BD20" s="125"/>
      <c r="BE20" s="125"/>
      <c r="BF20" s="125"/>
    </row>
    <row r="21" spans="1:58" x14ac:dyDescent="0.25">
      <c r="A21" s="127">
        <v>1976</v>
      </c>
      <c r="B21" s="125" t="s">
        <v>623</v>
      </c>
      <c r="C21" s="125">
        <v>85482768.269999996</v>
      </c>
      <c r="D21" s="125">
        <v>50444944.210000001</v>
      </c>
      <c r="E21" s="125">
        <v>35037824.060000002</v>
      </c>
      <c r="F21" s="125">
        <v>18949509.620000001</v>
      </c>
      <c r="G21" s="125">
        <v>21824436.75</v>
      </c>
      <c r="H21" s="125">
        <v>16123658.689999999</v>
      </c>
      <c r="I21" s="125">
        <v>15588060.460000001</v>
      </c>
      <c r="J21" s="125">
        <v>12997102.75</v>
      </c>
      <c r="K21" s="125">
        <v>53536155.899999999</v>
      </c>
      <c r="L21" s="125"/>
      <c r="W21" s="123">
        <v>1976</v>
      </c>
      <c r="X21" s="123" t="s">
        <v>623</v>
      </c>
      <c r="Y21" s="125">
        <v>155030648.31</v>
      </c>
      <c r="Z21" s="125">
        <v>133028655.59999999</v>
      </c>
      <c r="AA21" s="125">
        <v>64190253.869999997</v>
      </c>
      <c r="AB21" s="125">
        <v>68838401.730000004</v>
      </c>
      <c r="AC21" s="125">
        <v>35267363.240000002</v>
      </c>
      <c r="AD21" s="125">
        <v>31621545.670000002</v>
      </c>
      <c r="AE21" s="125">
        <v>22816693.84</v>
      </c>
      <c r="AF21" s="125">
        <v>23324536.399999999</v>
      </c>
      <c r="AG21" s="125">
        <v>42000509.159999996</v>
      </c>
      <c r="AH21" s="125">
        <v>77762775.909999996</v>
      </c>
      <c r="AJ21" s="123" t="s">
        <v>81</v>
      </c>
      <c r="AK21" s="125">
        <v>159922533.41666666</v>
      </c>
      <c r="AL21" s="125">
        <v>136919415.83666667</v>
      </c>
      <c r="AM21" s="125">
        <v>66262679.49333334</v>
      </c>
      <c r="AN21" s="125">
        <v>70656736.343333319</v>
      </c>
      <c r="AO21" s="125">
        <v>35948486.300000004</v>
      </c>
      <c r="AP21" s="125">
        <v>33373786.123333335</v>
      </c>
      <c r="AQ21" s="125">
        <v>24164916.646666665</v>
      </c>
      <c r="AR21" s="125">
        <v>22888323.386666667</v>
      </c>
      <c r="AS21" s="125">
        <v>43547020.960000001</v>
      </c>
      <c r="AT21" s="125">
        <v>80427026.156666651</v>
      </c>
      <c r="AV21" s="125"/>
      <c r="AW21" s="125"/>
      <c r="AX21" s="125"/>
      <c r="AY21" s="125"/>
      <c r="AZ21" s="125"/>
      <c r="BA21" s="125"/>
      <c r="BB21" s="125"/>
      <c r="BC21" s="125"/>
      <c r="BD21" s="125"/>
      <c r="BE21" s="125"/>
      <c r="BF21" s="125"/>
    </row>
    <row r="22" spans="1:58" x14ac:dyDescent="0.25">
      <c r="A22" s="127">
        <v>1977</v>
      </c>
      <c r="B22" s="125" t="s">
        <v>633</v>
      </c>
      <c r="C22" s="125">
        <v>82586559.640000001</v>
      </c>
      <c r="D22" s="125">
        <v>48888720.869999997</v>
      </c>
      <c r="E22" s="125">
        <v>33697838.770000003</v>
      </c>
      <c r="F22" s="125">
        <v>17901453.300000001</v>
      </c>
      <c r="G22" s="125">
        <v>21274057.359999999</v>
      </c>
      <c r="H22" s="125">
        <v>15777277.42</v>
      </c>
      <c r="I22" s="125">
        <v>15201919.15</v>
      </c>
      <c r="J22" s="125">
        <v>12431852.41</v>
      </c>
      <c r="K22" s="125">
        <v>52253253.93</v>
      </c>
      <c r="L22" s="125"/>
      <c r="W22" s="123">
        <v>1977</v>
      </c>
      <c r="X22" s="123" t="s">
        <v>633</v>
      </c>
      <c r="Y22" s="125">
        <v>155247731.22999999</v>
      </c>
      <c r="Z22" s="125">
        <v>133210713.73999999</v>
      </c>
      <c r="AA22" s="125">
        <v>64287373.189999998</v>
      </c>
      <c r="AB22" s="125">
        <v>68923340.549999997</v>
      </c>
      <c r="AC22" s="125">
        <v>35320705.509999998</v>
      </c>
      <c r="AD22" s="125">
        <v>31709042.57</v>
      </c>
      <c r="AE22" s="125">
        <v>22854843.829999998</v>
      </c>
      <c r="AF22" s="125">
        <v>23302108.359999999</v>
      </c>
      <c r="AG22" s="125">
        <v>42061030.960000001</v>
      </c>
      <c r="AH22" s="125">
        <v>77865994.760000005</v>
      </c>
      <c r="AJ22" s="123" t="s">
        <v>82</v>
      </c>
      <c r="AK22" s="125">
        <v>160550609.09333333</v>
      </c>
      <c r="AL22" s="125">
        <v>137421003.91</v>
      </c>
      <c r="AM22" s="125">
        <v>66441243.630000003</v>
      </c>
      <c r="AN22" s="125">
        <v>70979760.280000001</v>
      </c>
      <c r="AO22" s="125">
        <v>35996168.619999997</v>
      </c>
      <c r="AP22" s="125">
        <v>33642681.133333333</v>
      </c>
      <c r="AQ22" s="125">
        <v>24347888.050000001</v>
      </c>
      <c r="AR22" s="125">
        <v>22826459.213333335</v>
      </c>
      <c r="AS22" s="125">
        <v>43737412.076666668</v>
      </c>
      <c r="AT22" s="125">
        <v>80817028.396666661</v>
      </c>
      <c r="AV22" s="125"/>
      <c r="AW22" s="125"/>
      <c r="AX22" s="125"/>
      <c r="AY22" s="125"/>
      <c r="AZ22" s="125"/>
      <c r="BA22" s="125"/>
      <c r="BB22" s="125"/>
      <c r="BC22" s="125"/>
      <c r="BD22" s="125"/>
      <c r="BE22" s="125"/>
      <c r="BF22" s="125"/>
    </row>
    <row r="23" spans="1:58" x14ac:dyDescent="0.25">
      <c r="A23" s="127">
        <v>1977</v>
      </c>
      <c r="B23" s="125" t="s">
        <v>632</v>
      </c>
      <c r="C23" s="125">
        <v>83656755.969999999</v>
      </c>
      <c r="D23" s="125">
        <v>49383744.390000001</v>
      </c>
      <c r="E23" s="125">
        <v>34273011.579999998</v>
      </c>
      <c r="F23" s="125">
        <v>18146647.609999999</v>
      </c>
      <c r="G23" s="125">
        <v>21736084.559999999</v>
      </c>
      <c r="H23" s="125">
        <v>15956696.52</v>
      </c>
      <c r="I23" s="125">
        <v>15299066.67</v>
      </c>
      <c r="J23" s="125">
        <v>12518260.609999999</v>
      </c>
      <c r="K23" s="125">
        <v>52991847.75</v>
      </c>
      <c r="L23" s="125"/>
      <c r="W23" s="123">
        <v>1977</v>
      </c>
      <c r="X23" s="123" t="s">
        <v>632</v>
      </c>
      <c r="Y23" s="125">
        <v>155446573.97999999</v>
      </c>
      <c r="Z23" s="125">
        <v>133376909.51000001</v>
      </c>
      <c r="AA23" s="125">
        <v>64368968.780000001</v>
      </c>
      <c r="AB23" s="125">
        <v>69007940.730000004</v>
      </c>
      <c r="AC23" s="125">
        <v>35358185.130000003</v>
      </c>
      <c r="AD23" s="125">
        <v>31797902.84</v>
      </c>
      <c r="AE23" s="125">
        <v>22891608.989999998</v>
      </c>
      <c r="AF23" s="125">
        <v>23279781.43</v>
      </c>
      <c r="AG23" s="125">
        <v>42119095.590000004</v>
      </c>
      <c r="AH23" s="125">
        <v>77969293.260000005</v>
      </c>
      <c r="AJ23" s="123" t="s">
        <v>83</v>
      </c>
      <c r="AK23" s="125">
        <v>161181453.34</v>
      </c>
      <c r="AL23" s="125">
        <v>137916005.66333333</v>
      </c>
      <c r="AM23" s="125">
        <v>66697993.24666667</v>
      </c>
      <c r="AN23" s="125">
        <v>71218012.416666672</v>
      </c>
      <c r="AO23" s="125">
        <v>36047622.333333336</v>
      </c>
      <c r="AP23" s="125">
        <v>33901818.433333337</v>
      </c>
      <c r="AQ23" s="125">
        <v>24526248.223333333</v>
      </c>
      <c r="AR23" s="125">
        <v>22764886.576666664</v>
      </c>
      <c r="AS23" s="125">
        <v>43940877.773333333</v>
      </c>
      <c r="AT23" s="125">
        <v>81192953.233333334</v>
      </c>
      <c r="AV23" s="125"/>
      <c r="AW23" s="125"/>
      <c r="AX23" s="125"/>
      <c r="AY23" s="125"/>
      <c r="AZ23" s="125"/>
      <c r="BA23" s="125"/>
      <c r="BB23" s="125"/>
      <c r="BC23" s="125"/>
      <c r="BD23" s="125"/>
      <c r="BE23" s="125"/>
      <c r="BF23" s="125"/>
    </row>
    <row r="24" spans="1:58" x14ac:dyDescent="0.25">
      <c r="A24" s="127">
        <v>1977</v>
      </c>
      <c r="B24" s="125" t="s">
        <v>622</v>
      </c>
      <c r="C24" s="125">
        <v>84753803.629999995</v>
      </c>
      <c r="D24" s="125">
        <v>50182937.479999997</v>
      </c>
      <c r="E24" s="125">
        <v>34570866.149999999</v>
      </c>
      <c r="F24" s="125">
        <v>18558226.370000001</v>
      </c>
      <c r="G24" s="125">
        <v>21965775.800000001</v>
      </c>
      <c r="H24" s="125">
        <v>16152746.83</v>
      </c>
      <c r="I24" s="125">
        <v>15361917.16</v>
      </c>
      <c r="J24" s="125">
        <v>12715137.470000001</v>
      </c>
      <c r="K24" s="125">
        <v>53480439.789999999</v>
      </c>
      <c r="L24" s="125"/>
      <c r="W24" s="123">
        <v>1977</v>
      </c>
      <c r="X24" s="123" t="s">
        <v>622</v>
      </c>
      <c r="Y24" s="125">
        <v>155643440.49000001</v>
      </c>
      <c r="Z24" s="125">
        <v>133543638.79000001</v>
      </c>
      <c r="AA24" s="125">
        <v>64452924.57</v>
      </c>
      <c r="AB24" s="125">
        <v>69090714.219999999</v>
      </c>
      <c r="AC24" s="125">
        <v>35403798.780000001</v>
      </c>
      <c r="AD24" s="125">
        <v>31881200.129999999</v>
      </c>
      <c r="AE24" s="125">
        <v>22928052.620000001</v>
      </c>
      <c r="AF24" s="125">
        <v>23256774.32</v>
      </c>
      <c r="AG24" s="125">
        <v>42173614.640000001</v>
      </c>
      <c r="AH24" s="125">
        <v>78066027.069999993</v>
      </c>
      <c r="AJ24" s="123" t="s">
        <v>84</v>
      </c>
      <c r="AK24" s="125">
        <v>161806002.22666666</v>
      </c>
      <c r="AL24" s="125">
        <v>138401223.64999998</v>
      </c>
      <c r="AM24" s="125">
        <v>66943269.403333329</v>
      </c>
      <c r="AN24" s="125">
        <v>71457954.24666667</v>
      </c>
      <c r="AO24" s="125">
        <v>36087248.743333332</v>
      </c>
      <c r="AP24" s="125">
        <v>34169963.366666667</v>
      </c>
      <c r="AQ24" s="125">
        <v>24696136.739999998</v>
      </c>
      <c r="AR24" s="125">
        <v>22704442.329999998</v>
      </c>
      <c r="AS24" s="125">
        <v>44148211.046666667</v>
      </c>
      <c r="AT24" s="125">
        <v>81570542.436666667</v>
      </c>
      <c r="AV24" s="125"/>
      <c r="AW24" s="125"/>
      <c r="AX24" s="125"/>
      <c r="AY24" s="125"/>
      <c r="AZ24" s="125"/>
      <c r="BA24" s="125"/>
      <c r="BB24" s="125"/>
      <c r="BC24" s="125"/>
      <c r="BD24" s="125"/>
      <c r="BE24" s="125"/>
      <c r="BF24" s="125"/>
    </row>
    <row r="25" spans="1:58" x14ac:dyDescent="0.25">
      <c r="A25" s="127">
        <v>1977</v>
      </c>
      <c r="B25" s="125" t="s">
        <v>631</v>
      </c>
      <c r="C25" s="125">
        <v>85142819.379999995</v>
      </c>
      <c r="D25" s="125">
        <v>50789091.659999996</v>
      </c>
      <c r="E25" s="125">
        <v>34353727.719999999</v>
      </c>
      <c r="F25" s="125">
        <v>18908977.239999998</v>
      </c>
      <c r="G25" s="125">
        <v>21954555.18</v>
      </c>
      <c r="H25" s="125">
        <v>16138950.189999999</v>
      </c>
      <c r="I25" s="125">
        <v>15219489.960000001</v>
      </c>
      <c r="J25" s="125">
        <v>12920846.810000001</v>
      </c>
      <c r="K25" s="125">
        <v>53312995.329999998</v>
      </c>
      <c r="L25" s="125"/>
      <c r="W25" s="123">
        <v>1977</v>
      </c>
      <c r="X25" s="123" t="s">
        <v>631</v>
      </c>
      <c r="Y25" s="125">
        <v>155853707.88999999</v>
      </c>
      <c r="Z25" s="125">
        <v>133719023.59999999</v>
      </c>
      <c r="AA25" s="125">
        <v>64545167.450000003</v>
      </c>
      <c r="AB25" s="125">
        <v>69173856.150000006</v>
      </c>
      <c r="AC25" s="125">
        <v>35446160.280000001</v>
      </c>
      <c r="AD25" s="125">
        <v>31972300.899999999</v>
      </c>
      <c r="AE25" s="125">
        <v>22966037.73</v>
      </c>
      <c r="AF25" s="125">
        <v>23234790.210000001</v>
      </c>
      <c r="AG25" s="125">
        <v>42234418.770000003</v>
      </c>
      <c r="AH25" s="125">
        <v>78173128.840000004</v>
      </c>
      <c r="AJ25" s="123" t="s">
        <v>85</v>
      </c>
      <c r="AK25" s="125">
        <v>162591114.52333334</v>
      </c>
      <c r="AL25" s="125">
        <v>139019589.04999998</v>
      </c>
      <c r="AM25" s="125">
        <v>67245909.853333339</v>
      </c>
      <c r="AN25" s="125">
        <v>71773679.196666673</v>
      </c>
      <c r="AO25" s="125">
        <v>36133336.626666665</v>
      </c>
      <c r="AP25" s="125">
        <v>34487869.983333327</v>
      </c>
      <c r="AQ25" s="125">
        <v>24899596.843333334</v>
      </c>
      <c r="AR25" s="125">
        <v>22675587.986666664</v>
      </c>
      <c r="AS25" s="125">
        <v>44394723.083333336</v>
      </c>
      <c r="AT25" s="125">
        <v>82063054.813333333</v>
      </c>
      <c r="AV25" s="125"/>
      <c r="AW25" s="125"/>
      <c r="AX25" s="125"/>
      <c r="AY25" s="125"/>
      <c r="AZ25" s="125"/>
      <c r="BA25" s="125"/>
      <c r="BB25" s="125"/>
      <c r="BC25" s="125"/>
      <c r="BD25" s="125"/>
      <c r="BE25" s="125"/>
      <c r="BF25" s="125"/>
    </row>
    <row r="26" spans="1:58" x14ac:dyDescent="0.25">
      <c r="A26" s="127">
        <v>1977</v>
      </c>
      <c r="B26" s="125" t="s">
        <v>630</v>
      </c>
      <c r="C26" s="125">
        <v>86938338.280000001</v>
      </c>
      <c r="D26" s="125">
        <v>51671268.32</v>
      </c>
      <c r="E26" s="125">
        <v>35267069.960000001</v>
      </c>
      <c r="F26" s="125">
        <v>19412201.010000002</v>
      </c>
      <c r="G26" s="125">
        <v>22429465.23</v>
      </c>
      <c r="H26" s="125">
        <v>16354859.32</v>
      </c>
      <c r="I26" s="125">
        <v>15564996.42</v>
      </c>
      <c r="J26" s="125">
        <v>13176816.300000001</v>
      </c>
      <c r="K26" s="125">
        <v>54349320.969999999</v>
      </c>
      <c r="L26" s="125"/>
      <c r="W26" s="123">
        <v>1977</v>
      </c>
      <c r="X26" s="123" t="s">
        <v>630</v>
      </c>
      <c r="Y26" s="125">
        <v>156100651.87</v>
      </c>
      <c r="Z26" s="125">
        <v>133909781.56</v>
      </c>
      <c r="AA26" s="125">
        <v>64642013.100000001</v>
      </c>
      <c r="AB26" s="125">
        <v>69267768.459999993</v>
      </c>
      <c r="AC26" s="125">
        <v>35490186.390000001</v>
      </c>
      <c r="AD26" s="125">
        <v>32066114.390000001</v>
      </c>
      <c r="AE26" s="125">
        <v>23005761.780000001</v>
      </c>
      <c r="AF26" s="125">
        <v>23216230.84</v>
      </c>
      <c r="AG26" s="125">
        <v>42322358.469999999</v>
      </c>
      <c r="AH26" s="125">
        <v>78288107.010000005</v>
      </c>
      <c r="AJ26" s="123" t="s">
        <v>86</v>
      </c>
      <c r="AK26" s="125">
        <v>166780891.09333333</v>
      </c>
      <c r="AL26" s="125">
        <v>142561470.26999998</v>
      </c>
      <c r="AM26" s="125">
        <v>68973065.236666664</v>
      </c>
      <c r="AN26" s="125">
        <v>73588405.033333346</v>
      </c>
      <c r="AO26" s="125">
        <v>37217223.406666666</v>
      </c>
      <c r="AP26" s="125">
        <v>36073421.670000002</v>
      </c>
      <c r="AQ26" s="125">
        <v>25183068.890000001</v>
      </c>
      <c r="AR26" s="125">
        <v>22649904.456666667</v>
      </c>
      <c r="AS26" s="125">
        <v>45657272.669999994</v>
      </c>
      <c r="AT26" s="125">
        <v>83906395.016666666</v>
      </c>
      <c r="AV26" s="125"/>
      <c r="AW26" s="125"/>
      <c r="AX26" s="125"/>
      <c r="AY26" s="125"/>
      <c r="AZ26" s="125"/>
      <c r="BA26" s="125"/>
      <c r="BB26" s="125"/>
      <c r="BC26" s="125"/>
      <c r="BD26" s="125"/>
      <c r="BE26" s="125"/>
      <c r="BF26" s="125"/>
    </row>
    <row r="27" spans="1:58" x14ac:dyDescent="0.25">
      <c r="A27" s="127">
        <v>1977</v>
      </c>
      <c r="B27" s="125" t="s">
        <v>629</v>
      </c>
      <c r="C27" s="125">
        <v>85377963.769999996</v>
      </c>
      <c r="D27" s="125">
        <v>51909494.409999996</v>
      </c>
      <c r="E27" s="125">
        <v>33468469.359999999</v>
      </c>
      <c r="F27" s="125">
        <v>21253902.420000002</v>
      </c>
      <c r="G27" s="125">
        <v>21324455.34</v>
      </c>
      <c r="H27" s="125">
        <v>15461078.43</v>
      </c>
      <c r="I27" s="125">
        <v>14768413.960000001</v>
      </c>
      <c r="J27" s="125">
        <v>12570113.619999999</v>
      </c>
      <c r="K27" s="125">
        <v>51553947.729999997</v>
      </c>
      <c r="L27" s="125"/>
      <c r="W27" s="123">
        <v>1977</v>
      </c>
      <c r="X27" s="123" t="s">
        <v>629</v>
      </c>
      <c r="Y27" s="125">
        <v>156326747.88999999</v>
      </c>
      <c r="Z27" s="125">
        <v>134089290.69</v>
      </c>
      <c r="AA27" s="125">
        <v>64735161.450000003</v>
      </c>
      <c r="AB27" s="125">
        <v>69354129.239999995</v>
      </c>
      <c r="AC27" s="125">
        <v>35531209.57</v>
      </c>
      <c r="AD27" s="125">
        <v>32154949.370000001</v>
      </c>
      <c r="AE27" s="125">
        <v>23045773.489999998</v>
      </c>
      <c r="AF27" s="125">
        <v>23196403.030000001</v>
      </c>
      <c r="AG27" s="125">
        <v>42398412.43</v>
      </c>
      <c r="AH27" s="125">
        <v>78397125.890000001</v>
      </c>
      <c r="AJ27" s="123" t="s">
        <v>87</v>
      </c>
      <c r="AK27" s="125">
        <v>167416766.30333331</v>
      </c>
      <c r="AL27" s="125">
        <v>143092555.41666666</v>
      </c>
      <c r="AM27" s="125">
        <v>69237824.023333326</v>
      </c>
      <c r="AN27" s="125">
        <v>73854731.393333331</v>
      </c>
      <c r="AO27" s="125">
        <v>37239860.533333339</v>
      </c>
      <c r="AP27" s="125">
        <v>36358873.160000004</v>
      </c>
      <c r="AQ27" s="125">
        <v>25399146.633333337</v>
      </c>
      <c r="AR27" s="125">
        <v>22600297.996666666</v>
      </c>
      <c r="AS27" s="125">
        <v>45818587.979999997</v>
      </c>
      <c r="AT27" s="125">
        <v>84358317.790000007</v>
      </c>
      <c r="AV27" s="125"/>
      <c r="AW27" s="125"/>
      <c r="AX27" s="125"/>
      <c r="AY27" s="125"/>
      <c r="AZ27" s="125"/>
      <c r="BA27" s="125"/>
      <c r="BB27" s="125"/>
      <c r="BC27" s="125"/>
      <c r="BD27" s="125"/>
      <c r="BE27" s="125"/>
      <c r="BF27" s="125"/>
    </row>
    <row r="28" spans="1:58" x14ac:dyDescent="0.25">
      <c r="A28" s="127">
        <v>1977</v>
      </c>
      <c r="B28" s="125" t="s">
        <v>628</v>
      </c>
      <c r="C28" s="125">
        <v>81295278.540000007</v>
      </c>
      <c r="D28" s="125">
        <v>50272396.829999998</v>
      </c>
      <c r="E28" s="125">
        <v>31022881.710000001</v>
      </c>
      <c r="F28" s="125">
        <v>21705221.940000001</v>
      </c>
      <c r="G28" s="125">
        <v>20193929.010000002</v>
      </c>
      <c r="H28" s="125">
        <v>14224185.970000001</v>
      </c>
      <c r="I28" s="125">
        <v>13620116.449999999</v>
      </c>
      <c r="J28" s="125">
        <v>11551825.17</v>
      </c>
      <c r="K28" s="125">
        <v>48038231.43</v>
      </c>
      <c r="L28" s="125"/>
      <c r="W28" s="123">
        <v>1977</v>
      </c>
      <c r="X28" s="123" t="s">
        <v>628</v>
      </c>
      <c r="Y28" s="125">
        <v>156547448.50999999</v>
      </c>
      <c r="Z28" s="125">
        <v>134264059.80000001</v>
      </c>
      <c r="AA28" s="125">
        <v>64821497.68</v>
      </c>
      <c r="AB28" s="125">
        <v>69442562.120000005</v>
      </c>
      <c r="AC28" s="125">
        <v>35569019.549999997</v>
      </c>
      <c r="AD28" s="125">
        <v>32244802.559999999</v>
      </c>
      <c r="AE28" s="125">
        <v>23083509.32</v>
      </c>
      <c r="AF28" s="125">
        <v>23176382.329999998</v>
      </c>
      <c r="AG28" s="125">
        <v>42473734.75</v>
      </c>
      <c r="AH28" s="125">
        <v>78504694.209999993</v>
      </c>
      <c r="AJ28" s="123" t="s">
        <v>88</v>
      </c>
      <c r="AK28" s="125">
        <v>168135995.26333332</v>
      </c>
      <c r="AL28" s="125">
        <v>143650822.02333334</v>
      </c>
      <c r="AM28" s="125">
        <v>69501232.88333334</v>
      </c>
      <c r="AN28" s="125">
        <v>74149589.140000001</v>
      </c>
      <c r="AO28" s="125">
        <v>37258159.733333334</v>
      </c>
      <c r="AP28" s="125">
        <v>36694621.193333335</v>
      </c>
      <c r="AQ28" s="125">
        <v>25602487.363333333</v>
      </c>
      <c r="AR28" s="125">
        <v>22560235.739999998</v>
      </c>
      <c r="AS28" s="125">
        <v>46020491.233333327</v>
      </c>
      <c r="AT28" s="125">
        <v>84857344.296666667</v>
      </c>
      <c r="AV28" s="125"/>
      <c r="AW28" s="125"/>
      <c r="AX28" s="125"/>
      <c r="AY28" s="125"/>
      <c r="AZ28" s="125"/>
      <c r="BA28" s="125"/>
      <c r="BB28" s="125"/>
      <c r="BC28" s="125"/>
      <c r="BD28" s="125"/>
      <c r="BE28" s="125"/>
      <c r="BF28" s="125"/>
    </row>
    <row r="29" spans="1:58" x14ac:dyDescent="0.25">
      <c r="A29" s="127">
        <v>1977</v>
      </c>
      <c r="B29" s="125" t="s">
        <v>627</v>
      </c>
      <c r="C29" s="125">
        <v>81892893.560000002</v>
      </c>
      <c r="D29" s="125">
        <v>50297356.689999998</v>
      </c>
      <c r="E29" s="125">
        <v>31595536.870000001</v>
      </c>
      <c r="F29" s="125">
        <v>21492151.579999998</v>
      </c>
      <c r="G29" s="125">
        <v>20428213.41</v>
      </c>
      <c r="H29" s="125">
        <v>14432153.09</v>
      </c>
      <c r="I29" s="125">
        <v>13765123.9</v>
      </c>
      <c r="J29" s="125">
        <v>11775251.58</v>
      </c>
      <c r="K29" s="125">
        <v>48625490.399999999</v>
      </c>
      <c r="L29" s="125"/>
      <c r="W29" s="123">
        <v>1977</v>
      </c>
      <c r="X29" s="123" t="s">
        <v>627</v>
      </c>
      <c r="Y29" s="125">
        <v>156761418.74000001</v>
      </c>
      <c r="Z29" s="125">
        <v>134431233.22999999</v>
      </c>
      <c r="AA29" s="125">
        <v>64902488.539999999</v>
      </c>
      <c r="AB29" s="125">
        <v>69528744.689999998</v>
      </c>
      <c r="AC29" s="125">
        <v>35596671.420000002</v>
      </c>
      <c r="AD29" s="125">
        <v>32309616.25</v>
      </c>
      <c r="AE29" s="125">
        <v>23153098.899999999</v>
      </c>
      <c r="AF29" s="125">
        <v>23159044.190000001</v>
      </c>
      <c r="AG29" s="125">
        <v>42542987.979999997</v>
      </c>
      <c r="AH29" s="125">
        <v>78621759.340000004</v>
      </c>
      <c r="AJ29" s="123" t="s">
        <v>89</v>
      </c>
      <c r="AK29" s="125">
        <v>168744424.99666667</v>
      </c>
      <c r="AL29" s="125">
        <v>144115643.03</v>
      </c>
      <c r="AM29" s="125">
        <v>69738993.829999998</v>
      </c>
      <c r="AN29" s="125">
        <v>74376649.200000003</v>
      </c>
      <c r="AO29" s="125">
        <v>37210138.393333338</v>
      </c>
      <c r="AP29" s="125">
        <v>37080304.013333328</v>
      </c>
      <c r="AQ29" s="125">
        <v>25726423.47666667</v>
      </c>
      <c r="AR29" s="125">
        <v>22512602.419999998</v>
      </c>
      <c r="AS29" s="125">
        <v>46214956.693333328</v>
      </c>
      <c r="AT29" s="125">
        <v>85319329.909999996</v>
      </c>
      <c r="AV29" s="125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</row>
    <row r="30" spans="1:58" x14ac:dyDescent="0.25">
      <c r="A30" s="127">
        <v>1977</v>
      </c>
      <c r="B30" s="125" t="s">
        <v>626</v>
      </c>
      <c r="C30" s="125">
        <v>87068092.670000002</v>
      </c>
      <c r="D30" s="125">
        <v>51738719.030000001</v>
      </c>
      <c r="E30" s="125">
        <v>35329373.640000001</v>
      </c>
      <c r="F30" s="125">
        <v>19610007.640000001</v>
      </c>
      <c r="G30" s="125">
        <v>22611576.199999999</v>
      </c>
      <c r="H30" s="125">
        <v>16539700.300000001</v>
      </c>
      <c r="I30" s="125">
        <v>15396255.82</v>
      </c>
      <c r="J30" s="125">
        <v>12910552.710000001</v>
      </c>
      <c r="K30" s="125">
        <v>54547532.32</v>
      </c>
      <c r="L30" s="125"/>
      <c r="W30" s="123">
        <v>1977</v>
      </c>
      <c r="X30" s="123" t="s">
        <v>626</v>
      </c>
      <c r="Y30" s="125">
        <v>156982319.44</v>
      </c>
      <c r="Z30" s="125">
        <v>134603871.09</v>
      </c>
      <c r="AA30" s="125">
        <v>64993692.420000002</v>
      </c>
      <c r="AB30" s="125">
        <v>69610178.670000002</v>
      </c>
      <c r="AC30" s="125">
        <v>35628638.439999998</v>
      </c>
      <c r="AD30" s="125">
        <v>32374260.75</v>
      </c>
      <c r="AE30" s="125">
        <v>23225151.359999999</v>
      </c>
      <c r="AF30" s="125">
        <v>23140948.010000002</v>
      </c>
      <c r="AG30" s="125">
        <v>42613320.880000003</v>
      </c>
      <c r="AH30" s="125">
        <v>78740360.120000005</v>
      </c>
      <c r="AJ30" s="123" t="s">
        <v>90</v>
      </c>
      <c r="AK30" s="125">
        <v>169274014.01999998</v>
      </c>
      <c r="AL30" s="125">
        <v>144548805.74333668</v>
      </c>
      <c r="AM30" s="125">
        <v>69970200.129999995</v>
      </c>
      <c r="AN30" s="125">
        <v>74578605.61333333</v>
      </c>
      <c r="AO30" s="125">
        <v>37129400.086666666</v>
      </c>
      <c r="AP30" s="125">
        <v>37460546.880000003</v>
      </c>
      <c r="AQ30" s="125">
        <v>25854426.73</v>
      </c>
      <c r="AR30" s="125">
        <v>22453052.973333333</v>
      </c>
      <c r="AS30" s="125">
        <v>46376587.350000001</v>
      </c>
      <c r="AT30" s="125">
        <v>85768026.583333328</v>
      </c>
      <c r="AV30" s="125"/>
      <c r="AW30" s="125"/>
      <c r="AX30" s="125"/>
      <c r="AY30" s="125"/>
      <c r="AZ30" s="125"/>
      <c r="BA30" s="125"/>
      <c r="BB30" s="125"/>
      <c r="BC30" s="125"/>
      <c r="BD30" s="125"/>
      <c r="BE30" s="125"/>
      <c r="BF30" s="125"/>
    </row>
    <row r="31" spans="1:58" x14ac:dyDescent="0.25">
      <c r="A31" s="127">
        <v>1977</v>
      </c>
      <c r="B31" s="125" t="s">
        <v>625</v>
      </c>
      <c r="C31" s="125">
        <v>88196318.209999993</v>
      </c>
      <c r="D31" s="125">
        <v>52249615.530000001</v>
      </c>
      <c r="E31" s="125">
        <v>35946702.68</v>
      </c>
      <c r="F31" s="125">
        <v>20028538.649999999</v>
      </c>
      <c r="G31" s="125">
        <v>22809939.329999998</v>
      </c>
      <c r="H31" s="125">
        <v>16702037.25</v>
      </c>
      <c r="I31" s="125">
        <v>15581249.560000001</v>
      </c>
      <c r="J31" s="125">
        <v>13074553.42</v>
      </c>
      <c r="K31" s="125">
        <v>55093226.140000001</v>
      </c>
      <c r="L31" s="125"/>
      <c r="W31" s="123">
        <v>1977</v>
      </c>
      <c r="X31" s="123" t="s">
        <v>625</v>
      </c>
      <c r="Y31" s="125">
        <v>157200999.53</v>
      </c>
      <c r="Z31" s="125">
        <v>134770998.91999999</v>
      </c>
      <c r="AA31" s="125">
        <v>65077999.32</v>
      </c>
      <c r="AB31" s="125">
        <v>69692999.599999994</v>
      </c>
      <c r="AC31" s="125">
        <v>35657999.479999997</v>
      </c>
      <c r="AD31" s="125">
        <v>32438000.34</v>
      </c>
      <c r="AE31" s="125">
        <v>23296999.550000001</v>
      </c>
      <c r="AF31" s="125">
        <v>23122000.010000002</v>
      </c>
      <c r="AG31" s="125">
        <v>42686000.149999999</v>
      </c>
      <c r="AH31" s="125">
        <v>78856999.900000006</v>
      </c>
      <c r="AJ31" s="123" t="s">
        <v>91</v>
      </c>
      <c r="AK31" s="125">
        <v>169832319.71333334</v>
      </c>
      <c r="AL31" s="125">
        <v>145017029.34</v>
      </c>
      <c r="AM31" s="125">
        <v>70202773.986666664</v>
      </c>
      <c r="AN31" s="125">
        <v>74814255.353333339</v>
      </c>
      <c r="AO31" s="125">
        <v>37084046.526666671</v>
      </c>
      <c r="AP31" s="125">
        <v>37741391.479999997</v>
      </c>
      <c r="AQ31" s="125">
        <v>26067912.363333333</v>
      </c>
      <c r="AR31" s="125">
        <v>22430908.313333333</v>
      </c>
      <c r="AS31" s="125">
        <v>46508061.030000001</v>
      </c>
      <c r="AT31" s="125">
        <v>86240212.156666666</v>
      </c>
      <c r="AV31" s="125"/>
      <c r="AW31" s="125"/>
      <c r="AX31" s="125"/>
      <c r="AY31" s="125"/>
      <c r="AZ31" s="125"/>
      <c r="BA31" s="125"/>
      <c r="BB31" s="125"/>
      <c r="BC31" s="125"/>
      <c r="BD31" s="125"/>
      <c r="BE31" s="125"/>
      <c r="BF31" s="125"/>
    </row>
    <row r="32" spans="1:58" x14ac:dyDescent="0.25">
      <c r="A32" s="127">
        <v>1977</v>
      </c>
      <c r="B32" s="125" t="s">
        <v>624</v>
      </c>
      <c r="C32" s="125">
        <v>89291193.120000005</v>
      </c>
      <c r="D32" s="125">
        <v>52538145.659999996</v>
      </c>
      <c r="E32" s="125">
        <v>36753047.460000001</v>
      </c>
      <c r="F32" s="125">
        <v>20217169.399999999</v>
      </c>
      <c r="G32" s="125">
        <v>23059041.559999999</v>
      </c>
      <c r="H32" s="125">
        <v>16888626.739999998</v>
      </c>
      <c r="I32" s="125">
        <v>15828844.23</v>
      </c>
      <c r="J32" s="125">
        <v>13297511.189999999</v>
      </c>
      <c r="K32" s="125">
        <v>55776512.530000001</v>
      </c>
      <c r="L32" s="125"/>
      <c r="W32" s="123">
        <v>1977</v>
      </c>
      <c r="X32" s="123" t="s">
        <v>624</v>
      </c>
      <c r="Y32" s="125">
        <v>157389286.78</v>
      </c>
      <c r="Z32" s="125">
        <v>134917983.75999999</v>
      </c>
      <c r="AA32" s="125">
        <v>65150721.600000001</v>
      </c>
      <c r="AB32" s="125">
        <v>69767262.159999996</v>
      </c>
      <c r="AC32" s="125">
        <v>35663967.649999999</v>
      </c>
      <c r="AD32" s="125">
        <v>32505374.879999999</v>
      </c>
      <c r="AE32" s="125">
        <v>23373516.52</v>
      </c>
      <c r="AF32" s="125">
        <v>23104850.879999999</v>
      </c>
      <c r="AG32" s="125">
        <v>42741576.850000001</v>
      </c>
      <c r="AH32" s="125">
        <v>78983742.280000001</v>
      </c>
      <c r="AJ32" s="123" t="s">
        <v>92</v>
      </c>
      <c r="AK32" s="125">
        <v>170429382.62666667</v>
      </c>
      <c r="AL32" s="125">
        <v>145461819.95000002</v>
      </c>
      <c r="AM32" s="125">
        <v>70406185.486666664</v>
      </c>
      <c r="AN32" s="125">
        <v>75055634.463333324</v>
      </c>
      <c r="AO32" s="125">
        <v>37032775.526666664</v>
      </c>
      <c r="AP32" s="125">
        <v>37972732.939999998</v>
      </c>
      <c r="AQ32" s="125">
        <v>26333902.41</v>
      </c>
      <c r="AR32" s="125">
        <v>22401376.473333333</v>
      </c>
      <c r="AS32" s="125">
        <v>46688595.276666671</v>
      </c>
      <c r="AT32" s="125">
        <v>86708011.823333323</v>
      </c>
      <c r="AV32" s="125"/>
      <c r="AW32" s="125"/>
      <c r="AX32" s="125"/>
      <c r="AY32" s="125"/>
      <c r="AZ32" s="125"/>
      <c r="BA32" s="125"/>
      <c r="BB32" s="125"/>
      <c r="BC32" s="125"/>
      <c r="BD32" s="125"/>
      <c r="BE32" s="125"/>
      <c r="BF32" s="125"/>
    </row>
    <row r="33" spans="1:58" x14ac:dyDescent="0.25">
      <c r="A33" s="127">
        <v>1977</v>
      </c>
      <c r="B33" s="125" t="s">
        <v>623</v>
      </c>
      <c r="C33" s="125">
        <v>89254162.439999998</v>
      </c>
      <c r="D33" s="125">
        <v>52297465.07</v>
      </c>
      <c r="E33" s="125">
        <v>36956697.369999997</v>
      </c>
      <c r="F33" s="125">
        <v>20267349.789999999</v>
      </c>
      <c r="G33" s="125">
        <v>23000961.039999999</v>
      </c>
      <c r="H33" s="125">
        <v>17065780.210000001</v>
      </c>
      <c r="I33" s="125">
        <v>15740469.49</v>
      </c>
      <c r="J33" s="125">
        <v>13179601.91</v>
      </c>
      <c r="K33" s="125">
        <v>55807210.740000002</v>
      </c>
      <c r="L33" s="125"/>
      <c r="W33" s="123">
        <v>1977</v>
      </c>
      <c r="X33" s="123" t="s">
        <v>623</v>
      </c>
      <c r="Y33" s="125">
        <v>157607807.31999999</v>
      </c>
      <c r="Z33" s="125">
        <v>135086762.09</v>
      </c>
      <c r="AA33" s="125">
        <v>65237280.369999997</v>
      </c>
      <c r="AB33" s="125">
        <v>69849481.719999999</v>
      </c>
      <c r="AC33" s="125">
        <v>35692549.759999998</v>
      </c>
      <c r="AD33" s="125">
        <v>32570065.109999999</v>
      </c>
      <c r="AE33" s="125">
        <v>23443829.899999999</v>
      </c>
      <c r="AF33" s="125">
        <v>23087685.309999999</v>
      </c>
      <c r="AG33" s="125">
        <v>42813677.240000002</v>
      </c>
      <c r="AH33" s="125">
        <v>79101580.319999993</v>
      </c>
      <c r="AJ33" s="123" t="s">
        <v>93</v>
      </c>
      <c r="AK33" s="125">
        <v>170935367.70666665</v>
      </c>
      <c r="AL33" s="125">
        <v>145875938.36666667</v>
      </c>
      <c r="AM33" s="125">
        <v>70618125.239999995</v>
      </c>
      <c r="AN33" s="125">
        <v>75257813.126666665</v>
      </c>
      <c r="AO33" s="125">
        <v>36915745.729999997</v>
      </c>
      <c r="AP33" s="125">
        <v>38141113.396666668</v>
      </c>
      <c r="AQ33" s="125">
        <v>26699530.656666666</v>
      </c>
      <c r="AR33" s="125">
        <v>22352877.916666668</v>
      </c>
      <c r="AS33" s="125">
        <v>46826100.006666668</v>
      </c>
      <c r="AT33" s="125">
        <v>87193521.970000014</v>
      </c>
      <c r="AV33" s="125"/>
      <c r="AW33" s="125"/>
      <c r="AX33" s="125"/>
      <c r="AY33" s="125"/>
      <c r="AZ33" s="125"/>
      <c r="BA33" s="125"/>
      <c r="BB33" s="125"/>
      <c r="BC33" s="125"/>
      <c r="BD33" s="125"/>
      <c r="BE33" s="125"/>
      <c r="BF33" s="125"/>
    </row>
    <row r="34" spans="1:58" x14ac:dyDescent="0.25">
      <c r="A34" s="127">
        <v>1978</v>
      </c>
      <c r="B34" s="125" t="s">
        <v>633</v>
      </c>
      <c r="C34" s="125">
        <v>86161739.060000002</v>
      </c>
      <c r="D34" s="125">
        <v>50544911.689999998</v>
      </c>
      <c r="E34" s="125">
        <v>35616827.369999997</v>
      </c>
      <c r="F34" s="125">
        <v>18934232.539999999</v>
      </c>
      <c r="G34" s="125">
        <v>22487614.850000001</v>
      </c>
      <c r="H34" s="125">
        <v>16588956.99</v>
      </c>
      <c r="I34" s="125">
        <v>15421172.189999999</v>
      </c>
      <c r="J34" s="125">
        <v>12729762.49</v>
      </c>
      <c r="K34" s="125">
        <v>54497744.030000001</v>
      </c>
      <c r="L34" s="125"/>
      <c r="W34" s="123">
        <v>1978</v>
      </c>
      <c r="X34" s="123" t="s">
        <v>633</v>
      </c>
      <c r="Y34" s="125">
        <v>157816158.91</v>
      </c>
      <c r="Z34" s="125">
        <v>135253373.77000001</v>
      </c>
      <c r="AA34" s="125">
        <v>65322883.460000001</v>
      </c>
      <c r="AB34" s="125">
        <v>69930490.310000002</v>
      </c>
      <c r="AC34" s="125">
        <v>35722236.810000002</v>
      </c>
      <c r="AD34" s="125">
        <v>32634712.829999998</v>
      </c>
      <c r="AE34" s="125">
        <v>23513967.059999999</v>
      </c>
      <c r="AF34" s="125">
        <v>23069463.449999999</v>
      </c>
      <c r="AG34" s="125">
        <v>42875778.759999998</v>
      </c>
      <c r="AH34" s="125">
        <v>79218143.340000004</v>
      </c>
      <c r="AJ34" s="123" t="s">
        <v>94</v>
      </c>
      <c r="AK34" s="125">
        <v>171497206.84999999</v>
      </c>
      <c r="AL34" s="125">
        <v>146311145.14666668</v>
      </c>
      <c r="AM34" s="125">
        <v>70858500.983333334</v>
      </c>
      <c r="AN34" s="125">
        <v>75452644.163333341</v>
      </c>
      <c r="AO34" s="125">
        <v>36788147.973333336</v>
      </c>
      <c r="AP34" s="125">
        <v>38258855.200000003</v>
      </c>
      <c r="AQ34" s="125">
        <v>27090370.843333334</v>
      </c>
      <c r="AR34" s="125">
        <v>22316978.34</v>
      </c>
      <c r="AS34" s="125">
        <v>47042854.49333334</v>
      </c>
      <c r="AT34" s="125">
        <v>87666204.383333325</v>
      </c>
      <c r="AV34" s="125"/>
      <c r="AW34" s="125"/>
      <c r="AX34" s="125"/>
      <c r="AY34" s="125"/>
      <c r="AZ34" s="125"/>
      <c r="BA34" s="125"/>
      <c r="BB34" s="125"/>
      <c r="BC34" s="125"/>
      <c r="BD34" s="125"/>
      <c r="BE34" s="125"/>
      <c r="BF34" s="125"/>
    </row>
    <row r="35" spans="1:58" x14ac:dyDescent="0.25">
      <c r="A35" s="127">
        <v>1978</v>
      </c>
      <c r="B35" s="125" t="s">
        <v>632</v>
      </c>
      <c r="C35" s="125">
        <v>86761398.609999999</v>
      </c>
      <c r="D35" s="125">
        <v>50654916.93</v>
      </c>
      <c r="E35" s="125">
        <v>36106481.68</v>
      </c>
      <c r="F35" s="125">
        <v>18941263.34</v>
      </c>
      <c r="G35" s="125">
        <v>22936182.199999999</v>
      </c>
      <c r="H35" s="125">
        <v>16777335.969999999</v>
      </c>
      <c r="I35" s="125">
        <v>15373645.6</v>
      </c>
      <c r="J35" s="125">
        <v>12732971.5</v>
      </c>
      <c r="K35" s="125">
        <v>55087163.770000003</v>
      </c>
      <c r="L35" s="125"/>
      <c r="W35" s="123">
        <v>1978</v>
      </c>
      <c r="X35" s="123" t="s">
        <v>632</v>
      </c>
      <c r="Y35" s="125">
        <v>158004356.65000001</v>
      </c>
      <c r="Z35" s="125">
        <v>135405993.11000001</v>
      </c>
      <c r="AA35" s="125">
        <v>65397101.109999999</v>
      </c>
      <c r="AB35" s="125">
        <v>70008892</v>
      </c>
      <c r="AC35" s="125">
        <v>35745562.299999997</v>
      </c>
      <c r="AD35" s="125">
        <v>32695757.510000002</v>
      </c>
      <c r="AE35" s="125">
        <v>23582343.93</v>
      </c>
      <c r="AF35" s="125">
        <v>23050370.710000001</v>
      </c>
      <c r="AG35" s="125">
        <v>42930322.200000003</v>
      </c>
      <c r="AH35" s="125">
        <v>79328472.150000006</v>
      </c>
      <c r="AJ35" s="123" t="s">
        <v>95</v>
      </c>
      <c r="AK35" s="125">
        <v>172020354.28999999</v>
      </c>
      <c r="AL35" s="125">
        <v>146699535.94000003</v>
      </c>
      <c r="AM35" s="125">
        <v>71055784.089999989</v>
      </c>
      <c r="AN35" s="125">
        <v>75643751.849999994</v>
      </c>
      <c r="AO35" s="125">
        <v>36678223.483333327</v>
      </c>
      <c r="AP35" s="125">
        <v>38408814.286666669</v>
      </c>
      <c r="AQ35" s="125">
        <v>27439847.226666663</v>
      </c>
      <c r="AR35" s="125">
        <v>22276618.766666669</v>
      </c>
      <c r="AS35" s="125">
        <v>47216850.526666671</v>
      </c>
      <c r="AT35" s="125">
        <v>88125280.280000016</v>
      </c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25"/>
    </row>
    <row r="36" spans="1:58" x14ac:dyDescent="0.25">
      <c r="A36" s="127">
        <v>1978</v>
      </c>
      <c r="B36" s="125" t="s">
        <v>622</v>
      </c>
      <c r="C36" s="125">
        <v>88067807.010000005</v>
      </c>
      <c r="D36" s="125">
        <v>51581177.670000002</v>
      </c>
      <c r="E36" s="125">
        <v>36486629.340000004</v>
      </c>
      <c r="F36" s="125">
        <v>19208188.43</v>
      </c>
      <c r="G36" s="125">
        <v>23138072.239999998</v>
      </c>
      <c r="H36" s="125">
        <v>17051524.789999999</v>
      </c>
      <c r="I36" s="125">
        <v>15542845.15</v>
      </c>
      <c r="J36" s="125">
        <v>13127176.4</v>
      </c>
      <c r="K36" s="125">
        <v>55732442.18</v>
      </c>
      <c r="L36" s="125"/>
      <c r="W36" s="123">
        <v>1978</v>
      </c>
      <c r="X36" s="123" t="s">
        <v>622</v>
      </c>
      <c r="Y36" s="125">
        <v>158190321.63999999</v>
      </c>
      <c r="Z36" s="125">
        <v>135561655.63</v>
      </c>
      <c r="AA36" s="125">
        <v>65479423.780000001</v>
      </c>
      <c r="AB36" s="125">
        <v>70082231.849999994</v>
      </c>
      <c r="AC36" s="125">
        <v>35777394.009999998</v>
      </c>
      <c r="AD36" s="125">
        <v>32751748.859999999</v>
      </c>
      <c r="AE36" s="125">
        <v>23650970.960000001</v>
      </c>
      <c r="AF36" s="125">
        <v>23031657.789999999</v>
      </c>
      <c r="AG36" s="125">
        <v>42978550.020000003</v>
      </c>
      <c r="AH36" s="125">
        <v>79434377.609999999</v>
      </c>
      <c r="AJ36" s="123" t="s">
        <v>96</v>
      </c>
      <c r="AK36" s="125">
        <v>172521758.39333665</v>
      </c>
      <c r="AL36" s="125">
        <v>147069169.49000335</v>
      </c>
      <c r="AM36" s="125">
        <v>71236192.046666667</v>
      </c>
      <c r="AN36" s="125">
        <v>75832977.443333343</v>
      </c>
      <c r="AO36" s="125">
        <v>36544874.533333331</v>
      </c>
      <c r="AP36" s="125">
        <v>38565925.333333336</v>
      </c>
      <c r="AQ36" s="125">
        <v>27785924.903333336</v>
      </c>
      <c r="AR36" s="125">
        <v>22243023.683333334</v>
      </c>
      <c r="AS36" s="125">
        <v>47382009.939999998</v>
      </c>
      <c r="AT36" s="125">
        <v>88594873.920000002</v>
      </c>
      <c r="AV36" s="125"/>
      <c r="AW36" s="125"/>
      <c r="AX36" s="125"/>
      <c r="AY36" s="125"/>
      <c r="AZ36" s="125"/>
      <c r="BA36" s="125"/>
      <c r="BB36" s="125"/>
      <c r="BC36" s="125"/>
      <c r="BD36" s="125"/>
      <c r="BE36" s="125"/>
      <c r="BF36" s="125"/>
    </row>
    <row r="37" spans="1:58" x14ac:dyDescent="0.25">
      <c r="A37" s="127">
        <v>1978</v>
      </c>
      <c r="B37" s="125" t="s">
        <v>631</v>
      </c>
      <c r="C37" s="125">
        <v>89899472.939999998</v>
      </c>
      <c r="D37" s="125">
        <v>52869619.520000003</v>
      </c>
      <c r="E37" s="125">
        <v>37029853.420000002</v>
      </c>
      <c r="F37" s="125">
        <v>20013180.629999999</v>
      </c>
      <c r="G37" s="125">
        <v>23534764.760000002</v>
      </c>
      <c r="H37" s="125">
        <v>17197938.91</v>
      </c>
      <c r="I37" s="125">
        <v>15643198.5</v>
      </c>
      <c r="J37" s="125">
        <v>13510390.140000001</v>
      </c>
      <c r="K37" s="125">
        <v>56375902.170000002</v>
      </c>
      <c r="L37" s="125"/>
      <c r="W37" s="123">
        <v>1978</v>
      </c>
      <c r="X37" s="123" t="s">
        <v>631</v>
      </c>
      <c r="Y37" s="125">
        <v>158385938.33000001</v>
      </c>
      <c r="Z37" s="125">
        <v>135722601.05000001</v>
      </c>
      <c r="AA37" s="125">
        <v>65562682.700000003</v>
      </c>
      <c r="AB37" s="125">
        <v>70159918.349999994</v>
      </c>
      <c r="AC37" s="125">
        <v>35804905.509999998</v>
      </c>
      <c r="AD37" s="125">
        <v>32815298.82</v>
      </c>
      <c r="AE37" s="125">
        <v>23720506.809999999</v>
      </c>
      <c r="AF37" s="125">
        <v>23012870.120000001</v>
      </c>
      <c r="AG37" s="125">
        <v>43032357.07</v>
      </c>
      <c r="AH37" s="125">
        <v>79548675.75</v>
      </c>
      <c r="AJ37" s="123" t="s">
        <v>97</v>
      </c>
      <c r="AK37" s="125">
        <v>173045782.72666666</v>
      </c>
      <c r="AL37" s="125">
        <v>147455774.04666665</v>
      </c>
      <c r="AM37" s="125">
        <v>71461923.696666673</v>
      </c>
      <c r="AN37" s="125">
        <v>75993850.349999994</v>
      </c>
      <c r="AO37" s="125">
        <v>36421015.603333332</v>
      </c>
      <c r="AP37" s="125">
        <v>38734009.900000006</v>
      </c>
      <c r="AQ37" s="125">
        <v>28128262.006666664</v>
      </c>
      <c r="AR37" s="125">
        <v>22217445.013333332</v>
      </c>
      <c r="AS37" s="125">
        <v>47545050.203333326</v>
      </c>
      <c r="AT37" s="125">
        <v>89079716.920000002</v>
      </c>
      <c r="AV37" s="125"/>
      <c r="AW37" s="125"/>
      <c r="AX37" s="125"/>
      <c r="AY37" s="125"/>
      <c r="AZ37" s="125"/>
      <c r="BA37" s="125"/>
      <c r="BB37" s="125"/>
      <c r="BC37" s="125"/>
      <c r="BD37" s="125"/>
      <c r="BE37" s="125"/>
      <c r="BF37" s="125"/>
    </row>
    <row r="38" spans="1:58" x14ac:dyDescent="0.25">
      <c r="A38" s="127">
        <v>1978</v>
      </c>
      <c r="B38" s="125" t="s">
        <v>630</v>
      </c>
      <c r="C38" s="125">
        <v>90280452.010000005</v>
      </c>
      <c r="D38" s="125">
        <v>53288339.460000001</v>
      </c>
      <c r="E38" s="125">
        <v>36992112.549999997</v>
      </c>
      <c r="F38" s="125">
        <v>20445204.09</v>
      </c>
      <c r="G38" s="125">
        <v>23577439.93</v>
      </c>
      <c r="H38" s="125">
        <v>17278123.940000001</v>
      </c>
      <c r="I38" s="125">
        <v>15612380.960000001</v>
      </c>
      <c r="J38" s="125">
        <v>13367303.09</v>
      </c>
      <c r="K38" s="125">
        <v>56467944.829999998</v>
      </c>
      <c r="L38" s="125"/>
      <c r="W38" s="123">
        <v>1978</v>
      </c>
      <c r="X38" s="123" t="s">
        <v>630</v>
      </c>
      <c r="Y38" s="125">
        <v>158600580.16999999</v>
      </c>
      <c r="Z38" s="125">
        <v>135893661.59999999</v>
      </c>
      <c r="AA38" s="125">
        <v>65649678.329999998</v>
      </c>
      <c r="AB38" s="125">
        <v>70243983.269999996</v>
      </c>
      <c r="AC38" s="125">
        <v>35834700.939999998</v>
      </c>
      <c r="AD38" s="125">
        <v>32881209.460000001</v>
      </c>
      <c r="AE38" s="125">
        <v>23791316.91</v>
      </c>
      <c r="AF38" s="125">
        <v>22995686.989999998</v>
      </c>
      <c r="AG38" s="125">
        <v>43097665.869999997</v>
      </c>
      <c r="AH38" s="125">
        <v>79668213.359999999</v>
      </c>
      <c r="AJ38" s="123" t="s">
        <v>98</v>
      </c>
      <c r="AK38" s="125">
        <v>173505098.80333331</v>
      </c>
      <c r="AL38" s="125">
        <v>147805756.88999999</v>
      </c>
      <c r="AM38" s="125">
        <v>71689287.603333339</v>
      </c>
      <c r="AN38" s="125">
        <v>76116469.286666676</v>
      </c>
      <c r="AO38" s="125">
        <v>36316216.026666664</v>
      </c>
      <c r="AP38" s="125">
        <v>38877497.356666662</v>
      </c>
      <c r="AQ38" s="125">
        <v>28451446.536666665</v>
      </c>
      <c r="AR38" s="125">
        <v>22182597.713333335</v>
      </c>
      <c r="AS38" s="125">
        <v>47677341.169999994</v>
      </c>
      <c r="AT38" s="125">
        <v>89511541.606666669</v>
      </c>
      <c r="AV38" s="125"/>
      <c r="AW38" s="125"/>
      <c r="AX38" s="125"/>
      <c r="AY38" s="125"/>
      <c r="AZ38" s="125"/>
      <c r="BA38" s="125"/>
      <c r="BB38" s="125"/>
      <c r="BC38" s="125"/>
      <c r="BD38" s="125"/>
      <c r="BE38" s="125"/>
      <c r="BF38" s="125"/>
    </row>
    <row r="39" spans="1:58" x14ac:dyDescent="0.25">
      <c r="A39" s="127">
        <v>1978</v>
      </c>
      <c r="B39" s="125" t="s">
        <v>629</v>
      </c>
      <c r="C39" s="125">
        <v>89419855.829999998</v>
      </c>
      <c r="D39" s="125">
        <v>53699544.5</v>
      </c>
      <c r="E39" s="125">
        <v>35720311.329999998</v>
      </c>
      <c r="F39" s="125">
        <v>22305070.969999999</v>
      </c>
      <c r="G39" s="125">
        <v>22640641.609999999</v>
      </c>
      <c r="H39" s="125">
        <v>16582791.52</v>
      </c>
      <c r="I39" s="125">
        <v>14829796.439999999</v>
      </c>
      <c r="J39" s="125">
        <v>13061555.289999999</v>
      </c>
      <c r="K39" s="125">
        <v>54053229.57</v>
      </c>
      <c r="L39" s="125"/>
      <c r="W39" s="123">
        <v>1978</v>
      </c>
      <c r="X39" s="123" t="s">
        <v>629</v>
      </c>
      <c r="Y39" s="125">
        <v>158829619.25999999</v>
      </c>
      <c r="Z39" s="125">
        <v>136076609.71000001</v>
      </c>
      <c r="AA39" s="125">
        <v>65757903.469999999</v>
      </c>
      <c r="AB39" s="125">
        <v>70318706.239999995</v>
      </c>
      <c r="AC39" s="125">
        <v>35873884.109999999</v>
      </c>
      <c r="AD39" s="125">
        <v>32947688.920000002</v>
      </c>
      <c r="AE39" s="125">
        <v>23862706.66</v>
      </c>
      <c r="AF39" s="125">
        <v>22978966.989999998</v>
      </c>
      <c r="AG39" s="125">
        <v>43166372.579999998</v>
      </c>
      <c r="AH39" s="125">
        <v>79789362.569999993</v>
      </c>
      <c r="AJ39" s="123" t="s">
        <v>99</v>
      </c>
      <c r="AK39" s="125">
        <v>173957288.27000001</v>
      </c>
      <c r="AL39" s="125">
        <v>148146185.40000001</v>
      </c>
      <c r="AM39" s="125">
        <v>71865221.579999998</v>
      </c>
      <c r="AN39" s="125">
        <v>76280963.819999993</v>
      </c>
      <c r="AO39" s="125">
        <v>36161188.509999998</v>
      </c>
      <c r="AP39" s="125">
        <v>39050844.566666663</v>
      </c>
      <c r="AQ39" s="125">
        <v>28771441.899999995</v>
      </c>
      <c r="AR39" s="125">
        <v>22164645.690000001</v>
      </c>
      <c r="AS39" s="125">
        <v>47809167.603333332</v>
      </c>
      <c r="AT39" s="125">
        <v>89986932.156666651</v>
      </c>
      <c r="AV39" s="125"/>
      <c r="AW39" s="125"/>
      <c r="AX39" s="125"/>
      <c r="AY39" s="125"/>
      <c r="AZ39" s="125"/>
      <c r="BA39" s="125"/>
      <c r="BB39" s="125"/>
      <c r="BC39" s="125"/>
      <c r="BD39" s="125"/>
      <c r="BE39" s="125"/>
      <c r="BF39" s="125"/>
    </row>
    <row r="40" spans="1:58" x14ac:dyDescent="0.25">
      <c r="A40" s="127">
        <v>1978</v>
      </c>
      <c r="B40" s="125" t="s">
        <v>628</v>
      </c>
      <c r="C40" s="125">
        <v>84959268.75</v>
      </c>
      <c r="D40" s="125">
        <v>51706464.880000003</v>
      </c>
      <c r="E40" s="125">
        <v>33252803.870000001</v>
      </c>
      <c r="F40" s="125">
        <v>22661960.670000002</v>
      </c>
      <c r="G40" s="125">
        <v>21380496.079999998</v>
      </c>
      <c r="H40" s="125">
        <v>15160317.34</v>
      </c>
      <c r="I40" s="125">
        <v>13778800.380000001</v>
      </c>
      <c r="J40" s="125">
        <v>11977694.279999999</v>
      </c>
      <c r="K40" s="125">
        <v>50319613.799999997</v>
      </c>
      <c r="L40" s="125"/>
      <c r="W40" s="123">
        <v>1978</v>
      </c>
      <c r="X40" s="123" t="s">
        <v>628</v>
      </c>
      <c r="Y40" s="125">
        <v>159031918.53999999</v>
      </c>
      <c r="Z40" s="125">
        <v>136229615.56999999</v>
      </c>
      <c r="AA40" s="125">
        <v>65824361.030000001</v>
      </c>
      <c r="AB40" s="125">
        <v>70405254.540000007</v>
      </c>
      <c r="AC40" s="125">
        <v>35891979.350000001</v>
      </c>
      <c r="AD40" s="125">
        <v>33007329.390000001</v>
      </c>
      <c r="AE40" s="125">
        <v>23931006.329999998</v>
      </c>
      <c r="AF40" s="125">
        <v>22962404.120000001</v>
      </c>
      <c r="AG40" s="125">
        <v>43239199.350000001</v>
      </c>
      <c r="AH40" s="125">
        <v>79900739.840000004</v>
      </c>
      <c r="AJ40" s="123" t="s">
        <v>100</v>
      </c>
      <c r="AK40" s="125">
        <v>174449469.17666668</v>
      </c>
      <c r="AL40" s="125">
        <v>148497225.88333333</v>
      </c>
      <c r="AM40" s="125">
        <v>72048096.530000001</v>
      </c>
      <c r="AN40" s="125">
        <v>76449129.353333339</v>
      </c>
      <c r="AO40" s="125">
        <v>35995370.706666671</v>
      </c>
      <c r="AP40" s="125">
        <v>39235318.099999994</v>
      </c>
      <c r="AQ40" s="125">
        <v>29092969.526666667</v>
      </c>
      <c r="AR40" s="125">
        <v>22156948.516666666</v>
      </c>
      <c r="AS40" s="125">
        <v>47968862.326666676</v>
      </c>
      <c r="AT40" s="125">
        <v>90485236.143333331</v>
      </c>
      <c r="AV40" s="125"/>
      <c r="AW40" s="125"/>
      <c r="AX40" s="125"/>
      <c r="AY40" s="125"/>
      <c r="AZ40" s="125"/>
      <c r="BA40" s="125"/>
      <c r="BB40" s="125"/>
      <c r="BC40" s="125"/>
      <c r="BD40" s="125"/>
      <c r="BE40" s="125"/>
      <c r="BF40" s="125"/>
    </row>
    <row r="41" spans="1:58" x14ac:dyDescent="0.25">
      <c r="A41" s="127">
        <v>1978</v>
      </c>
      <c r="B41" s="125" t="s">
        <v>627</v>
      </c>
      <c r="C41" s="125">
        <v>85352835.650000006</v>
      </c>
      <c r="D41" s="125">
        <v>51875208.799999997</v>
      </c>
      <c r="E41" s="125">
        <v>33477626.850000001</v>
      </c>
      <c r="F41" s="125">
        <v>22556272.969999999</v>
      </c>
      <c r="G41" s="125">
        <v>21489392.43</v>
      </c>
      <c r="H41" s="125">
        <v>15180628.789999999</v>
      </c>
      <c r="I41" s="125">
        <v>13956019.109999999</v>
      </c>
      <c r="J41" s="125">
        <v>12170522.35</v>
      </c>
      <c r="K41" s="125">
        <v>50626040.329999998</v>
      </c>
      <c r="L41" s="125"/>
      <c r="W41" s="123">
        <v>1978</v>
      </c>
      <c r="X41" s="123" t="s">
        <v>627</v>
      </c>
      <c r="Y41" s="125">
        <v>159226333.44</v>
      </c>
      <c r="Z41" s="125">
        <v>136386709.63999999</v>
      </c>
      <c r="AA41" s="125">
        <v>65900389.340000004</v>
      </c>
      <c r="AB41" s="125">
        <v>70486320.299999997</v>
      </c>
      <c r="AC41" s="125">
        <v>35905385.439999998</v>
      </c>
      <c r="AD41" s="125">
        <v>33094412.670000002</v>
      </c>
      <c r="AE41" s="125">
        <v>23989149.32</v>
      </c>
      <c r="AF41" s="125">
        <v>22940442.379999999</v>
      </c>
      <c r="AG41" s="125">
        <v>43296943.630000003</v>
      </c>
      <c r="AH41" s="125">
        <v>80024004.370000005</v>
      </c>
      <c r="AJ41" s="123" t="s">
        <v>101</v>
      </c>
      <c r="AK41" s="125">
        <v>174950154.72333333</v>
      </c>
      <c r="AL41" s="125">
        <v>148843181.96666667</v>
      </c>
      <c r="AM41" s="125">
        <v>72231917.146666661</v>
      </c>
      <c r="AN41" s="125">
        <v>76611264.820000008</v>
      </c>
      <c r="AO41" s="125">
        <v>35822884.976666667</v>
      </c>
      <c r="AP41" s="125">
        <v>39423835.543333337</v>
      </c>
      <c r="AQ41" s="125">
        <v>29411405.810000002</v>
      </c>
      <c r="AR41" s="125">
        <v>22165073.693333335</v>
      </c>
      <c r="AS41" s="125">
        <v>48126954.699999996</v>
      </c>
      <c r="AT41" s="125">
        <v>91000315.046666667</v>
      </c>
      <c r="AV41" s="125"/>
      <c r="AW41" s="125"/>
      <c r="AX41" s="125"/>
      <c r="AY41" s="125"/>
      <c r="AZ41" s="125"/>
      <c r="BA41" s="125"/>
      <c r="BB41" s="125"/>
      <c r="BC41" s="125"/>
      <c r="BD41" s="125"/>
      <c r="BE41" s="125"/>
      <c r="BF41" s="125"/>
    </row>
    <row r="42" spans="1:58" x14ac:dyDescent="0.25">
      <c r="A42" s="127">
        <v>1978</v>
      </c>
      <c r="B42" s="125" t="s">
        <v>626</v>
      </c>
      <c r="C42" s="125">
        <v>90883375.200000003</v>
      </c>
      <c r="D42" s="125">
        <v>53325963.280000001</v>
      </c>
      <c r="E42" s="125">
        <v>37557411.920000002</v>
      </c>
      <c r="F42" s="125">
        <v>20703803.98</v>
      </c>
      <c r="G42" s="125">
        <v>23848898.329999998</v>
      </c>
      <c r="H42" s="125">
        <v>17495592.469999999</v>
      </c>
      <c r="I42" s="125">
        <v>15578019.76</v>
      </c>
      <c r="J42" s="125">
        <v>13257060.66</v>
      </c>
      <c r="K42" s="125">
        <v>56922510.560000002</v>
      </c>
      <c r="L42" s="125"/>
      <c r="W42" s="123">
        <v>1978</v>
      </c>
      <c r="X42" s="123" t="s">
        <v>626</v>
      </c>
      <c r="Y42" s="125">
        <v>159446773.58000001</v>
      </c>
      <c r="Z42" s="125">
        <v>136549765.80000001</v>
      </c>
      <c r="AA42" s="125">
        <v>65983775.280000001</v>
      </c>
      <c r="AB42" s="125">
        <v>70565990.519999996</v>
      </c>
      <c r="AC42" s="125">
        <v>35919000.159999996</v>
      </c>
      <c r="AD42" s="125">
        <v>33181155.809999999</v>
      </c>
      <c r="AE42" s="125">
        <v>24048555.82</v>
      </c>
      <c r="AF42" s="125">
        <v>22920164.870000001</v>
      </c>
      <c r="AG42" s="125">
        <v>43377896.920000002</v>
      </c>
      <c r="AH42" s="125">
        <v>80149876.5</v>
      </c>
      <c r="AJ42" s="123" t="s">
        <v>102</v>
      </c>
      <c r="AK42" s="125">
        <v>175678797.03999999</v>
      </c>
      <c r="AL42" s="125">
        <v>149449246.27666667</v>
      </c>
      <c r="AM42" s="125">
        <v>72558866.439999998</v>
      </c>
      <c r="AN42" s="125">
        <v>76890379.836666659</v>
      </c>
      <c r="AO42" s="125">
        <v>35706508.046666667</v>
      </c>
      <c r="AP42" s="125">
        <v>39713735</v>
      </c>
      <c r="AQ42" s="125">
        <v>29772621.873333335</v>
      </c>
      <c r="AR42" s="125">
        <v>22204131.120000001</v>
      </c>
      <c r="AS42" s="125">
        <v>48281801</v>
      </c>
      <c r="AT42" s="125">
        <v>91690487.99333334</v>
      </c>
      <c r="AV42" s="125"/>
      <c r="AW42" s="125"/>
      <c r="AX42" s="125"/>
      <c r="AY42" s="125"/>
      <c r="AZ42" s="125"/>
      <c r="BA42" s="125"/>
      <c r="BB42" s="125"/>
      <c r="BC42" s="125"/>
      <c r="BD42" s="125"/>
      <c r="BE42" s="125"/>
      <c r="BF42" s="125"/>
    </row>
    <row r="43" spans="1:58" x14ac:dyDescent="0.25">
      <c r="A43" s="127">
        <v>1978</v>
      </c>
      <c r="B43" s="125" t="s">
        <v>625</v>
      </c>
      <c r="C43" s="125">
        <v>92509598.530000001</v>
      </c>
      <c r="D43" s="125">
        <v>54051286.740000002</v>
      </c>
      <c r="E43" s="125">
        <v>38458311.789999999</v>
      </c>
      <c r="F43" s="125">
        <v>21229463.710000001</v>
      </c>
      <c r="G43" s="125">
        <v>24333607.030000001</v>
      </c>
      <c r="H43" s="125">
        <v>17744396.219999999</v>
      </c>
      <c r="I43" s="125">
        <v>15734187.52</v>
      </c>
      <c r="J43" s="125">
        <v>13467944.050000001</v>
      </c>
      <c r="K43" s="125">
        <v>57812190.770000003</v>
      </c>
      <c r="L43" s="125"/>
      <c r="W43" s="123">
        <v>1978</v>
      </c>
      <c r="X43" s="123" t="s">
        <v>625</v>
      </c>
      <c r="Y43" s="125">
        <v>159706793.55000001</v>
      </c>
      <c r="Z43" s="125">
        <v>136749579.52000001</v>
      </c>
      <c r="AA43" s="125">
        <v>66348817.850000001</v>
      </c>
      <c r="AB43" s="125">
        <v>70400761.670000002</v>
      </c>
      <c r="AC43" s="125">
        <v>35931013.299999997</v>
      </c>
      <c r="AD43" s="125">
        <v>33282851.66</v>
      </c>
      <c r="AE43" s="125">
        <v>24104644.989999998</v>
      </c>
      <c r="AF43" s="125">
        <v>22909167.190000001</v>
      </c>
      <c r="AG43" s="125">
        <v>43479116.409999996</v>
      </c>
      <c r="AH43" s="125">
        <v>80296663.840000004</v>
      </c>
      <c r="AJ43" s="123" t="s">
        <v>103</v>
      </c>
      <c r="AK43" s="125">
        <v>176125334.25</v>
      </c>
      <c r="AL43" s="125">
        <v>149774657.75999999</v>
      </c>
      <c r="AM43" s="125">
        <v>72725118.203333333</v>
      </c>
      <c r="AN43" s="125">
        <v>77049539.556666657</v>
      </c>
      <c r="AO43" s="125">
        <v>35509857.053333335</v>
      </c>
      <c r="AP43" s="125">
        <v>39905673.476666667</v>
      </c>
      <c r="AQ43" s="125">
        <v>30093301.060000002</v>
      </c>
      <c r="AR43" s="125">
        <v>22212765.803333331</v>
      </c>
      <c r="AS43" s="125">
        <v>48403736.856666662</v>
      </c>
      <c r="AT43" s="125">
        <v>92211740.339999989</v>
      </c>
      <c r="AV43" s="125"/>
      <c r="AW43" s="125"/>
      <c r="AX43" s="125"/>
      <c r="AY43" s="125"/>
      <c r="AZ43" s="125"/>
      <c r="BA43" s="125"/>
      <c r="BB43" s="125"/>
      <c r="BC43" s="125"/>
      <c r="BD43" s="125"/>
      <c r="BE43" s="125"/>
      <c r="BF43" s="125"/>
    </row>
    <row r="44" spans="1:58" x14ac:dyDescent="0.25">
      <c r="A44" s="127">
        <v>1978</v>
      </c>
      <c r="B44" s="125" t="s">
        <v>624</v>
      </c>
      <c r="C44" s="125">
        <v>92592280.469999999</v>
      </c>
      <c r="D44" s="125">
        <v>53923110.789999999</v>
      </c>
      <c r="E44" s="125">
        <v>38669169.68</v>
      </c>
      <c r="F44" s="125">
        <v>20948516.149999999</v>
      </c>
      <c r="G44" s="125">
        <v>24310148.809999999</v>
      </c>
      <c r="H44" s="125">
        <v>17713128.309999999</v>
      </c>
      <c r="I44" s="125">
        <v>15853213.380000001</v>
      </c>
      <c r="J44" s="125">
        <v>13767273.82</v>
      </c>
      <c r="K44" s="125">
        <v>57876490.5</v>
      </c>
      <c r="L44" s="125"/>
      <c r="W44" s="123">
        <v>1978</v>
      </c>
      <c r="X44" s="123" t="s">
        <v>624</v>
      </c>
      <c r="Y44" s="125">
        <v>159916417.61000001</v>
      </c>
      <c r="Z44" s="125">
        <v>136915016.94999999</v>
      </c>
      <c r="AA44" s="125">
        <v>66173188.420000002</v>
      </c>
      <c r="AB44" s="125">
        <v>70741828.530000001</v>
      </c>
      <c r="AC44" s="125">
        <v>35947466.789999999</v>
      </c>
      <c r="AD44" s="125">
        <v>33371856.739999998</v>
      </c>
      <c r="AE44" s="125">
        <v>24164293.440000001</v>
      </c>
      <c r="AF44" s="125">
        <v>22888011.68</v>
      </c>
      <c r="AG44" s="125">
        <v>43544788.960000001</v>
      </c>
      <c r="AH44" s="125">
        <v>80424161.859999999</v>
      </c>
      <c r="AJ44" s="123" t="s">
        <v>104</v>
      </c>
      <c r="AK44" s="125">
        <v>176595411.87666667</v>
      </c>
      <c r="AL44" s="125">
        <v>150101721.76666665</v>
      </c>
      <c r="AM44" s="125">
        <v>72891386.050000012</v>
      </c>
      <c r="AN44" s="125">
        <v>77210335.716666669</v>
      </c>
      <c r="AO44" s="125">
        <v>35318470.030000001</v>
      </c>
      <c r="AP44" s="125">
        <v>40090488.943333335</v>
      </c>
      <c r="AQ44" s="125">
        <v>30409772.706666667</v>
      </c>
      <c r="AR44" s="125">
        <v>22228745.106666666</v>
      </c>
      <c r="AS44" s="125">
        <v>48547935.090000004</v>
      </c>
      <c r="AT44" s="125">
        <v>92729006.75666666</v>
      </c>
      <c r="AV44" s="125"/>
      <c r="AW44" s="125"/>
      <c r="AX44" s="125"/>
      <c r="AY44" s="125"/>
      <c r="AZ44" s="125"/>
      <c r="BA44" s="125"/>
      <c r="BB44" s="125"/>
      <c r="BC44" s="125"/>
      <c r="BD44" s="125"/>
      <c r="BE44" s="125"/>
      <c r="BF44" s="125"/>
    </row>
    <row r="45" spans="1:58" x14ac:dyDescent="0.25">
      <c r="A45" s="127">
        <v>1978</v>
      </c>
      <c r="B45" s="125" t="s">
        <v>623</v>
      </c>
      <c r="C45" s="125">
        <v>92893310.790000007</v>
      </c>
      <c r="D45" s="125">
        <v>53756860.960000001</v>
      </c>
      <c r="E45" s="125">
        <v>39136449.829999998</v>
      </c>
      <c r="F45" s="125">
        <v>20927275.719999999</v>
      </c>
      <c r="G45" s="125">
        <v>24446214.52</v>
      </c>
      <c r="H45" s="125">
        <v>17875829.859999999</v>
      </c>
      <c r="I45" s="125">
        <v>15886366.77</v>
      </c>
      <c r="J45" s="125">
        <v>13757623.92</v>
      </c>
      <c r="K45" s="125">
        <v>58208411.149999999</v>
      </c>
      <c r="L45" s="125"/>
      <c r="W45" s="123">
        <v>1978</v>
      </c>
      <c r="X45" s="123" t="s">
        <v>623</v>
      </c>
      <c r="Y45" s="125">
        <v>160144389.09</v>
      </c>
      <c r="Z45" s="125">
        <v>137093651.03999999</v>
      </c>
      <c r="AA45" s="125">
        <v>66266032.210000001</v>
      </c>
      <c r="AB45" s="125">
        <v>70827618.829999998</v>
      </c>
      <c r="AC45" s="125">
        <v>35966978.810000002</v>
      </c>
      <c r="AD45" s="125">
        <v>33466649.969999999</v>
      </c>
      <c r="AE45" s="125">
        <v>24225811.510000002</v>
      </c>
      <c r="AF45" s="125">
        <v>22867791.289999999</v>
      </c>
      <c r="AG45" s="125">
        <v>43617157.509999998</v>
      </c>
      <c r="AH45" s="125">
        <v>80560252.769999996</v>
      </c>
      <c r="AJ45" s="123" t="s">
        <v>105</v>
      </c>
      <c r="AK45" s="125">
        <v>177132521.54333332</v>
      </c>
      <c r="AL45" s="125">
        <v>150473570.31000003</v>
      </c>
      <c r="AM45" s="125">
        <v>73095176.073333338</v>
      </c>
      <c r="AN45" s="125">
        <v>77378394.236666664</v>
      </c>
      <c r="AO45" s="125">
        <v>35154799.18</v>
      </c>
      <c r="AP45" s="125">
        <v>40284572.303333335</v>
      </c>
      <c r="AQ45" s="125">
        <v>30727555.153333336</v>
      </c>
      <c r="AR45" s="125">
        <v>22256891.309999999</v>
      </c>
      <c r="AS45" s="125">
        <v>48708703.596666671</v>
      </c>
      <c r="AT45" s="125">
        <v>93269018.766666666</v>
      </c>
      <c r="AV45" s="125"/>
      <c r="AW45" s="125"/>
      <c r="AX45" s="125"/>
      <c r="AY45" s="125"/>
      <c r="AZ45" s="125"/>
      <c r="BA45" s="125"/>
      <c r="BB45" s="125"/>
      <c r="BC45" s="125"/>
      <c r="BD45" s="125"/>
      <c r="BE45" s="125"/>
      <c r="BF45" s="125"/>
    </row>
    <row r="46" spans="1:58" x14ac:dyDescent="0.25">
      <c r="A46" s="127">
        <v>1979</v>
      </c>
      <c r="B46" s="125" t="s">
        <v>633</v>
      </c>
      <c r="C46" s="125">
        <v>90118346.219999999</v>
      </c>
      <c r="D46" s="125">
        <v>52395263.119999997</v>
      </c>
      <c r="E46" s="125">
        <v>37723083.100000001</v>
      </c>
      <c r="F46" s="125">
        <v>19894564.940000001</v>
      </c>
      <c r="G46" s="125">
        <v>23686813.149999999</v>
      </c>
      <c r="H46" s="125">
        <v>17424542.079999998</v>
      </c>
      <c r="I46" s="125">
        <v>15630793.51</v>
      </c>
      <c r="J46" s="125">
        <v>13481632.539999999</v>
      </c>
      <c r="K46" s="125">
        <v>56742148.740000002</v>
      </c>
      <c r="L46" s="125"/>
      <c r="W46" s="123">
        <v>1979</v>
      </c>
      <c r="X46" s="123" t="s">
        <v>633</v>
      </c>
      <c r="Y46" s="125">
        <v>160354568.69</v>
      </c>
      <c r="Z46" s="125">
        <v>137264192.02000001</v>
      </c>
      <c r="AA46" s="125">
        <v>66360568.060000002</v>
      </c>
      <c r="AB46" s="125">
        <v>70903623.959999993</v>
      </c>
      <c r="AC46" s="125">
        <v>35980483.259999998</v>
      </c>
      <c r="AD46" s="125">
        <v>33559092.619999997</v>
      </c>
      <c r="AE46" s="125">
        <v>24289587.449999999</v>
      </c>
      <c r="AF46" s="125">
        <v>22847966.620000001</v>
      </c>
      <c r="AG46" s="125">
        <v>43677438.740000002</v>
      </c>
      <c r="AH46" s="125">
        <v>80696646.689999998</v>
      </c>
      <c r="AJ46" s="123" t="s">
        <v>106</v>
      </c>
      <c r="AK46" s="125">
        <v>177522348.18666667</v>
      </c>
      <c r="AL46" s="125">
        <v>150734371.13999999</v>
      </c>
      <c r="AM46" s="125">
        <v>73144091.689999998</v>
      </c>
      <c r="AN46" s="125">
        <v>77590279.450000003</v>
      </c>
      <c r="AO46" s="125">
        <v>34891012.016666673</v>
      </c>
      <c r="AP46" s="125">
        <v>40339479.589999996</v>
      </c>
      <c r="AQ46" s="125">
        <v>30973458.243333336</v>
      </c>
      <c r="AR46" s="125">
        <v>22373287.900000002</v>
      </c>
      <c r="AS46" s="125">
        <v>48945110.436666667</v>
      </c>
      <c r="AT46" s="125">
        <v>93686225.733333349</v>
      </c>
      <c r="AV46" s="125"/>
      <c r="AW46" s="125"/>
      <c r="AX46" s="125"/>
      <c r="AY46" s="125"/>
      <c r="AZ46" s="125"/>
      <c r="BA46" s="125"/>
      <c r="BB46" s="125"/>
      <c r="BC46" s="125"/>
      <c r="BD46" s="125"/>
      <c r="BE46" s="125"/>
      <c r="BF46" s="125"/>
    </row>
    <row r="47" spans="1:58" x14ac:dyDescent="0.25">
      <c r="A47" s="127">
        <v>1979</v>
      </c>
      <c r="B47" s="125" t="s">
        <v>632</v>
      </c>
      <c r="C47" s="125">
        <v>90509554.980000004</v>
      </c>
      <c r="D47" s="125">
        <v>52396431.759999998</v>
      </c>
      <c r="E47" s="125">
        <v>38113123.219999999</v>
      </c>
      <c r="F47" s="125">
        <v>20054408.34</v>
      </c>
      <c r="G47" s="125">
        <v>23930200.859999999</v>
      </c>
      <c r="H47" s="125">
        <v>17631786.670000002</v>
      </c>
      <c r="I47" s="125">
        <v>15533951.359999999</v>
      </c>
      <c r="J47" s="125">
        <v>13359207.75</v>
      </c>
      <c r="K47" s="125">
        <v>57095938.890000001</v>
      </c>
      <c r="L47" s="125"/>
      <c r="W47" s="123">
        <v>1979</v>
      </c>
      <c r="X47" s="123" t="s">
        <v>632</v>
      </c>
      <c r="Y47" s="125">
        <v>160539286.47</v>
      </c>
      <c r="Z47" s="125">
        <v>137416848.44</v>
      </c>
      <c r="AA47" s="125">
        <v>66438023.090000004</v>
      </c>
      <c r="AB47" s="125">
        <v>70978825.349999994</v>
      </c>
      <c r="AC47" s="125">
        <v>35992967.439999998</v>
      </c>
      <c r="AD47" s="125">
        <v>33645034.460000001</v>
      </c>
      <c r="AE47" s="125">
        <v>24347638.379999999</v>
      </c>
      <c r="AF47" s="125">
        <v>22825318.510000002</v>
      </c>
      <c r="AG47" s="125">
        <v>43728327.68</v>
      </c>
      <c r="AH47" s="125">
        <v>80817991.349999994</v>
      </c>
      <c r="AJ47" s="123" t="s">
        <v>107</v>
      </c>
      <c r="AK47" s="125">
        <v>177946386.37666667</v>
      </c>
      <c r="AL47" s="125">
        <v>151037139.86666664</v>
      </c>
      <c r="AM47" s="125">
        <v>73305549.583333328</v>
      </c>
      <c r="AN47" s="125">
        <v>77731590.283333346</v>
      </c>
      <c r="AO47" s="125">
        <v>34693165.733333334</v>
      </c>
      <c r="AP47" s="125">
        <v>40585101.403333336</v>
      </c>
      <c r="AQ47" s="125">
        <v>31222515.366666663</v>
      </c>
      <c r="AR47" s="125">
        <v>22392917.183333334</v>
      </c>
      <c r="AS47" s="125">
        <v>49052686.689999998</v>
      </c>
      <c r="AT47" s="125">
        <v>94200533.953333333</v>
      </c>
      <c r="AV47" s="125"/>
      <c r="AW47" s="125"/>
      <c r="AX47" s="125"/>
      <c r="AY47" s="125"/>
      <c r="AZ47" s="125"/>
      <c r="BA47" s="125"/>
      <c r="BB47" s="125"/>
      <c r="BC47" s="125"/>
      <c r="BD47" s="125"/>
      <c r="BE47" s="125"/>
      <c r="BF47" s="125"/>
    </row>
    <row r="48" spans="1:58" x14ac:dyDescent="0.25">
      <c r="A48" s="127">
        <v>1979</v>
      </c>
      <c r="B48" s="125" t="s">
        <v>622</v>
      </c>
      <c r="C48" s="125">
        <v>91553984.25</v>
      </c>
      <c r="D48" s="125">
        <v>53187453.670000002</v>
      </c>
      <c r="E48" s="125">
        <v>38366530.579999998</v>
      </c>
      <c r="F48" s="125">
        <v>20254422.760000002</v>
      </c>
      <c r="G48" s="125">
        <v>24211724.91</v>
      </c>
      <c r="H48" s="125">
        <v>18018423.370000001</v>
      </c>
      <c r="I48" s="125">
        <v>15618854.83</v>
      </c>
      <c r="J48" s="125">
        <v>13450558.380000001</v>
      </c>
      <c r="K48" s="125">
        <v>57849003.109999999</v>
      </c>
      <c r="L48" s="125"/>
      <c r="W48" s="123">
        <v>1979</v>
      </c>
      <c r="X48" s="123" t="s">
        <v>622</v>
      </c>
      <c r="Y48" s="125">
        <v>160757972.12</v>
      </c>
      <c r="Z48" s="125">
        <v>137581971.27000001</v>
      </c>
      <c r="AA48" s="125">
        <v>66525139.740000002</v>
      </c>
      <c r="AB48" s="125">
        <v>71056831.530000001</v>
      </c>
      <c r="AC48" s="125">
        <v>36015055.159999996</v>
      </c>
      <c r="AD48" s="125">
        <v>33723916.32</v>
      </c>
      <c r="AE48" s="125">
        <v>24406438.32</v>
      </c>
      <c r="AF48" s="125">
        <v>22806092.510000002</v>
      </c>
      <c r="AG48" s="125">
        <v>43806469.810000002</v>
      </c>
      <c r="AH48" s="125">
        <v>80936447.150000006</v>
      </c>
      <c r="AJ48" s="123" t="s">
        <v>108</v>
      </c>
      <c r="AK48" s="125">
        <v>178409719.58333334</v>
      </c>
      <c r="AL48" s="125">
        <v>151339811.78666666</v>
      </c>
      <c r="AM48" s="125">
        <v>73444347.166666672</v>
      </c>
      <c r="AN48" s="125">
        <v>77895464.61999999</v>
      </c>
      <c r="AO48" s="125">
        <v>34493348.649999999</v>
      </c>
      <c r="AP48" s="125">
        <v>40818734.136666663</v>
      </c>
      <c r="AQ48" s="125">
        <v>31473953.063333333</v>
      </c>
      <c r="AR48" s="125">
        <v>22420677.473333329</v>
      </c>
      <c r="AS48" s="125">
        <v>49203006.259999998</v>
      </c>
      <c r="AT48" s="125">
        <v>94713364.673333347</v>
      </c>
      <c r="AV48" s="125"/>
      <c r="AW48" s="125"/>
      <c r="AX48" s="125"/>
      <c r="AY48" s="125"/>
      <c r="AZ48" s="125"/>
      <c r="BA48" s="125"/>
      <c r="BB48" s="125"/>
      <c r="BC48" s="125"/>
      <c r="BD48" s="125"/>
      <c r="BE48" s="125"/>
      <c r="BF48" s="125"/>
    </row>
    <row r="49" spans="1:58" x14ac:dyDescent="0.25">
      <c r="A49" s="127">
        <v>1979</v>
      </c>
      <c r="B49" s="125" t="s">
        <v>631</v>
      </c>
      <c r="C49" s="125">
        <v>90267724.319999993</v>
      </c>
      <c r="D49" s="125">
        <v>52990134.939999998</v>
      </c>
      <c r="E49" s="125">
        <v>37277589.380000003</v>
      </c>
      <c r="F49" s="125">
        <v>20387594.210000001</v>
      </c>
      <c r="G49" s="125">
        <v>24027008.239999998</v>
      </c>
      <c r="H49" s="125">
        <v>17489934.629999999</v>
      </c>
      <c r="I49" s="125">
        <v>15143303.67</v>
      </c>
      <c r="J49" s="125">
        <v>13219883.57</v>
      </c>
      <c r="K49" s="125">
        <v>56660246.539999999</v>
      </c>
      <c r="L49" s="125"/>
      <c r="W49" s="123">
        <v>1979</v>
      </c>
      <c r="X49" s="123" t="s">
        <v>631</v>
      </c>
      <c r="Y49" s="125">
        <v>160969366.30000001</v>
      </c>
      <c r="Z49" s="125">
        <v>137748638.38</v>
      </c>
      <c r="AA49" s="125">
        <v>66614136.759999998</v>
      </c>
      <c r="AB49" s="125">
        <v>71134501.620000005</v>
      </c>
      <c r="AC49" s="125">
        <v>36031890.009999998</v>
      </c>
      <c r="AD49" s="125">
        <v>33812490.170000002</v>
      </c>
      <c r="AE49" s="125">
        <v>24466274.34</v>
      </c>
      <c r="AF49" s="125">
        <v>22785273.109999999</v>
      </c>
      <c r="AG49" s="125">
        <v>43873438.670000002</v>
      </c>
      <c r="AH49" s="125">
        <v>81064037.620000005</v>
      </c>
      <c r="AJ49" s="123" t="s">
        <v>109</v>
      </c>
      <c r="AK49" s="125">
        <v>178940716.73333332</v>
      </c>
      <c r="AL49" s="125">
        <v>151718208.79999998</v>
      </c>
      <c r="AM49" s="125">
        <v>73645296.856666669</v>
      </c>
      <c r="AN49" s="125">
        <v>78072911.943333328</v>
      </c>
      <c r="AO49" s="125">
        <v>34331351.210000001</v>
      </c>
      <c r="AP49" s="125">
        <v>40934965.369999997</v>
      </c>
      <c r="AQ49" s="125">
        <v>31843722.186666667</v>
      </c>
      <c r="AR49" s="125">
        <v>22479669.733333334</v>
      </c>
      <c r="AS49" s="125">
        <v>49351008.233333342</v>
      </c>
      <c r="AT49" s="125">
        <v>95258357.290000007</v>
      </c>
      <c r="AV49" s="125"/>
      <c r="AW49" s="125"/>
      <c r="AX49" s="125"/>
      <c r="AY49" s="125"/>
      <c r="AZ49" s="125"/>
      <c r="BA49" s="125"/>
      <c r="BB49" s="125"/>
      <c r="BC49" s="125"/>
      <c r="BD49" s="125"/>
      <c r="BE49" s="125"/>
      <c r="BF49" s="125"/>
    </row>
    <row r="50" spans="1:58" x14ac:dyDescent="0.25">
      <c r="A50" s="127">
        <v>1979</v>
      </c>
      <c r="B50" s="125" t="s">
        <v>630</v>
      </c>
      <c r="C50" s="125">
        <v>92724813.420000002</v>
      </c>
      <c r="D50" s="125">
        <v>54364851.469999999</v>
      </c>
      <c r="E50" s="125">
        <v>38359961.950000003</v>
      </c>
      <c r="F50" s="125">
        <v>20817643.219999999</v>
      </c>
      <c r="G50" s="125">
        <v>24670857.25</v>
      </c>
      <c r="H50" s="125">
        <v>18127943.57</v>
      </c>
      <c r="I50" s="125">
        <v>15556495.789999999</v>
      </c>
      <c r="J50" s="125">
        <v>13551873.59</v>
      </c>
      <c r="K50" s="125">
        <v>58355296.609999999</v>
      </c>
      <c r="L50" s="125"/>
      <c r="W50" s="123">
        <v>1979</v>
      </c>
      <c r="X50" s="123" t="s">
        <v>630</v>
      </c>
      <c r="Y50" s="125">
        <v>161181883.11000001</v>
      </c>
      <c r="Z50" s="125">
        <v>137915039.11000001</v>
      </c>
      <c r="AA50" s="125">
        <v>66697140.82</v>
      </c>
      <c r="AB50" s="125">
        <v>71217898.290000007</v>
      </c>
      <c r="AC50" s="125">
        <v>36047299.920000002</v>
      </c>
      <c r="AD50" s="125">
        <v>33901184.479999997</v>
      </c>
      <c r="AE50" s="125">
        <v>24526070.059999999</v>
      </c>
      <c r="AF50" s="125">
        <v>22764868.829999998</v>
      </c>
      <c r="AG50" s="125">
        <v>43942459.82</v>
      </c>
      <c r="AH50" s="125">
        <v>81192123.370000005</v>
      </c>
      <c r="AJ50" s="123" t="s">
        <v>110</v>
      </c>
      <c r="AK50" s="125">
        <v>179818573.49000001</v>
      </c>
      <c r="AL50" s="125">
        <v>152561682.31999999</v>
      </c>
      <c r="AM50" s="125">
        <v>74184200.316666663</v>
      </c>
      <c r="AN50" s="125">
        <v>78377482.00333333</v>
      </c>
      <c r="AO50" s="125">
        <v>34262468.669999994</v>
      </c>
      <c r="AP50" s="125">
        <v>41458699.226666667</v>
      </c>
      <c r="AQ50" s="125">
        <v>32130051.723333333</v>
      </c>
      <c r="AR50" s="125">
        <v>22635687.243333336</v>
      </c>
      <c r="AS50" s="125">
        <v>49331666.626666665</v>
      </c>
      <c r="AT50" s="125">
        <v>96224438.193333328</v>
      </c>
      <c r="AV50" s="125"/>
      <c r="AW50" s="125"/>
      <c r="AX50" s="125"/>
      <c r="AY50" s="125"/>
      <c r="AZ50" s="125"/>
      <c r="BA50" s="125"/>
      <c r="BB50" s="125"/>
      <c r="BC50" s="125"/>
      <c r="BD50" s="125"/>
      <c r="BE50" s="125"/>
      <c r="BF50" s="125"/>
    </row>
    <row r="51" spans="1:58" x14ac:dyDescent="0.25">
      <c r="A51" s="127">
        <v>1979</v>
      </c>
      <c r="B51" s="125" t="s">
        <v>629</v>
      </c>
      <c r="C51" s="125">
        <v>91284943.390000001</v>
      </c>
      <c r="D51" s="125">
        <v>54545713.960000001</v>
      </c>
      <c r="E51" s="125">
        <v>36739229.43</v>
      </c>
      <c r="F51" s="125">
        <v>22410678.98</v>
      </c>
      <c r="G51" s="125">
        <v>23665957.039999999</v>
      </c>
      <c r="H51" s="125">
        <v>17213091.260000002</v>
      </c>
      <c r="I51" s="125">
        <v>14870704.199999999</v>
      </c>
      <c r="J51" s="125">
        <v>13124511.91</v>
      </c>
      <c r="K51" s="125">
        <v>55749752.5</v>
      </c>
      <c r="L51" s="125"/>
      <c r="W51" s="123">
        <v>1979</v>
      </c>
      <c r="X51" s="123" t="s">
        <v>629</v>
      </c>
      <c r="Y51" s="125">
        <v>161393110.61000001</v>
      </c>
      <c r="Z51" s="125">
        <v>138084339.5</v>
      </c>
      <c r="AA51" s="125">
        <v>66782702.159999996</v>
      </c>
      <c r="AB51" s="125">
        <v>71301637.340000004</v>
      </c>
      <c r="AC51" s="125">
        <v>36063677.07</v>
      </c>
      <c r="AD51" s="125">
        <v>33991780.649999999</v>
      </c>
      <c r="AE51" s="125">
        <v>24586400.27</v>
      </c>
      <c r="AF51" s="125">
        <v>22744517.789999999</v>
      </c>
      <c r="AG51" s="125">
        <v>44006734.829999998</v>
      </c>
      <c r="AH51" s="125">
        <v>81322698.709999993</v>
      </c>
      <c r="AJ51" s="123" t="s">
        <v>111</v>
      </c>
      <c r="AK51" s="125">
        <v>180318040.02999997</v>
      </c>
      <c r="AL51" s="125">
        <v>152876810.90333334</v>
      </c>
      <c r="AM51" s="125">
        <v>74342665.316666663</v>
      </c>
      <c r="AN51" s="125">
        <v>78534145.586666659</v>
      </c>
      <c r="AO51" s="125">
        <v>34142201.373333335</v>
      </c>
      <c r="AP51" s="125">
        <v>41656556.653333336</v>
      </c>
      <c r="AQ51" s="125">
        <v>32388703.670000002</v>
      </c>
      <c r="AR51" s="125">
        <v>22671573.106666669</v>
      </c>
      <c r="AS51" s="125">
        <v>49459005.226666667</v>
      </c>
      <c r="AT51" s="125">
        <v>96716833.430000007</v>
      </c>
      <c r="AV51" s="125"/>
      <c r="AW51" s="125"/>
      <c r="AX51" s="125"/>
      <c r="AY51" s="125"/>
      <c r="AZ51" s="125"/>
      <c r="BA51" s="125"/>
      <c r="BB51" s="125"/>
      <c r="BC51" s="125"/>
      <c r="BD51" s="125"/>
      <c r="BE51" s="125"/>
      <c r="BF51" s="125"/>
    </row>
    <row r="52" spans="1:58" x14ac:dyDescent="0.25">
      <c r="A52" s="127">
        <v>1979</v>
      </c>
      <c r="B52" s="125" t="s">
        <v>628</v>
      </c>
      <c r="C52" s="125">
        <v>87956631.939999998</v>
      </c>
      <c r="D52" s="125">
        <v>52950342.149999999</v>
      </c>
      <c r="E52" s="125">
        <v>35006289.789999999</v>
      </c>
      <c r="F52" s="125">
        <v>23180169.91</v>
      </c>
      <c r="G52" s="125">
        <v>22540603.300000001</v>
      </c>
      <c r="H52" s="125">
        <v>16046192.15</v>
      </c>
      <c r="I52" s="125">
        <v>13947846.699999999</v>
      </c>
      <c r="J52" s="125">
        <v>12241819.880000001</v>
      </c>
      <c r="K52" s="125">
        <v>52534642.149999999</v>
      </c>
      <c r="L52" s="125"/>
      <c r="W52" s="123">
        <v>1979</v>
      </c>
      <c r="X52" s="123" t="s">
        <v>628</v>
      </c>
      <c r="Y52" s="125">
        <v>161603756.46000001</v>
      </c>
      <c r="Z52" s="125">
        <v>138248246.63999999</v>
      </c>
      <c r="AA52" s="125">
        <v>66865994.409999996</v>
      </c>
      <c r="AB52" s="125">
        <v>71382252.230000004</v>
      </c>
      <c r="AC52" s="125">
        <v>36085744.560000002</v>
      </c>
      <c r="AD52" s="125">
        <v>34074206.380000003</v>
      </c>
      <c r="AE52" s="125">
        <v>24643198.629999999</v>
      </c>
      <c r="AF52" s="125">
        <v>22723525.039999999</v>
      </c>
      <c r="AG52" s="125">
        <v>44077081.850000001</v>
      </c>
      <c r="AH52" s="125">
        <v>81440930.049999997</v>
      </c>
      <c r="AJ52" s="123" t="s">
        <v>112</v>
      </c>
      <c r="AK52" s="125">
        <v>180828712.86666334</v>
      </c>
      <c r="AL52" s="125">
        <v>153253599.39000002</v>
      </c>
      <c r="AM52" s="125">
        <v>74523803.243333325</v>
      </c>
      <c r="AN52" s="125">
        <v>78729796.146666661</v>
      </c>
      <c r="AO52" s="125">
        <v>33972052.769999996</v>
      </c>
      <c r="AP52" s="125">
        <v>41880701.986666672</v>
      </c>
      <c r="AQ52" s="125">
        <v>32664298.603333335</v>
      </c>
      <c r="AR52" s="125">
        <v>22750508.586666662</v>
      </c>
      <c r="AS52" s="125">
        <v>49561150.919999994</v>
      </c>
      <c r="AT52" s="125">
        <v>97295509.176666662</v>
      </c>
      <c r="AV52" s="125"/>
      <c r="AW52" s="125"/>
      <c r="AX52" s="125"/>
      <c r="AY52" s="125"/>
      <c r="AZ52" s="125"/>
      <c r="BA52" s="125"/>
      <c r="BB52" s="125"/>
      <c r="BC52" s="125"/>
      <c r="BD52" s="125"/>
      <c r="BE52" s="125"/>
      <c r="BF52" s="125"/>
    </row>
    <row r="53" spans="1:58" x14ac:dyDescent="0.25">
      <c r="A53" s="127">
        <v>1979</v>
      </c>
      <c r="B53" s="125" t="s">
        <v>627</v>
      </c>
      <c r="C53" s="125">
        <v>88114772.120000005</v>
      </c>
      <c r="D53" s="125">
        <v>52945464.619999997</v>
      </c>
      <c r="E53" s="125">
        <v>35169307.5</v>
      </c>
      <c r="F53" s="125">
        <v>22362675.309999999</v>
      </c>
      <c r="G53" s="125">
        <v>22933664.91</v>
      </c>
      <c r="H53" s="125">
        <v>16153694.619999999</v>
      </c>
      <c r="I53" s="125">
        <v>14197982.689999999</v>
      </c>
      <c r="J53" s="125">
        <v>12466754.59</v>
      </c>
      <c r="K53" s="125">
        <v>53285342.219999999</v>
      </c>
      <c r="L53" s="125"/>
      <c r="W53" s="123">
        <v>1979</v>
      </c>
      <c r="X53" s="123" t="s">
        <v>627</v>
      </c>
      <c r="Y53" s="125">
        <v>161800881.47</v>
      </c>
      <c r="Z53" s="125">
        <v>138396294.16</v>
      </c>
      <c r="AA53" s="125">
        <v>66941253.969999999</v>
      </c>
      <c r="AB53" s="125">
        <v>71455040.189999998</v>
      </c>
      <c r="AC53" s="125">
        <v>36085261.560000002</v>
      </c>
      <c r="AD53" s="125">
        <v>34167707.5</v>
      </c>
      <c r="AE53" s="125">
        <v>24695721.170000002</v>
      </c>
      <c r="AF53" s="125">
        <v>22704174.370000001</v>
      </c>
      <c r="AG53" s="125">
        <v>44148016.869999997</v>
      </c>
      <c r="AH53" s="125">
        <v>81567603.040000007</v>
      </c>
      <c r="AJ53" s="123" t="s">
        <v>113</v>
      </c>
      <c r="AK53" s="125">
        <v>181362358.18999997</v>
      </c>
      <c r="AL53" s="125">
        <v>153643477.25</v>
      </c>
      <c r="AM53" s="125">
        <v>74742199.726666659</v>
      </c>
      <c r="AN53" s="125">
        <v>78901277.523333326</v>
      </c>
      <c r="AO53" s="125">
        <v>33880009.369999997</v>
      </c>
      <c r="AP53" s="125">
        <v>41922975.42666667</v>
      </c>
      <c r="AQ53" s="125">
        <v>33016726.333333332</v>
      </c>
      <c r="AR53" s="125">
        <v>22870870.793333333</v>
      </c>
      <c r="AS53" s="125">
        <v>49671776.266666673</v>
      </c>
      <c r="AT53" s="125">
        <v>97810572.553333327</v>
      </c>
      <c r="AV53" s="125"/>
      <c r="AW53" s="125"/>
      <c r="AX53" s="125"/>
      <c r="AY53" s="125"/>
      <c r="AZ53" s="125"/>
      <c r="BA53" s="125"/>
      <c r="BB53" s="125"/>
      <c r="BC53" s="125"/>
      <c r="BD53" s="125"/>
      <c r="BE53" s="125"/>
      <c r="BF53" s="125"/>
    </row>
    <row r="54" spans="1:58" x14ac:dyDescent="0.25">
      <c r="A54" s="127">
        <v>1979</v>
      </c>
      <c r="B54" s="125" t="s">
        <v>626</v>
      </c>
      <c r="C54" s="125">
        <v>93441009.640000001</v>
      </c>
      <c r="D54" s="125">
        <v>54445833.490000002</v>
      </c>
      <c r="E54" s="125">
        <v>38995176.149999999</v>
      </c>
      <c r="F54" s="125">
        <v>20828181.859999999</v>
      </c>
      <c r="G54" s="125">
        <v>25094450.5</v>
      </c>
      <c r="H54" s="125">
        <v>18289058.210000001</v>
      </c>
      <c r="I54" s="125">
        <v>15614809.9</v>
      </c>
      <c r="J54" s="125">
        <v>13614509.17</v>
      </c>
      <c r="K54" s="125">
        <v>58998318.609999999</v>
      </c>
      <c r="L54" s="125"/>
      <c r="W54" s="123">
        <v>1979</v>
      </c>
      <c r="X54" s="123" t="s">
        <v>626</v>
      </c>
      <c r="Y54" s="125">
        <v>162013368.75</v>
      </c>
      <c r="Z54" s="125">
        <v>138559130.15000001</v>
      </c>
      <c r="AA54" s="125">
        <v>67022559.829999998</v>
      </c>
      <c r="AB54" s="125">
        <v>71536570.319999993</v>
      </c>
      <c r="AC54" s="125">
        <v>36090740.109999999</v>
      </c>
      <c r="AD54" s="125">
        <v>34267976.219999999</v>
      </c>
      <c r="AE54" s="125">
        <v>24749490.420000002</v>
      </c>
      <c r="AF54" s="125">
        <v>22685627.579999998</v>
      </c>
      <c r="AG54" s="125">
        <v>44219534.420000002</v>
      </c>
      <c r="AH54" s="125">
        <v>81703094.219999999</v>
      </c>
      <c r="AJ54" s="123" t="s">
        <v>114</v>
      </c>
      <c r="AK54" s="125">
        <v>181998591.60666665</v>
      </c>
      <c r="AL54" s="125">
        <v>154104624.50333333</v>
      </c>
      <c r="AM54" s="125">
        <v>74999677.793333337</v>
      </c>
      <c r="AN54" s="125">
        <v>79104946.709999993</v>
      </c>
      <c r="AO54" s="125">
        <v>33726167.219999999</v>
      </c>
      <c r="AP54" s="125">
        <v>42178743.280000001</v>
      </c>
      <c r="AQ54" s="125">
        <v>33314150.223333333</v>
      </c>
      <c r="AR54" s="125">
        <v>22960070.360000003</v>
      </c>
      <c r="AS54" s="125">
        <v>49819460.523333333</v>
      </c>
      <c r="AT54" s="125">
        <v>98452963.863333344</v>
      </c>
      <c r="AV54" s="125"/>
      <c r="AW54" s="125"/>
      <c r="AX54" s="125"/>
      <c r="AY54" s="125"/>
      <c r="AZ54" s="125"/>
      <c r="BA54" s="125"/>
      <c r="BB54" s="125"/>
      <c r="BC54" s="125"/>
      <c r="BD54" s="125"/>
      <c r="BE54" s="125"/>
      <c r="BF54" s="125"/>
    </row>
    <row r="55" spans="1:58" x14ac:dyDescent="0.25">
      <c r="A55" s="127">
        <v>1979</v>
      </c>
      <c r="B55" s="125" t="s">
        <v>625</v>
      </c>
      <c r="C55" s="125">
        <v>94268467.950000003</v>
      </c>
      <c r="D55" s="125">
        <v>54493438.049999997</v>
      </c>
      <c r="E55" s="125">
        <v>39775029.899999999</v>
      </c>
      <c r="F55" s="125">
        <v>21007225.98</v>
      </c>
      <c r="G55" s="125">
        <v>25342015.059999999</v>
      </c>
      <c r="H55" s="125">
        <v>18574889.870000001</v>
      </c>
      <c r="I55" s="125">
        <v>15642096.029999999</v>
      </c>
      <c r="J55" s="125">
        <v>13702241.01</v>
      </c>
      <c r="K55" s="125">
        <v>59559000.960000001</v>
      </c>
      <c r="L55" s="125"/>
      <c r="W55" s="123">
        <v>1979</v>
      </c>
      <c r="X55" s="123" t="s">
        <v>625</v>
      </c>
      <c r="Y55" s="125">
        <v>162375172.12</v>
      </c>
      <c r="Z55" s="125">
        <v>138854521.28</v>
      </c>
      <c r="AA55" s="125">
        <v>67161367.969999999</v>
      </c>
      <c r="AB55" s="125">
        <v>71693153.310000002</v>
      </c>
      <c r="AC55" s="125">
        <v>36129308.469999999</v>
      </c>
      <c r="AD55" s="125">
        <v>34388976.18</v>
      </c>
      <c r="AE55" s="125">
        <v>24843014.82</v>
      </c>
      <c r="AF55" s="125">
        <v>22692617.359999999</v>
      </c>
      <c r="AG55" s="125">
        <v>44321255.289999999</v>
      </c>
      <c r="AH55" s="125">
        <v>81924608.359999999</v>
      </c>
      <c r="AJ55" s="123" t="s">
        <v>115</v>
      </c>
      <c r="AK55" s="125">
        <v>182525064.83000001</v>
      </c>
      <c r="AL55" s="125">
        <v>154487355.14333335</v>
      </c>
      <c r="AM55" s="125">
        <v>75181293.709999993</v>
      </c>
      <c r="AN55" s="125">
        <v>79306061.433333337</v>
      </c>
      <c r="AO55" s="125">
        <v>33646698.870000005</v>
      </c>
      <c r="AP55" s="125">
        <v>42266526.116666667</v>
      </c>
      <c r="AQ55" s="125">
        <v>33631877.42666667</v>
      </c>
      <c r="AR55" s="125">
        <v>23092987.83666667</v>
      </c>
      <c r="AS55" s="125">
        <v>49886974.580000006</v>
      </c>
      <c r="AT55" s="125">
        <v>98991391.379999995</v>
      </c>
      <c r="AV55" s="125"/>
      <c r="AW55" s="125"/>
      <c r="AX55" s="125"/>
      <c r="AY55" s="125"/>
      <c r="AZ55" s="125"/>
      <c r="BA55" s="125"/>
      <c r="BB55" s="125"/>
      <c r="BC55" s="125"/>
      <c r="BD55" s="125"/>
      <c r="BE55" s="125"/>
      <c r="BF55" s="125"/>
    </row>
    <row r="56" spans="1:58" x14ac:dyDescent="0.25">
      <c r="A56" s="127">
        <v>1979</v>
      </c>
      <c r="B56" s="125" t="s">
        <v>624</v>
      </c>
      <c r="C56" s="125">
        <v>94413711.189999998</v>
      </c>
      <c r="D56" s="125">
        <v>54157533.939999998</v>
      </c>
      <c r="E56" s="125">
        <v>40256177.25</v>
      </c>
      <c r="F56" s="125">
        <v>21047022.34</v>
      </c>
      <c r="G56" s="125">
        <v>25325623.960000001</v>
      </c>
      <c r="H56" s="125">
        <v>18497224.530000001</v>
      </c>
      <c r="I56" s="125">
        <v>15747559.380000001</v>
      </c>
      <c r="J56" s="125">
        <v>13796280.98</v>
      </c>
      <c r="K56" s="125">
        <v>59570407.869999997</v>
      </c>
      <c r="L56" s="125"/>
      <c r="W56" s="123">
        <v>1979</v>
      </c>
      <c r="X56" s="123" t="s">
        <v>624</v>
      </c>
      <c r="Y56" s="125">
        <v>162589401.33000001</v>
      </c>
      <c r="Z56" s="125">
        <v>139017476.28</v>
      </c>
      <c r="AA56" s="125">
        <v>67242740.370000005</v>
      </c>
      <c r="AB56" s="125">
        <v>71774735.909999996</v>
      </c>
      <c r="AC56" s="125">
        <v>36134570.189999998</v>
      </c>
      <c r="AD56" s="125">
        <v>34487014.789999999</v>
      </c>
      <c r="AE56" s="125">
        <v>24897776.890000001</v>
      </c>
      <c r="AF56" s="125">
        <v>22674949.079999998</v>
      </c>
      <c r="AG56" s="125">
        <v>44395090.380000003</v>
      </c>
      <c r="AH56" s="125">
        <v>82059740.760000005</v>
      </c>
      <c r="AJ56" s="123" t="s">
        <v>116</v>
      </c>
      <c r="AK56" s="125">
        <v>183013531.17333332</v>
      </c>
      <c r="AL56" s="125">
        <v>154821960.07666668</v>
      </c>
      <c r="AM56" s="125">
        <v>75359919.963333338</v>
      </c>
      <c r="AN56" s="125">
        <v>79462040.11333333</v>
      </c>
      <c r="AO56" s="125">
        <v>33550721.216666669</v>
      </c>
      <c r="AP56" s="125">
        <v>42357382.053333335</v>
      </c>
      <c r="AQ56" s="125">
        <v>33888993.026666671</v>
      </c>
      <c r="AR56" s="125">
        <v>23236974.276666667</v>
      </c>
      <c r="AS56" s="125">
        <v>49979460.599999994</v>
      </c>
      <c r="AT56" s="125">
        <v>99483349.356666669</v>
      </c>
      <c r="AV56" s="125"/>
      <c r="AW56" s="125"/>
      <c r="AX56" s="125"/>
      <c r="AY56" s="125"/>
      <c r="AZ56" s="125"/>
      <c r="BA56" s="125"/>
      <c r="BB56" s="125"/>
      <c r="BC56" s="125"/>
      <c r="BD56" s="125"/>
      <c r="BE56" s="125"/>
      <c r="BF56" s="125"/>
    </row>
    <row r="57" spans="1:58" x14ac:dyDescent="0.25">
      <c r="A57" s="127">
        <v>1979</v>
      </c>
      <c r="B57" s="125" t="s">
        <v>623</v>
      </c>
      <c r="C57" s="125">
        <v>94971487.030000001</v>
      </c>
      <c r="D57" s="125">
        <v>54487282.93</v>
      </c>
      <c r="E57" s="125">
        <v>40484204.100000001</v>
      </c>
      <c r="F57" s="125">
        <v>20982148.710000001</v>
      </c>
      <c r="G57" s="125">
        <v>25631829.25</v>
      </c>
      <c r="H57" s="125">
        <v>18714450.52</v>
      </c>
      <c r="I57" s="125">
        <v>15852515.960000001</v>
      </c>
      <c r="J57" s="125">
        <v>13790542.59</v>
      </c>
      <c r="K57" s="125">
        <v>60198795.729999997</v>
      </c>
      <c r="L57" s="125"/>
      <c r="W57" s="123">
        <v>1979</v>
      </c>
      <c r="X57" s="123" t="s">
        <v>623</v>
      </c>
      <c r="Y57" s="125">
        <v>162808770.12</v>
      </c>
      <c r="Z57" s="125">
        <v>139186769.59</v>
      </c>
      <c r="AA57" s="125">
        <v>67333621.219999999</v>
      </c>
      <c r="AB57" s="125">
        <v>71853148.370000005</v>
      </c>
      <c r="AC57" s="125">
        <v>36136131.219999999</v>
      </c>
      <c r="AD57" s="125">
        <v>34587618.979999997</v>
      </c>
      <c r="AE57" s="125">
        <v>24957998.82</v>
      </c>
      <c r="AF57" s="125">
        <v>22659197.52</v>
      </c>
      <c r="AG57" s="125">
        <v>44467823.579999998</v>
      </c>
      <c r="AH57" s="125">
        <v>82204815.319999993</v>
      </c>
      <c r="AJ57" s="123" t="s">
        <v>117</v>
      </c>
      <c r="AK57" s="125">
        <v>183466134.46333334</v>
      </c>
      <c r="AL57" s="125">
        <v>155163003.92333332</v>
      </c>
      <c r="AM57" s="125">
        <v>75539148.629999995</v>
      </c>
      <c r="AN57" s="125">
        <v>79623855.293333337</v>
      </c>
      <c r="AO57" s="125">
        <v>33363485.08666667</v>
      </c>
      <c r="AP57" s="125">
        <v>42403969.189999998</v>
      </c>
      <c r="AQ57" s="125">
        <v>34174901.646666668</v>
      </c>
      <c r="AR57" s="125">
        <v>23431692.366666671</v>
      </c>
      <c r="AS57" s="125">
        <v>50092086.173333339</v>
      </c>
      <c r="AT57" s="125">
        <v>100010563.20333333</v>
      </c>
      <c r="AV57" s="125"/>
      <c r="AW57" s="125"/>
      <c r="AX57" s="125"/>
      <c r="AY57" s="125"/>
      <c r="AZ57" s="125"/>
      <c r="BA57" s="125"/>
      <c r="BB57" s="125"/>
      <c r="BC57" s="125"/>
      <c r="BD57" s="125"/>
      <c r="BE57" s="125"/>
      <c r="BF57" s="125"/>
    </row>
    <row r="58" spans="1:58" x14ac:dyDescent="0.25">
      <c r="A58" s="127">
        <v>1980</v>
      </c>
      <c r="B58" s="125" t="s">
        <v>633</v>
      </c>
      <c r="C58" s="125">
        <v>93820899.590000004</v>
      </c>
      <c r="D58" s="125">
        <v>53818719.210000001</v>
      </c>
      <c r="E58" s="125">
        <v>40002180.380000003</v>
      </c>
      <c r="F58" s="125">
        <v>20273052.309999999</v>
      </c>
      <c r="G58" s="125">
        <v>25795181.530000001</v>
      </c>
      <c r="H58" s="125">
        <v>18403135.27</v>
      </c>
      <c r="I58" s="125">
        <v>15625052.449999999</v>
      </c>
      <c r="J58" s="125">
        <v>13724478.029999999</v>
      </c>
      <c r="K58" s="125">
        <v>59823369.25</v>
      </c>
      <c r="L58" s="125"/>
      <c r="W58" s="123">
        <v>1980</v>
      </c>
      <c r="X58" s="123" t="s">
        <v>633</v>
      </c>
      <c r="Y58" s="125">
        <v>166584892.93000001</v>
      </c>
      <c r="Z58" s="125">
        <v>142397407.72999999</v>
      </c>
      <c r="AA58" s="125">
        <v>68891012.870000005</v>
      </c>
      <c r="AB58" s="125">
        <v>73506394.859999999</v>
      </c>
      <c r="AC58" s="125">
        <v>37218000.450000003</v>
      </c>
      <c r="AD58" s="125">
        <v>35968890</v>
      </c>
      <c r="AE58" s="125">
        <v>25126656.699999999</v>
      </c>
      <c r="AF58" s="125">
        <v>22668789.120000001</v>
      </c>
      <c r="AG58" s="125">
        <v>45602556.659999996</v>
      </c>
      <c r="AH58" s="125">
        <v>83764335.819999993</v>
      </c>
      <c r="AJ58" s="123" t="s">
        <v>118</v>
      </c>
      <c r="AK58" s="125">
        <v>183965431.48666668</v>
      </c>
      <c r="AL58" s="125">
        <v>155498158.02000001</v>
      </c>
      <c r="AM58" s="125">
        <v>75733054.719999999</v>
      </c>
      <c r="AN58" s="125">
        <v>79765103.299999997</v>
      </c>
      <c r="AO58" s="125">
        <v>33200748.686666667</v>
      </c>
      <c r="AP58" s="125">
        <v>42525926.523333333</v>
      </c>
      <c r="AQ58" s="125">
        <v>34386661.5</v>
      </c>
      <c r="AR58" s="125">
        <v>23680392.219999999</v>
      </c>
      <c r="AS58" s="125">
        <v>50171702.556666672</v>
      </c>
      <c r="AT58" s="125">
        <v>100592980.24333334</v>
      </c>
      <c r="AV58" s="125"/>
      <c r="AW58" s="125"/>
      <c r="AX58" s="125"/>
      <c r="AY58" s="125"/>
      <c r="AZ58" s="125"/>
      <c r="BA58" s="125"/>
      <c r="BB58" s="125"/>
      <c r="BC58" s="125"/>
      <c r="BD58" s="125"/>
      <c r="BE58" s="125"/>
      <c r="BF58" s="125"/>
    </row>
    <row r="59" spans="1:58" x14ac:dyDescent="0.25">
      <c r="A59" s="127">
        <v>1980</v>
      </c>
      <c r="B59" s="125" t="s">
        <v>632</v>
      </c>
      <c r="C59" s="125">
        <v>93708317.599999994</v>
      </c>
      <c r="D59" s="125">
        <v>53711291.780000001</v>
      </c>
      <c r="E59" s="125">
        <v>39997025.82</v>
      </c>
      <c r="F59" s="125">
        <v>20229086.329999998</v>
      </c>
      <c r="G59" s="125">
        <v>25855073.890000001</v>
      </c>
      <c r="H59" s="125">
        <v>18431467.239999998</v>
      </c>
      <c r="I59" s="125">
        <v>15479822.16</v>
      </c>
      <c r="J59" s="125">
        <v>13712867.98</v>
      </c>
      <c r="K59" s="125">
        <v>59766363.289999999</v>
      </c>
      <c r="L59" s="125"/>
      <c r="W59" s="123">
        <v>1980</v>
      </c>
      <c r="X59" s="123" t="s">
        <v>632</v>
      </c>
      <c r="Y59" s="125">
        <v>166783740.24000001</v>
      </c>
      <c r="Z59" s="125">
        <v>142565435.44999999</v>
      </c>
      <c r="AA59" s="125">
        <v>68973077.689999998</v>
      </c>
      <c r="AB59" s="125">
        <v>73592357.760000005</v>
      </c>
      <c r="AC59" s="125">
        <v>37215878.200000003</v>
      </c>
      <c r="AD59" s="125">
        <v>36080300.619999997</v>
      </c>
      <c r="AE59" s="125">
        <v>25179000.780000001</v>
      </c>
      <c r="AF59" s="125">
        <v>22651272.300000001</v>
      </c>
      <c r="AG59" s="125">
        <v>45657288.340000004</v>
      </c>
      <c r="AH59" s="125">
        <v>83910573.700000003</v>
      </c>
      <c r="AJ59" s="123" t="s">
        <v>119</v>
      </c>
      <c r="AK59" s="125">
        <v>184386976.17333665</v>
      </c>
      <c r="AL59" s="125">
        <v>155840207.21000001</v>
      </c>
      <c r="AM59" s="125">
        <v>75907708.50999999</v>
      </c>
      <c r="AN59" s="125">
        <v>79932498.700000003</v>
      </c>
      <c r="AO59" s="125">
        <v>33073940.593333334</v>
      </c>
      <c r="AP59" s="125">
        <v>42548834.169999994</v>
      </c>
      <c r="AQ59" s="125">
        <v>34653691.826666661</v>
      </c>
      <c r="AR59" s="125">
        <v>23935606.98</v>
      </c>
      <c r="AS59" s="125">
        <v>50174902.603333332</v>
      </c>
      <c r="AT59" s="125">
        <v>101138132.97666667</v>
      </c>
      <c r="AV59" s="125"/>
      <c r="AW59" s="125"/>
      <c r="AX59" s="125"/>
      <c r="AY59" s="125"/>
      <c r="AZ59" s="125"/>
      <c r="BA59" s="125"/>
      <c r="BB59" s="125"/>
      <c r="BC59" s="125"/>
      <c r="BD59" s="125"/>
      <c r="BE59" s="125"/>
      <c r="BF59" s="125"/>
    </row>
    <row r="60" spans="1:58" x14ac:dyDescent="0.25">
      <c r="A60" s="127">
        <v>1980</v>
      </c>
      <c r="B60" s="125" t="s">
        <v>622</v>
      </c>
      <c r="C60" s="125">
        <v>94293510.900000006</v>
      </c>
      <c r="D60" s="125">
        <v>54237716.340000004</v>
      </c>
      <c r="E60" s="125">
        <v>40055794.560000002</v>
      </c>
      <c r="F60" s="125">
        <v>20464290.329999998</v>
      </c>
      <c r="G60" s="125">
        <v>25980711.09</v>
      </c>
      <c r="H60" s="125">
        <v>18677022.969999999</v>
      </c>
      <c r="I60" s="125">
        <v>15507603.890000001</v>
      </c>
      <c r="J60" s="125">
        <v>13663882.619999999</v>
      </c>
      <c r="K60" s="125">
        <v>60165337.950000003</v>
      </c>
      <c r="L60" s="125"/>
      <c r="W60" s="123">
        <v>1980</v>
      </c>
      <c r="X60" s="123" t="s">
        <v>622</v>
      </c>
      <c r="Y60" s="125">
        <v>166974040.11000001</v>
      </c>
      <c r="Z60" s="125">
        <v>142721567.63</v>
      </c>
      <c r="AA60" s="125">
        <v>69055105.150000006</v>
      </c>
      <c r="AB60" s="125">
        <v>73666462.480000004</v>
      </c>
      <c r="AC60" s="125">
        <v>37217791.57</v>
      </c>
      <c r="AD60" s="125">
        <v>36171074.390000001</v>
      </c>
      <c r="AE60" s="125">
        <v>25243549.190000001</v>
      </c>
      <c r="AF60" s="125">
        <v>22629651.949999999</v>
      </c>
      <c r="AG60" s="125">
        <v>45711973.009999998</v>
      </c>
      <c r="AH60" s="125">
        <v>84044275.530000001</v>
      </c>
      <c r="AJ60" s="123" t="s">
        <v>120</v>
      </c>
      <c r="AK60" s="125">
        <v>184839848.22999999</v>
      </c>
      <c r="AL60" s="125">
        <v>156208463.03333333</v>
      </c>
      <c r="AM60" s="125">
        <v>76111142.730000004</v>
      </c>
      <c r="AN60" s="125">
        <v>80097320.303333327</v>
      </c>
      <c r="AO60" s="125">
        <v>32863878.743333336</v>
      </c>
      <c r="AP60" s="125">
        <v>42698537.633333333</v>
      </c>
      <c r="AQ60" s="125">
        <v>34886237.860000007</v>
      </c>
      <c r="AR60" s="125">
        <v>24116056.783333335</v>
      </c>
      <c r="AS60" s="125">
        <v>50275137.210000001</v>
      </c>
      <c r="AT60" s="125">
        <v>101700832.27666666</v>
      </c>
      <c r="AV60" s="125"/>
      <c r="AW60" s="125"/>
      <c r="AX60" s="125"/>
      <c r="AY60" s="125"/>
      <c r="AZ60" s="125"/>
      <c r="BA60" s="125"/>
      <c r="BB60" s="125"/>
      <c r="BC60" s="125"/>
      <c r="BD60" s="125"/>
      <c r="BE60" s="125"/>
      <c r="BF60" s="125"/>
    </row>
    <row r="61" spans="1:58" x14ac:dyDescent="0.25">
      <c r="A61" s="127">
        <v>1980</v>
      </c>
      <c r="B61" s="125" t="s">
        <v>631</v>
      </c>
      <c r="C61" s="125">
        <v>93250278.939999998</v>
      </c>
      <c r="D61" s="125">
        <v>53825031.649999999</v>
      </c>
      <c r="E61" s="125">
        <v>39425247.289999999</v>
      </c>
      <c r="F61" s="125">
        <v>20454556.359999999</v>
      </c>
      <c r="G61" s="125">
        <v>25693047.350000001</v>
      </c>
      <c r="H61" s="125">
        <v>18270793.890000001</v>
      </c>
      <c r="I61" s="125">
        <v>15210877.970000001</v>
      </c>
      <c r="J61" s="125">
        <v>13621003.369999999</v>
      </c>
      <c r="K61" s="125">
        <v>59174719.210000001</v>
      </c>
      <c r="L61" s="125"/>
      <c r="W61" s="123">
        <v>1980</v>
      </c>
      <c r="X61" s="123" t="s">
        <v>631</v>
      </c>
      <c r="Y61" s="125">
        <v>167168972.24000001</v>
      </c>
      <c r="Z61" s="125">
        <v>142886488.02000001</v>
      </c>
      <c r="AA61" s="125">
        <v>69130550.069999993</v>
      </c>
      <c r="AB61" s="125">
        <v>73755937.950000003</v>
      </c>
      <c r="AC61" s="125">
        <v>37221580.030000001</v>
      </c>
      <c r="AD61" s="125">
        <v>36259663.57</v>
      </c>
      <c r="AE61" s="125">
        <v>25317771.879999999</v>
      </c>
      <c r="AF61" s="125">
        <v>22614651.48</v>
      </c>
      <c r="AG61" s="125">
        <v>45755305.280000001</v>
      </c>
      <c r="AH61" s="125">
        <v>84192086.930000007</v>
      </c>
      <c r="AJ61" s="123" t="s">
        <v>121</v>
      </c>
      <c r="AK61" s="125">
        <v>185253005.31666669</v>
      </c>
      <c r="AL61" s="125">
        <v>156451340.35666665</v>
      </c>
      <c r="AM61" s="125">
        <v>76230338.393333331</v>
      </c>
      <c r="AN61" s="125">
        <v>80221001.963333338</v>
      </c>
      <c r="AO61" s="125">
        <v>32716944.116666663</v>
      </c>
      <c r="AP61" s="125">
        <v>42676245.423333332</v>
      </c>
      <c r="AQ61" s="125">
        <v>35190988.976666667</v>
      </c>
      <c r="AR61" s="125">
        <v>24282700.846666664</v>
      </c>
      <c r="AS61" s="125">
        <v>50386125.953333326</v>
      </c>
      <c r="AT61" s="125">
        <v>102149935.24666667</v>
      </c>
      <c r="AV61" s="125"/>
      <c r="AW61" s="125"/>
      <c r="AX61" s="125"/>
      <c r="AY61" s="125"/>
      <c r="AZ61" s="125"/>
      <c r="BA61" s="125"/>
      <c r="BB61" s="125"/>
      <c r="BC61" s="125"/>
      <c r="BD61" s="125"/>
      <c r="BE61" s="125"/>
      <c r="BF61" s="125"/>
    </row>
    <row r="62" spans="1:58" x14ac:dyDescent="0.25">
      <c r="A62" s="127">
        <v>1980</v>
      </c>
      <c r="B62" s="125" t="s">
        <v>630</v>
      </c>
      <c r="C62" s="125">
        <v>94500780.549999997</v>
      </c>
      <c r="D62" s="125">
        <v>54433969.789999999</v>
      </c>
      <c r="E62" s="125">
        <v>40066810.759999998</v>
      </c>
      <c r="F62" s="125">
        <v>20716937.059999999</v>
      </c>
      <c r="G62" s="125">
        <v>25917172.399999999</v>
      </c>
      <c r="H62" s="125">
        <v>18702704.440000001</v>
      </c>
      <c r="I62" s="125">
        <v>15419752.810000001</v>
      </c>
      <c r="J62" s="125">
        <v>13744213.84</v>
      </c>
      <c r="K62" s="125">
        <v>60039629.649999999</v>
      </c>
      <c r="L62" s="125"/>
      <c r="W62" s="123">
        <v>1980</v>
      </c>
      <c r="X62" s="123" t="s">
        <v>630</v>
      </c>
      <c r="Y62" s="125">
        <v>167408147.77000001</v>
      </c>
      <c r="Z62" s="125">
        <v>143087851.46000001</v>
      </c>
      <c r="AA62" s="125">
        <v>69235231.219999999</v>
      </c>
      <c r="AB62" s="125">
        <v>73852620.239999995</v>
      </c>
      <c r="AC62" s="125">
        <v>37239588.710000001</v>
      </c>
      <c r="AD62" s="125">
        <v>36353422.390000001</v>
      </c>
      <c r="AE62" s="125">
        <v>25398777.379999999</v>
      </c>
      <c r="AF62" s="125">
        <v>22600611.199999999</v>
      </c>
      <c r="AG62" s="125">
        <v>45815748.090000004</v>
      </c>
      <c r="AH62" s="125">
        <v>84352810.969999999</v>
      </c>
      <c r="AJ62" s="123" t="s">
        <v>122</v>
      </c>
      <c r="AK62" s="125">
        <v>185772691.81000337</v>
      </c>
      <c r="AL62" s="125">
        <v>156809316.22000334</v>
      </c>
      <c r="AM62" s="125">
        <v>76402411.286666676</v>
      </c>
      <c r="AN62" s="125">
        <v>80406904.933333337</v>
      </c>
      <c r="AO62" s="125">
        <v>32523669.16333333</v>
      </c>
      <c r="AP62" s="125">
        <v>42774149.490000002</v>
      </c>
      <c r="AQ62" s="125">
        <v>35553175.273333333</v>
      </c>
      <c r="AR62" s="125">
        <v>24498655.363333333</v>
      </c>
      <c r="AS62" s="125">
        <v>50423042.520000003</v>
      </c>
      <c r="AT62" s="125">
        <v>102825980.12666667</v>
      </c>
      <c r="AV62" s="125"/>
      <c r="AW62" s="125"/>
      <c r="AX62" s="125"/>
      <c r="AY62" s="125"/>
      <c r="AZ62" s="125"/>
      <c r="BA62" s="125"/>
      <c r="BB62" s="125"/>
      <c r="BC62" s="125"/>
      <c r="BD62" s="125"/>
      <c r="BE62" s="125"/>
      <c r="BF62" s="125"/>
    </row>
    <row r="63" spans="1:58" x14ac:dyDescent="0.25">
      <c r="A63" s="127">
        <v>1980</v>
      </c>
      <c r="B63" s="125" t="s">
        <v>629</v>
      </c>
      <c r="C63" s="125">
        <v>93120158.870000005</v>
      </c>
      <c r="D63" s="125">
        <v>54759877.899999999</v>
      </c>
      <c r="E63" s="125">
        <v>38360280.969999999</v>
      </c>
      <c r="F63" s="125">
        <v>22238030.23</v>
      </c>
      <c r="G63" s="125">
        <v>24835154.32</v>
      </c>
      <c r="H63" s="125">
        <v>17917468.920000002</v>
      </c>
      <c r="I63" s="125">
        <v>14755959.83</v>
      </c>
      <c r="J63" s="125">
        <v>13373545.57</v>
      </c>
      <c r="K63" s="125">
        <v>57508583.07</v>
      </c>
      <c r="L63" s="125"/>
      <c r="W63" s="123">
        <v>1980</v>
      </c>
      <c r="X63" s="123" t="s">
        <v>629</v>
      </c>
      <c r="Y63" s="125">
        <v>167673178.90000001</v>
      </c>
      <c r="Z63" s="125">
        <v>143303326.77000001</v>
      </c>
      <c r="AA63" s="125">
        <v>69347690.780000001</v>
      </c>
      <c r="AB63" s="125">
        <v>73955635.989999995</v>
      </c>
      <c r="AC63" s="125">
        <v>37258412.859999999</v>
      </c>
      <c r="AD63" s="125">
        <v>36463533.520000003</v>
      </c>
      <c r="AE63" s="125">
        <v>25480890.640000001</v>
      </c>
      <c r="AF63" s="125">
        <v>22585631.309999999</v>
      </c>
      <c r="AG63" s="125">
        <v>45884710.57</v>
      </c>
      <c r="AH63" s="125">
        <v>84530055.469999999</v>
      </c>
      <c r="AJ63" s="123" t="s">
        <v>123</v>
      </c>
      <c r="AK63" s="125">
        <v>186177807.39333335</v>
      </c>
      <c r="AL63" s="125">
        <v>157050915.65333334</v>
      </c>
      <c r="AM63" s="125">
        <v>76534824.38666667</v>
      </c>
      <c r="AN63" s="125">
        <v>80516091.266666666</v>
      </c>
      <c r="AO63" s="125">
        <v>32370731.606666666</v>
      </c>
      <c r="AP63" s="125">
        <v>42851122.169999994</v>
      </c>
      <c r="AQ63" s="125">
        <v>35770174.283333331</v>
      </c>
      <c r="AR63" s="125">
        <v>24665287.133333337</v>
      </c>
      <c r="AS63" s="125">
        <v>50520492.199999996</v>
      </c>
      <c r="AT63" s="125">
        <v>103286583.58666666</v>
      </c>
      <c r="AV63" s="125"/>
      <c r="AW63" s="125"/>
      <c r="AX63" s="125"/>
      <c r="AY63" s="125"/>
      <c r="AZ63" s="125"/>
      <c r="BA63" s="125"/>
      <c r="BB63" s="125"/>
      <c r="BC63" s="125"/>
      <c r="BD63" s="125"/>
      <c r="BE63" s="125"/>
      <c r="BF63" s="125"/>
    </row>
    <row r="64" spans="1:58" x14ac:dyDescent="0.25">
      <c r="A64" s="127">
        <v>1980</v>
      </c>
      <c r="B64" s="125" t="s">
        <v>628</v>
      </c>
      <c r="C64" s="125">
        <v>88085916.299999997</v>
      </c>
      <c r="D64" s="125">
        <v>52333844.950000003</v>
      </c>
      <c r="E64" s="125">
        <v>35752071.350000001</v>
      </c>
      <c r="F64" s="125">
        <v>22761487.02</v>
      </c>
      <c r="G64" s="125">
        <v>23209503.670000002</v>
      </c>
      <c r="H64" s="125">
        <v>16266597.130000001</v>
      </c>
      <c r="I64" s="125">
        <v>13417596</v>
      </c>
      <c r="J64" s="125">
        <v>12430732.48</v>
      </c>
      <c r="K64" s="125">
        <v>52893696.799999997</v>
      </c>
      <c r="L64" s="125"/>
      <c r="W64" s="123">
        <v>1980</v>
      </c>
      <c r="X64" s="123" t="s">
        <v>628</v>
      </c>
      <c r="Y64" s="125">
        <v>167932960.12</v>
      </c>
      <c r="Z64" s="125">
        <v>143482842.09</v>
      </c>
      <c r="AA64" s="125">
        <v>69412819.870000005</v>
      </c>
      <c r="AB64" s="125">
        <v>74070022.219999999</v>
      </c>
      <c r="AC64" s="125">
        <v>37270261.469999999</v>
      </c>
      <c r="AD64" s="125">
        <v>36575050.859999999</v>
      </c>
      <c r="AE64" s="125">
        <v>25553799.84</v>
      </c>
      <c r="AF64" s="125">
        <v>22561648.129999999</v>
      </c>
      <c r="AG64" s="125">
        <v>45972199.82</v>
      </c>
      <c r="AH64" s="125">
        <v>84690498.829999998</v>
      </c>
      <c r="AJ64" s="123" t="s">
        <v>124</v>
      </c>
      <c r="AK64" s="125">
        <v>186602369.31333336</v>
      </c>
      <c r="AL64" s="125">
        <v>157388680.18332997</v>
      </c>
      <c r="AM64" s="125">
        <v>76726268.899999991</v>
      </c>
      <c r="AN64" s="125">
        <v>80662411.283333331</v>
      </c>
      <c r="AO64" s="125">
        <v>32149980.133333337</v>
      </c>
      <c r="AP64" s="125">
        <v>42895274.82</v>
      </c>
      <c r="AQ64" s="125">
        <v>36112450.616666667</v>
      </c>
      <c r="AR64" s="125">
        <v>24802764.313333333</v>
      </c>
      <c r="AS64" s="125">
        <v>50641899.43</v>
      </c>
      <c r="AT64" s="125">
        <v>103810489.75</v>
      </c>
      <c r="AV64" s="125"/>
      <c r="AW64" s="125"/>
      <c r="AX64" s="125"/>
      <c r="AY64" s="125"/>
      <c r="AZ64" s="125"/>
      <c r="BA64" s="125"/>
      <c r="BB64" s="125"/>
      <c r="BC64" s="125"/>
      <c r="BD64" s="125"/>
      <c r="BE64" s="125"/>
      <c r="BF64" s="125"/>
    </row>
    <row r="65" spans="1:58" x14ac:dyDescent="0.25">
      <c r="A65" s="127">
        <v>1980</v>
      </c>
      <c r="B65" s="125" t="s">
        <v>627</v>
      </c>
      <c r="C65" s="125">
        <v>89136396.859999999</v>
      </c>
      <c r="D65" s="125">
        <v>52811950.950000003</v>
      </c>
      <c r="E65" s="125">
        <v>36324445.909999996</v>
      </c>
      <c r="F65" s="125">
        <v>22137458.02</v>
      </c>
      <c r="G65" s="125">
        <v>24041903.66</v>
      </c>
      <c r="H65" s="125">
        <v>16459215.24</v>
      </c>
      <c r="I65" s="125">
        <v>13919427.84</v>
      </c>
      <c r="J65" s="125">
        <v>12578392.1</v>
      </c>
      <c r="K65" s="125">
        <v>54420546.740000002</v>
      </c>
      <c r="L65" s="125"/>
      <c r="W65" s="123">
        <v>1980</v>
      </c>
      <c r="X65" s="123" t="s">
        <v>627</v>
      </c>
      <c r="Y65" s="125">
        <v>168134344.31999999</v>
      </c>
      <c r="Z65" s="125">
        <v>143656590.47</v>
      </c>
      <c r="AA65" s="125">
        <v>69509294.939999998</v>
      </c>
      <c r="AB65" s="125">
        <v>74147295.530000001</v>
      </c>
      <c r="AC65" s="125">
        <v>37259126.390000001</v>
      </c>
      <c r="AD65" s="125">
        <v>36691067.380000003</v>
      </c>
      <c r="AE65" s="125">
        <v>25604386.370000001</v>
      </c>
      <c r="AF65" s="125">
        <v>22564370.219999999</v>
      </c>
      <c r="AG65" s="125">
        <v>46015393.960000001</v>
      </c>
      <c r="AH65" s="125">
        <v>84859823.969999999</v>
      </c>
      <c r="AJ65" s="123" t="s">
        <v>125</v>
      </c>
      <c r="AK65" s="125">
        <v>187017657.20666668</v>
      </c>
      <c r="AL65" s="125">
        <v>157621948.35666668</v>
      </c>
      <c r="AM65" s="125">
        <v>76850963.906666666</v>
      </c>
      <c r="AN65" s="125">
        <v>80770984.450000003</v>
      </c>
      <c r="AO65" s="125">
        <v>31951281.559999999</v>
      </c>
      <c r="AP65" s="125">
        <v>42834642.419999994</v>
      </c>
      <c r="AQ65" s="125">
        <v>36502071.140000001</v>
      </c>
      <c r="AR65" s="125">
        <v>24987850.283333331</v>
      </c>
      <c r="AS65" s="125">
        <v>50741811.803333335</v>
      </c>
      <c r="AT65" s="125">
        <v>104324563.84333332</v>
      </c>
      <c r="AV65" s="125"/>
      <c r="AW65" s="125"/>
      <c r="AX65" s="125"/>
      <c r="AY65" s="125"/>
      <c r="AZ65" s="125"/>
      <c r="BA65" s="125"/>
      <c r="BB65" s="125"/>
      <c r="BC65" s="125"/>
      <c r="BD65" s="125"/>
      <c r="BE65" s="125"/>
      <c r="BF65" s="125"/>
    </row>
    <row r="66" spans="1:58" x14ac:dyDescent="0.25">
      <c r="A66" s="127">
        <v>1980</v>
      </c>
      <c r="B66" s="125" t="s">
        <v>626</v>
      </c>
      <c r="C66" s="125">
        <v>94694046.430000007</v>
      </c>
      <c r="D66" s="125">
        <v>54551852.280000001</v>
      </c>
      <c r="E66" s="125">
        <v>40142194.149999999</v>
      </c>
      <c r="F66" s="125">
        <v>20647263.289999999</v>
      </c>
      <c r="G66" s="125">
        <v>26264490.850000001</v>
      </c>
      <c r="H66" s="125">
        <v>18836816.91</v>
      </c>
      <c r="I66" s="125">
        <v>15427394.43</v>
      </c>
      <c r="J66" s="125">
        <v>13518080.949999999</v>
      </c>
      <c r="K66" s="125">
        <v>60528702.189999998</v>
      </c>
      <c r="L66" s="125"/>
      <c r="W66" s="123">
        <v>1980</v>
      </c>
      <c r="X66" s="123" t="s">
        <v>626</v>
      </c>
      <c r="Y66" s="125">
        <v>168340681.34999999</v>
      </c>
      <c r="Z66" s="125">
        <v>143813033.50999999</v>
      </c>
      <c r="AA66" s="125">
        <v>69581583.840000004</v>
      </c>
      <c r="AB66" s="125">
        <v>74231449.670000002</v>
      </c>
      <c r="AC66" s="125">
        <v>37245091.340000004</v>
      </c>
      <c r="AD66" s="125">
        <v>36817745.340000004</v>
      </c>
      <c r="AE66" s="125">
        <v>25649275.879999999</v>
      </c>
      <c r="AF66" s="125">
        <v>22554688.870000001</v>
      </c>
      <c r="AG66" s="125">
        <v>46073879.920000002</v>
      </c>
      <c r="AH66" s="125">
        <v>85021710.090000004</v>
      </c>
      <c r="AJ66" s="123" t="s">
        <v>126</v>
      </c>
      <c r="AK66" s="125">
        <v>188519771.67999998</v>
      </c>
      <c r="AL66" s="125">
        <v>159440096.66999999</v>
      </c>
      <c r="AM66" s="125">
        <v>78060925.056666657</v>
      </c>
      <c r="AN66" s="125">
        <v>81379171.61333333</v>
      </c>
      <c r="AO66" s="125">
        <v>33595339.306666665</v>
      </c>
      <c r="AP66" s="125">
        <v>43062130.543333329</v>
      </c>
      <c r="AQ66" s="125">
        <v>37168207.363333337</v>
      </c>
      <c r="AR66" s="125">
        <v>24894239.056666669</v>
      </c>
      <c r="AS66" s="125">
        <v>49799855.409999996</v>
      </c>
      <c r="AT66" s="125">
        <v>105124576.96333332</v>
      </c>
      <c r="AV66" s="125"/>
      <c r="AW66" s="125"/>
      <c r="AX66" s="125"/>
      <c r="AY66" s="125"/>
      <c r="AZ66" s="125"/>
      <c r="BA66" s="125"/>
      <c r="BB66" s="125"/>
      <c r="BC66" s="125"/>
      <c r="BD66" s="125"/>
      <c r="BE66" s="125"/>
      <c r="BF66" s="125"/>
    </row>
    <row r="67" spans="1:58" x14ac:dyDescent="0.25">
      <c r="A67" s="127">
        <v>1980</v>
      </c>
      <c r="B67" s="125" t="s">
        <v>625</v>
      </c>
      <c r="C67" s="125">
        <v>95898390.719999999</v>
      </c>
      <c r="D67" s="125">
        <v>55047747.210000001</v>
      </c>
      <c r="E67" s="125">
        <v>40850643.509999998</v>
      </c>
      <c r="F67" s="125">
        <v>21016579.02</v>
      </c>
      <c r="G67" s="125">
        <v>26655841.879999999</v>
      </c>
      <c r="H67" s="125">
        <v>19035376.219999999</v>
      </c>
      <c r="I67" s="125">
        <v>15493520.92</v>
      </c>
      <c r="J67" s="125">
        <v>13697072.68</v>
      </c>
      <c r="K67" s="125">
        <v>61184739.020000003</v>
      </c>
      <c r="L67" s="125"/>
      <c r="W67" s="123">
        <v>1980</v>
      </c>
      <c r="X67" s="123" t="s">
        <v>625</v>
      </c>
      <c r="Y67" s="125">
        <v>168556156.09</v>
      </c>
      <c r="Z67" s="125">
        <v>143973639.16999999</v>
      </c>
      <c r="AA67" s="125">
        <v>69664316.969999999</v>
      </c>
      <c r="AB67" s="125">
        <v>74309322.200000003</v>
      </c>
      <c r="AC67" s="125">
        <v>37233633.979999997</v>
      </c>
      <c r="AD67" s="125">
        <v>36950171.409999996</v>
      </c>
      <c r="AE67" s="125">
        <v>25688928.390000001</v>
      </c>
      <c r="AF67" s="125">
        <v>22536856.440000001</v>
      </c>
      <c r="AG67" s="125">
        <v>46146565.869999997</v>
      </c>
      <c r="AH67" s="125">
        <v>85175956.239999995</v>
      </c>
      <c r="AJ67" s="123" t="s">
        <v>127</v>
      </c>
      <c r="AK67" s="125">
        <v>188916256.66666666</v>
      </c>
      <c r="AL67" s="125">
        <v>159715942.46666667</v>
      </c>
      <c r="AM67" s="125">
        <v>78219729.189999998</v>
      </c>
      <c r="AN67" s="125">
        <v>81496213.276666656</v>
      </c>
      <c r="AO67" s="125">
        <v>33509692.47666667</v>
      </c>
      <c r="AP67" s="125">
        <v>42999825.483333334</v>
      </c>
      <c r="AQ67" s="125">
        <v>37530576.313333333</v>
      </c>
      <c r="AR67" s="125">
        <v>24982136.419999998</v>
      </c>
      <c r="AS67" s="125">
        <v>49894025.973333336</v>
      </c>
      <c r="AT67" s="125">
        <v>105512538.21666665</v>
      </c>
      <c r="AV67" s="125"/>
      <c r="AW67" s="125"/>
      <c r="AX67" s="125"/>
      <c r="AY67" s="125"/>
      <c r="AZ67" s="125"/>
      <c r="BA67" s="125"/>
      <c r="BB67" s="125"/>
      <c r="BC67" s="125"/>
      <c r="BD67" s="125"/>
      <c r="BE67" s="125"/>
      <c r="BF67" s="125"/>
    </row>
    <row r="68" spans="1:58" x14ac:dyDescent="0.25">
      <c r="A68" s="127">
        <v>1980</v>
      </c>
      <c r="B68" s="125" t="s">
        <v>624</v>
      </c>
      <c r="C68" s="125">
        <v>96277122.069999993</v>
      </c>
      <c r="D68" s="125">
        <v>54884674.869999997</v>
      </c>
      <c r="E68" s="125">
        <v>41392447.200000003</v>
      </c>
      <c r="F68" s="125">
        <v>20833169.600000001</v>
      </c>
      <c r="G68" s="125">
        <v>26991822.07</v>
      </c>
      <c r="H68" s="125">
        <v>19194178.5</v>
      </c>
      <c r="I68" s="125">
        <v>15563960.58</v>
      </c>
      <c r="J68" s="125">
        <v>13693991.32</v>
      </c>
      <c r="K68" s="125">
        <v>61749961.149999999</v>
      </c>
      <c r="L68" s="125"/>
      <c r="W68" s="123">
        <v>1980</v>
      </c>
      <c r="X68" s="123" t="s">
        <v>624</v>
      </c>
      <c r="Y68" s="125">
        <v>168748937.91999999</v>
      </c>
      <c r="Z68" s="125">
        <v>144119164.72</v>
      </c>
      <c r="AA68" s="125">
        <v>69742174.890000001</v>
      </c>
      <c r="AB68" s="125">
        <v>74376989.829999998</v>
      </c>
      <c r="AC68" s="125">
        <v>37213019.140000001</v>
      </c>
      <c r="AD68" s="125">
        <v>37080537.939999998</v>
      </c>
      <c r="AE68" s="125">
        <v>25728287.890000001</v>
      </c>
      <c r="AF68" s="125">
        <v>22512693.469999999</v>
      </c>
      <c r="AG68" s="125">
        <v>46214399.479999997</v>
      </c>
      <c r="AH68" s="125">
        <v>85321519.299999997</v>
      </c>
      <c r="AJ68" s="123" t="s">
        <v>128</v>
      </c>
      <c r="AK68" s="125">
        <v>189352709.40666667</v>
      </c>
      <c r="AL68" s="125">
        <v>160050340.66666666</v>
      </c>
      <c r="AM68" s="125">
        <v>78404317.760000005</v>
      </c>
      <c r="AN68" s="125">
        <v>81646022.906666666</v>
      </c>
      <c r="AO68" s="125">
        <v>33374354.393333334</v>
      </c>
      <c r="AP68" s="125">
        <v>42960449.123333327</v>
      </c>
      <c r="AQ68" s="125">
        <v>37854308.63666667</v>
      </c>
      <c r="AR68" s="125">
        <v>25137755.076666668</v>
      </c>
      <c r="AS68" s="125">
        <v>50025842.17666667</v>
      </c>
      <c r="AT68" s="125">
        <v>105952512.83666666</v>
      </c>
      <c r="AV68" s="125"/>
      <c r="AW68" s="125"/>
      <c r="AX68" s="125"/>
      <c r="AY68" s="125"/>
      <c r="AZ68" s="125"/>
      <c r="BA68" s="125"/>
      <c r="BB68" s="125"/>
      <c r="BC68" s="125"/>
      <c r="BD68" s="125"/>
      <c r="BE68" s="125"/>
      <c r="BF68" s="125"/>
    </row>
    <row r="69" spans="1:58" x14ac:dyDescent="0.25">
      <c r="A69" s="127">
        <v>1980</v>
      </c>
      <c r="B69" s="125" t="s">
        <v>623</v>
      </c>
      <c r="C69" s="125">
        <v>96311053.530000001</v>
      </c>
      <c r="D69" s="125">
        <v>54860806.780000001</v>
      </c>
      <c r="E69" s="125">
        <v>41450246.75</v>
      </c>
      <c r="F69" s="125">
        <v>20808429.850000001</v>
      </c>
      <c r="G69" s="125">
        <v>26988182.859999999</v>
      </c>
      <c r="H69" s="125">
        <v>19191735.489999998</v>
      </c>
      <c r="I69" s="125">
        <v>15700369</v>
      </c>
      <c r="J69" s="125">
        <v>13622336.33</v>
      </c>
      <c r="K69" s="125">
        <v>61880287.350000001</v>
      </c>
      <c r="L69" s="125"/>
      <c r="W69" s="123">
        <v>1980</v>
      </c>
      <c r="X69" s="123" t="s">
        <v>623</v>
      </c>
      <c r="Y69" s="125">
        <v>168928180.97999999</v>
      </c>
      <c r="Z69" s="125">
        <v>144254125.19999999</v>
      </c>
      <c r="AA69" s="125">
        <v>69810489.629999995</v>
      </c>
      <c r="AB69" s="125">
        <v>74443635.569999993</v>
      </c>
      <c r="AC69" s="125">
        <v>37183762.060000002</v>
      </c>
      <c r="AD69" s="125">
        <v>37210202.689999998</v>
      </c>
      <c r="AE69" s="125">
        <v>25762054.149999999</v>
      </c>
      <c r="AF69" s="125">
        <v>22488257.350000001</v>
      </c>
      <c r="AG69" s="125">
        <v>46283904.729999997</v>
      </c>
      <c r="AH69" s="125">
        <v>85460514.189999998</v>
      </c>
      <c r="AJ69" s="123" t="s">
        <v>129</v>
      </c>
      <c r="AK69" s="125">
        <v>189866225.87</v>
      </c>
      <c r="AL69" s="125">
        <v>160454848.05333334</v>
      </c>
      <c r="AM69" s="125">
        <v>78630645.36333333</v>
      </c>
      <c r="AN69" s="125">
        <v>81824202.689999998</v>
      </c>
      <c r="AO69" s="125">
        <v>33218616.766666666</v>
      </c>
      <c r="AP69" s="125">
        <v>42874173.466666669</v>
      </c>
      <c r="AQ69" s="125">
        <v>38318649.226666667</v>
      </c>
      <c r="AR69" s="125">
        <v>25312577.196666669</v>
      </c>
      <c r="AS69" s="125">
        <v>50142209.213333331</v>
      </c>
      <c r="AT69" s="125">
        <v>106505399.88999999</v>
      </c>
      <c r="AV69" s="125"/>
      <c r="AW69" s="125"/>
      <c r="AX69" s="125"/>
      <c r="AY69" s="125"/>
      <c r="AZ69" s="125"/>
      <c r="BA69" s="125"/>
      <c r="BB69" s="125"/>
      <c r="BC69" s="125"/>
      <c r="BD69" s="125"/>
      <c r="BE69" s="125"/>
      <c r="BF69" s="125"/>
    </row>
    <row r="70" spans="1:58" x14ac:dyDescent="0.25">
      <c r="A70" s="127">
        <v>1981</v>
      </c>
      <c r="B70" s="125" t="s">
        <v>633</v>
      </c>
      <c r="C70" s="125">
        <v>94414929.469999999</v>
      </c>
      <c r="D70" s="125">
        <v>53828882.869999997</v>
      </c>
      <c r="E70" s="125">
        <v>40586046.600000001</v>
      </c>
      <c r="F70" s="125">
        <v>19926216.699999999</v>
      </c>
      <c r="G70" s="125">
        <v>26576407.010000002</v>
      </c>
      <c r="H70" s="125">
        <v>18881410.120000001</v>
      </c>
      <c r="I70" s="125">
        <v>15589125.390000001</v>
      </c>
      <c r="J70" s="125">
        <v>13441770.25</v>
      </c>
      <c r="K70" s="125">
        <v>61046942.520000003</v>
      </c>
      <c r="L70" s="125"/>
      <c r="W70" s="123">
        <v>1981</v>
      </c>
      <c r="X70" s="123" t="s">
        <v>633</v>
      </c>
      <c r="Y70" s="125">
        <v>169107348.58000001</v>
      </c>
      <c r="Z70" s="125">
        <v>144395286.31</v>
      </c>
      <c r="AA70" s="125">
        <v>69896088.219999999</v>
      </c>
      <c r="AB70" s="125">
        <v>74499198.090000004</v>
      </c>
      <c r="AC70" s="125">
        <v>37144398.549999997</v>
      </c>
      <c r="AD70" s="125">
        <v>37344137.43</v>
      </c>
      <c r="AE70" s="125">
        <v>25804837.219999999</v>
      </c>
      <c r="AF70" s="125">
        <v>22456421.879999999</v>
      </c>
      <c r="AG70" s="125">
        <v>46357553.5</v>
      </c>
      <c r="AH70" s="125">
        <v>85605396.530000001</v>
      </c>
      <c r="AJ70" s="123" t="s">
        <v>130</v>
      </c>
      <c r="AK70" s="125">
        <v>190271404.61333334</v>
      </c>
      <c r="AL70" s="125">
        <v>160716567.91666666</v>
      </c>
      <c r="AM70" s="125">
        <v>78757632.053333327</v>
      </c>
      <c r="AN70" s="125">
        <v>81958935.86333333</v>
      </c>
      <c r="AO70" s="125">
        <v>33159688.66333333</v>
      </c>
      <c r="AP70" s="125">
        <v>42791573.229999997</v>
      </c>
      <c r="AQ70" s="125">
        <v>38671969.523333333</v>
      </c>
      <c r="AR70" s="125">
        <v>25414436.25</v>
      </c>
      <c r="AS70" s="125">
        <v>50233736.946666665</v>
      </c>
      <c r="AT70" s="125">
        <v>106877979.00333333</v>
      </c>
      <c r="AV70" s="125"/>
      <c r="AW70" s="125"/>
      <c r="AX70" s="125"/>
      <c r="AY70" s="125"/>
      <c r="AZ70" s="125"/>
      <c r="BA70" s="125"/>
      <c r="BB70" s="125"/>
      <c r="BC70" s="125"/>
      <c r="BD70" s="125"/>
      <c r="BE70" s="125"/>
      <c r="BF70" s="125"/>
    </row>
    <row r="71" spans="1:58" x14ac:dyDescent="0.25">
      <c r="A71" s="127">
        <v>1981</v>
      </c>
      <c r="B71" s="125" t="s">
        <v>632</v>
      </c>
      <c r="C71" s="125">
        <v>94621658.450000003</v>
      </c>
      <c r="D71" s="125">
        <v>53610832.950000003</v>
      </c>
      <c r="E71" s="125">
        <v>41010825.5</v>
      </c>
      <c r="F71" s="125">
        <v>19773031.239999998</v>
      </c>
      <c r="G71" s="125">
        <v>26749105.550000001</v>
      </c>
      <c r="H71" s="125">
        <v>19012673.5</v>
      </c>
      <c r="I71" s="125">
        <v>15559158.220000001</v>
      </c>
      <c r="J71" s="125">
        <v>13527689.939999999</v>
      </c>
      <c r="K71" s="125">
        <v>61320937.270000003</v>
      </c>
      <c r="L71" s="125"/>
      <c r="W71" s="123">
        <v>1981</v>
      </c>
      <c r="X71" s="123" t="s">
        <v>632</v>
      </c>
      <c r="Y71" s="125">
        <v>169285962.06</v>
      </c>
      <c r="Z71" s="125">
        <v>144567263.81</v>
      </c>
      <c r="AA71" s="125">
        <v>69983561.069999993</v>
      </c>
      <c r="AB71" s="125">
        <v>74583702.739999995</v>
      </c>
      <c r="AC71" s="125">
        <v>37135018.93</v>
      </c>
      <c r="AD71" s="125">
        <v>37479062.520000003</v>
      </c>
      <c r="AE71" s="125">
        <v>25840908.940000001</v>
      </c>
      <c r="AF71" s="125">
        <v>22461129.18</v>
      </c>
      <c r="AG71" s="125">
        <v>46369842.490000002</v>
      </c>
      <c r="AH71" s="125">
        <v>85781100.640000001</v>
      </c>
      <c r="AJ71" s="123" t="s">
        <v>131</v>
      </c>
      <c r="AK71" s="125">
        <v>190655407.05000004</v>
      </c>
      <c r="AL71" s="125">
        <v>161033769.93999997</v>
      </c>
      <c r="AM71" s="125">
        <v>78926243.646666661</v>
      </c>
      <c r="AN71" s="125">
        <v>82107526.293333337</v>
      </c>
      <c r="AO71" s="125">
        <v>33086459.923333336</v>
      </c>
      <c r="AP71" s="125">
        <v>42712694.873333335</v>
      </c>
      <c r="AQ71" s="125">
        <v>39032100.560000002</v>
      </c>
      <c r="AR71" s="125">
        <v>25522332.516666666</v>
      </c>
      <c r="AS71" s="125">
        <v>50301819.17666667</v>
      </c>
      <c r="AT71" s="125">
        <v>107267127.95</v>
      </c>
      <c r="AV71" s="125"/>
      <c r="AW71" s="125"/>
      <c r="AX71" s="125"/>
      <c r="AY71" s="125"/>
      <c r="AZ71" s="125"/>
      <c r="BA71" s="125"/>
      <c r="BB71" s="125"/>
      <c r="BC71" s="125"/>
      <c r="BD71" s="125"/>
      <c r="BE71" s="125"/>
      <c r="BF71" s="125"/>
    </row>
    <row r="72" spans="1:58" x14ac:dyDescent="0.25">
      <c r="A72" s="127">
        <v>1981</v>
      </c>
      <c r="B72" s="125" t="s">
        <v>622</v>
      </c>
      <c r="C72" s="125">
        <v>95583305.75</v>
      </c>
      <c r="D72" s="125">
        <v>54452005.350000001</v>
      </c>
      <c r="E72" s="125">
        <v>41131300.399999999</v>
      </c>
      <c r="F72" s="125">
        <v>19968905.239999998</v>
      </c>
      <c r="G72" s="125">
        <v>27064813.300000001</v>
      </c>
      <c r="H72" s="125">
        <v>19090584.449999999</v>
      </c>
      <c r="I72" s="125">
        <v>15636919.380000001</v>
      </c>
      <c r="J72" s="125">
        <v>13822083.380000001</v>
      </c>
      <c r="K72" s="125">
        <v>61792317.130000003</v>
      </c>
      <c r="L72" s="125"/>
      <c r="W72" s="123">
        <v>1981</v>
      </c>
      <c r="X72" s="123" t="s">
        <v>622</v>
      </c>
      <c r="Y72" s="125">
        <v>169428731.41999999</v>
      </c>
      <c r="Z72" s="125">
        <v>144683867.11001</v>
      </c>
      <c r="AA72" s="125">
        <v>70030951.099999994</v>
      </c>
      <c r="AB72" s="125">
        <v>74652916.010000005</v>
      </c>
      <c r="AC72" s="125">
        <v>37108782.780000001</v>
      </c>
      <c r="AD72" s="125">
        <v>37558440.689999998</v>
      </c>
      <c r="AE72" s="125">
        <v>25917534.030000001</v>
      </c>
      <c r="AF72" s="125">
        <v>22441607.859999999</v>
      </c>
      <c r="AG72" s="125">
        <v>46402366.060000002</v>
      </c>
      <c r="AH72" s="125">
        <v>85917582.579999998</v>
      </c>
      <c r="AJ72" s="123" t="s">
        <v>132</v>
      </c>
      <c r="AK72" s="125">
        <v>191121286.42999998</v>
      </c>
      <c r="AL72" s="125">
        <v>161367356.52666667</v>
      </c>
      <c r="AM72" s="125">
        <v>79092141.473333329</v>
      </c>
      <c r="AN72" s="125">
        <v>82275215.053333342</v>
      </c>
      <c r="AO72" s="125">
        <v>32969830.973333333</v>
      </c>
      <c r="AP72" s="125">
        <v>42717597.240000002</v>
      </c>
      <c r="AQ72" s="125">
        <v>39276051.259999998</v>
      </c>
      <c r="AR72" s="125">
        <v>25716994.890000001</v>
      </c>
      <c r="AS72" s="125">
        <v>50440812.06666667</v>
      </c>
      <c r="AT72" s="125">
        <v>107710643.38999999</v>
      </c>
      <c r="AV72" s="125"/>
      <c r="AW72" s="125"/>
      <c r="AX72" s="125"/>
      <c r="AY72" s="125"/>
      <c r="AZ72" s="125"/>
      <c r="BA72" s="125"/>
      <c r="BB72" s="125"/>
      <c r="BC72" s="125"/>
      <c r="BD72" s="125"/>
      <c r="BE72" s="125"/>
      <c r="BF72" s="125"/>
    </row>
    <row r="73" spans="1:58" x14ac:dyDescent="0.25">
      <c r="A73" s="127">
        <v>1981</v>
      </c>
      <c r="B73" s="125" t="s">
        <v>631</v>
      </c>
      <c r="C73" s="125">
        <v>94741622.969999999</v>
      </c>
      <c r="D73" s="125">
        <v>54476991.229999997</v>
      </c>
      <c r="E73" s="125">
        <v>40264631.740000002</v>
      </c>
      <c r="F73" s="125">
        <v>20123358.02</v>
      </c>
      <c r="G73" s="125">
        <v>26833509.050000001</v>
      </c>
      <c r="H73" s="125">
        <v>18723406.43</v>
      </c>
      <c r="I73" s="125">
        <v>15353788.140000001</v>
      </c>
      <c r="J73" s="125">
        <v>13707561.33</v>
      </c>
      <c r="K73" s="125">
        <v>60910703.619999997</v>
      </c>
      <c r="L73" s="125"/>
      <c r="W73" s="123">
        <v>1981</v>
      </c>
      <c r="X73" s="123" t="s">
        <v>631</v>
      </c>
      <c r="Y73" s="125">
        <v>169632342.69</v>
      </c>
      <c r="Z73" s="125">
        <v>144857720.62</v>
      </c>
      <c r="AA73" s="125">
        <v>70117059.659999996</v>
      </c>
      <c r="AB73" s="125">
        <v>74740660.959999993</v>
      </c>
      <c r="AC73" s="125">
        <v>37095407.890000001</v>
      </c>
      <c r="AD73" s="125">
        <v>37649050.829999998</v>
      </c>
      <c r="AE73" s="125">
        <v>25993921.879999999</v>
      </c>
      <c r="AF73" s="125">
        <v>22443354.289999999</v>
      </c>
      <c r="AG73" s="125">
        <v>46450607.799999997</v>
      </c>
      <c r="AH73" s="125">
        <v>86086327</v>
      </c>
      <c r="AJ73" s="123" t="s">
        <v>133</v>
      </c>
      <c r="AK73" s="125">
        <v>191650750.85666665</v>
      </c>
      <c r="AL73" s="125">
        <v>161791533.02666667</v>
      </c>
      <c r="AM73" s="125">
        <v>79326931.586666659</v>
      </c>
      <c r="AN73" s="125">
        <v>82464601.439999998</v>
      </c>
      <c r="AO73" s="125">
        <v>32933073.833333332</v>
      </c>
      <c r="AP73" s="125">
        <v>42536141.643333338</v>
      </c>
      <c r="AQ73" s="125">
        <v>39474326.18333333</v>
      </c>
      <c r="AR73" s="125">
        <v>26185412.939999998</v>
      </c>
      <c r="AS73" s="125">
        <v>50521796.25666666</v>
      </c>
      <c r="AT73" s="125">
        <v>108195880.76666667</v>
      </c>
      <c r="AV73" s="125"/>
      <c r="AW73" s="125"/>
      <c r="AX73" s="125"/>
      <c r="AY73" s="125"/>
      <c r="AZ73" s="125"/>
      <c r="BA73" s="125"/>
      <c r="BB73" s="125"/>
      <c r="BC73" s="125"/>
      <c r="BD73" s="125"/>
      <c r="BE73" s="125"/>
      <c r="BF73" s="125"/>
    </row>
    <row r="74" spans="1:58" x14ac:dyDescent="0.25">
      <c r="A74" s="127">
        <v>1981</v>
      </c>
      <c r="B74" s="125" t="s">
        <v>630</v>
      </c>
      <c r="C74" s="125">
        <v>96604068.209999993</v>
      </c>
      <c r="D74" s="125">
        <v>55257235.229999997</v>
      </c>
      <c r="E74" s="125">
        <v>41346832.979999997</v>
      </c>
      <c r="F74" s="125">
        <v>20542792.329999998</v>
      </c>
      <c r="G74" s="125">
        <v>27198956.75</v>
      </c>
      <c r="H74" s="125">
        <v>19408012</v>
      </c>
      <c r="I74" s="125">
        <v>15703989.949999999</v>
      </c>
      <c r="J74" s="125">
        <v>13750317.18</v>
      </c>
      <c r="K74" s="125">
        <v>62310958.700000003</v>
      </c>
      <c r="L74" s="125"/>
      <c r="W74" s="123">
        <v>1981</v>
      </c>
      <c r="X74" s="123" t="s">
        <v>630</v>
      </c>
      <c r="Y74" s="125">
        <v>169823091.24000001</v>
      </c>
      <c r="Z74" s="125">
        <v>145018801.49000001</v>
      </c>
      <c r="AA74" s="125">
        <v>70209344.370000005</v>
      </c>
      <c r="AB74" s="125">
        <v>74809457.120000005</v>
      </c>
      <c r="AC74" s="125">
        <v>37078143.200000003</v>
      </c>
      <c r="AD74" s="125">
        <v>37740221.170000002</v>
      </c>
      <c r="AE74" s="125">
        <v>26069751.030000001</v>
      </c>
      <c r="AF74" s="125">
        <v>22430386.120000001</v>
      </c>
      <c r="AG74" s="125">
        <v>46504589.719999999</v>
      </c>
      <c r="AH74" s="125">
        <v>86240358.319999993</v>
      </c>
      <c r="AJ74" s="123" t="s">
        <v>134</v>
      </c>
      <c r="AK74" s="125">
        <v>192074531.08333334</v>
      </c>
      <c r="AL74" s="125">
        <v>162066633.9366667</v>
      </c>
      <c r="AM74" s="125">
        <v>79469604.959999993</v>
      </c>
      <c r="AN74" s="125">
        <v>82597028.976666674</v>
      </c>
      <c r="AO74" s="125">
        <v>32695424.290000003</v>
      </c>
      <c r="AP74" s="125">
        <v>42499426.993333332</v>
      </c>
      <c r="AQ74" s="125">
        <v>39629850.586666666</v>
      </c>
      <c r="AR74" s="125">
        <v>26591087.489999998</v>
      </c>
      <c r="AS74" s="125">
        <v>50658741.723333336</v>
      </c>
      <c r="AT74" s="125">
        <v>108720365.07000001</v>
      </c>
      <c r="AV74" s="125"/>
      <c r="AW74" s="125"/>
      <c r="AX74" s="125"/>
      <c r="AY74" s="125"/>
      <c r="AZ74" s="125"/>
      <c r="BA74" s="125"/>
      <c r="BB74" s="125"/>
      <c r="BC74" s="125"/>
      <c r="BD74" s="125"/>
      <c r="BE74" s="125"/>
      <c r="BF74" s="125"/>
    </row>
    <row r="75" spans="1:58" x14ac:dyDescent="0.25">
      <c r="A75" s="127">
        <v>1981</v>
      </c>
      <c r="B75" s="125" t="s">
        <v>629</v>
      </c>
      <c r="C75" s="125">
        <v>94881194.760000005</v>
      </c>
      <c r="D75" s="125">
        <v>55265426.329999998</v>
      </c>
      <c r="E75" s="125">
        <v>39615768.43</v>
      </c>
      <c r="F75" s="125">
        <v>21616176.579999998</v>
      </c>
      <c r="G75" s="125">
        <v>26283512.100000001</v>
      </c>
      <c r="H75" s="125">
        <v>18616240.640000001</v>
      </c>
      <c r="I75" s="125">
        <v>14978244.039999999</v>
      </c>
      <c r="J75" s="125">
        <v>13387021.4</v>
      </c>
      <c r="K75" s="125">
        <v>59877996.780000001</v>
      </c>
      <c r="L75" s="125"/>
      <c r="W75" s="123">
        <v>1981</v>
      </c>
      <c r="X75" s="123" t="s">
        <v>629</v>
      </c>
      <c r="Y75" s="125">
        <v>170041525.21000001</v>
      </c>
      <c r="Z75" s="125">
        <v>145174565.91</v>
      </c>
      <c r="AA75" s="125">
        <v>70281917.930000007</v>
      </c>
      <c r="AB75" s="125">
        <v>74892647.980000004</v>
      </c>
      <c r="AC75" s="125">
        <v>37078588.490000002</v>
      </c>
      <c r="AD75" s="125">
        <v>37834902.439999998</v>
      </c>
      <c r="AE75" s="125">
        <v>26140064.18</v>
      </c>
      <c r="AF75" s="125">
        <v>22418984.530000001</v>
      </c>
      <c r="AG75" s="125">
        <v>46568985.57</v>
      </c>
      <c r="AH75" s="125">
        <v>86393951.150000006</v>
      </c>
      <c r="AJ75" s="123" t="s">
        <v>135</v>
      </c>
      <c r="AK75" s="125">
        <v>192506716.78333667</v>
      </c>
      <c r="AL75" s="125">
        <v>162371160.49000001</v>
      </c>
      <c r="AM75" s="125">
        <v>79651249.636666656</v>
      </c>
      <c r="AN75" s="125">
        <v>82719910.853333339</v>
      </c>
      <c r="AO75" s="125">
        <v>32683209.943333339</v>
      </c>
      <c r="AP75" s="125">
        <v>42375469.350000001</v>
      </c>
      <c r="AQ75" s="125">
        <v>39714252.61333333</v>
      </c>
      <c r="AR75" s="125">
        <v>27022800.433333334</v>
      </c>
      <c r="AS75" s="125">
        <v>50710984.443333328</v>
      </c>
      <c r="AT75" s="125">
        <v>109112522.39666666</v>
      </c>
      <c r="AV75" s="125"/>
      <c r="AW75" s="125"/>
      <c r="AX75" s="125"/>
      <c r="AY75" s="125"/>
      <c r="AZ75" s="125"/>
      <c r="BA75" s="125"/>
      <c r="BB75" s="125"/>
      <c r="BC75" s="125"/>
      <c r="BD75" s="125"/>
      <c r="BE75" s="125"/>
      <c r="BF75" s="125"/>
    </row>
    <row r="76" spans="1:58" x14ac:dyDescent="0.25">
      <c r="A76" s="127">
        <v>1981</v>
      </c>
      <c r="B76" s="125" t="s">
        <v>628</v>
      </c>
      <c r="C76" s="125">
        <v>91510466.739999995</v>
      </c>
      <c r="D76" s="125">
        <v>54080298.259999998</v>
      </c>
      <c r="E76" s="125">
        <v>37430168.479999997</v>
      </c>
      <c r="F76" s="125">
        <v>22852513.260000002</v>
      </c>
      <c r="G76" s="125">
        <v>25277347.289999999</v>
      </c>
      <c r="H76" s="125">
        <v>17344039.91</v>
      </c>
      <c r="I76" s="125">
        <v>13621494.779999999</v>
      </c>
      <c r="J76" s="125">
        <v>12415071.5</v>
      </c>
      <c r="K76" s="125">
        <v>56242881.979999997</v>
      </c>
      <c r="L76" s="125"/>
      <c r="W76" s="123">
        <v>1981</v>
      </c>
      <c r="X76" s="123" t="s">
        <v>628</v>
      </c>
      <c r="Y76" s="125">
        <v>170253158.49000001</v>
      </c>
      <c r="Z76" s="125">
        <v>145340238.08000001</v>
      </c>
      <c r="AA76" s="125">
        <v>70354502.329999998</v>
      </c>
      <c r="AB76" s="125">
        <v>74985735.75</v>
      </c>
      <c r="AC76" s="125">
        <v>37073226.600000001</v>
      </c>
      <c r="AD76" s="125">
        <v>37928865.009999998</v>
      </c>
      <c r="AE76" s="125">
        <v>26211099.41</v>
      </c>
      <c r="AF76" s="125">
        <v>22405428.420000002</v>
      </c>
      <c r="AG76" s="125">
        <v>46634539.049999997</v>
      </c>
      <c r="AH76" s="125">
        <v>86545392.840000004</v>
      </c>
      <c r="AJ76" s="123" t="s">
        <v>136</v>
      </c>
      <c r="AK76" s="125">
        <v>193024164.53000334</v>
      </c>
      <c r="AL76" s="125">
        <v>162808018.70666668</v>
      </c>
      <c r="AM76" s="125">
        <v>79864977.356666669</v>
      </c>
      <c r="AN76" s="125">
        <v>82943041.350000009</v>
      </c>
      <c r="AO76" s="125">
        <v>32679675.679999996</v>
      </c>
      <c r="AP76" s="125">
        <v>42218256.856666662</v>
      </c>
      <c r="AQ76" s="125">
        <v>39896357.166666664</v>
      </c>
      <c r="AR76" s="125">
        <v>27407258.629999999</v>
      </c>
      <c r="AS76" s="125">
        <v>50822616.196666658</v>
      </c>
      <c r="AT76" s="125">
        <v>109521872.65333332</v>
      </c>
      <c r="AV76" s="125"/>
      <c r="AW76" s="125"/>
      <c r="AX76" s="125"/>
      <c r="AY76" s="125"/>
      <c r="AZ76" s="125"/>
      <c r="BA76" s="125"/>
      <c r="BB76" s="125"/>
      <c r="BC76" s="125"/>
      <c r="BD76" s="125"/>
      <c r="BE76" s="125"/>
      <c r="BF76" s="125"/>
    </row>
    <row r="77" spans="1:58" x14ac:dyDescent="0.25">
      <c r="A77" s="127">
        <v>1981</v>
      </c>
      <c r="B77" s="125" t="s">
        <v>627</v>
      </c>
      <c r="C77" s="125">
        <v>90776086.810000002</v>
      </c>
      <c r="D77" s="125">
        <v>53646337.640000001</v>
      </c>
      <c r="E77" s="125">
        <v>37129749.170000002</v>
      </c>
      <c r="F77" s="125">
        <v>21988374.440000001</v>
      </c>
      <c r="G77" s="125">
        <v>25264405.300000001</v>
      </c>
      <c r="H77" s="125">
        <v>17277998.84</v>
      </c>
      <c r="I77" s="125">
        <v>13717394.33</v>
      </c>
      <c r="J77" s="125">
        <v>12527913.9</v>
      </c>
      <c r="K77" s="125">
        <v>56259798.469999999</v>
      </c>
      <c r="L77" s="125"/>
      <c r="W77" s="123">
        <v>1981</v>
      </c>
      <c r="X77" s="123" t="s">
        <v>627</v>
      </c>
      <c r="Y77" s="125">
        <v>170412592.38</v>
      </c>
      <c r="Z77" s="125">
        <v>145438448.80000001</v>
      </c>
      <c r="AA77" s="125">
        <v>70394701.930000007</v>
      </c>
      <c r="AB77" s="125">
        <v>75043746.870000005</v>
      </c>
      <c r="AC77" s="125">
        <v>37022647.539999999</v>
      </c>
      <c r="AD77" s="125">
        <v>37967021.030000001</v>
      </c>
      <c r="AE77" s="125">
        <v>26333952.66</v>
      </c>
      <c r="AF77" s="125">
        <v>22393759.300000001</v>
      </c>
      <c r="AG77" s="125">
        <v>46695211.850000001</v>
      </c>
      <c r="AH77" s="125">
        <v>86694732.989999995</v>
      </c>
      <c r="AJ77" s="123" t="s">
        <v>137</v>
      </c>
      <c r="AK77" s="125">
        <v>193615576.62333333</v>
      </c>
      <c r="AL77" s="125">
        <v>163264422.27000001</v>
      </c>
      <c r="AM77" s="125">
        <v>80107443.683333337</v>
      </c>
      <c r="AN77" s="125">
        <v>83156978.586666659</v>
      </c>
      <c r="AO77" s="125">
        <v>32681406.073333334</v>
      </c>
      <c r="AP77" s="125">
        <v>42041315.386666663</v>
      </c>
      <c r="AQ77" s="125">
        <v>40153275.763333328</v>
      </c>
      <c r="AR77" s="125">
        <v>27794705.5</v>
      </c>
      <c r="AS77" s="125">
        <v>50944873.899999999</v>
      </c>
      <c r="AT77" s="125">
        <v>109989296.64999999</v>
      </c>
      <c r="AV77" s="125"/>
      <c r="AW77" s="125"/>
      <c r="AX77" s="125"/>
      <c r="AY77" s="125"/>
      <c r="AZ77" s="125"/>
      <c r="BA77" s="125"/>
      <c r="BB77" s="125"/>
      <c r="BC77" s="125"/>
      <c r="BD77" s="125"/>
      <c r="BE77" s="125"/>
      <c r="BF77" s="125"/>
    </row>
    <row r="78" spans="1:58" x14ac:dyDescent="0.25">
      <c r="A78" s="127">
        <v>1981</v>
      </c>
      <c r="B78" s="125" t="s">
        <v>626</v>
      </c>
      <c r="C78" s="125">
        <v>95135893.409999996</v>
      </c>
      <c r="D78" s="125">
        <v>54813454.009999998</v>
      </c>
      <c r="E78" s="125">
        <v>40322439.399999999</v>
      </c>
      <c r="F78" s="125">
        <v>20112928.07</v>
      </c>
      <c r="G78" s="125">
        <v>27157280.02</v>
      </c>
      <c r="H78" s="125">
        <v>19378095.300000001</v>
      </c>
      <c r="I78" s="125">
        <v>15190259.449999999</v>
      </c>
      <c r="J78" s="125">
        <v>13297330.57</v>
      </c>
      <c r="K78" s="125">
        <v>61725634.770000003</v>
      </c>
      <c r="L78" s="125"/>
      <c r="W78" s="123">
        <v>1981</v>
      </c>
      <c r="X78" s="123" t="s">
        <v>626</v>
      </c>
      <c r="Y78" s="125">
        <v>170622397.00999999</v>
      </c>
      <c r="Z78" s="125">
        <v>145606772.97</v>
      </c>
      <c r="AA78" s="125">
        <v>70469352.200000003</v>
      </c>
      <c r="AB78" s="125">
        <v>75137420.769999996</v>
      </c>
      <c r="AC78" s="125">
        <v>37002452.439999998</v>
      </c>
      <c r="AD78" s="125">
        <v>38022312.780000001</v>
      </c>
      <c r="AE78" s="125">
        <v>26456655.16</v>
      </c>
      <c r="AF78" s="125">
        <v>22404941.699999999</v>
      </c>
      <c r="AG78" s="125">
        <v>46736034.93</v>
      </c>
      <c r="AH78" s="125">
        <v>86883909.640000001</v>
      </c>
      <c r="AJ78" s="123" t="s">
        <v>138</v>
      </c>
      <c r="AK78" s="125">
        <v>194105824.41333663</v>
      </c>
      <c r="AL78" s="125">
        <v>163601750.13666999</v>
      </c>
      <c r="AM78" s="125">
        <v>80285740.61333333</v>
      </c>
      <c r="AN78" s="125">
        <v>83316009.523333326</v>
      </c>
      <c r="AO78" s="125">
        <v>32522199.199999999</v>
      </c>
      <c r="AP78" s="125">
        <v>42015587.533333339</v>
      </c>
      <c r="AQ78" s="125">
        <v>40411964.053333335</v>
      </c>
      <c r="AR78" s="125">
        <v>28069016.696666669</v>
      </c>
      <c r="AS78" s="125">
        <v>51087056.93</v>
      </c>
      <c r="AT78" s="125">
        <v>110496568.28333335</v>
      </c>
      <c r="AV78" s="125"/>
      <c r="AW78" s="125"/>
      <c r="AX78" s="125"/>
      <c r="AY78" s="125"/>
      <c r="AZ78" s="125"/>
      <c r="BA78" s="125"/>
      <c r="BB78" s="125"/>
      <c r="BC78" s="125"/>
      <c r="BD78" s="125"/>
      <c r="BE78" s="125"/>
      <c r="BF78" s="125"/>
    </row>
    <row r="79" spans="1:58" x14ac:dyDescent="0.25">
      <c r="A79" s="127">
        <v>1981</v>
      </c>
      <c r="B79" s="125" t="s">
        <v>625</v>
      </c>
      <c r="C79" s="125">
        <v>96823667.400000006</v>
      </c>
      <c r="D79" s="125">
        <v>55044384.829999998</v>
      </c>
      <c r="E79" s="125">
        <v>41779282.57</v>
      </c>
      <c r="F79" s="125">
        <v>20438070.350000001</v>
      </c>
      <c r="G79" s="125">
        <v>27719948.460000001</v>
      </c>
      <c r="H79" s="125">
        <v>19726353.710000001</v>
      </c>
      <c r="I79" s="125">
        <v>15401609.33</v>
      </c>
      <c r="J79" s="125">
        <v>13537685.550000001</v>
      </c>
      <c r="K79" s="125">
        <v>62847911.5</v>
      </c>
      <c r="L79" s="125"/>
      <c r="W79" s="123">
        <v>1981</v>
      </c>
      <c r="X79" s="123" t="s">
        <v>625</v>
      </c>
      <c r="Y79" s="125">
        <v>170827180.66</v>
      </c>
      <c r="Z79" s="125">
        <v>145754255.56</v>
      </c>
      <c r="AA79" s="125">
        <v>70550898.950000003</v>
      </c>
      <c r="AB79" s="125">
        <v>75203356.609999999</v>
      </c>
      <c r="AC79" s="125">
        <v>36959221.450000003</v>
      </c>
      <c r="AD79" s="125">
        <v>38086301.299999997</v>
      </c>
      <c r="AE79" s="125">
        <v>26578684.5</v>
      </c>
      <c r="AF79" s="125">
        <v>22383587.039999999</v>
      </c>
      <c r="AG79" s="125">
        <v>46819386.369999997</v>
      </c>
      <c r="AH79" s="125">
        <v>87048572.840000004</v>
      </c>
      <c r="AJ79" s="123" t="s">
        <v>139</v>
      </c>
      <c r="AK79" s="125">
        <v>194555245.09333333</v>
      </c>
      <c r="AL79" s="125">
        <v>163958303.11666667</v>
      </c>
      <c r="AM79" s="125">
        <v>80501835.656666681</v>
      </c>
      <c r="AN79" s="125">
        <v>83456467.459999993</v>
      </c>
      <c r="AO79" s="125">
        <v>32585694.570000004</v>
      </c>
      <c r="AP79" s="125">
        <v>41854464.119999997</v>
      </c>
      <c r="AQ79" s="125">
        <v>40588192.396666668</v>
      </c>
      <c r="AR79" s="125">
        <v>28400342.323333334</v>
      </c>
      <c r="AS79" s="125">
        <v>51126551.68333333</v>
      </c>
      <c r="AT79" s="125">
        <v>110842998.83999999</v>
      </c>
      <c r="AV79" s="125"/>
      <c r="AW79" s="125"/>
      <c r="AX79" s="125"/>
      <c r="AY79" s="125"/>
      <c r="AZ79" s="125"/>
      <c r="BA79" s="125"/>
      <c r="BB79" s="125"/>
      <c r="BC79" s="125"/>
      <c r="BD79" s="125"/>
      <c r="BE79" s="125"/>
      <c r="BF79" s="125"/>
    </row>
    <row r="80" spans="1:58" x14ac:dyDescent="0.25">
      <c r="A80" s="127">
        <v>1981</v>
      </c>
      <c r="B80" s="125" t="s">
        <v>624</v>
      </c>
      <c r="C80" s="125">
        <v>97016035.180000007</v>
      </c>
      <c r="D80" s="125">
        <v>54863877.450000003</v>
      </c>
      <c r="E80" s="125">
        <v>42152157.729999997</v>
      </c>
      <c r="F80" s="125">
        <v>20209761.48</v>
      </c>
      <c r="G80" s="125">
        <v>27693967.280000001</v>
      </c>
      <c r="H80" s="125">
        <v>19899014.719999999</v>
      </c>
      <c r="I80" s="125">
        <v>15587727.58</v>
      </c>
      <c r="J80" s="125">
        <v>13625564.119999999</v>
      </c>
      <c r="K80" s="125">
        <v>63180709.579999998</v>
      </c>
      <c r="L80" s="125"/>
      <c r="W80" s="123">
        <v>1981</v>
      </c>
      <c r="X80" s="123" t="s">
        <v>624</v>
      </c>
      <c r="Y80" s="125">
        <v>170810176.63999999</v>
      </c>
      <c r="Z80" s="125">
        <v>145880439.66999999</v>
      </c>
      <c r="AA80" s="125">
        <v>70620888.209999993</v>
      </c>
      <c r="AB80" s="125">
        <v>75259551.459999993</v>
      </c>
      <c r="AC80" s="125">
        <v>36918231.460000001</v>
      </c>
      <c r="AD80" s="125">
        <v>38141561.979999997</v>
      </c>
      <c r="AE80" s="125">
        <v>26702407.66</v>
      </c>
      <c r="AF80" s="125">
        <v>22353772.32</v>
      </c>
      <c r="AG80" s="125">
        <v>46694203.219999999</v>
      </c>
      <c r="AH80" s="125">
        <v>87197741.959999993</v>
      </c>
      <c r="AJ80" s="123" t="s">
        <v>140</v>
      </c>
      <c r="AK80" s="125">
        <v>195068247.62</v>
      </c>
      <c r="AL80" s="125">
        <v>164391063.77999997</v>
      </c>
      <c r="AM80" s="125">
        <v>80722742.579999998</v>
      </c>
      <c r="AN80" s="125">
        <v>83668321.199999988</v>
      </c>
      <c r="AO80" s="125">
        <v>32580146.123333335</v>
      </c>
      <c r="AP80" s="125">
        <v>41718029.68</v>
      </c>
      <c r="AQ80" s="125">
        <v>40840553.139999993</v>
      </c>
      <c r="AR80" s="125">
        <v>28669571.140000001</v>
      </c>
      <c r="AS80" s="125">
        <v>51259947.536666662</v>
      </c>
      <c r="AT80" s="125">
        <v>111228153.95999999</v>
      </c>
      <c r="AV80" s="125"/>
      <c r="AW80" s="125"/>
      <c r="AX80" s="125"/>
      <c r="AY80" s="125"/>
      <c r="AZ80" s="125"/>
      <c r="BA80" s="125"/>
      <c r="BB80" s="125"/>
      <c r="BC80" s="125"/>
      <c r="BD80" s="125"/>
      <c r="BE80" s="125"/>
      <c r="BF80" s="125"/>
    </row>
    <row r="81" spans="1:58" x14ac:dyDescent="0.25">
      <c r="A81" s="127">
        <v>1981</v>
      </c>
      <c r="B81" s="125" t="s">
        <v>623</v>
      </c>
      <c r="C81" s="125">
        <v>96221602.859999999</v>
      </c>
      <c r="D81" s="125">
        <v>54380256.630000003</v>
      </c>
      <c r="E81" s="125">
        <v>41841346.229999997</v>
      </c>
      <c r="F81" s="125">
        <v>19795131.27</v>
      </c>
      <c r="G81" s="125">
        <v>27397739.68</v>
      </c>
      <c r="H81" s="125">
        <v>19900179.420000002</v>
      </c>
      <c r="I81" s="125">
        <v>15448894.34</v>
      </c>
      <c r="J81" s="125">
        <v>13679658.15</v>
      </c>
      <c r="K81" s="125">
        <v>62746813.439999998</v>
      </c>
      <c r="L81" s="125"/>
      <c r="W81" s="123">
        <v>1981</v>
      </c>
      <c r="X81" s="123" t="s">
        <v>623</v>
      </c>
      <c r="Y81" s="125">
        <v>171168745.81999999</v>
      </c>
      <c r="Z81" s="125">
        <v>145993119.87</v>
      </c>
      <c r="AA81" s="125">
        <v>70682588.560000002</v>
      </c>
      <c r="AB81" s="125">
        <v>75310531.310000002</v>
      </c>
      <c r="AC81" s="125">
        <v>36869784.280000001</v>
      </c>
      <c r="AD81" s="125">
        <v>38195476.909999996</v>
      </c>
      <c r="AE81" s="125">
        <v>26817499.809999999</v>
      </c>
      <c r="AF81" s="125">
        <v>22321274.390000001</v>
      </c>
      <c r="AG81" s="125">
        <v>46964710.43</v>
      </c>
      <c r="AH81" s="125">
        <v>87334251.109999999</v>
      </c>
      <c r="AJ81" s="123" t="s">
        <v>141</v>
      </c>
      <c r="AK81" s="125">
        <v>195621003.70333335</v>
      </c>
      <c r="AL81" s="125">
        <v>164869172.25666666</v>
      </c>
      <c r="AM81" s="125">
        <v>80952057.160000011</v>
      </c>
      <c r="AN81" s="125">
        <v>83917115.096666664</v>
      </c>
      <c r="AO81" s="125">
        <v>32608800.786666665</v>
      </c>
      <c r="AP81" s="125">
        <v>41501271.793333329</v>
      </c>
      <c r="AQ81" s="125">
        <v>41095655.740000002</v>
      </c>
      <c r="AR81" s="125">
        <v>29079721.090000004</v>
      </c>
      <c r="AS81" s="125">
        <v>51335554.293333329</v>
      </c>
      <c r="AT81" s="125">
        <v>111676648.62333333</v>
      </c>
      <c r="AV81" s="125"/>
      <c r="AW81" s="125"/>
      <c r="AX81" s="125"/>
      <c r="AY81" s="125"/>
      <c r="AZ81" s="125"/>
      <c r="BA81" s="125"/>
      <c r="BB81" s="125"/>
      <c r="BC81" s="125"/>
      <c r="BD81" s="125"/>
      <c r="BE81" s="125"/>
      <c r="BF81" s="125"/>
    </row>
    <row r="82" spans="1:58" x14ac:dyDescent="0.25">
      <c r="A82" s="127">
        <v>1982</v>
      </c>
      <c r="B82" s="125" t="s">
        <v>633</v>
      </c>
      <c r="C82" s="125">
        <v>93058066.239999995</v>
      </c>
      <c r="D82" s="125">
        <v>52630474.43</v>
      </c>
      <c r="E82" s="125">
        <v>40427591.810000002</v>
      </c>
      <c r="F82" s="125">
        <v>18624808.07</v>
      </c>
      <c r="G82" s="125">
        <v>26781798.25</v>
      </c>
      <c r="H82" s="125">
        <v>19529094.600000001</v>
      </c>
      <c r="I82" s="125">
        <v>15078263</v>
      </c>
      <c r="J82" s="125">
        <v>13044102.32</v>
      </c>
      <c r="K82" s="125">
        <v>61389155.850000001</v>
      </c>
      <c r="L82" s="125"/>
      <c r="W82" s="123">
        <v>1982</v>
      </c>
      <c r="X82" s="123" t="s">
        <v>633</v>
      </c>
      <c r="Y82" s="125">
        <v>171335019.55000001</v>
      </c>
      <c r="Z82" s="125">
        <v>146189249.40000001</v>
      </c>
      <c r="AA82" s="125">
        <v>70798882.75</v>
      </c>
      <c r="AB82" s="125">
        <v>75390366.650000006</v>
      </c>
      <c r="AC82" s="125">
        <v>36826905.630000003</v>
      </c>
      <c r="AD82" s="125">
        <v>38211109.43</v>
      </c>
      <c r="AE82" s="125">
        <v>26975077.280000001</v>
      </c>
      <c r="AF82" s="125">
        <v>22331099.329999998</v>
      </c>
      <c r="AG82" s="125">
        <v>46990827.880000003</v>
      </c>
      <c r="AH82" s="125">
        <v>87517286.040000007</v>
      </c>
      <c r="AJ82" s="123" t="s">
        <v>142</v>
      </c>
      <c r="AK82" s="125">
        <v>196085313.69966665</v>
      </c>
      <c r="AL82" s="125">
        <v>165236350.28699669</v>
      </c>
      <c r="AM82" s="125">
        <v>81150619.467466667</v>
      </c>
      <c r="AN82" s="125">
        <v>84085730.819533333</v>
      </c>
      <c r="AO82" s="125">
        <v>32495212.957733333</v>
      </c>
      <c r="AP82" s="125">
        <v>41554181.851133339</v>
      </c>
      <c r="AQ82" s="125">
        <v>41209761.673133336</v>
      </c>
      <c r="AR82" s="125">
        <v>29359962.354200002</v>
      </c>
      <c r="AS82" s="125">
        <v>51466194.863466673</v>
      </c>
      <c r="AT82" s="125">
        <v>112123905.87846667</v>
      </c>
      <c r="AV82" s="125"/>
      <c r="AW82" s="125"/>
      <c r="AX82" s="125"/>
      <c r="AY82" s="125"/>
      <c r="AZ82" s="125"/>
      <c r="BA82" s="125"/>
      <c r="BB82" s="125"/>
      <c r="BC82" s="125"/>
      <c r="BD82" s="125"/>
      <c r="BE82" s="125"/>
      <c r="BF82" s="125"/>
    </row>
    <row r="83" spans="1:58" x14ac:dyDescent="0.25">
      <c r="A83" s="127">
        <v>1982</v>
      </c>
      <c r="B83" s="125" t="s">
        <v>632</v>
      </c>
      <c r="C83" s="125">
        <v>94085501.519999996</v>
      </c>
      <c r="D83" s="125">
        <v>53059874.840000004</v>
      </c>
      <c r="E83" s="125">
        <v>41025626.68</v>
      </c>
      <c r="F83" s="125">
        <v>18792625.210000001</v>
      </c>
      <c r="G83" s="125">
        <v>27077296.449999999</v>
      </c>
      <c r="H83" s="125">
        <v>19821515.600000001</v>
      </c>
      <c r="I83" s="125">
        <v>15214837.77</v>
      </c>
      <c r="J83" s="125">
        <v>13179226.49</v>
      </c>
      <c r="K83" s="125">
        <v>62113649.82</v>
      </c>
      <c r="L83" s="125"/>
      <c r="W83" s="123">
        <v>1982</v>
      </c>
      <c r="X83" s="123" t="s">
        <v>632</v>
      </c>
      <c r="Y83" s="125">
        <v>171489204.63</v>
      </c>
      <c r="Z83" s="125">
        <v>146308335.61000001</v>
      </c>
      <c r="AA83" s="125">
        <v>70856660.329999998</v>
      </c>
      <c r="AB83" s="125">
        <v>75451675.280000001</v>
      </c>
      <c r="AC83" s="125">
        <v>36782898.090000004</v>
      </c>
      <c r="AD83" s="125">
        <v>38261695.530000001</v>
      </c>
      <c r="AE83" s="125">
        <v>27091875.190000001</v>
      </c>
      <c r="AF83" s="125">
        <v>22316333.370000001</v>
      </c>
      <c r="AG83" s="125">
        <v>47036402.450000003</v>
      </c>
      <c r="AH83" s="125">
        <v>87669904.090000004</v>
      </c>
      <c r="AJ83" s="123" t="s">
        <v>143</v>
      </c>
      <c r="AK83" s="125">
        <v>196521876.52586666</v>
      </c>
      <c r="AL83" s="125">
        <v>165580558.86943331</v>
      </c>
      <c r="AM83" s="125">
        <v>81315737.355733335</v>
      </c>
      <c r="AN83" s="125">
        <v>84264821.513699993</v>
      </c>
      <c r="AO83" s="125">
        <v>32547841.546799999</v>
      </c>
      <c r="AP83" s="125">
        <v>41386226.573000006</v>
      </c>
      <c r="AQ83" s="125">
        <v>41398484.329666667</v>
      </c>
      <c r="AR83" s="125">
        <v>29638631.3486</v>
      </c>
      <c r="AS83" s="125">
        <v>51550692.727800004</v>
      </c>
      <c r="AT83" s="125">
        <v>112423342.25126666</v>
      </c>
      <c r="AV83" s="125"/>
      <c r="AW83" s="125"/>
      <c r="AX83" s="125"/>
      <c r="AY83" s="125"/>
      <c r="AZ83" s="125"/>
      <c r="BA83" s="125"/>
      <c r="BB83" s="125"/>
      <c r="BC83" s="125"/>
      <c r="BD83" s="125"/>
      <c r="BE83" s="125"/>
      <c r="BF83" s="125"/>
    </row>
    <row r="84" spans="1:58" x14ac:dyDescent="0.25">
      <c r="A84" s="127">
        <v>1982</v>
      </c>
      <c r="B84" s="125" t="s">
        <v>622</v>
      </c>
      <c r="C84" s="125">
        <v>94539398.329999998</v>
      </c>
      <c r="D84" s="125">
        <v>53395646.380000003</v>
      </c>
      <c r="E84" s="125">
        <v>41143751.950000003</v>
      </c>
      <c r="F84" s="125">
        <v>18981047.379999999</v>
      </c>
      <c r="G84" s="125">
        <v>27077135.559999999</v>
      </c>
      <c r="H84" s="125">
        <v>19802183.359999999</v>
      </c>
      <c r="I84" s="125">
        <v>15180177.359999999</v>
      </c>
      <c r="J84" s="125">
        <v>13498854.67</v>
      </c>
      <c r="K84" s="125">
        <v>62059496.280000001</v>
      </c>
      <c r="L84" s="125"/>
      <c r="W84" s="123">
        <v>1982</v>
      </c>
      <c r="X84" s="123" t="s">
        <v>622</v>
      </c>
      <c r="Y84" s="125">
        <v>171667396.37</v>
      </c>
      <c r="Z84" s="125">
        <v>146435850.43000001</v>
      </c>
      <c r="AA84" s="125">
        <v>70919959.870000005</v>
      </c>
      <c r="AB84" s="125">
        <v>75515890.560000002</v>
      </c>
      <c r="AC84" s="125">
        <v>36754640.200000003</v>
      </c>
      <c r="AD84" s="125">
        <v>38303760.640000001</v>
      </c>
      <c r="AE84" s="125">
        <v>27204160.059999999</v>
      </c>
      <c r="AF84" s="125">
        <v>22303502.32</v>
      </c>
      <c r="AG84" s="125">
        <v>47101333.149999999</v>
      </c>
      <c r="AH84" s="125">
        <v>87811423.019999996</v>
      </c>
      <c r="AJ84" s="123" t="s">
        <v>144</v>
      </c>
      <c r="AK84" s="125">
        <v>197049535.05946669</v>
      </c>
      <c r="AL84" s="125">
        <v>165942148.98676667</v>
      </c>
      <c r="AM84" s="125">
        <v>81505060.890933335</v>
      </c>
      <c r="AN84" s="125">
        <v>84437088.095833331</v>
      </c>
      <c r="AO84" s="125">
        <v>32605935.612200003</v>
      </c>
      <c r="AP84" s="125">
        <v>41162292.674266666</v>
      </c>
      <c r="AQ84" s="125">
        <v>41668191.126766667</v>
      </c>
      <c r="AR84" s="125">
        <v>29879746.260666668</v>
      </c>
      <c r="AS84" s="125">
        <v>51733369.385566674</v>
      </c>
      <c r="AT84" s="125">
        <v>112710230.06169999</v>
      </c>
      <c r="AV84" s="125"/>
      <c r="AW84" s="125"/>
      <c r="AX84" s="125"/>
      <c r="AY84" s="125"/>
      <c r="AZ84" s="125"/>
      <c r="BA84" s="125"/>
      <c r="BB84" s="125"/>
      <c r="BC84" s="125"/>
      <c r="BD84" s="125"/>
      <c r="BE84" s="125"/>
      <c r="BF84" s="125"/>
    </row>
    <row r="85" spans="1:58" x14ac:dyDescent="0.25">
      <c r="A85" s="127">
        <v>1982</v>
      </c>
      <c r="B85" s="125" t="s">
        <v>631</v>
      </c>
      <c r="C85" s="125">
        <v>93823367.659999996</v>
      </c>
      <c r="D85" s="125">
        <v>53402287.130000003</v>
      </c>
      <c r="E85" s="125">
        <v>40421080.530000001</v>
      </c>
      <c r="F85" s="125">
        <v>19088017.77</v>
      </c>
      <c r="G85" s="125">
        <v>26739790.07</v>
      </c>
      <c r="H85" s="125">
        <v>19497078.539999999</v>
      </c>
      <c r="I85" s="125">
        <v>15017525.07</v>
      </c>
      <c r="J85" s="125">
        <v>13480956.210000001</v>
      </c>
      <c r="K85" s="125">
        <v>61254393.68</v>
      </c>
      <c r="L85" s="125"/>
      <c r="W85" s="123">
        <v>1982</v>
      </c>
      <c r="X85" s="123" t="s">
        <v>631</v>
      </c>
      <c r="Y85" s="125">
        <v>171844478.41</v>
      </c>
      <c r="Z85" s="125">
        <v>146565281.61000001</v>
      </c>
      <c r="AA85" s="125">
        <v>70986051.390000001</v>
      </c>
      <c r="AB85" s="125">
        <v>75579230.219999999</v>
      </c>
      <c r="AC85" s="125">
        <v>36714102.909999996</v>
      </c>
      <c r="AD85" s="125">
        <v>38355767.890000001</v>
      </c>
      <c r="AE85" s="125">
        <v>27321971.010000002</v>
      </c>
      <c r="AF85" s="125">
        <v>22290069.27</v>
      </c>
      <c r="AG85" s="125">
        <v>47162567.329999998</v>
      </c>
      <c r="AH85" s="125">
        <v>87967808.170000002</v>
      </c>
      <c r="AJ85" s="123" t="s">
        <v>145</v>
      </c>
      <c r="AK85" s="125">
        <v>197600460.16187</v>
      </c>
      <c r="AL85" s="125">
        <v>166443757.45510334</v>
      </c>
      <c r="AM85" s="125">
        <v>81777381.831200004</v>
      </c>
      <c r="AN85" s="125">
        <v>84666375.623899996</v>
      </c>
      <c r="AO85" s="125">
        <v>32557800.322966665</v>
      </c>
      <c r="AP85" s="125">
        <v>41092510.917766668</v>
      </c>
      <c r="AQ85" s="125">
        <v>41876843.104266666</v>
      </c>
      <c r="AR85" s="125">
        <v>30229165.869866665</v>
      </c>
      <c r="AS85" s="125">
        <v>51844139.946999997</v>
      </c>
      <c r="AT85" s="125">
        <v>113198519.8919</v>
      </c>
      <c r="AV85" s="125"/>
      <c r="AW85" s="125"/>
      <c r="AX85" s="125"/>
      <c r="AY85" s="125"/>
      <c r="AZ85" s="125"/>
      <c r="BA85" s="125"/>
      <c r="BB85" s="125"/>
      <c r="BC85" s="125"/>
      <c r="BD85" s="125"/>
      <c r="BE85" s="125"/>
      <c r="BF85" s="125"/>
    </row>
    <row r="86" spans="1:58" x14ac:dyDescent="0.25">
      <c r="A86" s="127">
        <v>1982</v>
      </c>
      <c r="B86" s="125" t="s">
        <v>630</v>
      </c>
      <c r="C86" s="125">
        <v>96298892.180000007</v>
      </c>
      <c r="D86" s="125">
        <v>54714626.780000001</v>
      </c>
      <c r="E86" s="125">
        <v>41584265.399999999</v>
      </c>
      <c r="F86" s="125">
        <v>19614233.359999999</v>
      </c>
      <c r="G86" s="125">
        <v>27227762.07</v>
      </c>
      <c r="H86" s="125">
        <v>20208264.149999999</v>
      </c>
      <c r="I86" s="125">
        <v>15490248.310000001</v>
      </c>
      <c r="J86" s="125">
        <v>13758384.289999999</v>
      </c>
      <c r="K86" s="125">
        <v>62926274.530000001</v>
      </c>
      <c r="L86" s="125"/>
      <c r="W86" s="123">
        <v>1982</v>
      </c>
      <c r="X86" s="123" t="s">
        <v>630</v>
      </c>
      <c r="Y86" s="125">
        <v>172026487.22</v>
      </c>
      <c r="Z86" s="125">
        <v>146701233.5</v>
      </c>
      <c r="AA86" s="125">
        <v>71055586.329999998</v>
      </c>
      <c r="AB86" s="125">
        <v>75645647.170000002</v>
      </c>
      <c r="AC86" s="125">
        <v>36675827.689999998</v>
      </c>
      <c r="AD86" s="125">
        <v>38410423.350000001</v>
      </c>
      <c r="AE86" s="125">
        <v>27440889.649999999</v>
      </c>
      <c r="AF86" s="125">
        <v>22277073.18</v>
      </c>
      <c r="AG86" s="125">
        <v>47222273.350000001</v>
      </c>
      <c r="AH86" s="125">
        <v>88128386.180000007</v>
      </c>
      <c r="AJ86" s="123" t="s">
        <v>146</v>
      </c>
      <c r="AK86" s="125">
        <v>197881759.5591</v>
      </c>
      <c r="AL86" s="125">
        <v>166582654.77476665</v>
      </c>
      <c r="AM86" s="125">
        <v>81766212.08039999</v>
      </c>
      <c r="AN86" s="125">
        <v>84816442.694366679</v>
      </c>
      <c r="AO86" s="125">
        <v>32353348.686033335</v>
      </c>
      <c r="AP86" s="125">
        <v>41030021.685400002</v>
      </c>
      <c r="AQ86" s="125">
        <v>41987823.886633329</v>
      </c>
      <c r="AR86" s="125">
        <v>30548372.646266665</v>
      </c>
      <c r="AS86" s="125">
        <v>51962192.654766671</v>
      </c>
      <c r="AT86" s="125">
        <v>113566218.2183</v>
      </c>
      <c r="AV86" s="125"/>
      <c r="AW86" s="125"/>
      <c r="AX86" s="125"/>
      <c r="AY86" s="125"/>
      <c r="AZ86" s="125"/>
      <c r="BA86" s="125"/>
      <c r="BB86" s="125"/>
      <c r="BC86" s="125"/>
      <c r="BD86" s="125"/>
      <c r="BE86" s="125"/>
      <c r="BF86" s="125"/>
    </row>
    <row r="87" spans="1:58" x14ac:dyDescent="0.25">
      <c r="A87" s="127">
        <v>1982</v>
      </c>
      <c r="B87" s="125" t="s">
        <v>629</v>
      </c>
      <c r="C87" s="125">
        <v>94713152.859999999</v>
      </c>
      <c r="D87" s="125">
        <v>54445886.840000004</v>
      </c>
      <c r="E87" s="125">
        <v>40267266.020000003</v>
      </c>
      <c r="F87" s="125">
        <v>20586069.789999999</v>
      </c>
      <c r="G87" s="125">
        <v>26218533.719999999</v>
      </c>
      <c r="H87" s="125">
        <v>19586841.420000002</v>
      </c>
      <c r="I87" s="125">
        <v>14881090.57</v>
      </c>
      <c r="J87" s="125">
        <v>13440617.359999999</v>
      </c>
      <c r="K87" s="125">
        <v>60686465.710000001</v>
      </c>
      <c r="L87" s="125"/>
      <c r="W87" s="123">
        <v>1982</v>
      </c>
      <c r="X87" s="123" t="s">
        <v>629</v>
      </c>
      <c r="Y87" s="125">
        <v>172190097.24000001</v>
      </c>
      <c r="Z87" s="125">
        <v>146832092.71000001</v>
      </c>
      <c r="AA87" s="125">
        <v>71125714.549999997</v>
      </c>
      <c r="AB87" s="125">
        <v>75706378.159999996</v>
      </c>
      <c r="AC87" s="125">
        <v>36644739.850000001</v>
      </c>
      <c r="AD87" s="125">
        <v>38460251.619999997</v>
      </c>
      <c r="AE87" s="125">
        <v>27556681.02</v>
      </c>
      <c r="AF87" s="125">
        <v>22262713.850000001</v>
      </c>
      <c r="AG87" s="125">
        <v>47265710.899999999</v>
      </c>
      <c r="AH87" s="125">
        <v>88279646.489999995</v>
      </c>
      <c r="AJ87" s="123" t="s">
        <v>147</v>
      </c>
      <c r="AK87" s="125">
        <v>198295826.66566667</v>
      </c>
      <c r="AL87" s="125">
        <v>166900093.41693333</v>
      </c>
      <c r="AM87" s="125">
        <v>81938721.229266658</v>
      </c>
      <c r="AN87" s="125">
        <v>84961372.187666655</v>
      </c>
      <c r="AO87" s="125">
        <v>32391739.581733331</v>
      </c>
      <c r="AP87" s="125">
        <v>40878058.090166666</v>
      </c>
      <c r="AQ87" s="125">
        <v>42124488.9208</v>
      </c>
      <c r="AR87" s="125">
        <v>30795203.749633331</v>
      </c>
      <c r="AS87" s="125">
        <v>52106336.32333333</v>
      </c>
      <c r="AT87" s="125">
        <v>113797750.76060002</v>
      </c>
      <c r="AV87" s="125"/>
      <c r="AW87" s="125"/>
      <c r="AX87" s="125"/>
      <c r="AY87" s="125"/>
      <c r="AZ87" s="125"/>
      <c r="BA87" s="125"/>
      <c r="BB87" s="125"/>
      <c r="BC87" s="125"/>
      <c r="BD87" s="125"/>
      <c r="BE87" s="125"/>
      <c r="BF87" s="125"/>
    </row>
    <row r="88" spans="1:58" x14ac:dyDescent="0.25">
      <c r="A88" s="127">
        <v>1982</v>
      </c>
      <c r="B88" s="125" t="s">
        <v>628</v>
      </c>
      <c r="C88" s="125">
        <v>90297624.400000006</v>
      </c>
      <c r="D88" s="125">
        <v>52691924.009999998</v>
      </c>
      <c r="E88" s="125">
        <v>37605700.390000001</v>
      </c>
      <c r="F88" s="125">
        <v>21405566.440000001</v>
      </c>
      <c r="G88" s="125">
        <v>25055930.699999999</v>
      </c>
      <c r="H88" s="125">
        <v>18033165.359999999</v>
      </c>
      <c r="I88" s="125">
        <v>13447399.369999999</v>
      </c>
      <c r="J88" s="125">
        <v>12355562.529999999</v>
      </c>
      <c r="K88" s="125">
        <v>56536495.43</v>
      </c>
      <c r="L88" s="125"/>
      <c r="W88" s="123">
        <v>1982</v>
      </c>
      <c r="X88" s="123" t="s">
        <v>628</v>
      </c>
      <c r="Y88" s="125">
        <v>172364113.43000999</v>
      </c>
      <c r="Z88" s="125">
        <v>146961461.54001001</v>
      </c>
      <c r="AA88" s="125">
        <v>71186556.780000001</v>
      </c>
      <c r="AB88" s="125">
        <v>75774904.760000005</v>
      </c>
      <c r="AC88" s="125">
        <v>36602628.020000003</v>
      </c>
      <c r="AD88" s="125">
        <v>38512795.090000004</v>
      </c>
      <c r="AE88" s="125">
        <v>27674836.210000001</v>
      </c>
      <c r="AF88" s="125">
        <v>22249768.120000001</v>
      </c>
      <c r="AG88" s="125">
        <v>47324085.990000002</v>
      </c>
      <c r="AH88" s="125">
        <v>88437399.420000002</v>
      </c>
      <c r="AJ88" s="123" t="s">
        <v>148</v>
      </c>
      <c r="AK88" s="125">
        <v>198806817.24236667</v>
      </c>
      <c r="AL88" s="125">
        <v>167305493.86176667</v>
      </c>
      <c r="AM88" s="125">
        <v>82134828.899766669</v>
      </c>
      <c r="AN88" s="125">
        <v>85170664.961999997</v>
      </c>
      <c r="AO88" s="125">
        <v>32406606.623733331</v>
      </c>
      <c r="AP88" s="125">
        <v>40696167.578766666</v>
      </c>
      <c r="AQ88" s="125">
        <v>42359291.102466665</v>
      </c>
      <c r="AR88" s="125">
        <v>31113003.634433333</v>
      </c>
      <c r="AS88" s="125">
        <v>52231748.302966662</v>
      </c>
      <c r="AT88" s="125">
        <v>114168462.31566668</v>
      </c>
      <c r="AV88" s="125"/>
      <c r="AW88" s="125"/>
      <c r="AX88" s="125"/>
      <c r="AY88" s="125"/>
      <c r="AZ88" s="125"/>
      <c r="BA88" s="125"/>
      <c r="BB88" s="125"/>
      <c r="BC88" s="125"/>
      <c r="BD88" s="125"/>
      <c r="BE88" s="125"/>
      <c r="BF88" s="125"/>
    </row>
    <row r="89" spans="1:58" x14ac:dyDescent="0.25">
      <c r="A89" s="127">
        <v>1982</v>
      </c>
      <c r="B89" s="125" t="s">
        <v>627</v>
      </c>
      <c r="C89" s="125">
        <v>90320110.829999998</v>
      </c>
      <c r="D89" s="125">
        <v>52724935.619999997</v>
      </c>
      <c r="E89" s="125">
        <v>37595175.210000001</v>
      </c>
      <c r="F89" s="125">
        <v>20924500.890000001</v>
      </c>
      <c r="G89" s="125">
        <v>25458332.469999999</v>
      </c>
      <c r="H89" s="125">
        <v>18022847.68</v>
      </c>
      <c r="I89" s="125">
        <v>13540670.960000001</v>
      </c>
      <c r="J89" s="125">
        <v>12373758.83</v>
      </c>
      <c r="K89" s="125">
        <v>57021851.109999999</v>
      </c>
      <c r="L89" s="125"/>
      <c r="W89" s="123">
        <v>1982</v>
      </c>
      <c r="X89" s="123" t="s">
        <v>627</v>
      </c>
      <c r="Y89" s="125">
        <v>172511010.38</v>
      </c>
      <c r="Z89" s="125">
        <v>147058602.68000001</v>
      </c>
      <c r="AA89" s="125">
        <v>71229685.209999993</v>
      </c>
      <c r="AB89" s="125">
        <v>75828917.469999999</v>
      </c>
      <c r="AC89" s="125">
        <v>36537091.140000001</v>
      </c>
      <c r="AD89" s="125">
        <v>38564146.909999996</v>
      </c>
      <c r="AE89" s="125">
        <v>27785823.390000001</v>
      </c>
      <c r="AF89" s="125">
        <v>22242523.48</v>
      </c>
      <c r="AG89" s="125">
        <v>47381425.460000001</v>
      </c>
      <c r="AH89" s="125">
        <v>88592493.780000001</v>
      </c>
      <c r="AJ89" s="123" t="s">
        <v>149</v>
      </c>
      <c r="AK89" s="125">
        <v>199351638.11443332</v>
      </c>
      <c r="AL89" s="125">
        <v>167748591.08140001</v>
      </c>
      <c r="AM89" s="125">
        <v>82339010.532466665</v>
      </c>
      <c r="AN89" s="125">
        <v>85409580.548933327</v>
      </c>
      <c r="AO89" s="125">
        <v>32344886.132166665</v>
      </c>
      <c r="AP89" s="125">
        <v>40563961.757366665</v>
      </c>
      <c r="AQ89" s="125">
        <v>42563986.444466665</v>
      </c>
      <c r="AR89" s="125">
        <v>31444125.231800001</v>
      </c>
      <c r="AS89" s="125">
        <v>52434678.548633337</v>
      </c>
      <c r="AT89" s="125">
        <v>114572073.43363333</v>
      </c>
      <c r="AV89" s="125"/>
      <c r="AW89" s="125"/>
      <c r="AX89" s="125"/>
      <c r="AY89" s="125"/>
      <c r="AZ89" s="125"/>
      <c r="BA89" s="125"/>
      <c r="BB89" s="125"/>
      <c r="BC89" s="125"/>
      <c r="BD89" s="125"/>
      <c r="BE89" s="125"/>
      <c r="BF89" s="125"/>
    </row>
    <row r="90" spans="1:58" x14ac:dyDescent="0.25">
      <c r="A90" s="127">
        <v>1982</v>
      </c>
      <c r="B90" s="125" t="s">
        <v>626</v>
      </c>
      <c r="C90" s="125">
        <v>95319692.299999997</v>
      </c>
      <c r="D90" s="125">
        <v>53937936.810000002</v>
      </c>
      <c r="E90" s="125">
        <v>41381755.490000002</v>
      </c>
      <c r="F90" s="125">
        <v>19267691.539999999</v>
      </c>
      <c r="G90" s="125">
        <v>27022036.890000001</v>
      </c>
      <c r="H90" s="125">
        <v>20286791.460000001</v>
      </c>
      <c r="I90" s="125">
        <v>15050959.279999999</v>
      </c>
      <c r="J90" s="125">
        <v>13692213.130000001</v>
      </c>
      <c r="K90" s="125">
        <v>62359787.630000003</v>
      </c>
      <c r="L90" s="125"/>
      <c r="W90" s="123">
        <v>1982</v>
      </c>
      <c r="X90" s="123" t="s">
        <v>626</v>
      </c>
      <c r="Y90" s="125">
        <v>172690151.37</v>
      </c>
      <c r="Z90" s="125">
        <v>147187444.25</v>
      </c>
      <c r="AA90" s="125">
        <v>71292334.150000006</v>
      </c>
      <c r="AB90" s="125">
        <v>75895110.099999994</v>
      </c>
      <c r="AC90" s="125">
        <v>36494904.439999998</v>
      </c>
      <c r="AD90" s="125">
        <v>38620834</v>
      </c>
      <c r="AE90" s="125">
        <v>27897115.109999999</v>
      </c>
      <c r="AF90" s="125">
        <v>22236779.449999999</v>
      </c>
      <c r="AG90" s="125">
        <v>47440518.369999997</v>
      </c>
      <c r="AH90" s="125">
        <v>88754728.560000002</v>
      </c>
      <c r="AJ90" s="123" t="s">
        <v>150</v>
      </c>
      <c r="AK90" s="125">
        <v>199775826.01559997</v>
      </c>
      <c r="AL90" s="125">
        <v>168097735.08523667</v>
      </c>
      <c r="AM90" s="125">
        <v>82507339.892700002</v>
      </c>
      <c r="AN90" s="125">
        <v>85590395.192533329</v>
      </c>
      <c r="AO90" s="125">
        <v>32282165.638500001</v>
      </c>
      <c r="AP90" s="125">
        <v>40413314.297300003</v>
      </c>
      <c r="AQ90" s="125">
        <v>42782764.729533337</v>
      </c>
      <c r="AR90" s="125">
        <v>31708002.301199999</v>
      </c>
      <c r="AS90" s="125">
        <v>52589579.049066663</v>
      </c>
      <c r="AT90" s="125">
        <v>114904081.32803333</v>
      </c>
      <c r="AV90" s="125"/>
      <c r="AW90" s="125"/>
      <c r="AX90" s="125"/>
      <c r="AY90" s="125"/>
      <c r="AZ90" s="125"/>
      <c r="BA90" s="125"/>
      <c r="BB90" s="125"/>
      <c r="BC90" s="125"/>
      <c r="BD90" s="125"/>
      <c r="BE90" s="125"/>
      <c r="BF90" s="125"/>
    </row>
    <row r="91" spans="1:58" x14ac:dyDescent="0.25">
      <c r="A91" s="127">
        <v>1982</v>
      </c>
      <c r="B91" s="125" t="s">
        <v>625</v>
      </c>
      <c r="C91" s="125">
        <v>95765641.489999995</v>
      </c>
      <c r="D91" s="125">
        <v>54007998.82</v>
      </c>
      <c r="E91" s="125">
        <v>41757642.670000002</v>
      </c>
      <c r="F91" s="125">
        <v>19377807.100000001</v>
      </c>
      <c r="G91" s="125">
        <v>27292788.359999999</v>
      </c>
      <c r="H91" s="125">
        <v>20482033.309999999</v>
      </c>
      <c r="I91" s="125">
        <v>15160935.5</v>
      </c>
      <c r="J91" s="125">
        <v>13452077.220000001</v>
      </c>
      <c r="K91" s="125">
        <v>62935757.170000002</v>
      </c>
      <c r="L91" s="125"/>
      <c r="W91" s="123">
        <v>1982</v>
      </c>
      <c r="X91" s="123" t="s">
        <v>625</v>
      </c>
      <c r="Y91" s="125">
        <v>172880824.44</v>
      </c>
      <c r="Z91" s="125">
        <v>147327859.56999999</v>
      </c>
      <c r="AA91" s="125">
        <v>71367275.959999993</v>
      </c>
      <c r="AB91" s="125">
        <v>75960583.609999999</v>
      </c>
      <c r="AC91" s="125">
        <v>36447617.520000003</v>
      </c>
      <c r="AD91" s="125">
        <v>38687348.450000003</v>
      </c>
      <c r="AE91" s="125">
        <v>28014427.43</v>
      </c>
      <c r="AF91" s="125">
        <v>22231722.809999999</v>
      </c>
      <c r="AG91" s="125">
        <v>47499708.229999997</v>
      </c>
      <c r="AH91" s="125">
        <v>88933498.689999998</v>
      </c>
      <c r="AJ91" s="123" t="s">
        <v>151</v>
      </c>
      <c r="AK91" s="125">
        <v>200279519.67449999</v>
      </c>
      <c r="AL91" s="125">
        <v>168610321.78336665</v>
      </c>
      <c r="AM91" s="125">
        <v>82762167.847800002</v>
      </c>
      <c r="AN91" s="125">
        <v>85848153.935566664</v>
      </c>
      <c r="AO91" s="125">
        <v>32270818.017399997</v>
      </c>
      <c r="AP91" s="125">
        <v>40288773.166500002</v>
      </c>
      <c r="AQ91" s="125">
        <v>43088205.857233338</v>
      </c>
      <c r="AR91" s="125">
        <v>32012107.166366667</v>
      </c>
      <c r="AS91" s="125">
        <v>52619615.467000008</v>
      </c>
      <c r="AT91" s="125">
        <v>115389086.1901</v>
      </c>
      <c r="AV91" s="125"/>
      <c r="AW91" s="125"/>
      <c r="AX91" s="125"/>
      <c r="AY91" s="125"/>
      <c r="AZ91" s="125"/>
      <c r="BA91" s="125"/>
      <c r="BB91" s="125"/>
      <c r="BC91" s="125"/>
      <c r="BD91" s="125"/>
      <c r="BE91" s="125"/>
      <c r="BF91" s="125"/>
    </row>
    <row r="92" spans="1:58" x14ac:dyDescent="0.25">
      <c r="A92" s="127">
        <v>1982</v>
      </c>
      <c r="B92" s="125" t="s">
        <v>624</v>
      </c>
      <c r="C92" s="125">
        <v>95953168.25</v>
      </c>
      <c r="D92" s="125">
        <v>53843690.670000002</v>
      </c>
      <c r="E92" s="125">
        <v>42109477.579999998</v>
      </c>
      <c r="F92" s="125">
        <v>19144134.960000001</v>
      </c>
      <c r="G92" s="125">
        <v>27388083.670000002</v>
      </c>
      <c r="H92" s="125">
        <v>20491081.390000001</v>
      </c>
      <c r="I92" s="125">
        <v>15249697.42</v>
      </c>
      <c r="J92" s="125">
        <v>13680170.810000001</v>
      </c>
      <c r="K92" s="125">
        <v>63128862.479999997</v>
      </c>
      <c r="L92" s="125"/>
      <c r="W92" s="123">
        <v>1982</v>
      </c>
      <c r="X92" s="123" t="s">
        <v>624</v>
      </c>
      <c r="Y92" s="125">
        <v>173057762.71000001</v>
      </c>
      <c r="Z92" s="125">
        <v>147459452.88999999</v>
      </c>
      <c r="AA92" s="125">
        <v>71441132.540000007</v>
      </c>
      <c r="AB92" s="125">
        <v>76018320.349999994</v>
      </c>
      <c r="AC92" s="125">
        <v>36397743.539999999</v>
      </c>
      <c r="AD92" s="125">
        <v>38751095.850000001</v>
      </c>
      <c r="AE92" s="125">
        <v>28130485.210000001</v>
      </c>
      <c r="AF92" s="125">
        <v>22225741.199999999</v>
      </c>
      <c r="AG92" s="125">
        <v>47552696.909999996</v>
      </c>
      <c r="AH92" s="125">
        <v>89107322.260000005</v>
      </c>
      <c r="AJ92" s="123" t="s">
        <v>152</v>
      </c>
      <c r="AK92" s="125">
        <v>200849611.17433333</v>
      </c>
      <c r="AL92" s="125">
        <v>169071638.44236666</v>
      </c>
      <c r="AM92" s="125">
        <v>83000151.816799998</v>
      </c>
      <c r="AN92" s="125">
        <v>86071486.625566676</v>
      </c>
      <c r="AO92" s="125">
        <v>32356244.888333332</v>
      </c>
      <c r="AP92" s="125">
        <v>40252103.245899998</v>
      </c>
      <c r="AQ92" s="125">
        <v>43136533.356766663</v>
      </c>
      <c r="AR92" s="125">
        <v>32296174.354466666</v>
      </c>
      <c r="AS92" s="125">
        <v>52808555.328866661</v>
      </c>
      <c r="AT92" s="125">
        <v>115684810.95713334</v>
      </c>
      <c r="AV92" s="125"/>
      <c r="AW92" s="125"/>
      <c r="AX92" s="125"/>
      <c r="AY92" s="125"/>
      <c r="AZ92" s="125"/>
      <c r="BA92" s="125"/>
      <c r="BB92" s="125"/>
      <c r="BC92" s="125"/>
      <c r="BD92" s="125"/>
      <c r="BE92" s="125"/>
      <c r="BF92" s="125"/>
    </row>
    <row r="93" spans="1:58" x14ac:dyDescent="0.25">
      <c r="A93" s="127">
        <v>1982</v>
      </c>
      <c r="B93" s="125" t="s">
        <v>623</v>
      </c>
      <c r="C93" s="125">
        <v>95436184.540000007</v>
      </c>
      <c r="D93" s="125">
        <v>53309819.030000001</v>
      </c>
      <c r="E93" s="125">
        <v>42126365.509999998</v>
      </c>
      <c r="F93" s="125">
        <v>19053340.710000001</v>
      </c>
      <c r="G93" s="125">
        <v>27280346.440000001</v>
      </c>
      <c r="H93" s="125">
        <v>20549351.27</v>
      </c>
      <c r="I93" s="125">
        <v>15053591.289999999</v>
      </c>
      <c r="J93" s="125">
        <v>13499554.83</v>
      </c>
      <c r="K93" s="125">
        <v>62883289</v>
      </c>
      <c r="L93" s="125"/>
      <c r="W93" s="123">
        <v>1982</v>
      </c>
      <c r="X93" s="123" t="s">
        <v>623</v>
      </c>
      <c r="Y93" s="125">
        <v>173198761.03</v>
      </c>
      <c r="Z93" s="125">
        <v>147580009.68000001</v>
      </c>
      <c r="AA93" s="125">
        <v>71577362.590000004</v>
      </c>
      <c r="AB93" s="125">
        <v>76002647.090000004</v>
      </c>
      <c r="AC93" s="125">
        <v>36417685.75</v>
      </c>
      <c r="AD93" s="125">
        <v>38763585.399999999</v>
      </c>
      <c r="AE93" s="125">
        <v>28239873.379999999</v>
      </c>
      <c r="AF93" s="125">
        <v>22194871.030000001</v>
      </c>
      <c r="AG93" s="125">
        <v>47582745.469999999</v>
      </c>
      <c r="AH93" s="125">
        <v>89198329.810000002</v>
      </c>
      <c r="AJ93" s="123" t="s">
        <v>153</v>
      </c>
      <c r="AK93" s="125">
        <v>201457428.37819663</v>
      </c>
      <c r="AL93" s="125">
        <v>169566201.5853</v>
      </c>
      <c r="AM93" s="125">
        <v>83236225.645300001</v>
      </c>
      <c r="AN93" s="125">
        <v>86329975.939999998</v>
      </c>
      <c r="AO93" s="125">
        <v>32481063.881466668</v>
      </c>
      <c r="AP93" s="125">
        <v>40043428.515666664</v>
      </c>
      <c r="AQ93" s="125">
        <v>43329893.133733332</v>
      </c>
      <c r="AR93" s="125">
        <v>32669022.285133332</v>
      </c>
      <c r="AS93" s="125">
        <v>52934020.562200002</v>
      </c>
      <c r="AT93" s="125">
        <v>116042343.93453334</v>
      </c>
      <c r="AV93" s="125"/>
      <c r="AW93" s="125"/>
      <c r="AX93" s="125"/>
      <c r="AY93" s="125"/>
      <c r="AZ93" s="125"/>
      <c r="BA93" s="125"/>
      <c r="BB93" s="125"/>
      <c r="BC93" s="125"/>
      <c r="BD93" s="125"/>
      <c r="BE93" s="125"/>
      <c r="BF93" s="125"/>
    </row>
    <row r="94" spans="1:58" x14ac:dyDescent="0.25">
      <c r="A94" s="127">
        <v>1983</v>
      </c>
      <c r="B94" s="125" t="s">
        <v>633</v>
      </c>
      <c r="C94" s="125">
        <v>93666491.450000003</v>
      </c>
      <c r="D94" s="125">
        <v>52378704.079999998</v>
      </c>
      <c r="E94" s="125">
        <v>41287787.369999997</v>
      </c>
      <c r="F94" s="125">
        <v>18206115.809999999</v>
      </c>
      <c r="G94" s="125">
        <v>26799843.949999999</v>
      </c>
      <c r="H94" s="125">
        <v>20530474.550000001</v>
      </c>
      <c r="I94" s="125">
        <v>14872219.41</v>
      </c>
      <c r="J94" s="125">
        <v>13257837.73</v>
      </c>
      <c r="K94" s="125">
        <v>62202537.909999996</v>
      </c>
      <c r="L94" s="125"/>
      <c r="W94" s="123">
        <v>1983</v>
      </c>
      <c r="X94" s="123" t="s">
        <v>633</v>
      </c>
      <c r="Y94" s="125">
        <v>173354204.41999999</v>
      </c>
      <c r="Z94" s="125">
        <v>147690831.50999999</v>
      </c>
      <c r="AA94" s="125">
        <v>71630405.459999993</v>
      </c>
      <c r="AB94" s="125">
        <v>76060426.049999997</v>
      </c>
      <c r="AC94" s="125">
        <v>36369992.350000001</v>
      </c>
      <c r="AD94" s="125">
        <v>38816209.920000002</v>
      </c>
      <c r="AE94" s="125">
        <v>28343908.75</v>
      </c>
      <c r="AF94" s="125">
        <v>22188870.039999999</v>
      </c>
      <c r="AG94" s="125">
        <v>47635223.359999999</v>
      </c>
      <c r="AH94" s="125">
        <v>89348988.709999993</v>
      </c>
      <c r="AJ94" s="123" t="s">
        <v>154</v>
      </c>
      <c r="AK94" s="125">
        <v>202395672.63556668</v>
      </c>
      <c r="AL94" s="125">
        <v>170467361.03323331</v>
      </c>
      <c r="AM94" s="125">
        <v>83880717.581466675</v>
      </c>
      <c r="AN94" s="125">
        <v>86586643.45176667</v>
      </c>
      <c r="AO94" s="125">
        <v>32706922.748633336</v>
      </c>
      <c r="AP94" s="125">
        <v>39892388.081500001</v>
      </c>
      <c r="AQ94" s="125">
        <v>43641551.947866671</v>
      </c>
      <c r="AR94" s="125">
        <v>32910138.005100001</v>
      </c>
      <c r="AS94" s="125">
        <v>53244671.852466673</v>
      </c>
      <c r="AT94" s="125">
        <v>116444078.03446667</v>
      </c>
      <c r="AV94" s="125"/>
      <c r="AW94" s="125"/>
      <c r="AX94" s="125"/>
      <c r="AY94" s="125"/>
      <c r="AZ94" s="125"/>
      <c r="BA94" s="125"/>
      <c r="BB94" s="125"/>
      <c r="BC94" s="125"/>
      <c r="BD94" s="125"/>
      <c r="BE94" s="125"/>
      <c r="BF94" s="125"/>
    </row>
    <row r="95" spans="1:58" x14ac:dyDescent="0.25">
      <c r="A95" s="127">
        <v>1983</v>
      </c>
      <c r="B95" s="125" t="s">
        <v>632</v>
      </c>
      <c r="C95" s="125">
        <v>93230501.349999994</v>
      </c>
      <c r="D95" s="125">
        <v>51995304.43</v>
      </c>
      <c r="E95" s="125">
        <v>41235196.920000002</v>
      </c>
      <c r="F95" s="125">
        <v>18010091.140000001</v>
      </c>
      <c r="G95" s="125">
        <v>26663809.600000001</v>
      </c>
      <c r="H95" s="125">
        <v>20606811.82</v>
      </c>
      <c r="I95" s="125">
        <v>14759290.23</v>
      </c>
      <c r="J95" s="125">
        <v>13190498.560000001</v>
      </c>
      <c r="K95" s="125">
        <v>62029911.649999999</v>
      </c>
      <c r="L95" s="125"/>
      <c r="W95" s="123">
        <v>1983</v>
      </c>
      <c r="X95" s="123" t="s">
        <v>632</v>
      </c>
      <c r="Y95" s="125">
        <v>173504662.11000001</v>
      </c>
      <c r="Z95" s="125">
        <v>147807614.27000001</v>
      </c>
      <c r="AA95" s="125">
        <v>71692605.469999999</v>
      </c>
      <c r="AB95" s="125">
        <v>76115008.799999997</v>
      </c>
      <c r="AC95" s="125">
        <v>36317545.840000004</v>
      </c>
      <c r="AD95" s="125">
        <v>38878426.689999998</v>
      </c>
      <c r="AE95" s="125">
        <v>28451748.530000001</v>
      </c>
      <c r="AF95" s="125">
        <v>22182441.600000001</v>
      </c>
      <c r="AG95" s="125">
        <v>47674499.450000003</v>
      </c>
      <c r="AH95" s="125">
        <v>89512616.819999993</v>
      </c>
      <c r="AJ95" s="123" t="s">
        <v>155</v>
      </c>
      <c r="AK95" s="125">
        <v>202835458.10983336</v>
      </c>
      <c r="AL95" s="125">
        <v>170928054.84116665</v>
      </c>
      <c r="AM95" s="125">
        <v>84142015.596433342</v>
      </c>
      <c r="AN95" s="125">
        <v>86786039.244733334</v>
      </c>
      <c r="AO95" s="125">
        <v>32706784.360199999</v>
      </c>
      <c r="AP95" s="125">
        <v>39685138.288533337</v>
      </c>
      <c r="AQ95" s="125">
        <v>43826315.856366664</v>
      </c>
      <c r="AR95" s="125">
        <v>33310344.261099998</v>
      </c>
      <c r="AS95" s="125">
        <v>53306875.343633331</v>
      </c>
      <c r="AT95" s="125">
        <v>116821798.406</v>
      </c>
      <c r="AV95" s="125"/>
      <c r="AW95" s="125"/>
      <c r="AX95" s="125"/>
      <c r="AY95" s="125"/>
      <c r="AZ95" s="125"/>
      <c r="BA95" s="125"/>
      <c r="BB95" s="125"/>
      <c r="BC95" s="125"/>
      <c r="BD95" s="125"/>
      <c r="BE95" s="125"/>
      <c r="BF95" s="125"/>
    </row>
    <row r="96" spans="1:58" x14ac:dyDescent="0.25">
      <c r="A96" s="127">
        <v>1983</v>
      </c>
      <c r="B96" s="125" t="s">
        <v>622</v>
      </c>
      <c r="C96" s="125">
        <v>94115500.200000003</v>
      </c>
      <c r="D96" s="125">
        <v>52758672.780000001</v>
      </c>
      <c r="E96" s="125">
        <v>41356827.420000002</v>
      </c>
      <c r="F96" s="125">
        <v>18234202.899999999</v>
      </c>
      <c r="G96" s="125">
        <v>26939821.050000001</v>
      </c>
      <c r="H96" s="125">
        <v>20743561.949999999</v>
      </c>
      <c r="I96" s="125">
        <v>14976318.73</v>
      </c>
      <c r="J96" s="125">
        <v>13221595.57</v>
      </c>
      <c r="K96" s="125">
        <v>62659701.729999997</v>
      </c>
      <c r="L96" s="125"/>
      <c r="W96" s="123">
        <v>1983</v>
      </c>
      <c r="X96" s="123" t="s">
        <v>622</v>
      </c>
      <c r="Y96" s="125">
        <v>173656429.88</v>
      </c>
      <c r="Z96" s="125">
        <v>147918824.88999999</v>
      </c>
      <c r="AA96" s="125">
        <v>71744851.879999995</v>
      </c>
      <c r="AB96" s="125">
        <v>76173973.010000005</v>
      </c>
      <c r="AC96" s="125">
        <v>36261109.890000001</v>
      </c>
      <c r="AD96" s="125">
        <v>38937855.460000001</v>
      </c>
      <c r="AE96" s="125">
        <v>28558682.329999998</v>
      </c>
      <c r="AF96" s="125">
        <v>22176481.5</v>
      </c>
      <c r="AG96" s="125">
        <v>47722300.700000003</v>
      </c>
      <c r="AH96" s="125">
        <v>89673019.290000007</v>
      </c>
      <c r="AJ96" s="123" t="s">
        <v>156</v>
      </c>
      <c r="AK96" s="125">
        <v>203366622.90037</v>
      </c>
      <c r="AL96" s="125">
        <v>171320884.19386333</v>
      </c>
      <c r="AM96" s="125">
        <v>84353612.403699994</v>
      </c>
      <c r="AN96" s="125">
        <v>86967271.790166661</v>
      </c>
      <c r="AO96" s="125">
        <v>32834655.060966667</v>
      </c>
      <c r="AP96" s="125">
        <v>39432473.848933332</v>
      </c>
      <c r="AQ96" s="125">
        <v>43992883.842366666</v>
      </c>
      <c r="AR96" s="125">
        <v>33506235.020199999</v>
      </c>
      <c r="AS96" s="125">
        <v>53600375.127900004</v>
      </c>
      <c r="AT96" s="125">
        <v>116931592.7115</v>
      </c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</row>
    <row r="97" spans="1:58" x14ac:dyDescent="0.25">
      <c r="A97" s="127">
        <v>1983</v>
      </c>
      <c r="B97" s="125" t="s">
        <v>631</v>
      </c>
      <c r="C97" s="125">
        <v>95169300.379999995</v>
      </c>
      <c r="D97" s="125">
        <v>53408322.020000003</v>
      </c>
      <c r="E97" s="125">
        <v>41760978.359999999</v>
      </c>
      <c r="F97" s="125">
        <v>18492221.559999999</v>
      </c>
      <c r="G97" s="125">
        <v>27326669.690000001</v>
      </c>
      <c r="H97" s="125">
        <v>20851064.719999999</v>
      </c>
      <c r="I97" s="125">
        <v>15075830.6</v>
      </c>
      <c r="J97" s="125">
        <v>13423513.810000001</v>
      </c>
      <c r="K97" s="125">
        <v>63253565.009999998</v>
      </c>
      <c r="L97" s="125"/>
      <c r="W97" s="123">
        <v>1983</v>
      </c>
      <c r="X97" s="123" t="s">
        <v>631</v>
      </c>
      <c r="Y97" s="125">
        <v>173793696.61000001</v>
      </c>
      <c r="Z97" s="125">
        <v>148022911.58000001</v>
      </c>
      <c r="AA97" s="125">
        <v>71799507.810000002</v>
      </c>
      <c r="AB97" s="125">
        <v>76223403.769999996</v>
      </c>
      <c r="AC97" s="125">
        <v>36209768.079999998</v>
      </c>
      <c r="AD97" s="125">
        <v>38988975.640000001</v>
      </c>
      <c r="AE97" s="125">
        <v>28663610.91</v>
      </c>
      <c r="AF97" s="125">
        <v>22170192.460000001</v>
      </c>
      <c r="AG97" s="125">
        <v>47761149.520000003</v>
      </c>
      <c r="AH97" s="125">
        <v>89822779.010000005</v>
      </c>
      <c r="AJ97" s="123" t="s">
        <v>157</v>
      </c>
      <c r="AK97" s="125">
        <v>203935523.93479669</v>
      </c>
      <c r="AL97" s="125">
        <v>171853473.03750002</v>
      </c>
      <c r="AM97" s="125">
        <v>84609580.691166669</v>
      </c>
      <c r="AN97" s="125">
        <v>87243892.346333325</v>
      </c>
      <c r="AO97" s="125">
        <v>32981374.216133337</v>
      </c>
      <c r="AP97" s="125">
        <v>39214650.418099999</v>
      </c>
      <c r="AQ97" s="125">
        <v>44077750.216833331</v>
      </c>
      <c r="AR97" s="125">
        <v>33820084.533333331</v>
      </c>
      <c r="AS97" s="125">
        <v>53841664.550399996</v>
      </c>
      <c r="AT97" s="125">
        <v>117112485.16826665</v>
      </c>
      <c r="AV97" s="125"/>
      <c r="AW97" s="125"/>
      <c r="AX97" s="125"/>
      <c r="AY97" s="125"/>
      <c r="AZ97" s="125"/>
      <c r="BA97" s="125"/>
      <c r="BB97" s="125"/>
      <c r="BC97" s="125"/>
      <c r="BD97" s="125"/>
      <c r="BE97" s="125"/>
      <c r="BF97" s="125"/>
    </row>
    <row r="98" spans="1:58" x14ac:dyDescent="0.25">
      <c r="A98" s="127">
        <v>1983</v>
      </c>
      <c r="B98" s="125" t="s">
        <v>630</v>
      </c>
      <c r="C98" s="125">
        <v>96026494.260000005</v>
      </c>
      <c r="D98" s="125">
        <v>54365109.359999999</v>
      </c>
      <c r="E98" s="125">
        <v>41661384.899999999</v>
      </c>
      <c r="F98" s="125">
        <v>18747392.559999999</v>
      </c>
      <c r="G98" s="125">
        <v>27653019.760000002</v>
      </c>
      <c r="H98" s="125">
        <v>20951268.68</v>
      </c>
      <c r="I98" s="125">
        <v>15177407.82</v>
      </c>
      <c r="J98" s="125">
        <v>13497405.439999999</v>
      </c>
      <c r="K98" s="125">
        <v>63781696.259999998</v>
      </c>
      <c r="L98" s="125"/>
      <c r="W98" s="123">
        <v>1983</v>
      </c>
      <c r="X98" s="123" t="s">
        <v>630</v>
      </c>
      <c r="Y98" s="125">
        <v>173952764.80000001</v>
      </c>
      <c r="Z98" s="125">
        <v>148144379.47999999</v>
      </c>
      <c r="AA98" s="125">
        <v>71863514.099999994</v>
      </c>
      <c r="AB98" s="125">
        <v>76280865.379999995</v>
      </c>
      <c r="AC98" s="125">
        <v>36158588.030000001</v>
      </c>
      <c r="AD98" s="125">
        <v>39052005.829999998</v>
      </c>
      <c r="AE98" s="125">
        <v>28771986.75</v>
      </c>
      <c r="AF98" s="125">
        <v>22164424.109999999</v>
      </c>
      <c r="AG98" s="125">
        <v>47805760.079999998</v>
      </c>
      <c r="AH98" s="125">
        <v>89988416.689999998</v>
      </c>
      <c r="AJ98" s="123" t="s">
        <v>158</v>
      </c>
      <c r="AK98" s="125">
        <v>204394956.49956667</v>
      </c>
      <c r="AL98" s="125">
        <v>172248085.20796666</v>
      </c>
      <c r="AM98" s="125">
        <v>84750564.24346666</v>
      </c>
      <c r="AN98" s="125">
        <v>87497520.96450001</v>
      </c>
      <c r="AO98" s="125">
        <v>32977537.997766662</v>
      </c>
      <c r="AP98" s="125">
        <v>39050570.572099999</v>
      </c>
      <c r="AQ98" s="125">
        <v>44162380.558733337</v>
      </c>
      <c r="AR98" s="125">
        <v>34024582.084233336</v>
      </c>
      <c r="AS98" s="125">
        <v>54179885.286733337</v>
      </c>
      <c r="AT98" s="125">
        <v>117237533.21506667</v>
      </c>
      <c r="AV98" s="125"/>
      <c r="AW98" s="125"/>
      <c r="AX98" s="125"/>
      <c r="AY98" s="125"/>
      <c r="AZ98" s="125"/>
      <c r="BA98" s="125"/>
      <c r="BB98" s="125"/>
      <c r="BC98" s="125"/>
      <c r="BD98" s="125"/>
      <c r="BE98" s="125"/>
      <c r="BF98" s="125"/>
    </row>
    <row r="99" spans="1:58" x14ac:dyDescent="0.25">
      <c r="A99" s="127">
        <v>1983</v>
      </c>
      <c r="B99" s="125" t="s">
        <v>629</v>
      </c>
      <c r="C99" s="125">
        <v>94885632.040000007</v>
      </c>
      <c r="D99" s="125">
        <v>54973134.880000003</v>
      </c>
      <c r="E99" s="125">
        <v>39912497.159999996</v>
      </c>
      <c r="F99" s="125">
        <v>20808240.82</v>
      </c>
      <c r="G99" s="125">
        <v>26576813.379999999</v>
      </c>
      <c r="H99" s="125">
        <v>19970561.379999999</v>
      </c>
      <c r="I99" s="125">
        <v>14602216.1</v>
      </c>
      <c r="J99" s="125">
        <v>12927800.359999999</v>
      </c>
      <c r="K99" s="125">
        <v>61149590.859999999</v>
      </c>
      <c r="L99" s="125"/>
      <c r="W99" s="123">
        <v>1983</v>
      </c>
      <c r="X99" s="123" t="s">
        <v>629</v>
      </c>
      <c r="Y99" s="125">
        <v>174125403.40000001</v>
      </c>
      <c r="Z99" s="125">
        <v>148271265.13999999</v>
      </c>
      <c r="AA99" s="125">
        <v>71932642.829999998</v>
      </c>
      <c r="AB99" s="125">
        <v>76338622.310000002</v>
      </c>
      <c r="AC99" s="125">
        <v>36115209.420000002</v>
      </c>
      <c r="AD99" s="125">
        <v>39111552.229999997</v>
      </c>
      <c r="AE99" s="125">
        <v>28878728.039999999</v>
      </c>
      <c r="AF99" s="125">
        <v>22159320.5</v>
      </c>
      <c r="AG99" s="125">
        <v>47860593.210000001</v>
      </c>
      <c r="AH99" s="125">
        <v>90149600.769999996</v>
      </c>
      <c r="AJ99" s="123" t="s">
        <v>159</v>
      </c>
      <c r="AK99" s="125">
        <v>204905168.93623331</v>
      </c>
      <c r="AL99" s="125">
        <v>172730301.28956667</v>
      </c>
      <c r="AM99" s="125">
        <v>85041710.162400007</v>
      </c>
      <c r="AN99" s="125">
        <v>87688591.127166674</v>
      </c>
      <c r="AO99" s="125">
        <v>33160969.746233333</v>
      </c>
      <c r="AP99" s="125">
        <v>38865294.525633335</v>
      </c>
      <c r="AQ99" s="125">
        <v>44270776.157699995</v>
      </c>
      <c r="AR99" s="125">
        <v>34285298.92893333</v>
      </c>
      <c r="AS99" s="125">
        <v>54322829.57773333</v>
      </c>
      <c r="AT99" s="125">
        <v>117421369.61226666</v>
      </c>
      <c r="AV99" s="125"/>
      <c r="AW99" s="125"/>
      <c r="AX99" s="125"/>
      <c r="AY99" s="125"/>
      <c r="AZ99" s="125"/>
      <c r="BA99" s="125"/>
      <c r="BB99" s="125"/>
      <c r="BC99" s="125"/>
      <c r="BD99" s="125"/>
      <c r="BE99" s="125"/>
      <c r="BF99" s="125"/>
    </row>
    <row r="100" spans="1:58" x14ac:dyDescent="0.25">
      <c r="A100" s="127">
        <v>1983</v>
      </c>
      <c r="B100" s="125" t="s">
        <v>628</v>
      </c>
      <c r="C100" s="125">
        <v>92378771.579999998</v>
      </c>
      <c r="D100" s="125">
        <v>53734402.700000003</v>
      </c>
      <c r="E100" s="125">
        <v>38644368.880000003</v>
      </c>
      <c r="F100" s="125">
        <v>21734068.34</v>
      </c>
      <c r="G100" s="125">
        <v>25881312.640000001</v>
      </c>
      <c r="H100" s="125">
        <v>18970774.960000001</v>
      </c>
      <c r="I100" s="125">
        <v>13557691.15</v>
      </c>
      <c r="J100" s="125">
        <v>12234924.49</v>
      </c>
      <c r="K100" s="125">
        <v>58409778.75</v>
      </c>
      <c r="L100" s="125"/>
      <c r="W100" s="123">
        <v>1983</v>
      </c>
      <c r="X100" s="123" t="s">
        <v>628</v>
      </c>
      <c r="Y100" s="125">
        <v>174306060.5</v>
      </c>
      <c r="Z100" s="125">
        <v>148401656.24000001</v>
      </c>
      <c r="AA100" s="125">
        <v>72001940.650000006</v>
      </c>
      <c r="AB100" s="125">
        <v>76399715.590000004</v>
      </c>
      <c r="AC100" s="125">
        <v>36065227.920000002</v>
      </c>
      <c r="AD100" s="125">
        <v>39176128.450000003</v>
      </c>
      <c r="AE100" s="125">
        <v>28988217.34</v>
      </c>
      <c r="AF100" s="125">
        <v>22155251.43</v>
      </c>
      <c r="AG100" s="125">
        <v>47921235.359999999</v>
      </c>
      <c r="AH100" s="125">
        <v>90319597.219999999</v>
      </c>
      <c r="AJ100" s="123" t="s">
        <v>160</v>
      </c>
      <c r="AK100" s="125">
        <v>205482599.84823334</v>
      </c>
      <c r="AL100" s="125">
        <v>173171543.13339999</v>
      </c>
      <c r="AM100" s="125">
        <v>85235921.937800005</v>
      </c>
      <c r="AN100" s="125">
        <v>87935621.195599988</v>
      </c>
      <c r="AO100" s="125">
        <v>33336518.404799998</v>
      </c>
      <c r="AP100" s="125">
        <v>38674774.6237</v>
      </c>
      <c r="AQ100" s="125">
        <v>44350019.434266664</v>
      </c>
      <c r="AR100" s="125">
        <v>34404165.581100002</v>
      </c>
      <c r="AS100" s="125">
        <v>54717121.804366671</v>
      </c>
      <c r="AT100" s="125">
        <v>117428959.63906665</v>
      </c>
      <c r="AV100" s="125"/>
      <c r="AW100" s="125"/>
      <c r="AX100" s="125"/>
      <c r="AY100" s="125"/>
      <c r="AZ100" s="125"/>
      <c r="BA100" s="125"/>
      <c r="BB100" s="125"/>
      <c r="BC100" s="125"/>
      <c r="BD100" s="125"/>
      <c r="BE100" s="125"/>
      <c r="BF100" s="125"/>
    </row>
    <row r="101" spans="1:58" x14ac:dyDescent="0.25">
      <c r="A101" s="127">
        <v>1983</v>
      </c>
      <c r="B101" s="125" t="s">
        <v>627</v>
      </c>
      <c r="C101" s="125">
        <v>91944495.590000004</v>
      </c>
      <c r="D101" s="125">
        <v>53445551.109999999</v>
      </c>
      <c r="E101" s="125">
        <v>38498944.479999997</v>
      </c>
      <c r="F101" s="125">
        <v>21036057.66</v>
      </c>
      <c r="G101" s="125">
        <v>26034221.149999999</v>
      </c>
      <c r="H101" s="125">
        <v>18847518.32</v>
      </c>
      <c r="I101" s="125">
        <v>13641007.109999999</v>
      </c>
      <c r="J101" s="125">
        <v>12385691.35</v>
      </c>
      <c r="K101" s="125">
        <v>58522746.579999998</v>
      </c>
      <c r="L101" s="125"/>
      <c r="W101" s="123">
        <v>1983</v>
      </c>
      <c r="X101" s="123" t="s">
        <v>627</v>
      </c>
      <c r="Y101" s="125">
        <v>174440255.46000001</v>
      </c>
      <c r="Z101" s="125">
        <v>148488520.16</v>
      </c>
      <c r="AA101" s="125">
        <v>72042897.969999999</v>
      </c>
      <c r="AB101" s="125">
        <v>76445622.189999998</v>
      </c>
      <c r="AC101" s="125">
        <v>35991630.68</v>
      </c>
      <c r="AD101" s="125">
        <v>39232300.119999997</v>
      </c>
      <c r="AE101" s="125">
        <v>29091701.219999999</v>
      </c>
      <c r="AF101" s="125">
        <v>22156523.870000001</v>
      </c>
      <c r="AG101" s="125">
        <v>47968099.57</v>
      </c>
      <c r="AH101" s="125">
        <v>90480525.209999993</v>
      </c>
      <c r="AJ101" s="123" t="s">
        <v>161</v>
      </c>
      <c r="AK101" s="125">
        <v>206097521.36199999</v>
      </c>
      <c r="AL101" s="125">
        <v>173808925.14413333</v>
      </c>
      <c r="AM101" s="125">
        <v>85559394.708100006</v>
      </c>
      <c r="AN101" s="125">
        <v>88249530.436033353</v>
      </c>
      <c r="AO101" s="125">
        <v>33479975.902033333</v>
      </c>
      <c r="AP101" s="125">
        <v>38591242.454166673</v>
      </c>
      <c r="AQ101" s="125">
        <v>44333493.698799998</v>
      </c>
      <c r="AR101" s="125">
        <v>34809481.94743333</v>
      </c>
      <c r="AS101" s="125">
        <v>54883327.359566666</v>
      </c>
      <c r="AT101" s="125">
        <v>117734218.10040002</v>
      </c>
      <c r="AV101" s="125"/>
      <c r="AW101" s="125"/>
      <c r="AX101" s="125"/>
      <c r="AY101" s="125"/>
      <c r="AZ101" s="125"/>
      <c r="BA101" s="125"/>
      <c r="BB101" s="125"/>
      <c r="BC101" s="125"/>
      <c r="BD101" s="125"/>
      <c r="BE101" s="125"/>
      <c r="BF101" s="125"/>
    </row>
    <row r="102" spans="1:58" x14ac:dyDescent="0.25">
      <c r="A102" s="127">
        <v>1983</v>
      </c>
      <c r="B102" s="125" t="s">
        <v>626</v>
      </c>
      <c r="C102" s="125">
        <v>98122559.959999993</v>
      </c>
      <c r="D102" s="125">
        <v>55290486.850000001</v>
      </c>
      <c r="E102" s="125">
        <v>42832073.109999999</v>
      </c>
      <c r="F102" s="125">
        <v>19503724.969999999</v>
      </c>
      <c r="G102" s="125">
        <v>28157343.02</v>
      </c>
      <c r="H102" s="125">
        <v>21560294.43</v>
      </c>
      <c r="I102" s="125">
        <v>15210812.33</v>
      </c>
      <c r="J102" s="125">
        <v>13690385.210000001</v>
      </c>
      <c r="K102" s="125">
        <v>64928449.780000001</v>
      </c>
      <c r="L102" s="125"/>
      <c r="W102" s="123">
        <v>1983</v>
      </c>
      <c r="X102" s="123" t="s">
        <v>626</v>
      </c>
      <c r="Y102" s="125">
        <v>174602091.56999999</v>
      </c>
      <c r="Z102" s="125">
        <v>148601501.25</v>
      </c>
      <c r="AA102" s="125">
        <v>72099450.969999999</v>
      </c>
      <c r="AB102" s="125">
        <v>76502050.280000001</v>
      </c>
      <c r="AC102" s="125">
        <v>35929253.520000003</v>
      </c>
      <c r="AD102" s="125">
        <v>39297525.729999997</v>
      </c>
      <c r="AE102" s="125">
        <v>29198990.02</v>
      </c>
      <c r="AF102" s="125">
        <v>22159070.25</v>
      </c>
      <c r="AG102" s="125">
        <v>48017252.049999997</v>
      </c>
      <c r="AH102" s="125">
        <v>90655586</v>
      </c>
      <c r="AJ102" s="123" t="s">
        <v>162</v>
      </c>
      <c r="AK102" s="125">
        <v>206875838.99243331</v>
      </c>
      <c r="AL102" s="125">
        <v>174499413.03290001</v>
      </c>
      <c r="AM102" s="125">
        <v>85569037.065466657</v>
      </c>
      <c r="AN102" s="125">
        <v>88930375.967433333</v>
      </c>
      <c r="AO102" s="125">
        <v>33762035.622900002</v>
      </c>
      <c r="AP102" s="125">
        <v>38322366.9432</v>
      </c>
      <c r="AQ102" s="125">
        <v>44454340.847666658</v>
      </c>
      <c r="AR102" s="125">
        <v>35125571.633233339</v>
      </c>
      <c r="AS102" s="125">
        <v>55211523.945433326</v>
      </c>
      <c r="AT102" s="125">
        <v>117902279.4241</v>
      </c>
      <c r="AV102" s="125"/>
      <c r="AW102" s="125"/>
      <c r="AX102" s="125"/>
      <c r="AY102" s="125"/>
      <c r="AZ102" s="125"/>
      <c r="BA102" s="125"/>
      <c r="BB102" s="125"/>
      <c r="BC102" s="125"/>
      <c r="BD102" s="125"/>
      <c r="BE102" s="125"/>
      <c r="BF102" s="125"/>
    </row>
    <row r="103" spans="1:58" x14ac:dyDescent="0.25">
      <c r="A103" s="127">
        <v>1983</v>
      </c>
      <c r="B103" s="125" t="s">
        <v>625</v>
      </c>
      <c r="C103" s="125">
        <v>98777610.200000003</v>
      </c>
      <c r="D103" s="125">
        <v>55626740.380000003</v>
      </c>
      <c r="E103" s="125">
        <v>43150869.82</v>
      </c>
      <c r="F103" s="125">
        <v>19526090.18</v>
      </c>
      <c r="G103" s="125">
        <v>28499443.690000001</v>
      </c>
      <c r="H103" s="125">
        <v>21871758.329999998</v>
      </c>
      <c r="I103" s="125">
        <v>15236058.689999999</v>
      </c>
      <c r="J103" s="125">
        <v>13644259.310000001</v>
      </c>
      <c r="K103" s="125">
        <v>65607260.710000001</v>
      </c>
      <c r="L103" s="125"/>
      <c r="W103" s="123">
        <v>1983</v>
      </c>
      <c r="X103" s="123" t="s">
        <v>625</v>
      </c>
      <c r="Y103" s="125">
        <v>174778554.28999999</v>
      </c>
      <c r="Z103" s="125">
        <v>148721667.83000001</v>
      </c>
      <c r="AA103" s="125">
        <v>72166116.269999996</v>
      </c>
      <c r="AB103" s="125">
        <v>76555551.560000002</v>
      </c>
      <c r="AC103" s="125">
        <v>35881634.93</v>
      </c>
      <c r="AD103" s="125">
        <v>39356018.640000001</v>
      </c>
      <c r="AE103" s="125">
        <v>29302952.140000001</v>
      </c>
      <c r="AF103" s="125">
        <v>22162048.850000001</v>
      </c>
      <c r="AG103" s="125">
        <v>48075899.729999997</v>
      </c>
      <c r="AH103" s="125">
        <v>90821019.629999995</v>
      </c>
      <c r="AJ103" s="123" t="s">
        <v>163</v>
      </c>
      <c r="AK103" s="125">
        <v>207431724.86676666</v>
      </c>
      <c r="AL103" s="125">
        <v>174967037.43059999</v>
      </c>
      <c r="AM103" s="125">
        <v>85801567.537566662</v>
      </c>
      <c r="AN103" s="125">
        <v>89165469.893033326</v>
      </c>
      <c r="AO103" s="125">
        <v>33934551.216066666</v>
      </c>
      <c r="AP103" s="125">
        <v>38060544.401199996</v>
      </c>
      <c r="AQ103" s="125">
        <v>44622616.913566671</v>
      </c>
      <c r="AR103" s="125">
        <v>35355570.65753334</v>
      </c>
      <c r="AS103" s="125">
        <v>55458441.678400002</v>
      </c>
      <c r="AT103" s="125">
        <v>118038731.97229999</v>
      </c>
      <c r="AV103" s="125"/>
      <c r="AW103" s="125"/>
      <c r="AX103" s="125"/>
      <c r="AY103" s="125"/>
      <c r="AZ103" s="125"/>
      <c r="BA103" s="125"/>
      <c r="BB103" s="125"/>
      <c r="BC103" s="125"/>
      <c r="BD103" s="125"/>
      <c r="BE103" s="125"/>
      <c r="BF103" s="125"/>
    </row>
    <row r="104" spans="1:58" x14ac:dyDescent="0.25">
      <c r="A104" s="127">
        <v>1983</v>
      </c>
      <c r="B104" s="125" t="s">
        <v>624</v>
      </c>
      <c r="C104" s="125">
        <v>99750611.819999993</v>
      </c>
      <c r="D104" s="125">
        <v>55942878.170000002</v>
      </c>
      <c r="E104" s="125">
        <v>43807733.649999999</v>
      </c>
      <c r="F104" s="125">
        <v>19668497.34</v>
      </c>
      <c r="G104" s="125">
        <v>28831772.77</v>
      </c>
      <c r="H104" s="125">
        <v>22107054.920000002</v>
      </c>
      <c r="I104" s="125">
        <v>15361996.82</v>
      </c>
      <c r="J104" s="125">
        <v>13781289.970000001</v>
      </c>
      <c r="K104" s="125">
        <v>66300824.509999998</v>
      </c>
      <c r="L104" s="125"/>
      <c r="W104" s="123">
        <v>1983</v>
      </c>
      <c r="X104" s="123" t="s">
        <v>624</v>
      </c>
      <c r="Y104" s="125">
        <v>174951223.75999999</v>
      </c>
      <c r="Z104" s="125">
        <v>148847427.55000001</v>
      </c>
      <c r="AA104" s="125">
        <v>72235727.260000005</v>
      </c>
      <c r="AB104" s="125">
        <v>76611700.290000007</v>
      </c>
      <c r="AC104" s="125">
        <v>35825516.289999999</v>
      </c>
      <c r="AD104" s="125">
        <v>39425721.539999999</v>
      </c>
      <c r="AE104" s="125">
        <v>29412067.420000002</v>
      </c>
      <c r="AF104" s="125">
        <v>22164885.190000001</v>
      </c>
      <c r="AG104" s="125">
        <v>48123033.32</v>
      </c>
      <c r="AH104" s="125">
        <v>91002674.150000006</v>
      </c>
      <c r="AJ104" s="123" t="s">
        <v>164</v>
      </c>
      <c r="AK104" s="125">
        <v>208043922.97550002</v>
      </c>
      <c r="AL104" s="125">
        <v>175486790.09546667</v>
      </c>
      <c r="AM104" s="125">
        <v>86060145.690233335</v>
      </c>
      <c r="AN104" s="125">
        <v>89426644.405233338</v>
      </c>
      <c r="AO104" s="125">
        <v>34056424.985700004</v>
      </c>
      <c r="AP104" s="125">
        <v>37845001.056733333</v>
      </c>
      <c r="AQ104" s="125">
        <v>44794459.844566666</v>
      </c>
      <c r="AR104" s="125">
        <v>35686564.940466665</v>
      </c>
      <c r="AS104" s="125">
        <v>55661472.148033343</v>
      </c>
      <c r="AT104" s="125">
        <v>118326025.84176667</v>
      </c>
      <c r="AV104" s="125"/>
      <c r="AW104" s="125"/>
      <c r="AX104" s="125"/>
      <c r="AY104" s="125"/>
      <c r="AZ104" s="125"/>
      <c r="BA104" s="125"/>
      <c r="BB104" s="125"/>
      <c r="BC104" s="125"/>
      <c r="BD104" s="125"/>
      <c r="BE104" s="125"/>
      <c r="BF104" s="125"/>
    </row>
    <row r="105" spans="1:58" x14ac:dyDescent="0.25">
      <c r="A105" s="127">
        <v>1983</v>
      </c>
      <c r="B105" s="125" t="s">
        <v>623</v>
      </c>
      <c r="C105" s="125">
        <v>99645885.200000003</v>
      </c>
      <c r="D105" s="125">
        <v>55742308.079999998</v>
      </c>
      <c r="E105" s="125">
        <v>43903577.119999997</v>
      </c>
      <c r="F105" s="125">
        <v>19699564.469999999</v>
      </c>
      <c r="G105" s="125">
        <v>28784207.050000001</v>
      </c>
      <c r="H105" s="125">
        <v>22318225.710000001</v>
      </c>
      <c r="I105" s="125">
        <v>15238635.57</v>
      </c>
      <c r="J105" s="125">
        <v>13605252.4</v>
      </c>
      <c r="K105" s="125">
        <v>66341068.329999998</v>
      </c>
      <c r="L105" s="125"/>
      <c r="W105" s="123">
        <v>1983</v>
      </c>
      <c r="X105" s="123" t="s">
        <v>623</v>
      </c>
      <c r="Y105" s="125">
        <v>175120686.12</v>
      </c>
      <c r="Z105" s="125">
        <v>148960450.52000001</v>
      </c>
      <c r="AA105" s="125">
        <v>72293907.909999996</v>
      </c>
      <c r="AB105" s="125">
        <v>76666542.609999999</v>
      </c>
      <c r="AC105" s="125">
        <v>35761503.710000001</v>
      </c>
      <c r="AD105" s="125">
        <v>39489766.450000003</v>
      </c>
      <c r="AE105" s="125">
        <v>29519197.870000001</v>
      </c>
      <c r="AF105" s="125">
        <v>22168287.039999999</v>
      </c>
      <c r="AG105" s="125">
        <v>48181931.049999997</v>
      </c>
      <c r="AH105" s="125">
        <v>91177251.359999999</v>
      </c>
      <c r="AJ105" s="123" t="s">
        <v>165</v>
      </c>
      <c r="AK105" s="125">
        <v>208660453.61129665</v>
      </c>
      <c r="AL105" s="125">
        <v>176121268.18466333</v>
      </c>
      <c r="AM105" s="125">
        <v>86355853.993733332</v>
      </c>
      <c r="AN105" s="125">
        <v>89765414.190933347</v>
      </c>
      <c r="AO105" s="125">
        <v>34167330.916599996</v>
      </c>
      <c r="AP105" s="125">
        <v>37834662.907800004</v>
      </c>
      <c r="AQ105" s="125">
        <v>44651809.471466668</v>
      </c>
      <c r="AR105" s="125">
        <v>36140496.003333338</v>
      </c>
      <c r="AS105" s="125">
        <v>55866154.312100001</v>
      </c>
      <c r="AT105" s="125">
        <v>118626968.38259999</v>
      </c>
      <c r="AV105" s="125"/>
      <c r="AW105" s="125"/>
      <c r="AX105" s="125"/>
      <c r="AY105" s="125"/>
      <c r="AZ105" s="125"/>
      <c r="BA105" s="125"/>
      <c r="BB105" s="125"/>
      <c r="BC105" s="125"/>
      <c r="BD105" s="125"/>
      <c r="BE105" s="125"/>
      <c r="BF105" s="125"/>
    </row>
    <row r="106" spans="1:58" x14ac:dyDescent="0.25">
      <c r="A106" s="127">
        <v>1984</v>
      </c>
      <c r="B106" s="125" t="s">
        <v>633</v>
      </c>
      <c r="C106" s="125">
        <v>97619400.040000007</v>
      </c>
      <c r="D106" s="125">
        <v>54678218.649999999</v>
      </c>
      <c r="E106" s="125">
        <v>42941181.390000001</v>
      </c>
      <c r="F106" s="125">
        <v>18774873.079999998</v>
      </c>
      <c r="G106" s="125">
        <v>28297322.539999999</v>
      </c>
      <c r="H106" s="125">
        <v>22033546.73</v>
      </c>
      <c r="I106" s="125">
        <v>15276609.15</v>
      </c>
      <c r="J106" s="125">
        <v>13237048.539999999</v>
      </c>
      <c r="K106" s="125">
        <v>65607478.420000002</v>
      </c>
      <c r="L106" s="125"/>
      <c r="W106" s="123">
        <v>1984</v>
      </c>
      <c r="X106" s="123" t="s">
        <v>633</v>
      </c>
      <c r="Y106" s="125">
        <v>175532936.63</v>
      </c>
      <c r="Z106" s="125">
        <v>149342072.99000001</v>
      </c>
      <c r="AA106" s="125">
        <v>72503606.519999996</v>
      </c>
      <c r="AB106" s="125">
        <v>76838466.469999999</v>
      </c>
      <c r="AC106" s="125">
        <v>35772026.170000002</v>
      </c>
      <c r="AD106" s="125">
        <v>39649858.789999999</v>
      </c>
      <c r="AE106" s="125">
        <v>29665898.260000002</v>
      </c>
      <c r="AF106" s="125">
        <v>22201610.109999999</v>
      </c>
      <c r="AG106" s="125">
        <v>48243543.299999997</v>
      </c>
      <c r="AH106" s="125">
        <v>91517367.159999996</v>
      </c>
      <c r="AJ106" s="123" t="s">
        <v>166</v>
      </c>
      <c r="AK106" s="125">
        <v>211585932.00256333</v>
      </c>
      <c r="AL106" s="125">
        <v>178259176.79123333</v>
      </c>
      <c r="AM106" s="125">
        <v>87477730.952000007</v>
      </c>
      <c r="AN106" s="125">
        <v>90781445.839233339</v>
      </c>
      <c r="AO106" s="125">
        <v>34117067.247066669</v>
      </c>
      <c r="AP106" s="125">
        <v>38800669.120166667</v>
      </c>
      <c r="AQ106" s="125">
        <v>44209879.12613333</v>
      </c>
      <c r="AR106" s="125">
        <v>37203571.560900003</v>
      </c>
      <c r="AS106" s="125">
        <v>57254744.948300004</v>
      </c>
      <c r="AT106" s="125">
        <v>120214119.8072</v>
      </c>
      <c r="AV106" s="125"/>
      <c r="AW106" s="125"/>
      <c r="AX106" s="125"/>
      <c r="AY106" s="125"/>
      <c r="AZ106" s="125"/>
      <c r="BA106" s="125"/>
      <c r="BB106" s="125"/>
      <c r="BC106" s="125"/>
      <c r="BD106" s="125"/>
      <c r="BE106" s="125"/>
      <c r="BF106" s="125"/>
    </row>
    <row r="107" spans="1:58" x14ac:dyDescent="0.25">
      <c r="A107" s="127">
        <v>1984</v>
      </c>
      <c r="B107" s="125" t="s">
        <v>632</v>
      </c>
      <c r="C107" s="125">
        <v>98203009.280000001</v>
      </c>
      <c r="D107" s="125">
        <v>54978187.82</v>
      </c>
      <c r="E107" s="125">
        <v>43224821.460000001</v>
      </c>
      <c r="F107" s="125">
        <v>18801312.359999999</v>
      </c>
      <c r="G107" s="125">
        <v>28463340.59</v>
      </c>
      <c r="H107" s="125">
        <v>22353595.469999999</v>
      </c>
      <c r="I107" s="125">
        <v>15274304.359999999</v>
      </c>
      <c r="J107" s="125">
        <v>13310456.5</v>
      </c>
      <c r="K107" s="125">
        <v>66091240.420000002</v>
      </c>
      <c r="L107" s="125"/>
      <c r="W107" s="123">
        <v>1984</v>
      </c>
      <c r="X107" s="123" t="s">
        <v>632</v>
      </c>
      <c r="Y107" s="125">
        <v>175679393.22</v>
      </c>
      <c r="Z107" s="125">
        <v>149450212.36000001</v>
      </c>
      <c r="AA107" s="125">
        <v>72559103.840000004</v>
      </c>
      <c r="AB107" s="125">
        <v>76891108.519999996</v>
      </c>
      <c r="AC107" s="125">
        <v>35707146.549999997</v>
      </c>
      <c r="AD107" s="125">
        <v>39714153.520000003</v>
      </c>
      <c r="AE107" s="125">
        <v>29772760.629999999</v>
      </c>
      <c r="AF107" s="125">
        <v>22204069.690000001</v>
      </c>
      <c r="AG107" s="125">
        <v>48281262.829999998</v>
      </c>
      <c r="AH107" s="125">
        <v>91690983.840000004</v>
      </c>
      <c r="AJ107" s="123" t="s">
        <v>167</v>
      </c>
      <c r="AK107" s="125">
        <v>212241880.01189998</v>
      </c>
      <c r="AL107" s="125">
        <v>178785237.39103332</v>
      </c>
      <c r="AM107" s="125">
        <v>87724741.576733336</v>
      </c>
      <c r="AN107" s="125">
        <v>91060495.814300001</v>
      </c>
      <c r="AO107" s="125">
        <v>34156252.365633331</v>
      </c>
      <c r="AP107" s="125">
        <v>38748496.799000002</v>
      </c>
      <c r="AQ107" s="125">
        <v>44324053.995666675</v>
      </c>
      <c r="AR107" s="125">
        <v>37381559.557133332</v>
      </c>
      <c r="AS107" s="125">
        <v>57631517.294466667</v>
      </c>
      <c r="AT107" s="125">
        <v>120454110.35180001</v>
      </c>
      <c r="AV107" s="125"/>
      <c r="AW107" s="125"/>
      <c r="AX107" s="125"/>
      <c r="AY107" s="125"/>
      <c r="AZ107" s="125"/>
      <c r="BA107" s="125"/>
      <c r="BB107" s="125"/>
      <c r="BC107" s="125"/>
      <c r="BD107" s="125"/>
      <c r="BE107" s="125"/>
      <c r="BF107" s="125"/>
    </row>
    <row r="108" spans="1:58" x14ac:dyDescent="0.25">
      <c r="A108" s="127">
        <v>1984</v>
      </c>
      <c r="B108" s="125" t="s">
        <v>622</v>
      </c>
      <c r="C108" s="125">
        <v>98607442.719999999</v>
      </c>
      <c r="D108" s="125">
        <v>55352991.630000003</v>
      </c>
      <c r="E108" s="125">
        <v>43254451.090000004</v>
      </c>
      <c r="F108" s="125">
        <v>18834296.100000001</v>
      </c>
      <c r="G108" s="125">
        <v>28595882.34</v>
      </c>
      <c r="H108" s="125">
        <v>22353060.199999999</v>
      </c>
      <c r="I108" s="125">
        <v>15422392.08</v>
      </c>
      <c r="J108" s="125">
        <v>13401812</v>
      </c>
      <c r="K108" s="125">
        <v>66371334.619999997</v>
      </c>
      <c r="L108" s="125"/>
      <c r="W108" s="123">
        <v>1984</v>
      </c>
      <c r="X108" s="123" t="s">
        <v>622</v>
      </c>
      <c r="Y108" s="125">
        <v>175824061.27000001</v>
      </c>
      <c r="Z108" s="125">
        <v>149555453.47999999</v>
      </c>
      <c r="AA108" s="125">
        <v>72613888.959999993</v>
      </c>
      <c r="AB108" s="125">
        <v>76941564.519999996</v>
      </c>
      <c r="AC108" s="125">
        <v>35640351.420000002</v>
      </c>
      <c r="AD108" s="125">
        <v>39777192.689999998</v>
      </c>
      <c r="AE108" s="125">
        <v>29879206.73</v>
      </c>
      <c r="AF108" s="125">
        <v>22206713.559999999</v>
      </c>
      <c r="AG108" s="125">
        <v>48320596.869999997</v>
      </c>
      <c r="AH108" s="125">
        <v>91863112.980000004</v>
      </c>
      <c r="AJ108" s="123" t="s">
        <v>168</v>
      </c>
      <c r="AK108" s="125">
        <v>212918419.68436667</v>
      </c>
      <c r="AL108" s="125">
        <v>179399827.42953333</v>
      </c>
      <c r="AM108" s="125">
        <v>88067931.614366665</v>
      </c>
      <c r="AN108" s="125">
        <v>91331895.815166667</v>
      </c>
      <c r="AO108" s="125">
        <v>34229945.921166666</v>
      </c>
      <c r="AP108" s="125">
        <v>38643549.597900003</v>
      </c>
      <c r="AQ108" s="125">
        <v>44405032.997333333</v>
      </c>
      <c r="AR108" s="125">
        <v>37771998.969400004</v>
      </c>
      <c r="AS108" s="125">
        <v>57867892.198566668</v>
      </c>
      <c r="AT108" s="125">
        <v>120820581.56463332</v>
      </c>
      <c r="AV108" s="125"/>
      <c r="AW108" s="125"/>
      <c r="AX108" s="125"/>
      <c r="AY108" s="125"/>
      <c r="AZ108" s="125"/>
      <c r="BA108" s="125"/>
      <c r="BB108" s="125"/>
      <c r="BC108" s="125"/>
      <c r="BD108" s="125"/>
      <c r="BE108" s="125"/>
      <c r="BF108" s="125"/>
    </row>
    <row r="109" spans="1:58" x14ac:dyDescent="0.25">
      <c r="A109" s="127">
        <v>1984</v>
      </c>
      <c r="B109" s="125" t="s">
        <v>631</v>
      </c>
      <c r="C109" s="125">
        <v>100082696.14</v>
      </c>
      <c r="D109" s="125">
        <v>56259744.810000002</v>
      </c>
      <c r="E109" s="125">
        <v>43822951.329999998</v>
      </c>
      <c r="F109" s="125">
        <v>19377940.170000002</v>
      </c>
      <c r="G109" s="125">
        <v>29013159.960000001</v>
      </c>
      <c r="H109" s="125">
        <v>22587918.210000001</v>
      </c>
      <c r="I109" s="125">
        <v>15590316.41</v>
      </c>
      <c r="J109" s="125">
        <v>13513361.390000001</v>
      </c>
      <c r="K109" s="125">
        <v>67191394.579999998</v>
      </c>
      <c r="L109" s="125"/>
      <c r="W109" s="123">
        <v>1984</v>
      </c>
      <c r="X109" s="123" t="s">
        <v>631</v>
      </c>
      <c r="Y109" s="125">
        <v>175968964.93000001</v>
      </c>
      <c r="Z109" s="125">
        <v>149659332.16</v>
      </c>
      <c r="AA109" s="125">
        <v>72663944.760000005</v>
      </c>
      <c r="AB109" s="125">
        <v>76995387.400000006</v>
      </c>
      <c r="AC109" s="125">
        <v>35572733.009999998</v>
      </c>
      <c r="AD109" s="125">
        <v>39839452.789999999</v>
      </c>
      <c r="AE109" s="125">
        <v>29985408.550000001</v>
      </c>
      <c r="AF109" s="125">
        <v>22209442.850000001</v>
      </c>
      <c r="AG109" s="125">
        <v>48361927.729999997</v>
      </c>
      <c r="AH109" s="125">
        <v>92034304.189999998</v>
      </c>
      <c r="AJ109" s="123" t="s">
        <v>169</v>
      </c>
      <c r="AK109" s="125">
        <v>213560314.70100331</v>
      </c>
      <c r="AL109" s="125">
        <v>179996122.66393337</v>
      </c>
      <c r="AM109" s="125">
        <v>88440417.359066665</v>
      </c>
      <c r="AN109" s="125">
        <v>91555705.304866672</v>
      </c>
      <c r="AO109" s="125">
        <v>34436219.770499997</v>
      </c>
      <c r="AP109" s="125">
        <v>38580024.129766665</v>
      </c>
      <c r="AQ109" s="125">
        <v>44302102.628833331</v>
      </c>
      <c r="AR109" s="125">
        <v>38206583.3138</v>
      </c>
      <c r="AS109" s="125">
        <v>58035384.858100004</v>
      </c>
      <c r="AT109" s="125">
        <v>121088710.07239999</v>
      </c>
      <c r="AV109" s="125"/>
      <c r="AW109" s="125"/>
      <c r="AX109" s="125"/>
      <c r="AY109" s="125"/>
      <c r="AZ109" s="125"/>
      <c r="BA109" s="125"/>
      <c r="BB109" s="125"/>
      <c r="BC109" s="125"/>
      <c r="BD109" s="125"/>
      <c r="BE109" s="125"/>
      <c r="BF109" s="125"/>
    </row>
    <row r="110" spans="1:58" x14ac:dyDescent="0.25">
      <c r="A110" s="127">
        <v>1984</v>
      </c>
      <c r="B110" s="125" t="s">
        <v>630</v>
      </c>
      <c r="C110" s="125">
        <v>101666780.09999999</v>
      </c>
      <c r="D110" s="125">
        <v>57297101.149999999</v>
      </c>
      <c r="E110" s="125">
        <v>44369678.950000003</v>
      </c>
      <c r="F110" s="125">
        <v>19982402.199999999</v>
      </c>
      <c r="G110" s="125">
        <v>29376921.640000001</v>
      </c>
      <c r="H110" s="125">
        <v>23004127.640000001</v>
      </c>
      <c r="I110" s="125">
        <v>15649445.699999999</v>
      </c>
      <c r="J110" s="125">
        <v>13653882.92</v>
      </c>
      <c r="K110" s="125">
        <v>68030494.980000004</v>
      </c>
      <c r="L110" s="125"/>
      <c r="W110" s="123">
        <v>1984</v>
      </c>
      <c r="X110" s="123" t="s">
        <v>630</v>
      </c>
      <c r="Y110" s="125">
        <v>176123027.84</v>
      </c>
      <c r="Z110" s="125">
        <v>149775020.97999999</v>
      </c>
      <c r="AA110" s="125">
        <v>72725169.430000007</v>
      </c>
      <c r="AB110" s="125">
        <v>77049851.549999997</v>
      </c>
      <c r="AC110" s="125">
        <v>35510581.520000003</v>
      </c>
      <c r="AD110" s="125">
        <v>39906129.950000003</v>
      </c>
      <c r="AE110" s="125">
        <v>30093388.239999998</v>
      </c>
      <c r="AF110" s="125">
        <v>22212511.289999999</v>
      </c>
      <c r="AG110" s="125">
        <v>48400416.840000004</v>
      </c>
      <c r="AH110" s="125">
        <v>92212029.480000004</v>
      </c>
      <c r="AJ110" s="123" t="s">
        <v>170</v>
      </c>
      <c r="AK110" s="125">
        <v>214101168.12580001</v>
      </c>
      <c r="AL110" s="125">
        <v>180519560.9298</v>
      </c>
      <c r="AM110" s="125">
        <v>88638567.333000004</v>
      </c>
      <c r="AN110" s="125">
        <v>91880993.596800014</v>
      </c>
      <c r="AO110" s="125">
        <v>34559846.211666666</v>
      </c>
      <c r="AP110" s="125">
        <v>38476346.39146667</v>
      </c>
      <c r="AQ110" s="125">
        <v>44342024.649266668</v>
      </c>
      <c r="AR110" s="125">
        <v>38568665.9274</v>
      </c>
      <c r="AS110" s="125">
        <v>58154284.946000002</v>
      </c>
      <c r="AT110" s="125">
        <v>121387036.96813333</v>
      </c>
      <c r="AV110" s="125"/>
      <c r="AW110" s="125"/>
      <c r="AX110" s="125"/>
      <c r="AY110" s="125"/>
      <c r="AZ110" s="125"/>
      <c r="BA110" s="125"/>
      <c r="BB110" s="125"/>
      <c r="BC110" s="125"/>
      <c r="BD110" s="125"/>
      <c r="BE110" s="125"/>
      <c r="BF110" s="125"/>
    </row>
    <row r="111" spans="1:58" x14ac:dyDescent="0.25">
      <c r="A111" s="127">
        <v>1984</v>
      </c>
      <c r="B111" s="125" t="s">
        <v>629</v>
      </c>
      <c r="C111" s="125">
        <v>100032776.5</v>
      </c>
      <c r="D111" s="125">
        <v>57675823.340000004</v>
      </c>
      <c r="E111" s="125">
        <v>42356953.159999996</v>
      </c>
      <c r="F111" s="125">
        <v>21745360.129999999</v>
      </c>
      <c r="G111" s="125">
        <v>28551495.469999999</v>
      </c>
      <c r="H111" s="125">
        <v>21671292.539999999</v>
      </c>
      <c r="I111" s="125">
        <v>14973805.85</v>
      </c>
      <c r="J111" s="125">
        <v>13090822.51</v>
      </c>
      <c r="K111" s="125">
        <v>65196593.859999999</v>
      </c>
      <c r="L111" s="125"/>
      <c r="W111" s="123">
        <v>1984</v>
      </c>
      <c r="X111" s="123" t="s">
        <v>629</v>
      </c>
      <c r="Y111" s="125">
        <v>176284009.97999999</v>
      </c>
      <c r="Z111" s="125">
        <v>149889620.13999999</v>
      </c>
      <c r="AA111" s="125">
        <v>72786240.420000002</v>
      </c>
      <c r="AB111" s="125">
        <v>77103379.719999999</v>
      </c>
      <c r="AC111" s="125">
        <v>35446256.630000003</v>
      </c>
      <c r="AD111" s="125">
        <v>39971437.689999998</v>
      </c>
      <c r="AE111" s="125">
        <v>30201106.390000001</v>
      </c>
      <c r="AF111" s="125">
        <v>22216343.27</v>
      </c>
      <c r="AG111" s="125">
        <v>48448866</v>
      </c>
      <c r="AH111" s="125">
        <v>92388887.349999994</v>
      </c>
      <c r="AJ111" s="123" t="s">
        <v>171</v>
      </c>
      <c r="AK111" s="125">
        <v>212601499.74596667</v>
      </c>
      <c r="AL111" s="125">
        <v>179514915.68733335</v>
      </c>
      <c r="AM111" s="125">
        <v>88097025.894500002</v>
      </c>
      <c r="AN111" s="125">
        <v>91417889.792833328</v>
      </c>
      <c r="AO111" s="125">
        <v>34851008.243866667</v>
      </c>
      <c r="AP111" s="125">
        <v>37561530.957433335</v>
      </c>
      <c r="AQ111" s="125">
        <v>44420188.691399999</v>
      </c>
      <c r="AR111" s="125">
        <v>38371085.752500005</v>
      </c>
      <c r="AS111" s="125">
        <v>57397686.100766666</v>
      </c>
      <c r="AT111" s="125">
        <v>120352805.40133333</v>
      </c>
      <c r="AV111" s="125"/>
      <c r="AW111" s="125"/>
      <c r="AX111" s="125"/>
      <c r="AY111" s="125"/>
      <c r="AZ111" s="125"/>
      <c r="BA111" s="125"/>
      <c r="BB111" s="125"/>
      <c r="BC111" s="125"/>
      <c r="BD111" s="125"/>
      <c r="BE111" s="125"/>
      <c r="BF111" s="125"/>
    </row>
    <row r="112" spans="1:58" x14ac:dyDescent="0.25">
      <c r="A112" s="127">
        <v>1984</v>
      </c>
      <c r="B112" s="125" t="s">
        <v>628</v>
      </c>
      <c r="C112" s="125">
        <v>96464567.109999999</v>
      </c>
      <c r="D112" s="125">
        <v>56039508.759999998</v>
      </c>
      <c r="E112" s="125">
        <v>40425058.350000001</v>
      </c>
      <c r="F112" s="125">
        <v>22234307.640000001</v>
      </c>
      <c r="G112" s="125">
        <v>27526590.469999999</v>
      </c>
      <c r="H112" s="125">
        <v>20453600.760000002</v>
      </c>
      <c r="I112" s="125">
        <v>13907541.75</v>
      </c>
      <c r="J112" s="125">
        <v>12342526.49</v>
      </c>
      <c r="K112" s="125">
        <v>61887732.979999997</v>
      </c>
      <c r="L112" s="125"/>
      <c r="W112" s="123">
        <v>1984</v>
      </c>
      <c r="X112" s="123" t="s">
        <v>628</v>
      </c>
      <c r="Y112" s="125">
        <v>176439711.12</v>
      </c>
      <c r="Z112" s="125">
        <v>149998262.66</v>
      </c>
      <c r="AA112" s="125">
        <v>72839542.099999994</v>
      </c>
      <c r="AB112" s="125">
        <v>77158720.560000002</v>
      </c>
      <c r="AC112" s="125">
        <v>35385000.869999997</v>
      </c>
      <c r="AD112" s="125">
        <v>40030348.909999996</v>
      </c>
      <c r="AE112" s="125">
        <v>30305537.120000001</v>
      </c>
      <c r="AF112" s="125">
        <v>22220386.870000001</v>
      </c>
      <c r="AG112" s="125">
        <v>48498437.350000001</v>
      </c>
      <c r="AH112" s="125">
        <v>92556272.900000006</v>
      </c>
      <c r="AJ112" s="123" t="s">
        <v>172</v>
      </c>
      <c r="AK112" s="125">
        <v>215421647.19369999</v>
      </c>
      <c r="AL112" s="125">
        <v>181797659.04243335</v>
      </c>
      <c r="AM112" s="125">
        <v>89329248.278300002</v>
      </c>
      <c r="AN112" s="125">
        <v>92468410.764133334</v>
      </c>
      <c r="AO112" s="125">
        <v>34902964.053199999</v>
      </c>
      <c r="AP112" s="125">
        <v>38484766.437466666</v>
      </c>
      <c r="AQ112" s="125">
        <v>44184325.8094</v>
      </c>
      <c r="AR112" s="125">
        <v>39034298.95926667</v>
      </c>
      <c r="AS112" s="125">
        <v>58815291.934366666</v>
      </c>
      <c r="AT112" s="125">
        <v>121703391.20613335</v>
      </c>
      <c r="AV112" s="125"/>
      <c r="AW112" s="125"/>
      <c r="AX112" s="125"/>
      <c r="AY112" s="125"/>
      <c r="AZ112" s="125"/>
      <c r="BA112" s="125"/>
      <c r="BB112" s="125"/>
      <c r="BC112" s="125"/>
      <c r="BD112" s="125"/>
      <c r="BE112" s="125"/>
      <c r="BF112" s="125"/>
    </row>
    <row r="113" spans="1:58" x14ac:dyDescent="0.25">
      <c r="A113" s="127">
        <v>1984</v>
      </c>
      <c r="B113" s="125" t="s">
        <v>627</v>
      </c>
      <c r="C113" s="125">
        <v>96240098.879999995</v>
      </c>
      <c r="D113" s="125">
        <v>55905756.259999998</v>
      </c>
      <c r="E113" s="125">
        <v>40334342.619999997</v>
      </c>
      <c r="F113" s="125">
        <v>21116328.620000001</v>
      </c>
      <c r="G113" s="125">
        <v>27884131.140000001</v>
      </c>
      <c r="H113" s="125">
        <v>20553846.210000001</v>
      </c>
      <c r="I113" s="125">
        <v>14261488.85</v>
      </c>
      <c r="J113" s="125">
        <v>12424304.060000001</v>
      </c>
      <c r="K113" s="125">
        <v>62699466.200000003</v>
      </c>
      <c r="L113" s="125"/>
      <c r="W113" s="123">
        <v>1984</v>
      </c>
      <c r="X113" s="123" t="s">
        <v>627</v>
      </c>
      <c r="Y113" s="125">
        <v>176583224.97</v>
      </c>
      <c r="Z113" s="125">
        <v>150094324.84999999</v>
      </c>
      <c r="AA113" s="125">
        <v>72886642.260000005</v>
      </c>
      <c r="AB113" s="125">
        <v>77207682.590000004</v>
      </c>
      <c r="AC113" s="125">
        <v>35316327.039999999</v>
      </c>
      <c r="AD113" s="125">
        <v>40088426.270000003</v>
      </c>
      <c r="AE113" s="125">
        <v>30408751.969999999</v>
      </c>
      <c r="AF113" s="125">
        <v>22227925.539999999</v>
      </c>
      <c r="AG113" s="125">
        <v>48541794.149999999</v>
      </c>
      <c r="AH113" s="125">
        <v>92725103.780000001</v>
      </c>
      <c r="AJ113" s="123" t="s">
        <v>173</v>
      </c>
      <c r="AK113" s="125">
        <v>216111581.53283334</v>
      </c>
      <c r="AL113" s="125">
        <v>182341462.26316667</v>
      </c>
      <c r="AM113" s="125">
        <v>89630017.779933333</v>
      </c>
      <c r="AN113" s="125">
        <v>92711444.483233333</v>
      </c>
      <c r="AO113" s="125">
        <v>35091173.347566672</v>
      </c>
      <c r="AP113" s="125">
        <v>38504808.569766663</v>
      </c>
      <c r="AQ113" s="125">
        <v>44014625.555133335</v>
      </c>
      <c r="AR113" s="125">
        <v>39266619.749266669</v>
      </c>
      <c r="AS113" s="125">
        <v>59234354.311099999</v>
      </c>
      <c r="AT113" s="125">
        <v>121786053.87416667</v>
      </c>
      <c r="AV113" s="125"/>
      <c r="AW113" s="125"/>
      <c r="AX113" s="125"/>
      <c r="AY113" s="125"/>
      <c r="AZ113" s="125"/>
      <c r="BA113" s="125"/>
      <c r="BB113" s="125"/>
      <c r="BC113" s="125"/>
      <c r="BD113" s="125"/>
      <c r="BE113" s="125"/>
      <c r="BF113" s="125"/>
    </row>
    <row r="114" spans="1:58" x14ac:dyDescent="0.25">
      <c r="A114" s="127">
        <v>1984</v>
      </c>
      <c r="B114" s="125" t="s">
        <v>626</v>
      </c>
      <c r="C114" s="125">
        <v>101236706.97</v>
      </c>
      <c r="D114" s="125">
        <v>57322852.200000003</v>
      </c>
      <c r="E114" s="125">
        <v>43913854.770000003</v>
      </c>
      <c r="F114" s="125">
        <v>19750193.079999998</v>
      </c>
      <c r="G114" s="125">
        <v>29499144.34</v>
      </c>
      <c r="H114" s="125">
        <v>22966879.350000001</v>
      </c>
      <c r="I114" s="125">
        <v>15425620.93</v>
      </c>
      <c r="J114" s="125">
        <v>13594869.27</v>
      </c>
      <c r="K114" s="125">
        <v>67891644.620000005</v>
      </c>
      <c r="L114" s="125"/>
      <c r="W114" s="123">
        <v>1984</v>
      </c>
      <c r="X114" s="123" t="s">
        <v>626</v>
      </c>
      <c r="Y114" s="125">
        <v>176763299.53999999</v>
      </c>
      <c r="Z114" s="125">
        <v>150212577.78999999</v>
      </c>
      <c r="AA114" s="125">
        <v>72947973.790000007</v>
      </c>
      <c r="AB114" s="125">
        <v>77264604</v>
      </c>
      <c r="AC114" s="125">
        <v>35254082.18</v>
      </c>
      <c r="AD114" s="125">
        <v>40152691.649999999</v>
      </c>
      <c r="AE114" s="125">
        <v>30515029.030000001</v>
      </c>
      <c r="AF114" s="125">
        <v>22237922.91</v>
      </c>
      <c r="AG114" s="125">
        <v>48603573.770000003</v>
      </c>
      <c r="AH114" s="125">
        <v>92905643.590000004</v>
      </c>
      <c r="AJ114" s="123" t="s">
        <v>174</v>
      </c>
      <c r="AK114" s="125">
        <v>216666028.39663336</v>
      </c>
      <c r="AL114" s="125">
        <v>182919918.48993334</v>
      </c>
      <c r="AM114" s="125">
        <v>89900040.901933327</v>
      </c>
      <c r="AN114" s="125">
        <v>93019877.588000014</v>
      </c>
      <c r="AO114" s="125">
        <v>35268083.697033338</v>
      </c>
      <c r="AP114" s="125">
        <v>38317363.676100001</v>
      </c>
      <c r="AQ114" s="125">
        <v>44105435.665233336</v>
      </c>
      <c r="AR114" s="125">
        <v>39456740.79026667</v>
      </c>
      <c r="AS114" s="125">
        <v>59518404.567999996</v>
      </c>
      <c r="AT114" s="125">
        <v>121879540.13160001</v>
      </c>
      <c r="AV114" s="125"/>
      <c r="AW114" s="125"/>
      <c r="AX114" s="125"/>
      <c r="AY114" s="125"/>
      <c r="AZ114" s="125"/>
      <c r="BA114" s="125"/>
      <c r="BB114" s="125"/>
      <c r="BC114" s="125"/>
      <c r="BD114" s="125"/>
      <c r="BE114" s="125"/>
      <c r="BF114" s="125"/>
    </row>
    <row r="115" spans="1:58" x14ac:dyDescent="0.25">
      <c r="A115" s="127">
        <v>1984</v>
      </c>
      <c r="B115" s="125" t="s">
        <v>625</v>
      </c>
      <c r="C115" s="125">
        <v>101789043.66</v>
      </c>
      <c r="D115" s="125">
        <v>57302121.619999997</v>
      </c>
      <c r="E115" s="125">
        <v>44486922.039999999</v>
      </c>
      <c r="F115" s="125">
        <v>19887406.550000001</v>
      </c>
      <c r="G115" s="125">
        <v>29822458.539999999</v>
      </c>
      <c r="H115" s="125">
        <v>23210106.629999999</v>
      </c>
      <c r="I115" s="125">
        <v>15392436.99</v>
      </c>
      <c r="J115" s="125">
        <v>13476634.949999999</v>
      </c>
      <c r="K115" s="125">
        <v>68425002.159999996</v>
      </c>
      <c r="L115" s="125"/>
      <c r="W115" s="123">
        <v>1984</v>
      </c>
      <c r="X115" s="123" t="s">
        <v>625</v>
      </c>
      <c r="Y115" s="125">
        <v>176956125.83000001</v>
      </c>
      <c r="Z115" s="125">
        <v>150349729.69</v>
      </c>
      <c r="AA115" s="125">
        <v>73027077.840000004</v>
      </c>
      <c r="AB115" s="125">
        <v>77322651.849999994</v>
      </c>
      <c r="AC115" s="125">
        <v>35202081.130000003</v>
      </c>
      <c r="AD115" s="125">
        <v>40224174.359999999</v>
      </c>
      <c r="AE115" s="125">
        <v>30624102.100000001</v>
      </c>
      <c r="AF115" s="125">
        <v>22247800.16</v>
      </c>
      <c r="AG115" s="125">
        <v>48657968.079999998</v>
      </c>
      <c r="AH115" s="125">
        <v>93096076.620000005</v>
      </c>
      <c r="AJ115" s="123" t="s">
        <v>175</v>
      </c>
      <c r="AK115" s="125">
        <v>217203664.24496666</v>
      </c>
      <c r="AL115" s="125">
        <v>183467089.05866668</v>
      </c>
      <c r="AM115" s="125">
        <v>90211424.759966671</v>
      </c>
      <c r="AN115" s="125">
        <v>93255664.29869999</v>
      </c>
      <c r="AO115" s="125">
        <v>35239638.524033338</v>
      </c>
      <c r="AP115" s="125">
        <v>38501207.648999996</v>
      </c>
      <c r="AQ115" s="125">
        <v>43980804.397133335</v>
      </c>
      <c r="AR115" s="125">
        <v>39548584.096333332</v>
      </c>
      <c r="AS115" s="125">
        <v>59933429.578466661</v>
      </c>
      <c r="AT115" s="125">
        <v>122030596.14246666</v>
      </c>
      <c r="AV115" s="125"/>
      <c r="AW115" s="125"/>
      <c r="AX115" s="125"/>
      <c r="AY115" s="125"/>
      <c r="AZ115" s="125"/>
      <c r="BA115" s="125"/>
      <c r="BB115" s="125"/>
      <c r="BC115" s="125"/>
      <c r="BD115" s="125"/>
      <c r="BE115" s="125"/>
      <c r="BF115" s="125"/>
    </row>
    <row r="116" spans="1:58" x14ac:dyDescent="0.25">
      <c r="A116" s="127">
        <v>1984</v>
      </c>
      <c r="B116" s="125" t="s">
        <v>624</v>
      </c>
      <c r="C116" s="125">
        <v>102716010.66</v>
      </c>
      <c r="D116" s="125">
        <v>57564334.840000004</v>
      </c>
      <c r="E116" s="125">
        <v>45151675.82</v>
      </c>
      <c r="F116" s="125">
        <v>20120251.530000001</v>
      </c>
      <c r="G116" s="125">
        <v>29801977.82</v>
      </c>
      <c r="H116" s="125">
        <v>23401782.050000001</v>
      </c>
      <c r="I116" s="125">
        <v>15691603.199999999</v>
      </c>
      <c r="J116" s="125">
        <v>13700396.060000001</v>
      </c>
      <c r="K116" s="125">
        <v>68895363.069999993</v>
      </c>
      <c r="L116" s="125"/>
      <c r="W116" s="123">
        <v>1984</v>
      </c>
      <c r="X116" s="123" t="s">
        <v>624</v>
      </c>
      <c r="Y116" s="125">
        <v>177135300.03999999</v>
      </c>
      <c r="Z116" s="125">
        <v>150477301.78</v>
      </c>
      <c r="AA116" s="125">
        <v>73095972.5</v>
      </c>
      <c r="AB116" s="125">
        <v>77381329.280000001</v>
      </c>
      <c r="AC116" s="125">
        <v>35148212.880000003</v>
      </c>
      <c r="AD116" s="125">
        <v>40291538.340000004</v>
      </c>
      <c r="AE116" s="125">
        <v>30731036.690000001</v>
      </c>
      <c r="AF116" s="125">
        <v>22256923.75</v>
      </c>
      <c r="AG116" s="125">
        <v>48707588.380000003</v>
      </c>
      <c r="AH116" s="125">
        <v>93279498.780000001</v>
      </c>
      <c r="AJ116" s="123" t="s">
        <v>176</v>
      </c>
      <c r="AK116" s="125">
        <v>217867358.86016667</v>
      </c>
      <c r="AL116" s="125">
        <v>184112957.15993333</v>
      </c>
      <c r="AM116" s="125">
        <v>90539502.036100015</v>
      </c>
      <c r="AN116" s="125">
        <v>93573455.123833343</v>
      </c>
      <c r="AO116" s="125">
        <v>35368483.967200004</v>
      </c>
      <c r="AP116" s="125">
        <v>38521801.472266667</v>
      </c>
      <c r="AQ116" s="125">
        <v>43831686.706233338</v>
      </c>
      <c r="AR116" s="125">
        <v>39858845.9767</v>
      </c>
      <c r="AS116" s="125">
        <v>60286540.737766661</v>
      </c>
      <c r="AT116" s="125">
        <v>122212334.1552</v>
      </c>
      <c r="AV116" s="125"/>
      <c r="AW116" s="125"/>
      <c r="AX116" s="125"/>
      <c r="AY116" s="125"/>
      <c r="AZ116" s="125"/>
      <c r="BA116" s="125"/>
      <c r="BB116" s="125"/>
      <c r="BC116" s="125"/>
      <c r="BD116" s="125"/>
      <c r="BE116" s="125"/>
      <c r="BF116" s="125"/>
    </row>
    <row r="117" spans="1:58" x14ac:dyDescent="0.25">
      <c r="A117" s="127">
        <v>1984</v>
      </c>
      <c r="B117" s="125" t="s">
        <v>623</v>
      </c>
      <c r="C117" s="125">
        <v>102840447.44</v>
      </c>
      <c r="D117" s="125">
        <v>57395183.5</v>
      </c>
      <c r="E117" s="125">
        <v>45445263.939999998</v>
      </c>
      <c r="F117" s="125">
        <v>19937194.010000002</v>
      </c>
      <c r="G117" s="125">
        <v>29939669.579999998</v>
      </c>
      <c r="H117" s="125">
        <v>23656320.25</v>
      </c>
      <c r="I117" s="125">
        <v>15678361.310000001</v>
      </c>
      <c r="J117" s="125">
        <v>13628902.289999999</v>
      </c>
      <c r="K117" s="125">
        <v>69274351.140000001</v>
      </c>
      <c r="L117" s="125"/>
      <c r="W117" s="123">
        <v>1984</v>
      </c>
      <c r="X117" s="123" t="s">
        <v>623</v>
      </c>
      <c r="Y117" s="125">
        <v>177306138.75999999</v>
      </c>
      <c r="Z117" s="125">
        <v>150593679.46000001</v>
      </c>
      <c r="AA117" s="125">
        <v>73162477.879999995</v>
      </c>
      <c r="AB117" s="125">
        <v>77431201.579999998</v>
      </c>
      <c r="AC117" s="125">
        <v>35114103.530000001</v>
      </c>
      <c r="AD117" s="125">
        <v>40338004.210000001</v>
      </c>
      <c r="AE117" s="125">
        <v>30827526.670000002</v>
      </c>
      <c r="AF117" s="125">
        <v>22265950.02</v>
      </c>
      <c r="AG117" s="125">
        <v>48760554.329999998</v>
      </c>
      <c r="AH117" s="125">
        <v>93431480.900000006</v>
      </c>
      <c r="AJ117" s="123" t="s">
        <v>177</v>
      </c>
      <c r="AK117" s="125">
        <v>218542161.88049999</v>
      </c>
      <c r="AL117" s="125">
        <v>184637591.3544333</v>
      </c>
      <c r="AM117" s="125">
        <v>90796960.985866666</v>
      </c>
      <c r="AN117" s="125">
        <v>93840630.368566677</v>
      </c>
      <c r="AO117" s="125">
        <v>35494180.884299994</v>
      </c>
      <c r="AP117" s="125">
        <v>38527411.171099998</v>
      </c>
      <c r="AQ117" s="125">
        <v>43707119.13113334</v>
      </c>
      <c r="AR117" s="125">
        <v>40038347.022633336</v>
      </c>
      <c r="AS117" s="125">
        <v>60775103.671333335</v>
      </c>
      <c r="AT117" s="125">
        <v>122272877.32486667</v>
      </c>
      <c r="AV117" s="125"/>
      <c r="AW117" s="125"/>
      <c r="AX117" s="125"/>
      <c r="AY117" s="125"/>
      <c r="AZ117" s="125"/>
      <c r="BA117" s="125"/>
      <c r="BB117" s="125"/>
      <c r="BC117" s="125"/>
      <c r="BD117" s="125"/>
      <c r="BE117" s="125"/>
      <c r="BF117" s="125"/>
    </row>
    <row r="118" spans="1:58" x14ac:dyDescent="0.25">
      <c r="A118" s="127">
        <v>1985</v>
      </c>
      <c r="B118" s="125" t="s">
        <v>633</v>
      </c>
      <c r="C118" s="125">
        <v>100348603.12</v>
      </c>
      <c r="D118" s="125">
        <v>55939208.770000003</v>
      </c>
      <c r="E118" s="125">
        <v>44409394.350000001</v>
      </c>
      <c r="F118" s="125">
        <v>18844440.66</v>
      </c>
      <c r="G118" s="125">
        <v>29404768.649999999</v>
      </c>
      <c r="H118" s="125">
        <v>23270515.870000001</v>
      </c>
      <c r="I118" s="125">
        <v>15632089.039999999</v>
      </c>
      <c r="J118" s="125">
        <v>13196788.9</v>
      </c>
      <c r="K118" s="125">
        <v>68307373.560000002</v>
      </c>
      <c r="L118" s="125"/>
      <c r="W118" s="123">
        <v>1985</v>
      </c>
      <c r="X118" s="123" t="s">
        <v>633</v>
      </c>
      <c r="Y118" s="125">
        <v>177384391.75</v>
      </c>
      <c r="Z118" s="125">
        <v>150622138.31999999</v>
      </c>
      <c r="AA118" s="125">
        <v>73090608.030000001</v>
      </c>
      <c r="AB118" s="125">
        <v>77531530.290000007</v>
      </c>
      <c r="AC118" s="125">
        <v>34944269.950000003</v>
      </c>
      <c r="AD118" s="125">
        <v>40290680.789999999</v>
      </c>
      <c r="AE118" s="125">
        <v>30871349.010000002</v>
      </c>
      <c r="AF118" s="125">
        <v>22374285.75</v>
      </c>
      <c r="AG118" s="125">
        <v>48903806.25</v>
      </c>
      <c r="AH118" s="125">
        <v>93536315.549999997</v>
      </c>
      <c r="AJ118" s="123" t="s">
        <v>178</v>
      </c>
      <c r="AK118" s="125">
        <v>220109526.89293334</v>
      </c>
      <c r="AL118" s="125">
        <v>185975699.03846666</v>
      </c>
      <c r="AM118" s="125">
        <v>91458306.453999996</v>
      </c>
      <c r="AN118" s="125">
        <v>94517392.584466651</v>
      </c>
      <c r="AO118" s="125">
        <v>35736806.174999997</v>
      </c>
      <c r="AP118" s="125">
        <v>38933135.760166667</v>
      </c>
      <c r="AQ118" s="125">
        <v>43839522.237066664</v>
      </c>
      <c r="AR118" s="125">
        <v>40214763.961833335</v>
      </c>
      <c r="AS118" s="125">
        <v>61385298.758866668</v>
      </c>
      <c r="AT118" s="125">
        <v>122987421.95906667</v>
      </c>
      <c r="AV118" s="125"/>
      <c r="AW118" s="125"/>
      <c r="AX118" s="125"/>
      <c r="AY118" s="125"/>
      <c r="AZ118" s="125"/>
      <c r="BA118" s="125"/>
      <c r="BB118" s="125"/>
      <c r="BC118" s="125"/>
      <c r="BD118" s="125"/>
      <c r="BE118" s="125"/>
      <c r="BF118" s="125"/>
    </row>
    <row r="119" spans="1:58" x14ac:dyDescent="0.25">
      <c r="A119" s="127">
        <v>1985</v>
      </c>
      <c r="B119" s="125" t="s">
        <v>632</v>
      </c>
      <c r="C119" s="125">
        <v>100478913.13</v>
      </c>
      <c r="D119" s="125">
        <v>55859951.32</v>
      </c>
      <c r="E119" s="125">
        <v>44618961.810000002</v>
      </c>
      <c r="F119" s="125">
        <v>18919993.140000001</v>
      </c>
      <c r="G119" s="125">
        <v>29396784.579999998</v>
      </c>
      <c r="H119" s="125">
        <v>23247420.859999999</v>
      </c>
      <c r="I119" s="125">
        <v>15675164.34</v>
      </c>
      <c r="J119" s="125">
        <v>13239550.210000001</v>
      </c>
      <c r="K119" s="125">
        <v>68319369.780000001</v>
      </c>
      <c r="L119" s="125"/>
      <c r="W119" s="123">
        <v>1985</v>
      </c>
      <c r="X119" s="123" t="s">
        <v>632</v>
      </c>
      <c r="Y119" s="125">
        <v>177516136.5</v>
      </c>
      <c r="Z119" s="125">
        <v>150724443.59</v>
      </c>
      <c r="AA119" s="125">
        <v>73135196.829999998</v>
      </c>
      <c r="AB119" s="125">
        <v>77589246.760000005</v>
      </c>
      <c r="AC119" s="125">
        <v>34906442.810000002</v>
      </c>
      <c r="AD119" s="125">
        <v>40314026.810000002</v>
      </c>
      <c r="AE119" s="125">
        <v>30980134.23</v>
      </c>
      <c r="AF119" s="125">
        <v>22363998.460000001</v>
      </c>
      <c r="AG119" s="125">
        <v>48951534.189999998</v>
      </c>
      <c r="AH119" s="125">
        <v>93658159.5</v>
      </c>
      <c r="AJ119" s="132" t="s">
        <v>179</v>
      </c>
      <c r="AK119" s="125">
        <v>220774293.67203331</v>
      </c>
      <c r="AL119" s="125">
        <v>186581278.0099</v>
      </c>
      <c r="AM119" s="125">
        <v>91772802.344966665</v>
      </c>
      <c r="AN119" s="125">
        <v>94808475.664933324</v>
      </c>
      <c r="AO119" s="125">
        <v>35847046.336600006</v>
      </c>
      <c r="AP119" s="125">
        <v>38990513.663400002</v>
      </c>
      <c r="AQ119" s="125">
        <v>43772979.671166666</v>
      </c>
      <c r="AR119" s="125">
        <v>40405405.670033336</v>
      </c>
      <c r="AS119" s="125">
        <v>61758348.330833338</v>
      </c>
      <c r="AT119" s="125">
        <v>123168899.00459999</v>
      </c>
      <c r="AV119" s="125"/>
      <c r="AW119" s="125"/>
      <c r="AX119" s="125"/>
      <c r="AY119" s="125"/>
      <c r="AZ119" s="125"/>
      <c r="BA119" s="125"/>
      <c r="BB119" s="125"/>
      <c r="BC119" s="125"/>
      <c r="BD119" s="125"/>
      <c r="BE119" s="125"/>
      <c r="BF119" s="125"/>
    </row>
    <row r="120" spans="1:58" x14ac:dyDescent="0.25">
      <c r="A120" s="127">
        <v>1985</v>
      </c>
      <c r="B120" s="125" t="s">
        <v>622</v>
      </c>
      <c r="C120" s="125">
        <v>101740492.17</v>
      </c>
      <c r="D120" s="125">
        <v>56711927.520000003</v>
      </c>
      <c r="E120" s="125">
        <v>45028564.649999999</v>
      </c>
      <c r="F120" s="125">
        <v>18972776.440000001</v>
      </c>
      <c r="G120" s="125">
        <v>29835510.809999999</v>
      </c>
      <c r="H120" s="125">
        <v>23431473.66</v>
      </c>
      <c r="I120" s="125">
        <v>15857173.949999999</v>
      </c>
      <c r="J120" s="125">
        <v>13643557.310000001</v>
      </c>
      <c r="K120" s="125">
        <v>69124158.420000002</v>
      </c>
      <c r="L120" s="125"/>
      <c r="W120" s="123">
        <v>1985</v>
      </c>
      <c r="X120" s="123" t="s">
        <v>622</v>
      </c>
      <c r="Y120" s="125">
        <v>177666516.31</v>
      </c>
      <c r="Z120" s="125">
        <v>150856531.50999999</v>
      </c>
      <c r="AA120" s="125">
        <v>73206470.209999993</v>
      </c>
      <c r="AB120" s="125">
        <v>77650061.299999997</v>
      </c>
      <c r="AC120" s="125">
        <v>34822323.289999999</v>
      </c>
      <c r="AD120" s="125">
        <v>40413731.170000002</v>
      </c>
      <c r="AE120" s="125">
        <v>31068891.489999998</v>
      </c>
      <c r="AF120" s="125">
        <v>22381579.489999998</v>
      </c>
      <c r="AG120" s="125">
        <v>48979990.869999997</v>
      </c>
      <c r="AH120" s="125">
        <v>93864202.150000006</v>
      </c>
      <c r="AJ120" s="132" t="s">
        <v>186</v>
      </c>
      <c r="AK120" s="125">
        <v>221512622.97396669</v>
      </c>
      <c r="AL120" s="125">
        <v>187214721.64666668</v>
      </c>
      <c r="AM120" s="125">
        <v>92081318.325000003</v>
      </c>
      <c r="AN120" s="125">
        <v>95133403.321666673</v>
      </c>
      <c r="AO120" s="125">
        <v>35940821.66466666</v>
      </c>
      <c r="AP120" s="125">
        <v>39048551.660899997</v>
      </c>
      <c r="AQ120" s="125">
        <v>43710037.998466663</v>
      </c>
      <c r="AR120" s="125">
        <v>40621651.661766671</v>
      </c>
      <c r="AS120" s="125">
        <v>62191559.988166668</v>
      </c>
      <c r="AT120" s="125">
        <v>123380241.32113333</v>
      </c>
      <c r="AV120" s="125"/>
      <c r="AW120" s="125"/>
      <c r="AX120" s="125"/>
      <c r="AY120" s="125"/>
      <c r="AZ120" s="125"/>
      <c r="BA120" s="125"/>
      <c r="BB120" s="125"/>
      <c r="BC120" s="125"/>
      <c r="BD120" s="125"/>
      <c r="BE120" s="125"/>
      <c r="BF120" s="125"/>
    </row>
    <row r="121" spans="1:58" x14ac:dyDescent="0.25">
      <c r="A121" s="127">
        <v>1985</v>
      </c>
      <c r="B121" s="125" t="s">
        <v>631</v>
      </c>
      <c r="C121" s="125">
        <v>100911581.69</v>
      </c>
      <c r="D121" s="125">
        <v>56769967.420000002</v>
      </c>
      <c r="E121" s="125">
        <v>44141614.270000003</v>
      </c>
      <c r="F121" s="125">
        <v>19141822.32</v>
      </c>
      <c r="G121" s="125">
        <v>29567616.09</v>
      </c>
      <c r="H121" s="125">
        <v>23111061.359999999</v>
      </c>
      <c r="I121" s="125">
        <v>15646422.359999999</v>
      </c>
      <c r="J121" s="125">
        <v>13444659.560000001</v>
      </c>
      <c r="K121" s="125">
        <v>68325099.810000002</v>
      </c>
      <c r="L121" s="125"/>
      <c r="W121" s="123">
        <v>1985</v>
      </c>
      <c r="X121" s="123" t="s">
        <v>631</v>
      </c>
      <c r="Y121" s="125">
        <v>177799272.22999999</v>
      </c>
      <c r="Z121" s="125">
        <v>150920516.72</v>
      </c>
      <c r="AA121" s="125">
        <v>73243933.090000004</v>
      </c>
      <c r="AB121" s="125">
        <v>77676583.629999995</v>
      </c>
      <c r="AC121" s="125">
        <v>34773655.460000001</v>
      </c>
      <c r="AD121" s="125">
        <v>40470557.789999999</v>
      </c>
      <c r="AE121" s="125">
        <v>31155808.600000001</v>
      </c>
      <c r="AF121" s="125">
        <v>22400689.620000001</v>
      </c>
      <c r="AG121" s="125">
        <v>48998560.759999998</v>
      </c>
      <c r="AH121" s="125">
        <v>94027056.010000005</v>
      </c>
      <c r="AJ121" s="132" t="s">
        <v>185</v>
      </c>
      <c r="AK121" s="125">
        <v>222275748.99726334</v>
      </c>
      <c r="AL121" s="125">
        <v>187875581.66576669</v>
      </c>
      <c r="AM121" s="125">
        <v>92418827.674666658</v>
      </c>
      <c r="AN121" s="125">
        <v>95456753.991099998</v>
      </c>
      <c r="AO121" s="125">
        <v>36065699.335733332</v>
      </c>
      <c r="AP121" s="125">
        <v>39111508.659666665</v>
      </c>
      <c r="AQ121" s="125">
        <v>43661771.667499997</v>
      </c>
      <c r="AR121" s="125">
        <v>40835391.333566666</v>
      </c>
      <c r="AS121" s="125">
        <v>62601378.000799991</v>
      </c>
      <c r="AT121" s="125">
        <v>123608671.66073333</v>
      </c>
      <c r="AV121" s="125"/>
      <c r="AW121" s="125"/>
      <c r="AX121" s="125"/>
      <c r="AY121" s="125"/>
      <c r="AZ121" s="125"/>
      <c r="BA121" s="125"/>
      <c r="BB121" s="125"/>
      <c r="BC121" s="125"/>
      <c r="BD121" s="125"/>
      <c r="BE121" s="125"/>
      <c r="BF121" s="125"/>
    </row>
    <row r="122" spans="1:58" x14ac:dyDescent="0.25">
      <c r="A122" s="127">
        <v>1985</v>
      </c>
      <c r="B122" s="125" t="s">
        <v>630</v>
      </c>
      <c r="C122" s="125">
        <v>102989045.23999999</v>
      </c>
      <c r="D122" s="125">
        <v>58030362.899999999</v>
      </c>
      <c r="E122" s="125">
        <v>44958682.340000004</v>
      </c>
      <c r="F122" s="125">
        <v>19612386.829999998</v>
      </c>
      <c r="G122" s="125">
        <v>30003684.48</v>
      </c>
      <c r="H122" s="125">
        <v>23838278.23</v>
      </c>
      <c r="I122" s="125">
        <v>15939184.82</v>
      </c>
      <c r="J122" s="125">
        <v>13595510.880000001</v>
      </c>
      <c r="K122" s="125">
        <v>69781147.530000001</v>
      </c>
      <c r="L122" s="125"/>
      <c r="W122" s="123">
        <v>1985</v>
      </c>
      <c r="X122" s="123" t="s">
        <v>630</v>
      </c>
      <c r="Y122" s="125">
        <v>177944297.65000001</v>
      </c>
      <c r="Z122" s="125">
        <v>151026784.56999999</v>
      </c>
      <c r="AA122" s="125">
        <v>73296692.530000001</v>
      </c>
      <c r="AB122" s="125">
        <v>77730092.040000007</v>
      </c>
      <c r="AC122" s="125">
        <v>34680298.689999998</v>
      </c>
      <c r="AD122" s="125">
        <v>40593818.770000003</v>
      </c>
      <c r="AE122" s="125">
        <v>31225207.710000001</v>
      </c>
      <c r="AF122" s="125">
        <v>22370755.239999998</v>
      </c>
      <c r="AG122" s="125">
        <v>49074217.240000002</v>
      </c>
      <c r="AH122" s="125">
        <v>94189781.719999999</v>
      </c>
      <c r="AJ122" s="132" t="s">
        <v>187</v>
      </c>
      <c r="AK122" s="125">
        <v>222355817.00033334</v>
      </c>
      <c r="AL122" s="125">
        <v>187878459.77659667</v>
      </c>
      <c r="AM122" s="125">
        <v>92559620.002499998</v>
      </c>
      <c r="AN122" s="125">
        <v>95318839.774100006</v>
      </c>
      <c r="AO122" s="125">
        <v>36312480.665233336</v>
      </c>
      <c r="AP122" s="125">
        <v>38868679.997033328</v>
      </c>
      <c r="AQ122" s="125">
        <v>43324643.998100005</v>
      </c>
      <c r="AR122" s="125">
        <v>40946819.330866665</v>
      </c>
      <c r="AS122" s="125">
        <v>62903193.009099998</v>
      </c>
      <c r="AT122" s="125">
        <v>123140143.32599999</v>
      </c>
      <c r="AV122" s="125"/>
      <c r="AW122" s="125"/>
      <c r="AX122" s="125"/>
      <c r="AY122" s="125"/>
      <c r="AZ122" s="125"/>
      <c r="BA122" s="125"/>
      <c r="BB122" s="125"/>
      <c r="BC122" s="125"/>
      <c r="BD122" s="125"/>
      <c r="BE122" s="125"/>
      <c r="BF122" s="125"/>
    </row>
    <row r="123" spans="1:58" x14ac:dyDescent="0.25">
      <c r="A123" s="127">
        <v>1985</v>
      </c>
      <c r="B123" s="125" t="s">
        <v>629</v>
      </c>
      <c r="C123" s="125">
        <v>101044139.26000001</v>
      </c>
      <c r="D123" s="125">
        <v>57704972.979999997</v>
      </c>
      <c r="E123" s="125">
        <v>43339166.280000001</v>
      </c>
      <c r="F123" s="125">
        <v>20685900.949999999</v>
      </c>
      <c r="G123" s="125">
        <v>29262447.390000001</v>
      </c>
      <c r="H123" s="125">
        <v>22702249.780000001</v>
      </c>
      <c r="I123" s="125">
        <v>15243817.640000001</v>
      </c>
      <c r="J123" s="125">
        <v>13149723.5</v>
      </c>
      <c r="K123" s="125">
        <v>67208514.810000002</v>
      </c>
      <c r="L123" s="125"/>
      <c r="W123" s="123">
        <v>1985</v>
      </c>
      <c r="X123" s="123" t="s">
        <v>629</v>
      </c>
      <c r="Y123" s="125">
        <v>178095589.25</v>
      </c>
      <c r="Z123" s="125">
        <v>151164118.31</v>
      </c>
      <c r="AA123" s="125">
        <v>73376023.129999995</v>
      </c>
      <c r="AB123" s="125">
        <v>77788095.180000007</v>
      </c>
      <c r="AC123" s="125">
        <v>34625543.049999997</v>
      </c>
      <c r="AD123" s="125">
        <v>40690927.649999999</v>
      </c>
      <c r="AE123" s="125">
        <v>31286529.789999999</v>
      </c>
      <c r="AF123" s="125">
        <v>22407306.690000001</v>
      </c>
      <c r="AG123" s="125">
        <v>49085282.07</v>
      </c>
      <c r="AH123" s="125">
        <v>94384764.129999995</v>
      </c>
      <c r="AJ123" s="132" t="s">
        <v>188</v>
      </c>
      <c r="AK123" s="125">
        <v>222973255.99676332</v>
      </c>
      <c r="AL123" s="125">
        <v>188447849.00156665</v>
      </c>
      <c r="AM123" s="125">
        <v>92859055.334166661</v>
      </c>
      <c r="AN123" s="125">
        <v>95588793.667400002</v>
      </c>
      <c r="AO123" s="125">
        <v>36384360.334399998</v>
      </c>
      <c r="AP123" s="125">
        <v>38923569.667733334</v>
      </c>
      <c r="AQ123" s="125">
        <v>43256631.658766665</v>
      </c>
      <c r="AR123" s="125">
        <v>41144943.670033336</v>
      </c>
      <c r="AS123" s="125">
        <v>63263750.665833332</v>
      </c>
      <c r="AT123" s="125">
        <v>123325144.99653333</v>
      </c>
      <c r="AV123" s="125"/>
      <c r="AW123" s="125"/>
      <c r="AX123" s="125"/>
      <c r="AY123" s="125"/>
      <c r="AZ123" s="125"/>
      <c r="BA123" s="125"/>
      <c r="BB123" s="125"/>
      <c r="BC123" s="125"/>
      <c r="BD123" s="125"/>
      <c r="BE123" s="125"/>
      <c r="BF123" s="125"/>
    </row>
    <row r="124" spans="1:58" x14ac:dyDescent="0.25">
      <c r="A124" s="127">
        <v>1985</v>
      </c>
      <c r="B124" s="125" t="s">
        <v>628</v>
      </c>
      <c r="C124" s="125">
        <v>97314835</v>
      </c>
      <c r="D124" s="125">
        <v>56191190.780000001</v>
      </c>
      <c r="E124" s="125">
        <v>41123644.219999999</v>
      </c>
      <c r="F124" s="125">
        <v>21530389.640000001</v>
      </c>
      <c r="G124" s="125">
        <v>28232122.739999998</v>
      </c>
      <c r="H124" s="125">
        <v>21220976.66</v>
      </c>
      <c r="I124" s="125">
        <v>14050696.970000001</v>
      </c>
      <c r="J124" s="125">
        <v>12280648.99</v>
      </c>
      <c r="K124" s="125">
        <v>63503796.369999997</v>
      </c>
      <c r="L124" s="125"/>
      <c r="W124" s="123">
        <v>1985</v>
      </c>
      <c r="X124" s="123" t="s">
        <v>628</v>
      </c>
      <c r="Y124" s="125">
        <v>178263423.74000001</v>
      </c>
      <c r="Z124" s="125">
        <v>151247978.36000001</v>
      </c>
      <c r="AA124" s="125">
        <v>73413539.730000004</v>
      </c>
      <c r="AB124" s="125">
        <v>77834438.629999995</v>
      </c>
      <c r="AC124" s="125">
        <v>34567032.530000001</v>
      </c>
      <c r="AD124" s="125">
        <v>40783163.829999998</v>
      </c>
      <c r="AE124" s="125">
        <v>31354493.149999999</v>
      </c>
      <c r="AF124" s="125">
        <v>22425766.41</v>
      </c>
      <c r="AG124" s="125">
        <v>49132967.82</v>
      </c>
      <c r="AH124" s="125">
        <v>94563423.390000001</v>
      </c>
      <c r="AJ124" s="132" t="s">
        <v>189</v>
      </c>
      <c r="AK124" s="125">
        <v>223679923.99686334</v>
      </c>
      <c r="AL124" s="125">
        <v>189053018.32633331</v>
      </c>
      <c r="AM124" s="125">
        <v>93179094.673466668</v>
      </c>
      <c r="AN124" s="125">
        <v>95873923.652866662</v>
      </c>
      <c r="AO124" s="125">
        <v>36444862.999266669</v>
      </c>
      <c r="AP124" s="125">
        <v>38960907.337166667</v>
      </c>
      <c r="AQ124" s="125">
        <v>43191224.243866667</v>
      </c>
      <c r="AR124" s="125">
        <v>41368793.7487</v>
      </c>
      <c r="AS124" s="125">
        <v>63714135.66786667</v>
      </c>
      <c r="AT124" s="125">
        <v>123520925.32973333</v>
      </c>
      <c r="AV124" s="125"/>
      <c r="AW124" s="125"/>
      <c r="AX124" s="125"/>
      <c r="AY124" s="125"/>
      <c r="AZ124" s="125"/>
      <c r="BA124" s="125"/>
      <c r="BB124" s="125"/>
      <c r="BC124" s="125"/>
      <c r="BD124" s="125"/>
      <c r="BE124" s="125"/>
      <c r="BF124" s="125"/>
    </row>
    <row r="125" spans="1:58" x14ac:dyDescent="0.25">
      <c r="A125" s="127">
        <v>1985</v>
      </c>
      <c r="B125" s="125" t="s">
        <v>627</v>
      </c>
      <c r="C125" s="125">
        <v>97640899.079999998</v>
      </c>
      <c r="D125" s="125">
        <v>56411947.200000003</v>
      </c>
      <c r="E125" s="125">
        <v>41228951.880000003</v>
      </c>
      <c r="F125" s="125">
        <v>20812352.41</v>
      </c>
      <c r="G125" s="125">
        <v>28539619.43</v>
      </c>
      <c r="H125" s="125">
        <v>21448699.030000001</v>
      </c>
      <c r="I125" s="125">
        <v>14394754.66</v>
      </c>
      <c r="J125" s="125">
        <v>12445473.550000001</v>
      </c>
      <c r="K125" s="125">
        <v>64383073.119999997</v>
      </c>
      <c r="L125" s="125"/>
      <c r="W125" s="123">
        <v>1985</v>
      </c>
      <c r="X125" s="123" t="s">
        <v>627</v>
      </c>
      <c r="Y125" s="125">
        <v>178397857.63</v>
      </c>
      <c r="Z125" s="125">
        <v>151348642.53999999</v>
      </c>
      <c r="AA125" s="125">
        <v>73439570.579999998</v>
      </c>
      <c r="AB125" s="125">
        <v>77909071.959999993</v>
      </c>
      <c r="AC125" s="125">
        <v>34484934.780000001</v>
      </c>
      <c r="AD125" s="125">
        <v>40826728.280000001</v>
      </c>
      <c r="AE125" s="125">
        <v>31465477.34</v>
      </c>
      <c r="AF125" s="125">
        <v>22416766.719999999</v>
      </c>
      <c r="AG125" s="125">
        <v>49203950.509999998</v>
      </c>
      <c r="AH125" s="125">
        <v>94708972.340000004</v>
      </c>
      <c r="AJ125" s="132" t="s">
        <v>190</v>
      </c>
      <c r="AK125" s="125">
        <v>224417896.67209998</v>
      </c>
      <c r="AL125" s="125">
        <v>189680597.67056668</v>
      </c>
      <c r="AM125" s="125">
        <v>93511106.337899998</v>
      </c>
      <c r="AN125" s="125">
        <v>96169491.33266668</v>
      </c>
      <c r="AO125" s="125">
        <v>36535632.999066666</v>
      </c>
      <c r="AP125" s="125">
        <v>39002334.999700002</v>
      </c>
      <c r="AQ125" s="125">
        <v>43129506.006633334</v>
      </c>
      <c r="AR125" s="125">
        <v>41587846.993766665</v>
      </c>
      <c r="AS125" s="125">
        <v>64162575.672933333</v>
      </c>
      <c r="AT125" s="125">
        <v>123719688.0001</v>
      </c>
      <c r="AV125" s="125"/>
      <c r="AW125" s="125"/>
      <c r="AX125" s="125"/>
      <c r="AY125" s="125"/>
      <c r="AZ125" s="125"/>
      <c r="BA125" s="125"/>
      <c r="BB125" s="125"/>
      <c r="BC125" s="125"/>
      <c r="BD125" s="125"/>
      <c r="BE125" s="125"/>
      <c r="BF125" s="125"/>
    </row>
    <row r="126" spans="1:58" x14ac:dyDescent="0.25">
      <c r="A126" s="127">
        <v>1985</v>
      </c>
      <c r="B126" s="125" t="s">
        <v>626</v>
      </c>
      <c r="C126" s="125">
        <v>103058069.8</v>
      </c>
      <c r="D126" s="125">
        <v>57941052.649999999</v>
      </c>
      <c r="E126" s="125">
        <v>45117017.149999999</v>
      </c>
      <c r="F126" s="125">
        <v>19511557.079999998</v>
      </c>
      <c r="G126" s="125">
        <v>30474386.030000001</v>
      </c>
      <c r="H126" s="125">
        <v>24084825.23</v>
      </c>
      <c r="I126" s="125">
        <v>15609968.279999999</v>
      </c>
      <c r="J126" s="125">
        <v>13377333.18</v>
      </c>
      <c r="K126" s="125">
        <v>70169179.540000007</v>
      </c>
      <c r="L126" s="125"/>
      <c r="W126" s="123">
        <v>1985</v>
      </c>
      <c r="X126" s="123" t="s">
        <v>626</v>
      </c>
      <c r="Y126" s="125">
        <v>178567877.38</v>
      </c>
      <c r="Z126" s="125">
        <v>151422814.46000001</v>
      </c>
      <c r="AA126" s="125">
        <v>73479931.189999998</v>
      </c>
      <c r="AB126" s="125">
        <v>77942883.269999996</v>
      </c>
      <c r="AC126" s="125">
        <v>34428078.640000001</v>
      </c>
      <c r="AD126" s="125">
        <v>40846310.299999997</v>
      </c>
      <c r="AE126" s="125">
        <v>31601888.699999999</v>
      </c>
      <c r="AF126" s="125">
        <v>22419499.289999999</v>
      </c>
      <c r="AG126" s="125">
        <v>49272100.450000003</v>
      </c>
      <c r="AH126" s="125">
        <v>94867698.290000007</v>
      </c>
      <c r="AJ126" s="132" t="s">
        <v>191</v>
      </c>
      <c r="AK126" s="125">
        <v>225038002.00696668</v>
      </c>
      <c r="AL126" s="125">
        <v>190143905.00610003</v>
      </c>
      <c r="AM126" s="125">
        <v>93755659.000300005</v>
      </c>
      <c r="AN126" s="125">
        <v>96388246.005800009</v>
      </c>
      <c r="AO126" s="125">
        <v>36577060.000033334</v>
      </c>
      <c r="AP126" s="125">
        <v>38976812.666433334</v>
      </c>
      <c r="AQ126" s="125">
        <v>43071279.335500002</v>
      </c>
      <c r="AR126" s="125">
        <v>41799062.340000004</v>
      </c>
      <c r="AS126" s="125">
        <v>64613787.664999999</v>
      </c>
      <c r="AT126" s="125">
        <v>123847154.34193332</v>
      </c>
      <c r="AV126" s="125"/>
      <c r="AW126" s="125"/>
      <c r="AX126" s="125"/>
      <c r="AY126" s="125"/>
      <c r="AZ126" s="125"/>
      <c r="BA126" s="125"/>
      <c r="BB126" s="125"/>
      <c r="BC126" s="125"/>
      <c r="BD126" s="125"/>
      <c r="BE126" s="125"/>
      <c r="BF126" s="125"/>
    </row>
    <row r="127" spans="1:58" x14ac:dyDescent="0.25">
      <c r="A127" s="127">
        <v>1985</v>
      </c>
      <c r="B127" s="125" t="s">
        <v>625</v>
      </c>
      <c r="C127" s="125">
        <v>104365618.06</v>
      </c>
      <c r="D127" s="125">
        <v>58257615.380000003</v>
      </c>
      <c r="E127" s="125">
        <v>46108002.68</v>
      </c>
      <c r="F127" s="125">
        <v>19566829.620000001</v>
      </c>
      <c r="G127" s="125">
        <v>30793029.280000001</v>
      </c>
      <c r="H127" s="125">
        <v>24576650.309999999</v>
      </c>
      <c r="I127" s="125">
        <v>15814672.25</v>
      </c>
      <c r="J127" s="125">
        <v>13614436.6</v>
      </c>
      <c r="K127" s="125">
        <v>71184351.840000004</v>
      </c>
      <c r="L127" s="125"/>
      <c r="W127" s="123">
        <v>1985</v>
      </c>
      <c r="X127" s="123" t="s">
        <v>625</v>
      </c>
      <c r="Y127" s="125">
        <v>178770201.03999999</v>
      </c>
      <c r="Z127" s="125">
        <v>151585300.18000001</v>
      </c>
      <c r="AA127" s="125">
        <v>73570895.280000001</v>
      </c>
      <c r="AB127" s="125">
        <v>78014404.900000006</v>
      </c>
      <c r="AC127" s="125">
        <v>34370767.109999999</v>
      </c>
      <c r="AD127" s="125">
        <v>40937262.780000001</v>
      </c>
      <c r="AE127" s="125">
        <v>31695848.530000001</v>
      </c>
      <c r="AF127" s="125">
        <v>22438376.219999999</v>
      </c>
      <c r="AG127" s="125">
        <v>49327946.399999999</v>
      </c>
      <c r="AH127" s="125">
        <v>95071487.530000001</v>
      </c>
      <c r="AJ127" s="132" t="s">
        <v>192</v>
      </c>
      <c r="AK127" s="125">
        <v>225673719.99752998</v>
      </c>
      <c r="AL127" s="125">
        <v>190701716.99609998</v>
      </c>
      <c r="AM127" s="125">
        <v>94051170.33266668</v>
      </c>
      <c r="AN127" s="125">
        <v>96650546.663433328</v>
      </c>
      <c r="AO127" s="125">
        <v>36627228.999233328</v>
      </c>
      <c r="AP127" s="125">
        <v>39024474.001833327</v>
      </c>
      <c r="AQ127" s="125">
        <v>43024126.327200003</v>
      </c>
      <c r="AR127" s="125">
        <v>42014836.665566675</v>
      </c>
      <c r="AS127" s="125">
        <v>64983054.003699996</v>
      </c>
      <c r="AT127" s="125">
        <v>124063436.9946</v>
      </c>
      <c r="AV127" s="125"/>
      <c r="AW127" s="125"/>
      <c r="AX127" s="125"/>
      <c r="AY127" s="125"/>
      <c r="AZ127" s="125"/>
      <c r="BA127" s="125"/>
      <c r="BB127" s="125"/>
      <c r="BC127" s="125"/>
      <c r="BD127" s="125"/>
      <c r="BE127" s="125"/>
      <c r="BF127" s="125"/>
    </row>
    <row r="128" spans="1:58" x14ac:dyDescent="0.25">
      <c r="A128" s="127">
        <v>1985</v>
      </c>
      <c r="B128" s="125" t="s">
        <v>624</v>
      </c>
      <c r="C128" s="125">
        <v>104643865.62</v>
      </c>
      <c r="D128" s="125">
        <v>58037163.490000002</v>
      </c>
      <c r="E128" s="125">
        <v>46606702.130000003</v>
      </c>
      <c r="F128" s="125">
        <v>19496496.93</v>
      </c>
      <c r="G128" s="125">
        <v>30731092.280000001</v>
      </c>
      <c r="H128" s="125">
        <v>24797274.109999999</v>
      </c>
      <c r="I128" s="125">
        <v>16005621.619999999</v>
      </c>
      <c r="J128" s="125">
        <v>13613380.68</v>
      </c>
      <c r="K128" s="125">
        <v>71533988.010000005</v>
      </c>
      <c r="L128" s="125"/>
      <c r="W128" s="123">
        <v>1985</v>
      </c>
      <c r="X128" s="123" t="s">
        <v>624</v>
      </c>
      <c r="Y128" s="125">
        <v>178939536.84999999</v>
      </c>
      <c r="Z128" s="125">
        <v>151723224.72999999</v>
      </c>
      <c r="AA128" s="125">
        <v>73643984</v>
      </c>
      <c r="AB128" s="125">
        <v>78079240.730000004</v>
      </c>
      <c r="AC128" s="125">
        <v>34328321.490000002</v>
      </c>
      <c r="AD128" s="125">
        <v>40916037.979999997</v>
      </c>
      <c r="AE128" s="125">
        <v>31862496.969999999</v>
      </c>
      <c r="AF128" s="125">
        <v>22470914.350000001</v>
      </c>
      <c r="AG128" s="125">
        <v>49361766.060000002</v>
      </c>
      <c r="AH128" s="125">
        <v>95249449.299999997</v>
      </c>
      <c r="AJ128" s="132" t="s">
        <v>193</v>
      </c>
      <c r="AK128" s="125">
        <v>226422315.35109666</v>
      </c>
      <c r="AL128" s="125">
        <v>191329135.01983333</v>
      </c>
      <c r="AM128" s="125">
        <v>94383971.019633338</v>
      </c>
      <c r="AN128" s="125">
        <v>96945164.000199988</v>
      </c>
      <c r="AO128" s="125">
        <v>36707598.002500005</v>
      </c>
      <c r="AP128" s="125">
        <v>39094791.672399998</v>
      </c>
      <c r="AQ128" s="125">
        <v>42988846.340333335</v>
      </c>
      <c r="AR128" s="125">
        <v>42233717.529100001</v>
      </c>
      <c r="AS128" s="125">
        <v>65397361.806766666</v>
      </c>
      <c r="AT128" s="125">
        <v>124317355.54183334</v>
      </c>
      <c r="AV128" s="125"/>
      <c r="AW128" s="125"/>
      <c r="AX128" s="125"/>
      <c r="AY128" s="125"/>
      <c r="AZ128" s="125"/>
      <c r="BA128" s="125"/>
      <c r="BB128" s="125"/>
      <c r="BC128" s="125"/>
      <c r="BD128" s="125"/>
      <c r="BE128" s="125"/>
      <c r="BF128" s="125"/>
    </row>
    <row r="129" spans="1:58" x14ac:dyDescent="0.25">
      <c r="A129" s="127">
        <v>1985</v>
      </c>
      <c r="B129" s="125" t="s">
        <v>623</v>
      </c>
      <c r="C129" s="125">
        <v>104275944.08</v>
      </c>
      <c r="D129" s="125">
        <v>57624737.060000002</v>
      </c>
      <c r="E129" s="125">
        <v>46651207.020000003</v>
      </c>
      <c r="F129" s="125">
        <v>19453627.850000001</v>
      </c>
      <c r="G129" s="125">
        <v>30707861.600000001</v>
      </c>
      <c r="H129" s="125">
        <v>24605781.52</v>
      </c>
      <c r="I129" s="125">
        <v>15999443.33</v>
      </c>
      <c r="J129" s="125">
        <v>13509229.779999999</v>
      </c>
      <c r="K129" s="125">
        <v>71313086.450000003</v>
      </c>
      <c r="L129" s="125"/>
      <c r="W129" s="123">
        <v>1985</v>
      </c>
      <c r="X129" s="123" t="s">
        <v>623</v>
      </c>
      <c r="Y129" s="125">
        <v>179112412.31</v>
      </c>
      <c r="Z129" s="125">
        <v>151846101.49000001</v>
      </c>
      <c r="AA129" s="125">
        <v>73721011.290000007</v>
      </c>
      <c r="AB129" s="125">
        <v>78125090.200000003</v>
      </c>
      <c r="AC129" s="125">
        <v>34294965.030000001</v>
      </c>
      <c r="AD129" s="125">
        <v>40951595.350000001</v>
      </c>
      <c r="AE129" s="125">
        <v>31972821.059999999</v>
      </c>
      <c r="AF129" s="125">
        <v>22529718.629999999</v>
      </c>
      <c r="AG129" s="125">
        <v>49363312.240000002</v>
      </c>
      <c r="AH129" s="125">
        <v>95454135.040000007</v>
      </c>
      <c r="AJ129" s="132" t="s">
        <v>194</v>
      </c>
      <c r="AK129" s="125">
        <v>227195669.97343335</v>
      </c>
      <c r="AL129" s="125">
        <v>191972478.30990002</v>
      </c>
      <c r="AM129" s="125">
        <v>94725375.993833348</v>
      </c>
      <c r="AN129" s="125">
        <v>97247102.316066667</v>
      </c>
      <c r="AO129" s="125">
        <v>36783117.328733332</v>
      </c>
      <c r="AP129" s="125">
        <v>39158477.994099997</v>
      </c>
      <c r="AQ129" s="125">
        <v>42936098.991700001</v>
      </c>
      <c r="AR129" s="125">
        <v>42465716.662433334</v>
      </c>
      <c r="AS129" s="125">
        <v>65852258.996466666</v>
      </c>
      <c r="AT129" s="125">
        <v>124560293.64823334</v>
      </c>
      <c r="AV129" s="125"/>
      <c r="AW129" s="125"/>
      <c r="AX129" s="125"/>
      <c r="AY129" s="125"/>
      <c r="AZ129" s="125"/>
      <c r="BA129" s="125"/>
      <c r="BB129" s="125"/>
      <c r="BC129" s="125"/>
      <c r="BD129" s="125"/>
      <c r="BE129" s="125"/>
      <c r="BF129" s="125"/>
    </row>
    <row r="130" spans="1:58" x14ac:dyDescent="0.25">
      <c r="A130" s="127">
        <v>1986</v>
      </c>
      <c r="B130" s="125" t="s">
        <v>633</v>
      </c>
      <c r="C130" s="125">
        <v>103239062.08</v>
      </c>
      <c r="D130" s="125">
        <v>57451193.740000002</v>
      </c>
      <c r="E130" s="125">
        <v>45787868.340000004</v>
      </c>
      <c r="F130" s="125">
        <v>18607580.210000001</v>
      </c>
      <c r="G130" s="125">
        <v>30582251.84</v>
      </c>
      <c r="H130" s="125">
        <v>24595246.920000002</v>
      </c>
      <c r="I130" s="125">
        <v>16129405.67</v>
      </c>
      <c r="J130" s="125">
        <v>13324577.439999999</v>
      </c>
      <c r="K130" s="125">
        <v>71306904.430000007</v>
      </c>
      <c r="L130" s="125"/>
      <c r="W130" s="123">
        <v>1986</v>
      </c>
      <c r="X130" s="123" t="s">
        <v>633</v>
      </c>
      <c r="Y130" s="125">
        <v>179669058.19</v>
      </c>
      <c r="Z130" s="125">
        <v>152479479.13</v>
      </c>
      <c r="AA130" s="125">
        <v>74153605.959999993</v>
      </c>
      <c r="AB130" s="125">
        <v>78325873.170000002</v>
      </c>
      <c r="AC130" s="125">
        <v>34300903.439999998</v>
      </c>
      <c r="AD130" s="125">
        <v>41447829.469999999</v>
      </c>
      <c r="AE130" s="125">
        <v>32001546.440000001</v>
      </c>
      <c r="AF130" s="125">
        <v>22640037.57</v>
      </c>
      <c r="AG130" s="125">
        <v>49278741.270000003</v>
      </c>
      <c r="AH130" s="125">
        <v>96089413.480000004</v>
      </c>
      <c r="AJ130" s="123" t="s">
        <v>195</v>
      </c>
      <c r="AK130" s="125">
        <v>227763758.99733332</v>
      </c>
      <c r="AL130" s="125">
        <v>192343789.33123335</v>
      </c>
      <c r="AM130" s="125">
        <v>94937089.001699999</v>
      </c>
      <c r="AN130" s="125">
        <v>97406700.329533339</v>
      </c>
      <c r="AO130" s="125">
        <v>36791164.65843334</v>
      </c>
      <c r="AP130" s="125">
        <v>39109522.336199999</v>
      </c>
      <c r="AQ130" s="125">
        <v>42853273.002300002</v>
      </c>
      <c r="AR130" s="125">
        <v>42651738.664400004</v>
      </c>
      <c r="AS130" s="125">
        <v>66358060.336000003</v>
      </c>
      <c r="AT130" s="125">
        <v>124614534.0029</v>
      </c>
      <c r="AV130" s="125"/>
      <c r="AW130" s="125"/>
      <c r="AX130" s="125"/>
      <c r="AY130" s="125"/>
      <c r="AZ130" s="125"/>
      <c r="BA130" s="125"/>
      <c r="BB130" s="125"/>
      <c r="BC130" s="125"/>
      <c r="BD130" s="125"/>
      <c r="BE130" s="125"/>
      <c r="BF130" s="125"/>
    </row>
    <row r="131" spans="1:58" x14ac:dyDescent="0.25">
      <c r="A131" s="127">
        <v>1986</v>
      </c>
      <c r="B131" s="125" t="s">
        <v>632</v>
      </c>
      <c r="C131" s="125">
        <v>102159352.77</v>
      </c>
      <c r="D131" s="125">
        <v>56766645.990000002</v>
      </c>
      <c r="E131" s="125">
        <v>45392706.780000001</v>
      </c>
      <c r="F131" s="125">
        <v>18695728.010000002</v>
      </c>
      <c r="G131" s="125">
        <v>30246414.18</v>
      </c>
      <c r="H131" s="125">
        <v>24167036.969999999</v>
      </c>
      <c r="I131" s="125">
        <v>16012759.199999999</v>
      </c>
      <c r="J131" s="125">
        <v>13037414.41</v>
      </c>
      <c r="K131" s="125">
        <v>70426210.349999994</v>
      </c>
      <c r="L131" s="125"/>
      <c r="W131" s="123">
        <v>1986</v>
      </c>
      <c r="X131" s="123" t="s">
        <v>632</v>
      </c>
      <c r="Y131" s="125">
        <v>179820500.81</v>
      </c>
      <c r="Z131" s="125">
        <v>152548372.13</v>
      </c>
      <c r="AA131" s="125">
        <v>74176029.709999993</v>
      </c>
      <c r="AB131" s="125">
        <v>78372342.420000002</v>
      </c>
      <c r="AC131" s="125">
        <v>34271942.259999998</v>
      </c>
      <c r="AD131" s="125">
        <v>41423084.380000003</v>
      </c>
      <c r="AE131" s="125">
        <v>32159493.960000001</v>
      </c>
      <c r="AF131" s="125">
        <v>22635900.550000001</v>
      </c>
      <c r="AG131" s="125">
        <v>49330079.659999996</v>
      </c>
      <c r="AH131" s="125">
        <v>96218478.890000001</v>
      </c>
      <c r="AJ131" s="123" t="s">
        <v>196</v>
      </c>
      <c r="AK131" s="125">
        <v>228432811.00267002</v>
      </c>
      <c r="AL131" s="125">
        <v>192919118.66213334</v>
      </c>
      <c r="AM131" s="125">
        <v>95241356.333700001</v>
      </c>
      <c r="AN131" s="125">
        <v>97677762.328433335</v>
      </c>
      <c r="AO131" s="125">
        <v>36898039.666766666</v>
      </c>
      <c r="AP131" s="125">
        <v>39176256.67006667</v>
      </c>
      <c r="AQ131" s="125">
        <v>42800764.000466667</v>
      </c>
      <c r="AR131" s="125">
        <v>42821050.662333339</v>
      </c>
      <c r="AS131" s="125">
        <v>66736700.003033333</v>
      </c>
      <c r="AT131" s="125">
        <v>124798071.33286667</v>
      </c>
      <c r="AV131" s="125"/>
      <c r="AW131" s="125"/>
      <c r="AX131" s="125"/>
      <c r="AY131" s="125"/>
      <c r="AZ131" s="125"/>
      <c r="BA131" s="125"/>
      <c r="BB131" s="125"/>
      <c r="BC131" s="125"/>
      <c r="BD131" s="125"/>
      <c r="BE131" s="125"/>
      <c r="BF131" s="125"/>
    </row>
    <row r="132" spans="1:58" x14ac:dyDescent="0.25">
      <c r="A132" s="127">
        <v>1986</v>
      </c>
      <c r="B132" s="125" t="s">
        <v>622</v>
      </c>
      <c r="C132" s="125">
        <v>103545769.23</v>
      </c>
      <c r="D132" s="125">
        <v>57442208.200000003</v>
      </c>
      <c r="E132" s="125">
        <v>46103561.030000001</v>
      </c>
      <c r="F132" s="125">
        <v>18885222.969999999</v>
      </c>
      <c r="G132" s="125">
        <v>30706612.879999999</v>
      </c>
      <c r="H132" s="125">
        <v>24497746.23</v>
      </c>
      <c r="I132" s="125">
        <v>16111331.130000001</v>
      </c>
      <c r="J132" s="125">
        <v>13344856.02</v>
      </c>
      <c r="K132" s="125">
        <v>71315690.239999995</v>
      </c>
      <c r="L132" s="125"/>
      <c r="W132" s="123">
        <v>1986</v>
      </c>
      <c r="X132" s="123" t="s">
        <v>622</v>
      </c>
      <c r="Y132" s="125">
        <v>179966161.47</v>
      </c>
      <c r="Z132" s="125">
        <v>152657195.69999999</v>
      </c>
      <c r="AA132" s="125">
        <v>74222965.280000001</v>
      </c>
      <c r="AB132" s="125">
        <v>78434230.420000002</v>
      </c>
      <c r="AC132" s="125">
        <v>34214560.310000002</v>
      </c>
      <c r="AD132" s="125">
        <v>41505183.829999998</v>
      </c>
      <c r="AE132" s="125">
        <v>32229114.77</v>
      </c>
      <c r="AF132" s="125">
        <v>22631123.609999999</v>
      </c>
      <c r="AG132" s="125">
        <v>49386178.950000003</v>
      </c>
      <c r="AH132" s="125">
        <v>96365422.209999993</v>
      </c>
      <c r="AJ132" s="123" t="s">
        <v>197</v>
      </c>
      <c r="AK132" s="125">
        <v>229166561.66486669</v>
      </c>
      <c r="AL132" s="125">
        <v>193509091.33766666</v>
      </c>
      <c r="AM132" s="125">
        <v>95554429.337933317</v>
      </c>
      <c r="AN132" s="125">
        <v>97954661.999733329</v>
      </c>
      <c r="AO132" s="125">
        <v>37008150.667400002</v>
      </c>
      <c r="AP132" s="125">
        <v>39266138.993000001</v>
      </c>
      <c r="AQ132" s="125">
        <v>42726279.001566671</v>
      </c>
      <c r="AR132" s="125">
        <v>42990413.00446666</v>
      </c>
      <c r="AS132" s="125">
        <v>67175579.998433337</v>
      </c>
      <c r="AT132" s="125">
        <v>124982830.99903333</v>
      </c>
      <c r="AV132" s="125"/>
      <c r="AW132" s="125"/>
      <c r="AX132" s="125"/>
      <c r="AY132" s="125"/>
      <c r="AZ132" s="125"/>
      <c r="BA132" s="125"/>
      <c r="BB132" s="125"/>
      <c r="BC132" s="125"/>
      <c r="BD132" s="125"/>
      <c r="BE132" s="125"/>
      <c r="BF132" s="125"/>
    </row>
    <row r="133" spans="1:58" x14ac:dyDescent="0.25">
      <c r="A133" s="127">
        <v>1986</v>
      </c>
      <c r="B133" s="125" t="s">
        <v>631</v>
      </c>
      <c r="C133" s="125">
        <v>104506604.54000001</v>
      </c>
      <c r="D133" s="125">
        <v>58212312.829999998</v>
      </c>
      <c r="E133" s="125">
        <v>46294291.710000001</v>
      </c>
      <c r="F133" s="125">
        <v>19086814.59</v>
      </c>
      <c r="G133" s="125">
        <v>30898226.52</v>
      </c>
      <c r="H133" s="125">
        <v>24682200.780000001</v>
      </c>
      <c r="I133" s="125">
        <v>16293621.619999999</v>
      </c>
      <c r="J133" s="125">
        <v>13545741.029999999</v>
      </c>
      <c r="K133" s="125">
        <v>71874048.920000002</v>
      </c>
      <c r="L133" s="125"/>
      <c r="W133" s="123">
        <v>1986</v>
      </c>
      <c r="X133" s="123" t="s">
        <v>631</v>
      </c>
      <c r="Y133" s="125">
        <v>180145574.71000001</v>
      </c>
      <c r="Z133" s="125">
        <v>152751697.59</v>
      </c>
      <c r="AA133" s="125">
        <v>74278688.640000001</v>
      </c>
      <c r="AB133" s="125">
        <v>78473008.950000003</v>
      </c>
      <c r="AC133" s="125">
        <v>34195112.979999997</v>
      </c>
      <c r="AD133" s="125">
        <v>41568375.609999999</v>
      </c>
      <c r="AE133" s="125">
        <v>32307051.280000001</v>
      </c>
      <c r="AF133" s="125">
        <v>22646100.75</v>
      </c>
      <c r="AG133" s="125">
        <v>49428934.090000004</v>
      </c>
      <c r="AH133" s="125">
        <v>96521527.640000001</v>
      </c>
      <c r="AJ133" s="123" t="s">
        <v>198</v>
      </c>
      <c r="AK133" s="125">
        <v>229895879.65063334</v>
      </c>
      <c r="AL133" s="125">
        <v>194076338.99273333</v>
      </c>
      <c r="AM133" s="125">
        <v>95856332.336399987</v>
      </c>
      <c r="AN133" s="125">
        <v>98220006.656333327</v>
      </c>
      <c r="AO133" s="125">
        <v>37074105.991233334</v>
      </c>
      <c r="AP133" s="125">
        <v>39368311.327666663</v>
      </c>
      <c r="AQ133" s="125">
        <v>42631066.000299998</v>
      </c>
      <c r="AR133" s="125">
        <v>43181426.672033332</v>
      </c>
      <c r="AS133" s="125">
        <v>67640969.659400001</v>
      </c>
      <c r="AT133" s="125">
        <v>125180804</v>
      </c>
      <c r="AV133" s="125"/>
      <c r="AW133" s="125"/>
      <c r="AX133" s="125"/>
      <c r="AY133" s="125"/>
      <c r="AZ133" s="125"/>
      <c r="BA133" s="125"/>
      <c r="BB133" s="125"/>
      <c r="BC133" s="125"/>
      <c r="BD133" s="125"/>
      <c r="BE133" s="125"/>
      <c r="BF133" s="125"/>
    </row>
    <row r="134" spans="1:58" x14ac:dyDescent="0.25">
      <c r="A134" s="127">
        <v>1986</v>
      </c>
      <c r="B134" s="125" t="s">
        <v>630</v>
      </c>
      <c r="C134" s="125">
        <v>105067210.59</v>
      </c>
      <c r="D134" s="125">
        <v>58679626.869999997</v>
      </c>
      <c r="E134" s="125">
        <v>46387583.719999999</v>
      </c>
      <c r="F134" s="125">
        <v>19340926.91</v>
      </c>
      <c r="G134" s="125">
        <v>30931922.969999999</v>
      </c>
      <c r="H134" s="125">
        <v>24796234.579999998</v>
      </c>
      <c r="I134" s="125">
        <v>16281896.77</v>
      </c>
      <c r="J134" s="125">
        <v>13716229.359999999</v>
      </c>
      <c r="K134" s="125">
        <v>72010054.319999993</v>
      </c>
      <c r="L134" s="125"/>
      <c r="W134" s="123">
        <v>1986</v>
      </c>
      <c r="X134" s="123" t="s">
        <v>630</v>
      </c>
      <c r="Y134" s="125">
        <v>180307233.69</v>
      </c>
      <c r="Z134" s="125">
        <v>152861058.36000001</v>
      </c>
      <c r="AA134" s="125">
        <v>74326119.290000007</v>
      </c>
      <c r="AB134" s="125">
        <v>78534939.069999993</v>
      </c>
      <c r="AC134" s="125">
        <v>34159105.520000003</v>
      </c>
      <c r="AD134" s="125">
        <v>41620119.039999999</v>
      </c>
      <c r="AE134" s="125">
        <v>32407051.73</v>
      </c>
      <c r="AF134" s="125">
        <v>22646156.84</v>
      </c>
      <c r="AG134" s="125">
        <v>49474800.560000002</v>
      </c>
      <c r="AH134" s="125">
        <v>96673327.609999999</v>
      </c>
      <c r="AJ134" s="123" t="s">
        <v>237</v>
      </c>
      <c r="AK134" s="125">
        <v>230839159.67620334</v>
      </c>
      <c r="AL134" s="125">
        <v>194870835.34027001</v>
      </c>
      <c r="AM134" s="125">
        <v>96237275.335233331</v>
      </c>
      <c r="AN134" s="125">
        <v>98633560.005033329</v>
      </c>
      <c r="AO134" s="125">
        <v>37302581.33563333</v>
      </c>
      <c r="AP134" s="125">
        <v>39546826.003599994</v>
      </c>
      <c r="AQ134" s="125">
        <v>42550240.664866664</v>
      </c>
      <c r="AR134" s="125">
        <v>43347797.668833338</v>
      </c>
      <c r="AS134" s="125">
        <v>68091714.003266662</v>
      </c>
      <c r="AT134" s="125">
        <v>125444864.3373</v>
      </c>
      <c r="AV134" s="125"/>
      <c r="AW134" s="125"/>
      <c r="AX134" s="125"/>
      <c r="AY134" s="125"/>
      <c r="AZ134" s="125"/>
      <c r="BA134" s="125"/>
      <c r="BB134" s="125"/>
      <c r="BC134" s="125"/>
      <c r="BD134" s="125"/>
      <c r="BE134" s="125"/>
      <c r="BF134" s="125"/>
    </row>
    <row r="135" spans="1:58" x14ac:dyDescent="0.25">
      <c r="A135" s="127">
        <v>1986</v>
      </c>
      <c r="B135" s="125" t="s">
        <v>629</v>
      </c>
      <c r="C135" s="125">
        <v>103719450.02</v>
      </c>
      <c r="D135" s="125">
        <v>58729368.590000004</v>
      </c>
      <c r="E135" s="125">
        <v>44990081.43</v>
      </c>
      <c r="F135" s="125">
        <v>20697676.359999999</v>
      </c>
      <c r="G135" s="125">
        <v>30268335.469999999</v>
      </c>
      <c r="H135" s="125">
        <v>23714224.780000001</v>
      </c>
      <c r="I135" s="125">
        <v>15665873.32</v>
      </c>
      <c r="J135" s="125">
        <v>13373340.09</v>
      </c>
      <c r="K135" s="125">
        <v>69648433.569999993</v>
      </c>
      <c r="L135" s="125"/>
      <c r="W135" s="123">
        <v>1986</v>
      </c>
      <c r="X135" s="123" t="s">
        <v>629</v>
      </c>
      <c r="Y135" s="125">
        <v>180501311.69</v>
      </c>
      <c r="Z135" s="125">
        <v>153017676.75999999</v>
      </c>
      <c r="AA135" s="125">
        <v>74423188.019999996</v>
      </c>
      <c r="AB135" s="125">
        <v>78594488.739999995</v>
      </c>
      <c r="AC135" s="125">
        <v>34072385.619999997</v>
      </c>
      <c r="AD135" s="125">
        <v>41781175.310000002</v>
      </c>
      <c r="AE135" s="125">
        <v>32452008</v>
      </c>
      <c r="AF135" s="125">
        <v>22722461.73</v>
      </c>
      <c r="AG135" s="125">
        <v>49473281.030000001</v>
      </c>
      <c r="AH135" s="125">
        <v>96955645.040000007</v>
      </c>
      <c r="AJ135" s="123" t="s">
        <v>239</v>
      </c>
      <c r="AK135" s="125">
        <v>231481825.67583668</v>
      </c>
      <c r="AL135" s="125">
        <v>195389389.33837</v>
      </c>
      <c r="AM135" s="125">
        <v>96513038.670866668</v>
      </c>
      <c r="AN135" s="125">
        <v>98876350.667500004</v>
      </c>
      <c r="AO135" s="125">
        <v>37379555.0031</v>
      </c>
      <c r="AP135" s="125">
        <v>39665987.671266668</v>
      </c>
      <c r="AQ135" s="125">
        <v>42461871.001999997</v>
      </c>
      <c r="AR135" s="125">
        <v>43487457.660499997</v>
      </c>
      <c r="AS135" s="125">
        <v>68486954.338966668</v>
      </c>
      <c r="AT135" s="125">
        <v>125615316.33376665</v>
      </c>
      <c r="AV135" s="125"/>
      <c r="AW135" s="125"/>
      <c r="AX135" s="125"/>
      <c r="AY135" s="125"/>
      <c r="AZ135" s="125"/>
      <c r="BA135" s="125"/>
      <c r="BB135" s="125"/>
      <c r="BC135" s="125"/>
      <c r="BD135" s="125"/>
      <c r="BE135" s="125"/>
      <c r="BF135" s="125"/>
    </row>
    <row r="136" spans="1:58" x14ac:dyDescent="0.25">
      <c r="A136" s="127">
        <v>1986</v>
      </c>
      <c r="B136" s="125" t="s">
        <v>628</v>
      </c>
      <c r="C136" s="125">
        <v>99446818.849999994</v>
      </c>
      <c r="D136" s="125">
        <v>57061471.850000001</v>
      </c>
      <c r="E136" s="125">
        <v>42385347</v>
      </c>
      <c r="F136" s="125">
        <v>21433139.870000001</v>
      </c>
      <c r="G136" s="125">
        <v>29035803.780000001</v>
      </c>
      <c r="H136" s="125">
        <v>22154204.66</v>
      </c>
      <c r="I136" s="125">
        <v>14444571.199999999</v>
      </c>
      <c r="J136" s="125">
        <v>12379099.34</v>
      </c>
      <c r="K136" s="125">
        <v>65634579.640000001</v>
      </c>
      <c r="L136" s="125"/>
      <c r="W136" s="123">
        <v>1986</v>
      </c>
      <c r="X136" s="123" t="s">
        <v>628</v>
      </c>
      <c r="Y136" s="125">
        <v>180676821.37999001</v>
      </c>
      <c r="Z136" s="125">
        <v>153133414.83000001</v>
      </c>
      <c r="AA136" s="125">
        <v>74474523.099999994</v>
      </c>
      <c r="AB136" s="125">
        <v>78658891.730000004</v>
      </c>
      <c r="AC136" s="125">
        <v>34023779.960000001</v>
      </c>
      <c r="AD136" s="125">
        <v>41844083.020000003</v>
      </c>
      <c r="AE136" s="125">
        <v>32555030.469999999</v>
      </c>
      <c r="AF136" s="125">
        <v>22733227.84</v>
      </c>
      <c r="AG136" s="125">
        <v>49520700.090000004</v>
      </c>
      <c r="AH136" s="125">
        <v>97132341.329999998</v>
      </c>
      <c r="AJ136" s="123" t="s">
        <v>240</v>
      </c>
      <c r="AK136" s="125">
        <v>232209932.68093002</v>
      </c>
      <c r="AL136" s="125">
        <v>195933295.34753332</v>
      </c>
      <c r="AM136" s="125">
        <v>96802856.010999992</v>
      </c>
      <c r="AN136" s="125">
        <v>99130439.336533353</v>
      </c>
      <c r="AO136" s="125">
        <v>37455350.003966667</v>
      </c>
      <c r="AP136" s="125">
        <v>39818827.011266671</v>
      </c>
      <c r="AQ136" s="125">
        <v>42360523.6633</v>
      </c>
      <c r="AR136" s="125">
        <v>43624416.338199995</v>
      </c>
      <c r="AS136" s="125">
        <v>68950815.664199993</v>
      </c>
      <c r="AT136" s="125">
        <v>125803767.01276666</v>
      </c>
      <c r="AV136" s="125"/>
      <c r="AW136" s="125"/>
      <c r="AX136" s="125"/>
      <c r="AY136" s="125"/>
      <c r="AZ136" s="125"/>
      <c r="BA136" s="125"/>
      <c r="BB136" s="125"/>
      <c r="BC136" s="125"/>
      <c r="BD136" s="125"/>
      <c r="BE136" s="125"/>
      <c r="BF136" s="125"/>
    </row>
    <row r="137" spans="1:58" x14ac:dyDescent="0.25">
      <c r="A137" s="127">
        <v>1986</v>
      </c>
      <c r="B137" s="125" t="s">
        <v>627</v>
      </c>
      <c r="C137" s="125">
        <v>100311927</v>
      </c>
      <c r="D137" s="125">
        <v>57412345.490000002</v>
      </c>
      <c r="E137" s="125">
        <v>42899581.509999998</v>
      </c>
      <c r="F137" s="125">
        <v>20977715.100000001</v>
      </c>
      <c r="G137" s="125">
        <v>29624810.789999999</v>
      </c>
      <c r="H137" s="125">
        <v>22477136</v>
      </c>
      <c r="I137" s="125">
        <v>14701764.720000001</v>
      </c>
      <c r="J137" s="125">
        <v>12530500.390000001</v>
      </c>
      <c r="K137" s="125">
        <v>66803711.509999998</v>
      </c>
      <c r="L137" s="125"/>
      <c r="W137" s="123">
        <v>1986</v>
      </c>
      <c r="X137" s="123" t="s">
        <v>627</v>
      </c>
      <c r="Y137" s="125">
        <v>180822985.44</v>
      </c>
      <c r="Z137" s="125">
        <v>153269218.49000001</v>
      </c>
      <c r="AA137" s="125">
        <v>74537009.189999998</v>
      </c>
      <c r="AB137" s="125">
        <v>78732209.299999997</v>
      </c>
      <c r="AC137" s="125">
        <v>33974785.299999997</v>
      </c>
      <c r="AD137" s="125">
        <v>41881518.979999997</v>
      </c>
      <c r="AE137" s="125">
        <v>32662468.43</v>
      </c>
      <c r="AF137" s="125">
        <v>22755129.399999999</v>
      </c>
      <c r="AG137" s="125">
        <v>49549083.329999998</v>
      </c>
      <c r="AH137" s="125">
        <v>97299116.810000002</v>
      </c>
      <c r="AJ137" s="123" t="s">
        <v>241</v>
      </c>
      <c r="AK137" s="125">
        <v>232936788.99806333</v>
      </c>
      <c r="AL137" s="125">
        <v>196412778.66050002</v>
      </c>
      <c r="AM137" s="125">
        <v>97061053.66579999</v>
      </c>
      <c r="AN137" s="125">
        <v>99351724.9947</v>
      </c>
      <c r="AO137" s="125">
        <v>37499399.664666668</v>
      </c>
      <c r="AP137" s="125">
        <v>39974113.3301</v>
      </c>
      <c r="AQ137" s="125">
        <v>42232927.662433334</v>
      </c>
      <c r="AR137" s="125">
        <v>43754437.661900006</v>
      </c>
      <c r="AS137" s="125">
        <v>69475910.678966671</v>
      </c>
      <c r="AT137" s="125">
        <v>125961478.65443332</v>
      </c>
      <c r="AV137" s="125"/>
      <c r="AW137" s="125"/>
      <c r="AX137" s="125"/>
      <c r="AY137" s="125"/>
      <c r="AZ137" s="125"/>
      <c r="BA137" s="125"/>
      <c r="BB137" s="125"/>
      <c r="BC137" s="125"/>
      <c r="BD137" s="125"/>
      <c r="BE137" s="125"/>
      <c r="BF137" s="125"/>
    </row>
    <row r="138" spans="1:58" x14ac:dyDescent="0.25">
      <c r="A138" s="127">
        <v>1986</v>
      </c>
      <c r="B138" s="125" t="s">
        <v>626</v>
      </c>
      <c r="C138" s="125">
        <v>105730479.53</v>
      </c>
      <c r="D138" s="125">
        <v>58889252.920000002</v>
      </c>
      <c r="E138" s="125">
        <v>46841226.609999999</v>
      </c>
      <c r="F138" s="125">
        <v>19375557.850000001</v>
      </c>
      <c r="G138" s="125">
        <v>31339749.66</v>
      </c>
      <c r="H138" s="125">
        <v>25368450.940000001</v>
      </c>
      <c r="I138" s="125">
        <v>16234493.23</v>
      </c>
      <c r="J138" s="125">
        <v>13412227.85</v>
      </c>
      <c r="K138" s="125">
        <v>72942693.829999998</v>
      </c>
      <c r="L138" s="125"/>
      <c r="W138" s="123">
        <v>1986</v>
      </c>
      <c r="X138" s="123" t="s">
        <v>626</v>
      </c>
      <c r="Y138" s="125">
        <v>180986331.78</v>
      </c>
      <c r="Z138" s="125">
        <v>153358164.84999999</v>
      </c>
      <c r="AA138" s="125">
        <v>74559877.439999998</v>
      </c>
      <c r="AB138" s="125">
        <v>78798287.409999996</v>
      </c>
      <c r="AC138" s="125">
        <v>33917593.049999997</v>
      </c>
      <c r="AD138" s="125">
        <v>41916503.960000001</v>
      </c>
      <c r="AE138" s="125">
        <v>32775396.91</v>
      </c>
      <c r="AF138" s="125">
        <v>22763168.52</v>
      </c>
      <c r="AG138" s="125">
        <v>49613669.340000004</v>
      </c>
      <c r="AH138" s="125">
        <v>97455069.390000001</v>
      </c>
      <c r="AJ138" s="123" t="s">
        <v>242</v>
      </c>
      <c r="AK138" s="125">
        <v>232806822.00300002</v>
      </c>
      <c r="AL138" s="125">
        <v>195988584.67366669</v>
      </c>
      <c r="AM138" s="125">
        <v>96775673.667933345</v>
      </c>
      <c r="AN138" s="125">
        <v>99212911.005733326</v>
      </c>
      <c r="AO138" s="125">
        <v>37369141.329966664</v>
      </c>
      <c r="AP138" s="125">
        <v>39753939.007033326</v>
      </c>
      <c r="AQ138" s="125">
        <v>41920969.667899996</v>
      </c>
      <c r="AR138" s="125">
        <v>43806652.670333333</v>
      </c>
      <c r="AS138" s="125">
        <v>69956119.327766672</v>
      </c>
      <c r="AT138" s="125">
        <v>125481561.34526668</v>
      </c>
      <c r="AV138" s="125"/>
      <c r="AW138" s="125"/>
      <c r="AX138" s="125"/>
      <c r="AY138" s="125"/>
      <c r="AZ138" s="125"/>
      <c r="BA138" s="125"/>
      <c r="BB138" s="125"/>
      <c r="BC138" s="125"/>
      <c r="BD138" s="125"/>
      <c r="BE138" s="125"/>
      <c r="BF138" s="125"/>
    </row>
    <row r="139" spans="1:58" x14ac:dyDescent="0.25">
      <c r="A139" s="127">
        <v>1986</v>
      </c>
      <c r="B139" s="125" t="s">
        <v>625</v>
      </c>
      <c r="C139" s="125">
        <v>106787634.08</v>
      </c>
      <c r="D139" s="125">
        <v>59072755.829999998</v>
      </c>
      <c r="E139" s="125">
        <v>47714878.25</v>
      </c>
      <c r="F139" s="125">
        <v>19602905.41</v>
      </c>
      <c r="G139" s="125">
        <v>31531579.760000002</v>
      </c>
      <c r="H139" s="125">
        <v>25658671.52</v>
      </c>
      <c r="I139" s="125">
        <v>16418856.060000001</v>
      </c>
      <c r="J139" s="125">
        <v>13575621.33</v>
      </c>
      <c r="K139" s="125">
        <v>73609107.340000004</v>
      </c>
      <c r="L139" s="125"/>
      <c r="W139" s="123">
        <v>1986</v>
      </c>
      <c r="X139" s="123" t="s">
        <v>625</v>
      </c>
      <c r="Y139" s="125">
        <v>181182982.65000001</v>
      </c>
      <c r="Z139" s="125">
        <v>153534992.86000001</v>
      </c>
      <c r="AA139" s="125">
        <v>74673766.519999996</v>
      </c>
      <c r="AB139" s="125">
        <v>78861226.340000004</v>
      </c>
      <c r="AC139" s="125">
        <v>33940927.68</v>
      </c>
      <c r="AD139" s="125">
        <v>41888539.200000003</v>
      </c>
      <c r="AE139" s="125">
        <v>32891712.109999999</v>
      </c>
      <c r="AF139" s="125">
        <v>22845261.350000001</v>
      </c>
      <c r="AG139" s="125">
        <v>49616542.310000002</v>
      </c>
      <c r="AH139" s="125">
        <v>97625512.659999996</v>
      </c>
      <c r="AJ139" s="123" t="s">
        <v>243</v>
      </c>
      <c r="AK139" s="125">
        <v>233410138.3353633</v>
      </c>
      <c r="AL139" s="125">
        <v>196414142.00853667</v>
      </c>
      <c r="AM139" s="125">
        <v>97005085.0132</v>
      </c>
      <c r="AN139" s="125">
        <v>99409056.995333329</v>
      </c>
      <c r="AO139" s="125">
        <v>37449971.338733338</v>
      </c>
      <c r="AP139" s="125">
        <v>39903804.337866664</v>
      </c>
      <c r="AQ139" s="125">
        <v>41783422.66633334</v>
      </c>
      <c r="AR139" s="125">
        <v>43931297.332166664</v>
      </c>
      <c r="AS139" s="125">
        <v>70341642.660266683</v>
      </c>
      <c r="AT139" s="125">
        <v>125618524.33636667</v>
      </c>
      <c r="AV139" s="125"/>
      <c r="AW139" s="125"/>
      <c r="AX139" s="125"/>
      <c r="AY139" s="125"/>
      <c r="AZ139" s="125"/>
      <c r="BA139" s="125"/>
      <c r="BB139" s="125"/>
      <c r="BC139" s="125"/>
      <c r="BD139" s="125"/>
      <c r="BE139" s="125"/>
      <c r="BF139" s="125"/>
    </row>
    <row r="140" spans="1:58" x14ac:dyDescent="0.25">
      <c r="A140" s="127">
        <v>1986</v>
      </c>
      <c r="B140" s="125" t="s">
        <v>624</v>
      </c>
      <c r="C140" s="125">
        <v>106993101.04000001</v>
      </c>
      <c r="D140" s="125">
        <v>59036037.210000001</v>
      </c>
      <c r="E140" s="125">
        <v>47957063.829999998</v>
      </c>
      <c r="F140" s="125">
        <v>19343882.210000001</v>
      </c>
      <c r="G140" s="125">
        <v>31813749.969999999</v>
      </c>
      <c r="H140" s="125">
        <v>25647129.629999999</v>
      </c>
      <c r="I140" s="125">
        <v>16486432.130000001</v>
      </c>
      <c r="J140" s="125">
        <v>13701907.1</v>
      </c>
      <c r="K140" s="125">
        <v>73947311.730000004</v>
      </c>
      <c r="L140" s="125"/>
      <c r="W140" s="123">
        <v>1986</v>
      </c>
      <c r="X140" s="123" t="s">
        <v>624</v>
      </c>
      <c r="Y140" s="125">
        <v>181363132.16</v>
      </c>
      <c r="Z140" s="125">
        <v>153650681.77000001</v>
      </c>
      <c r="AA140" s="125">
        <v>74743984.810000002</v>
      </c>
      <c r="AB140" s="125">
        <v>78906696.959999993</v>
      </c>
      <c r="AC140" s="125">
        <v>33898074.850000001</v>
      </c>
      <c r="AD140" s="125">
        <v>41910282.740000002</v>
      </c>
      <c r="AE140" s="125">
        <v>33016884.59</v>
      </c>
      <c r="AF140" s="125">
        <v>22872964.530000001</v>
      </c>
      <c r="AG140" s="125">
        <v>49664925.450000003</v>
      </c>
      <c r="AH140" s="125">
        <v>97800131.859999999</v>
      </c>
      <c r="AJ140" s="131" t="s">
        <v>245</v>
      </c>
      <c r="AK140" s="125">
        <v>234110150.99892998</v>
      </c>
      <c r="AL140" s="125">
        <v>196894094.99693</v>
      </c>
      <c r="AM140" s="125">
        <v>97262652.32509999</v>
      </c>
      <c r="AN140" s="125">
        <v>99631442.671833336</v>
      </c>
      <c r="AO140" s="125">
        <v>37526117.994166665</v>
      </c>
      <c r="AP140" s="125">
        <v>40074717</v>
      </c>
      <c r="AQ140" s="125">
        <v>41632473.325066663</v>
      </c>
      <c r="AR140" s="125">
        <v>44064571.669166662</v>
      </c>
      <c r="AS140" s="125">
        <v>70812271.010533333</v>
      </c>
      <c r="AT140" s="125">
        <v>125771761.99423333</v>
      </c>
      <c r="AV140" s="125"/>
      <c r="AW140" s="125"/>
      <c r="AX140" s="125"/>
      <c r="AY140" s="125"/>
      <c r="AZ140" s="125"/>
      <c r="BA140" s="125"/>
      <c r="BB140" s="125"/>
      <c r="BC140" s="125"/>
      <c r="BD140" s="125"/>
      <c r="BE140" s="125"/>
      <c r="BF140" s="125"/>
    </row>
    <row r="141" spans="1:58" x14ac:dyDescent="0.25">
      <c r="A141" s="127">
        <v>1986</v>
      </c>
      <c r="B141" s="125" t="s">
        <v>623</v>
      </c>
      <c r="C141" s="125">
        <v>106931768.86</v>
      </c>
      <c r="D141" s="125">
        <v>58955944.799999997</v>
      </c>
      <c r="E141" s="125">
        <v>47975824.060000002</v>
      </c>
      <c r="F141" s="125">
        <v>19157719.809999999</v>
      </c>
      <c r="G141" s="125">
        <v>31614541.16</v>
      </c>
      <c r="H141" s="125">
        <v>25823365.129999999</v>
      </c>
      <c r="I141" s="125">
        <v>16612456.35</v>
      </c>
      <c r="J141" s="125">
        <v>13723686.41</v>
      </c>
      <c r="K141" s="125">
        <v>74050362.640000001</v>
      </c>
      <c r="L141" s="125"/>
      <c r="W141" s="123">
        <v>1986</v>
      </c>
      <c r="X141" s="123" t="s">
        <v>623</v>
      </c>
      <c r="Y141" s="125">
        <v>181540959.75999999</v>
      </c>
      <c r="Z141" s="125">
        <v>153744757.12</v>
      </c>
      <c r="AA141" s="125">
        <v>74808847.849999994</v>
      </c>
      <c r="AB141" s="125">
        <v>78935909.269999996</v>
      </c>
      <c r="AC141" s="125">
        <v>33801025.579999998</v>
      </c>
      <c r="AD141" s="125">
        <v>41970104.340000004</v>
      </c>
      <c r="AE141" s="125">
        <v>33141582.300000001</v>
      </c>
      <c r="AF141" s="125">
        <v>22894386.5</v>
      </c>
      <c r="AG141" s="125">
        <v>49733861.039999999</v>
      </c>
      <c r="AH141" s="125">
        <v>98006073.140000001</v>
      </c>
      <c r="AJ141" s="131" t="s">
        <v>246</v>
      </c>
      <c r="AK141" s="125">
        <v>234824943.66216335</v>
      </c>
      <c r="AL141" s="125">
        <v>197367527.32623002</v>
      </c>
      <c r="AM141" s="125">
        <v>97518106.9956</v>
      </c>
      <c r="AN141" s="125">
        <v>99849420.330633327</v>
      </c>
      <c r="AO141" s="125">
        <v>37591313.999600001</v>
      </c>
      <c r="AP141" s="125">
        <v>40239652.002733335</v>
      </c>
      <c r="AQ141" s="125">
        <v>41459911.995866664</v>
      </c>
      <c r="AR141" s="125">
        <v>44180557.335000001</v>
      </c>
      <c r="AS141" s="125">
        <v>71353508.328966662</v>
      </c>
      <c r="AT141" s="125">
        <v>125880121.3336</v>
      </c>
      <c r="AV141" s="125"/>
      <c r="AW141" s="125"/>
      <c r="AX141" s="125"/>
      <c r="AY141" s="125"/>
      <c r="AZ141" s="125"/>
      <c r="BA141" s="125"/>
      <c r="BB141" s="125"/>
      <c r="BC141" s="125"/>
      <c r="BD141" s="125"/>
      <c r="BE141" s="125"/>
      <c r="BF141" s="125"/>
    </row>
    <row r="142" spans="1:58" x14ac:dyDescent="0.25">
      <c r="A142" s="127">
        <v>1987</v>
      </c>
      <c r="B142" s="125" t="s">
        <v>633</v>
      </c>
      <c r="C142" s="125">
        <v>105229923.76000001</v>
      </c>
      <c r="D142" s="125">
        <v>58214252.399999999</v>
      </c>
      <c r="E142" s="125">
        <v>47015671.359999999</v>
      </c>
      <c r="F142" s="125">
        <v>18493320.489999998</v>
      </c>
      <c r="G142" s="125">
        <v>31133719.07</v>
      </c>
      <c r="H142" s="125">
        <v>25733311.809999999</v>
      </c>
      <c r="I142" s="125">
        <v>16411619.08</v>
      </c>
      <c r="J142" s="125">
        <v>13457953.310000001</v>
      </c>
      <c r="K142" s="125">
        <v>73278649.959999993</v>
      </c>
      <c r="L142" s="125"/>
      <c r="W142" s="123">
        <v>1987</v>
      </c>
      <c r="X142" s="123" t="s">
        <v>633</v>
      </c>
      <c r="Y142" s="125">
        <v>181827388.27000001</v>
      </c>
      <c r="Z142" s="125">
        <v>153968084.19</v>
      </c>
      <c r="AA142" s="125">
        <v>74933694.719999999</v>
      </c>
      <c r="AB142" s="125">
        <v>79034389.469999999</v>
      </c>
      <c r="AC142" s="125">
        <v>33767268.079999998</v>
      </c>
      <c r="AD142" s="125">
        <v>42132923.670000002</v>
      </c>
      <c r="AE142" s="125">
        <v>33214162.899999999</v>
      </c>
      <c r="AF142" s="125">
        <v>22929633.879999999</v>
      </c>
      <c r="AG142" s="125">
        <v>49783399.740000002</v>
      </c>
      <c r="AH142" s="125">
        <v>98276720.450000003</v>
      </c>
      <c r="AJ142" s="131" t="s">
        <v>247</v>
      </c>
      <c r="AK142" s="125">
        <v>234912382.33566999</v>
      </c>
      <c r="AL142" s="125">
        <v>197185758.67610002</v>
      </c>
      <c r="AM142" s="125">
        <v>97395675.686666667</v>
      </c>
      <c r="AN142" s="125">
        <v>99790082.989433333</v>
      </c>
      <c r="AO142" s="125">
        <v>37505520.670933336</v>
      </c>
      <c r="AP142" s="125">
        <v>40086668.001866668</v>
      </c>
      <c r="AQ142" s="125">
        <v>41142669.004633337</v>
      </c>
      <c r="AR142" s="125">
        <v>44251361.995433338</v>
      </c>
      <c r="AS142" s="125">
        <v>71926162.662799999</v>
      </c>
      <c r="AT142" s="125">
        <v>125480699.00193334</v>
      </c>
      <c r="AV142" s="125"/>
      <c r="AW142" s="125"/>
      <c r="AX142" s="125"/>
      <c r="AY142" s="125"/>
      <c r="AZ142" s="125"/>
      <c r="BA142" s="125"/>
      <c r="BB142" s="125"/>
      <c r="BC142" s="125"/>
      <c r="BD142" s="125"/>
      <c r="BE142" s="125"/>
      <c r="BF142" s="125"/>
    </row>
    <row r="143" spans="1:58" x14ac:dyDescent="0.25">
      <c r="A143" s="127">
        <v>1987</v>
      </c>
      <c r="B143" s="125" t="s">
        <v>632</v>
      </c>
      <c r="C143" s="125">
        <v>105506295.48</v>
      </c>
      <c r="D143" s="125">
        <v>58212292.890000001</v>
      </c>
      <c r="E143" s="125">
        <v>47294002.590000004</v>
      </c>
      <c r="F143" s="125">
        <v>18685991.82</v>
      </c>
      <c r="G143" s="125">
        <v>31339721.219999999</v>
      </c>
      <c r="H143" s="125">
        <v>25770410.489999998</v>
      </c>
      <c r="I143" s="125">
        <v>16431477.609999999</v>
      </c>
      <c r="J143" s="125">
        <v>13278694.34</v>
      </c>
      <c r="K143" s="125">
        <v>73541609.319999993</v>
      </c>
      <c r="L143" s="125"/>
      <c r="W143" s="123">
        <v>1987</v>
      </c>
      <c r="X143" s="123" t="s">
        <v>632</v>
      </c>
      <c r="Y143" s="125">
        <v>181996077.99000001</v>
      </c>
      <c r="Z143" s="125">
        <v>154118633.34</v>
      </c>
      <c r="AA143" s="125">
        <v>75001632.760000005</v>
      </c>
      <c r="AB143" s="125">
        <v>79117000.579999998</v>
      </c>
      <c r="AC143" s="125">
        <v>33720076.119999997</v>
      </c>
      <c r="AD143" s="125">
        <v>42180180.490000002</v>
      </c>
      <c r="AE143" s="125">
        <v>33318614.829999998</v>
      </c>
      <c r="AF143" s="125">
        <v>22954942.600000001</v>
      </c>
      <c r="AG143" s="125">
        <v>49822263.950000003</v>
      </c>
      <c r="AH143" s="125">
        <v>98453737.920000002</v>
      </c>
      <c r="AJ143" s="131" t="s">
        <v>248</v>
      </c>
      <c r="AK143" s="125">
        <v>235459222.32809666</v>
      </c>
      <c r="AL143" s="125">
        <v>197582663.3256</v>
      </c>
      <c r="AM143" s="125">
        <v>97609593.658999994</v>
      </c>
      <c r="AN143" s="125">
        <v>99973069.666599989</v>
      </c>
      <c r="AO143" s="125">
        <v>37550637.664466672</v>
      </c>
      <c r="AP143" s="125">
        <v>40219728.673299998</v>
      </c>
      <c r="AQ143" s="125">
        <v>40988554.658933334</v>
      </c>
      <c r="AR143" s="125">
        <v>44336188.336566664</v>
      </c>
      <c r="AS143" s="125">
        <v>72364112.994833335</v>
      </c>
      <c r="AT143" s="125">
        <v>125544471.6688</v>
      </c>
      <c r="AV143" s="125"/>
      <c r="AW143" s="125"/>
      <c r="AX143" s="125"/>
      <c r="AY143" s="125"/>
      <c r="AZ143" s="125"/>
      <c r="BA143" s="125"/>
      <c r="BB143" s="125"/>
      <c r="BC143" s="125"/>
      <c r="BD143" s="125"/>
      <c r="BE143" s="125"/>
      <c r="BF143" s="125"/>
    </row>
    <row r="144" spans="1:58" x14ac:dyDescent="0.25">
      <c r="A144" s="127">
        <v>1987</v>
      </c>
      <c r="B144" s="125" t="s">
        <v>622</v>
      </c>
      <c r="C144" s="125">
        <v>105927691.51000001</v>
      </c>
      <c r="D144" s="125">
        <v>58520570.670000002</v>
      </c>
      <c r="E144" s="125">
        <v>47407120.840000004</v>
      </c>
      <c r="F144" s="125">
        <v>18563289.440000001</v>
      </c>
      <c r="G144" s="125">
        <v>31482320.84</v>
      </c>
      <c r="H144" s="125">
        <v>25738045.690000001</v>
      </c>
      <c r="I144" s="125">
        <v>16623674.51</v>
      </c>
      <c r="J144" s="125">
        <v>13520361.029999999</v>
      </c>
      <c r="K144" s="125">
        <v>73844041.040000007</v>
      </c>
      <c r="L144" s="125"/>
      <c r="W144" s="123">
        <v>1987</v>
      </c>
      <c r="X144" s="123" t="s">
        <v>622</v>
      </c>
      <c r="Y144" s="125">
        <v>182172308.56</v>
      </c>
      <c r="Z144" s="125">
        <v>154227155.97999999</v>
      </c>
      <c r="AA144" s="125">
        <v>75063705.900000006</v>
      </c>
      <c r="AB144" s="125">
        <v>79163450.079999998</v>
      </c>
      <c r="AC144" s="125">
        <v>33691157.460000001</v>
      </c>
      <c r="AD144" s="125">
        <v>42223125.68</v>
      </c>
      <c r="AE144" s="125">
        <v>33409672.940000001</v>
      </c>
      <c r="AF144" s="125">
        <v>22995634.600000001</v>
      </c>
      <c r="AG144" s="125">
        <v>49852717.880000003</v>
      </c>
      <c r="AH144" s="125">
        <v>98628433.219999999</v>
      </c>
      <c r="AJ144" s="131" t="s">
        <v>249</v>
      </c>
      <c r="AK144" s="125">
        <v>236092885.30811</v>
      </c>
      <c r="AL144" s="125">
        <v>198019921.97837004</v>
      </c>
      <c r="AM144" s="125">
        <v>97844303.995466664</v>
      </c>
      <c r="AN144" s="125">
        <v>100175617.98290001</v>
      </c>
      <c r="AO144" s="125">
        <v>37595030.65996667</v>
      </c>
      <c r="AP144" s="125">
        <v>40348590.66876667</v>
      </c>
      <c r="AQ144" s="125">
        <v>40845094.662299998</v>
      </c>
      <c r="AR144" s="125">
        <v>44415721.987166665</v>
      </c>
      <c r="AS144" s="125">
        <v>72888447.329899982</v>
      </c>
      <c r="AT144" s="125">
        <v>125609407.31823333</v>
      </c>
      <c r="AV144" s="125"/>
      <c r="AW144" s="125"/>
      <c r="AX144" s="125"/>
      <c r="AY144" s="125"/>
      <c r="AZ144" s="125"/>
      <c r="BA144" s="125"/>
      <c r="BB144" s="125"/>
      <c r="BC144" s="125"/>
      <c r="BD144" s="125"/>
      <c r="BE144" s="125"/>
      <c r="BF144" s="125"/>
    </row>
    <row r="145" spans="1:58" x14ac:dyDescent="0.25">
      <c r="A145" s="127">
        <v>1987</v>
      </c>
      <c r="B145" s="125" t="s">
        <v>631</v>
      </c>
      <c r="C145" s="125">
        <v>105005814.45999999</v>
      </c>
      <c r="D145" s="125">
        <v>58453634.409999996</v>
      </c>
      <c r="E145" s="125">
        <v>46552180.049999997</v>
      </c>
      <c r="F145" s="125">
        <v>18687245.710000001</v>
      </c>
      <c r="G145" s="125">
        <v>31387605.41</v>
      </c>
      <c r="H145" s="125">
        <v>25318775.890000001</v>
      </c>
      <c r="I145" s="125">
        <v>16333305.289999999</v>
      </c>
      <c r="J145" s="125">
        <v>13278882.16</v>
      </c>
      <c r="K145" s="125">
        <v>73039686.590000004</v>
      </c>
      <c r="L145" s="125"/>
      <c r="W145" s="123">
        <v>1987</v>
      </c>
      <c r="X145" s="123" t="s">
        <v>631</v>
      </c>
      <c r="Y145" s="125">
        <v>182339140.75999999</v>
      </c>
      <c r="Z145" s="125">
        <v>154364482.09</v>
      </c>
      <c r="AA145" s="125">
        <v>75118287.459999993</v>
      </c>
      <c r="AB145" s="125">
        <v>79246194.629999995</v>
      </c>
      <c r="AC145" s="125">
        <v>33676931.32</v>
      </c>
      <c r="AD145" s="125">
        <v>42228889.609999999</v>
      </c>
      <c r="AE145" s="125">
        <v>33526458.41</v>
      </c>
      <c r="AF145" s="125">
        <v>23069060.93</v>
      </c>
      <c r="AG145" s="125">
        <v>49837800.490000002</v>
      </c>
      <c r="AH145" s="125">
        <v>98824408.950000003</v>
      </c>
      <c r="AJ145" s="131" t="s">
        <v>250</v>
      </c>
      <c r="AK145" s="125">
        <v>236738897.97576332</v>
      </c>
      <c r="AL145" s="125">
        <v>198435194.64769998</v>
      </c>
      <c r="AM145" s="125">
        <v>98068095.653766677</v>
      </c>
      <c r="AN145" s="125">
        <v>100367098.99393332</v>
      </c>
      <c r="AO145" s="125">
        <v>37619127.993933327</v>
      </c>
      <c r="AP145" s="125">
        <v>40466695.993166663</v>
      </c>
      <c r="AQ145" s="125">
        <v>40701514.331133336</v>
      </c>
      <c r="AR145" s="125">
        <v>44470640.327133335</v>
      </c>
      <c r="AS145" s="125">
        <v>73480919.330400005</v>
      </c>
      <c r="AT145" s="125">
        <v>125638850.65143333</v>
      </c>
      <c r="AV145" s="125"/>
      <c r="AW145" s="125"/>
      <c r="AX145" s="125"/>
      <c r="AY145" s="125"/>
      <c r="AZ145" s="125"/>
      <c r="BA145" s="125"/>
      <c r="BB145" s="125"/>
      <c r="BC145" s="125"/>
      <c r="BD145" s="125"/>
      <c r="BE145" s="125"/>
      <c r="BF145" s="125"/>
    </row>
    <row r="146" spans="1:58" x14ac:dyDescent="0.25">
      <c r="A146" s="127">
        <v>1987</v>
      </c>
      <c r="B146" s="125" t="s">
        <v>630</v>
      </c>
      <c r="C146" s="125">
        <v>108097023.83</v>
      </c>
      <c r="D146" s="125">
        <v>59893432.240000002</v>
      </c>
      <c r="E146" s="125">
        <v>48203591.590000004</v>
      </c>
      <c r="F146" s="125">
        <v>19260998.510000002</v>
      </c>
      <c r="G146" s="125">
        <v>31909153.559999999</v>
      </c>
      <c r="H146" s="125">
        <v>26201662.75</v>
      </c>
      <c r="I146" s="125">
        <v>16899742.27</v>
      </c>
      <c r="J146" s="125">
        <v>13825466.74</v>
      </c>
      <c r="K146" s="125">
        <v>75010558.579999998</v>
      </c>
      <c r="L146" s="125"/>
      <c r="W146" s="123">
        <v>1987</v>
      </c>
      <c r="X146" s="123" t="s">
        <v>630</v>
      </c>
      <c r="Y146" s="125">
        <v>182533104.22</v>
      </c>
      <c r="Z146" s="125">
        <v>154498495.28</v>
      </c>
      <c r="AA146" s="125">
        <v>75185460.689999998</v>
      </c>
      <c r="AB146" s="125">
        <v>79313034.590000004</v>
      </c>
      <c r="AC146" s="125">
        <v>33641226.770000003</v>
      </c>
      <c r="AD146" s="125">
        <v>42258546.119999997</v>
      </c>
      <c r="AE146" s="125">
        <v>33647488.670000002</v>
      </c>
      <c r="AF146" s="125">
        <v>23084325.350000001</v>
      </c>
      <c r="AG146" s="125">
        <v>49901517.310000002</v>
      </c>
      <c r="AH146" s="125">
        <v>98990360.140000001</v>
      </c>
      <c r="AJ146" s="123" t="s">
        <v>480</v>
      </c>
      <c r="AK146" s="125">
        <v>236996661.68806669</v>
      </c>
      <c r="AL146" s="125">
        <v>198577495.02549669</v>
      </c>
      <c r="AM146" s="125">
        <v>98111349.999866664</v>
      </c>
      <c r="AN146" s="125">
        <v>100466145.02563334</v>
      </c>
      <c r="AO146" s="125">
        <v>37950298.324533336</v>
      </c>
      <c r="AP146" s="125">
        <v>40656316.335466661</v>
      </c>
      <c r="AQ146" s="125">
        <v>40237440.682700001</v>
      </c>
      <c r="AR146" s="125">
        <v>44306863.676333338</v>
      </c>
      <c r="AS146" s="125">
        <v>73845742.669033334</v>
      </c>
      <c r="AT146" s="125">
        <v>125200620.69450001</v>
      </c>
      <c r="AV146" s="125"/>
      <c r="AW146" s="125"/>
      <c r="AX146" s="125"/>
      <c r="AY146" s="125"/>
      <c r="AZ146" s="125"/>
      <c r="BA146" s="125"/>
      <c r="BB146" s="125"/>
      <c r="BC146" s="125"/>
      <c r="BD146" s="125"/>
      <c r="BE146" s="125"/>
      <c r="BF146" s="125"/>
    </row>
    <row r="147" spans="1:58" x14ac:dyDescent="0.25">
      <c r="A147" s="127">
        <v>1987</v>
      </c>
      <c r="B147" s="125" t="s">
        <v>629</v>
      </c>
      <c r="C147" s="125">
        <v>106463274.02</v>
      </c>
      <c r="D147" s="125">
        <v>59968102.18</v>
      </c>
      <c r="E147" s="125">
        <v>46495171.840000004</v>
      </c>
      <c r="F147" s="125">
        <v>20449368.640000001</v>
      </c>
      <c r="G147" s="125">
        <v>31325713.289999999</v>
      </c>
      <c r="H147" s="125">
        <v>25027845.57</v>
      </c>
      <c r="I147" s="125">
        <v>16143365.26</v>
      </c>
      <c r="J147" s="125">
        <v>13516981.26</v>
      </c>
      <c r="K147" s="125">
        <v>72496924.120000005</v>
      </c>
      <c r="L147" s="125"/>
      <c r="W147" s="123">
        <v>1987</v>
      </c>
      <c r="X147" s="123" t="s">
        <v>629</v>
      </c>
      <c r="Y147" s="125">
        <v>182702949.50999999</v>
      </c>
      <c r="Z147" s="125">
        <v>154599088.06</v>
      </c>
      <c r="AA147" s="125">
        <v>75240132.980000004</v>
      </c>
      <c r="AB147" s="125">
        <v>79358955.079999998</v>
      </c>
      <c r="AC147" s="125">
        <v>33621938.520000003</v>
      </c>
      <c r="AD147" s="125">
        <v>42312142.619999997</v>
      </c>
      <c r="AE147" s="125">
        <v>33721685.200000003</v>
      </c>
      <c r="AF147" s="125">
        <v>23125577.23</v>
      </c>
      <c r="AG147" s="125">
        <v>49921605.939999998</v>
      </c>
      <c r="AH147" s="125">
        <v>99159405.049999997</v>
      </c>
      <c r="AJ147" s="123" t="s">
        <v>481</v>
      </c>
      <c r="AK147" s="125">
        <v>237506199.66336668</v>
      </c>
      <c r="AL147" s="125">
        <v>198934688.33223334</v>
      </c>
      <c r="AM147" s="125">
        <v>98302678.342600003</v>
      </c>
      <c r="AN147" s="125">
        <v>100632009.98963332</v>
      </c>
      <c r="AO147" s="125">
        <v>37947041.337633334</v>
      </c>
      <c r="AP147" s="125">
        <v>40811833.657633334</v>
      </c>
      <c r="AQ147" s="125">
        <v>40131737.337499999</v>
      </c>
      <c r="AR147" s="125">
        <v>44323077.331833333</v>
      </c>
      <c r="AS147" s="125">
        <v>74292509.998766661</v>
      </c>
      <c r="AT147" s="125">
        <v>125266648.32696666</v>
      </c>
      <c r="AV147" s="125"/>
      <c r="AW147" s="125"/>
      <c r="AX147" s="125"/>
      <c r="AY147" s="125"/>
      <c r="AZ147" s="125"/>
      <c r="BA147" s="125"/>
      <c r="BB147" s="125"/>
      <c r="BC147" s="125"/>
      <c r="BD147" s="125"/>
      <c r="BE147" s="125"/>
      <c r="BF147" s="125"/>
    </row>
    <row r="148" spans="1:58" x14ac:dyDescent="0.25">
      <c r="A148" s="127">
        <v>1987</v>
      </c>
      <c r="B148" s="125" t="s">
        <v>628</v>
      </c>
      <c r="C148" s="125">
        <v>103730753.63</v>
      </c>
      <c r="D148" s="125">
        <v>59080668.479999997</v>
      </c>
      <c r="E148" s="125">
        <v>44650085.149999999</v>
      </c>
      <c r="F148" s="125">
        <v>21581071.27</v>
      </c>
      <c r="G148" s="125">
        <v>30570449.190000001</v>
      </c>
      <c r="H148" s="125">
        <v>23729177.739999998</v>
      </c>
      <c r="I148" s="125">
        <v>15146115.060000001</v>
      </c>
      <c r="J148" s="125">
        <v>12703940.369999999</v>
      </c>
      <c r="K148" s="125">
        <v>69445741.989999995</v>
      </c>
      <c r="L148" s="125"/>
      <c r="W148" s="123">
        <v>1987</v>
      </c>
      <c r="X148" s="123" t="s">
        <v>628</v>
      </c>
      <c r="Y148" s="125">
        <v>182878857.25</v>
      </c>
      <c r="Z148" s="125">
        <v>154719519.56</v>
      </c>
      <c r="AA148" s="125">
        <v>75312424.370000005</v>
      </c>
      <c r="AB148" s="125">
        <v>79407095.189999998</v>
      </c>
      <c r="AC148" s="125">
        <v>33591835.130000003</v>
      </c>
      <c r="AD148" s="125">
        <v>42345845.270000003</v>
      </c>
      <c r="AE148" s="125">
        <v>33814920.439999998</v>
      </c>
      <c r="AF148" s="125">
        <v>23186544.109999999</v>
      </c>
      <c r="AG148" s="125">
        <v>49939712.299999997</v>
      </c>
      <c r="AH148" s="125">
        <v>99347309.819999993</v>
      </c>
      <c r="AJ148" s="123" t="s">
        <v>482</v>
      </c>
      <c r="AK148" s="125">
        <v>238103730.67376664</v>
      </c>
      <c r="AL148" s="125">
        <v>199346808.66383329</v>
      </c>
      <c r="AM148" s="125">
        <v>98523798.663966671</v>
      </c>
      <c r="AN148" s="125">
        <v>100823009.99986666</v>
      </c>
      <c r="AO148" s="125">
        <v>37945946.002066672</v>
      </c>
      <c r="AP148" s="125">
        <v>40989449.667300001</v>
      </c>
      <c r="AQ148" s="125">
        <v>40045723.666833334</v>
      </c>
      <c r="AR148" s="125">
        <v>44333671.993533336</v>
      </c>
      <c r="AS148" s="125">
        <v>74788939.344033346</v>
      </c>
      <c r="AT148" s="125">
        <v>125368845.32766666</v>
      </c>
      <c r="AV148" s="125"/>
      <c r="AW148" s="125"/>
      <c r="AX148" s="125"/>
      <c r="AY148" s="125"/>
      <c r="AZ148" s="125"/>
      <c r="BA148" s="125"/>
      <c r="BB148" s="125"/>
      <c r="BC148" s="125"/>
      <c r="BD148" s="125"/>
      <c r="BE148" s="125"/>
      <c r="BF148" s="125"/>
    </row>
    <row r="149" spans="1:58" x14ac:dyDescent="0.25">
      <c r="A149" s="127">
        <v>1987</v>
      </c>
      <c r="B149" s="125" t="s">
        <v>627</v>
      </c>
      <c r="C149" s="125">
        <v>103192977.23</v>
      </c>
      <c r="D149" s="125">
        <v>58824027.939999998</v>
      </c>
      <c r="E149" s="125">
        <v>44368949.289999999</v>
      </c>
      <c r="F149" s="125">
        <v>21218442.68</v>
      </c>
      <c r="G149" s="125">
        <v>30421952.18</v>
      </c>
      <c r="H149" s="125">
        <v>23691247.149999999</v>
      </c>
      <c r="I149" s="125">
        <v>15175622.98</v>
      </c>
      <c r="J149" s="125">
        <v>12685712.24</v>
      </c>
      <c r="K149" s="125">
        <v>69288822.310000002</v>
      </c>
      <c r="L149" s="125"/>
      <c r="W149" s="123">
        <v>1987</v>
      </c>
      <c r="X149" s="123" t="s">
        <v>627</v>
      </c>
      <c r="Y149" s="125">
        <v>183001955.56</v>
      </c>
      <c r="Z149" s="125">
        <v>154807106.28999999</v>
      </c>
      <c r="AA149" s="125">
        <v>75347848.549999997</v>
      </c>
      <c r="AB149" s="125">
        <v>79459257.739999995</v>
      </c>
      <c r="AC149" s="125">
        <v>33555973.93</v>
      </c>
      <c r="AD149" s="125">
        <v>42366818.359999999</v>
      </c>
      <c r="AE149" s="125">
        <v>33874280.68</v>
      </c>
      <c r="AF149" s="125">
        <v>23205531.32</v>
      </c>
      <c r="AG149" s="125">
        <v>49999351.270000003</v>
      </c>
      <c r="AH149" s="125">
        <v>99446630.359999999</v>
      </c>
      <c r="AJ149" s="123" t="s">
        <v>483</v>
      </c>
      <c r="AK149" s="125">
        <v>238711545.01566663</v>
      </c>
      <c r="AL149" s="125">
        <v>199746310.678</v>
      </c>
      <c r="AM149" s="125">
        <v>98738719.005766675</v>
      </c>
      <c r="AN149" s="125">
        <v>101007591.67223334</v>
      </c>
      <c r="AO149" s="125">
        <v>37947539.673</v>
      </c>
      <c r="AP149" s="125">
        <v>41154853.333566666</v>
      </c>
      <c r="AQ149" s="125">
        <v>39945111.335000001</v>
      </c>
      <c r="AR149" s="125">
        <v>44321528.662533335</v>
      </c>
      <c r="AS149" s="125">
        <v>75342512.011566654</v>
      </c>
      <c r="AT149" s="125">
        <v>125421493.3311</v>
      </c>
      <c r="AV149" s="125"/>
      <c r="AW149" s="125"/>
      <c r="AX149" s="125"/>
      <c r="AY149" s="125"/>
      <c r="AZ149" s="125"/>
      <c r="BA149" s="125"/>
      <c r="BB149" s="125"/>
      <c r="BC149" s="125"/>
      <c r="BD149" s="125"/>
      <c r="BE149" s="125"/>
      <c r="BF149" s="125"/>
    </row>
    <row r="150" spans="1:58" x14ac:dyDescent="0.25">
      <c r="A150" s="127">
        <v>1987</v>
      </c>
      <c r="B150" s="125" t="s">
        <v>626</v>
      </c>
      <c r="C150" s="125">
        <v>107320929.73999999</v>
      </c>
      <c r="D150" s="125">
        <v>59739873.450000003</v>
      </c>
      <c r="E150" s="125">
        <v>47581056.289999999</v>
      </c>
      <c r="F150" s="125">
        <v>19141297.170000002</v>
      </c>
      <c r="G150" s="125">
        <v>31865845.710000001</v>
      </c>
      <c r="H150" s="125">
        <v>26248486.329999998</v>
      </c>
      <c r="I150" s="125">
        <v>16582195.630000001</v>
      </c>
      <c r="J150" s="125">
        <v>13483104.9</v>
      </c>
      <c r="K150" s="125">
        <v>74696527.670000002</v>
      </c>
      <c r="L150" s="125"/>
      <c r="W150" s="123">
        <v>1987</v>
      </c>
      <c r="X150" s="123" t="s">
        <v>626</v>
      </c>
      <c r="Y150" s="125">
        <v>183159780.71000001</v>
      </c>
      <c r="Z150" s="125">
        <v>154939254.38</v>
      </c>
      <c r="AA150" s="125">
        <v>75419486.969999999</v>
      </c>
      <c r="AB150" s="125">
        <v>79519767.409999996</v>
      </c>
      <c r="AC150" s="125">
        <v>33504354.59</v>
      </c>
      <c r="AD150" s="125">
        <v>42359482.530000001</v>
      </c>
      <c r="AE150" s="125">
        <v>33977777.960000001</v>
      </c>
      <c r="AF150" s="125">
        <v>23318847.399999999</v>
      </c>
      <c r="AG150" s="125">
        <v>49999318.229999997</v>
      </c>
      <c r="AH150" s="125">
        <v>99656107.890000001</v>
      </c>
      <c r="AJ150" s="123" t="s">
        <v>484</v>
      </c>
      <c r="AK150" s="125">
        <v>238851563.65765667</v>
      </c>
      <c r="AL150" s="125">
        <v>199490477.32195997</v>
      </c>
      <c r="AM150" s="125">
        <v>98625826.332900003</v>
      </c>
      <c r="AN150" s="125">
        <v>100864650.98906666</v>
      </c>
      <c r="AO150" s="125">
        <v>38194985.325433329</v>
      </c>
      <c r="AP150" s="125">
        <v>41120997.667433329</v>
      </c>
      <c r="AQ150" s="125">
        <v>39586906.333099999</v>
      </c>
      <c r="AR150" s="125">
        <v>43974957.994333334</v>
      </c>
      <c r="AS150" s="125">
        <v>75973716.337366655</v>
      </c>
      <c r="AT150" s="125">
        <v>124682861.99486667</v>
      </c>
      <c r="AV150" s="125"/>
      <c r="AW150" s="125"/>
      <c r="AX150" s="125"/>
      <c r="AY150" s="125"/>
      <c r="AZ150" s="125"/>
      <c r="BA150" s="125"/>
      <c r="BB150" s="125"/>
      <c r="BC150" s="125"/>
      <c r="BD150" s="125"/>
      <c r="BE150" s="125"/>
      <c r="BF150" s="125"/>
    </row>
    <row r="151" spans="1:58" x14ac:dyDescent="0.25">
      <c r="A151" s="127">
        <v>1987</v>
      </c>
      <c r="B151" s="125" t="s">
        <v>625</v>
      </c>
      <c r="C151" s="125">
        <v>109345992.47</v>
      </c>
      <c r="D151" s="125">
        <v>60333705.920000002</v>
      </c>
      <c r="E151" s="125">
        <v>49012286.549999997</v>
      </c>
      <c r="F151" s="125">
        <v>19379408.710000001</v>
      </c>
      <c r="G151" s="125">
        <v>32416568.649999999</v>
      </c>
      <c r="H151" s="125">
        <v>26820665.120000001</v>
      </c>
      <c r="I151" s="125">
        <v>16901079.109999999</v>
      </c>
      <c r="J151" s="125">
        <v>13828270.880000001</v>
      </c>
      <c r="K151" s="125">
        <v>76138312.879999995</v>
      </c>
      <c r="L151" s="125"/>
      <c r="W151" s="123">
        <v>1987</v>
      </c>
      <c r="X151" s="123" t="s">
        <v>625</v>
      </c>
      <c r="Y151" s="125">
        <v>183310751.53999999</v>
      </c>
      <c r="Z151" s="125">
        <v>155059554.97999999</v>
      </c>
      <c r="AA151" s="125">
        <v>75483780.980000004</v>
      </c>
      <c r="AB151" s="125">
        <v>79575774</v>
      </c>
      <c r="AC151" s="125">
        <v>33443508.629999999</v>
      </c>
      <c r="AD151" s="125">
        <v>42373986.68</v>
      </c>
      <c r="AE151" s="125">
        <v>34075211.399999999</v>
      </c>
      <c r="AF151" s="125">
        <v>23375081.239999998</v>
      </c>
      <c r="AG151" s="125">
        <v>50042963.590000004</v>
      </c>
      <c r="AH151" s="125">
        <v>99824279.319999993</v>
      </c>
      <c r="AJ151" s="123" t="s">
        <v>485</v>
      </c>
      <c r="AK151" s="125">
        <v>239316108.99603334</v>
      </c>
      <c r="AL151" s="125">
        <v>199807479.66499999</v>
      </c>
      <c r="AM151" s="125">
        <v>98795860.667766675</v>
      </c>
      <c r="AN151" s="125">
        <v>101011618.99723333</v>
      </c>
      <c r="AO151" s="125">
        <v>38192080.3332</v>
      </c>
      <c r="AP151" s="125">
        <v>41284267.330600001</v>
      </c>
      <c r="AQ151" s="125">
        <v>39522596.332099997</v>
      </c>
      <c r="AR151" s="125">
        <v>43906064.005866669</v>
      </c>
      <c r="AS151" s="125">
        <v>76411100.994266674</v>
      </c>
      <c r="AT151" s="125">
        <v>124712927.66856666</v>
      </c>
      <c r="AV151" s="125"/>
      <c r="AW151" s="125"/>
      <c r="AX151" s="125"/>
      <c r="AY151" s="125"/>
      <c r="AZ151" s="125"/>
      <c r="BA151" s="125"/>
      <c r="BB151" s="125"/>
      <c r="BC151" s="125"/>
      <c r="BD151" s="125"/>
      <c r="BE151" s="125"/>
      <c r="BF151" s="125"/>
    </row>
    <row r="152" spans="1:58" x14ac:dyDescent="0.25">
      <c r="A152" s="127">
        <v>1987</v>
      </c>
      <c r="B152" s="125" t="s">
        <v>624</v>
      </c>
      <c r="C152" s="125">
        <v>110013859.75</v>
      </c>
      <c r="D152" s="125">
        <v>60433407.869999997</v>
      </c>
      <c r="E152" s="125">
        <v>49580451.880000003</v>
      </c>
      <c r="F152" s="125">
        <v>19306897.809999999</v>
      </c>
      <c r="G152" s="125">
        <v>32625309.489999998</v>
      </c>
      <c r="H152" s="125">
        <v>26922067.199999999</v>
      </c>
      <c r="I152" s="125">
        <v>17089647.760000002</v>
      </c>
      <c r="J152" s="125">
        <v>14069937.49</v>
      </c>
      <c r="K152" s="125">
        <v>76637024.450000003</v>
      </c>
      <c r="L152" s="125"/>
      <c r="W152" s="123">
        <v>1987</v>
      </c>
      <c r="X152" s="123" t="s">
        <v>624</v>
      </c>
      <c r="Y152" s="125">
        <v>183470471.41999999</v>
      </c>
      <c r="Z152" s="125">
        <v>155175476.88999999</v>
      </c>
      <c r="AA152" s="125">
        <v>75542148.920000002</v>
      </c>
      <c r="AB152" s="125">
        <v>79633327.969999999</v>
      </c>
      <c r="AC152" s="125">
        <v>33356129.190000001</v>
      </c>
      <c r="AD152" s="125">
        <v>42411701.640000001</v>
      </c>
      <c r="AE152" s="125">
        <v>34175746.149999999</v>
      </c>
      <c r="AF152" s="125">
        <v>23430596.850000001</v>
      </c>
      <c r="AG152" s="125">
        <v>50096297.590000004</v>
      </c>
      <c r="AH152" s="125">
        <v>100018044.64</v>
      </c>
      <c r="AJ152" s="123" t="s">
        <v>486</v>
      </c>
      <c r="AK152" s="125">
        <v>239871116.00314</v>
      </c>
      <c r="AL152" s="125">
        <v>200098064.67477</v>
      </c>
      <c r="AM152" s="125">
        <v>98955737.339600012</v>
      </c>
      <c r="AN152" s="125">
        <v>101142327.33516665</v>
      </c>
      <c r="AO152" s="125">
        <v>38199353.341366671</v>
      </c>
      <c r="AP152" s="125">
        <v>41456499.665533334</v>
      </c>
      <c r="AQ152" s="125">
        <v>39465185.00856667</v>
      </c>
      <c r="AR152" s="125">
        <v>43842025.326333337</v>
      </c>
      <c r="AS152" s="125">
        <v>76908052.661333337</v>
      </c>
      <c r="AT152" s="125">
        <v>124763710.00043333</v>
      </c>
      <c r="AV152" s="125"/>
      <c r="AW152" s="125"/>
      <c r="AX152" s="125"/>
      <c r="AY152" s="125"/>
      <c r="AZ152" s="125"/>
      <c r="BA152" s="125"/>
      <c r="BB152" s="125"/>
      <c r="BC152" s="125"/>
      <c r="BD152" s="125"/>
      <c r="BE152" s="125"/>
      <c r="BF152" s="125"/>
    </row>
    <row r="153" spans="1:58" x14ac:dyDescent="0.25">
      <c r="A153" s="127">
        <v>1987</v>
      </c>
      <c r="B153" s="125" t="s">
        <v>623</v>
      </c>
      <c r="C153" s="125">
        <v>110045263.28</v>
      </c>
      <c r="D153" s="125">
        <v>60274319.57</v>
      </c>
      <c r="E153" s="125">
        <v>49770943.710000001</v>
      </c>
      <c r="F153" s="125">
        <v>19375645.73</v>
      </c>
      <c r="G153" s="125">
        <v>32423542.16</v>
      </c>
      <c r="H153" s="125">
        <v>26916279.079999998</v>
      </c>
      <c r="I153" s="125">
        <v>17301747.109999999</v>
      </c>
      <c r="J153" s="125">
        <v>14028049.199999999</v>
      </c>
      <c r="K153" s="125">
        <v>76641568.349999994</v>
      </c>
      <c r="L153" s="125"/>
      <c r="W153" s="123">
        <v>1987</v>
      </c>
      <c r="X153" s="123" t="s">
        <v>623</v>
      </c>
      <c r="Y153" s="125">
        <v>183617180.43000001</v>
      </c>
      <c r="Z153" s="125">
        <v>155253979.90000001</v>
      </c>
      <c r="AA153" s="125">
        <v>75591515.989999995</v>
      </c>
      <c r="AB153" s="125">
        <v>79662463.909999996</v>
      </c>
      <c r="AC153" s="125">
        <v>33290817.440000001</v>
      </c>
      <c r="AD153" s="125">
        <v>42426219.25</v>
      </c>
      <c r="AE153" s="125">
        <v>34273747.390000001</v>
      </c>
      <c r="AF153" s="125">
        <v>23489399.010000002</v>
      </c>
      <c r="AG153" s="125">
        <v>50136997.340000004</v>
      </c>
      <c r="AH153" s="125">
        <v>100189365.65000001</v>
      </c>
      <c r="AJ153" s="123" t="s">
        <v>487</v>
      </c>
      <c r="AK153" s="125">
        <v>240431432.977</v>
      </c>
      <c r="AL153" s="125">
        <v>200247784.31479666</v>
      </c>
      <c r="AM153" s="125">
        <v>99047084.320733353</v>
      </c>
      <c r="AN153" s="125">
        <v>101200699.99406667</v>
      </c>
      <c r="AO153" s="125">
        <v>38204084.999733329</v>
      </c>
      <c r="AP153" s="125">
        <v>41592619.992399998</v>
      </c>
      <c r="AQ153" s="125">
        <v>39419318.993733339</v>
      </c>
      <c r="AR153" s="125">
        <v>43726757.997133337</v>
      </c>
      <c r="AS153" s="125">
        <v>77488650.994000003</v>
      </c>
      <c r="AT153" s="125">
        <v>124738696.98326667</v>
      </c>
      <c r="AV153" s="125"/>
      <c r="AW153" s="125"/>
      <c r="AX153" s="125"/>
      <c r="AY153" s="125"/>
      <c r="AZ153" s="125"/>
      <c r="BA153" s="125"/>
      <c r="BB153" s="125"/>
      <c r="BC153" s="125"/>
      <c r="BD153" s="125"/>
      <c r="BE153" s="125"/>
      <c r="BF153" s="125"/>
    </row>
    <row r="154" spans="1:58" x14ac:dyDescent="0.25">
      <c r="A154" s="127">
        <v>1988</v>
      </c>
      <c r="B154" s="125" t="s">
        <v>633</v>
      </c>
      <c r="C154" s="125">
        <v>107696177.23</v>
      </c>
      <c r="D154" s="125">
        <v>58958582.659999996</v>
      </c>
      <c r="E154" s="125">
        <v>48737594.57</v>
      </c>
      <c r="F154" s="125">
        <v>18583588.34</v>
      </c>
      <c r="G154" s="125">
        <v>31858293.879999999</v>
      </c>
      <c r="H154" s="125">
        <v>26539352.030000001</v>
      </c>
      <c r="I154" s="125">
        <v>17174762.649999999</v>
      </c>
      <c r="J154" s="125">
        <v>13540180.33</v>
      </c>
      <c r="K154" s="125">
        <v>75572408.560000002</v>
      </c>
      <c r="L154" s="125"/>
      <c r="W154" s="123">
        <v>1988</v>
      </c>
      <c r="X154" s="123" t="s">
        <v>633</v>
      </c>
      <c r="Y154" s="125">
        <v>183820364.11000001</v>
      </c>
      <c r="Z154" s="125">
        <v>155385070.94</v>
      </c>
      <c r="AA154" s="125">
        <v>75670964.129999995</v>
      </c>
      <c r="AB154" s="125">
        <v>79714106.810000002</v>
      </c>
      <c r="AC154" s="125">
        <v>33230538.59</v>
      </c>
      <c r="AD154" s="125">
        <v>42510773.920000002</v>
      </c>
      <c r="AE154" s="125">
        <v>34319673.479999997</v>
      </c>
      <c r="AF154" s="125">
        <v>23589485.190000001</v>
      </c>
      <c r="AG154" s="125">
        <v>50169892.93</v>
      </c>
      <c r="AH154" s="125">
        <v>100419932.59</v>
      </c>
      <c r="AJ154" s="123" t="s">
        <v>526</v>
      </c>
      <c r="AK154" s="125">
        <v>242436382.00036669</v>
      </c>
      <c r="AL154" s="125">
        <v>201245393.00020334</v>
      </c>
      <c r="AM154" s="125">
        <v>98805653.337866664</v>
      </c>
      <c r="AN154" s="125">
        <v>102439739.66233332</v>
      </c>
      <c r="AO154" s="125">
        <v>38746660.998766668</v>
      </c>
      <c r="AP154" s="125">
        <v>40809246.33076667</v>
      </c>
      <c r="AQ154" s="125">
        <v>39664560.340566665</v>
      </c>
      <c r="AR154" s="125">
        <v>43901081.328533329</v>
      </c>
      <c r="AS154" s="125">
        <v>79314833.001733348</v>
      </c>
      <c r="AT154" s="125">
        <v>124374887.99986666</v>
      </c>
      <c r="AV154" s="125"/>
      <c r="AW154" s="125"/>
      <c r="AX154" s="125"/>
      <c r="AY154" s="125"/>
      <c r="AZ154" s="125"/>
      <c r="BA154" s="125"/>
      <c r="BB154" s="125"/>
      <c r="BC154" s="125"/>
      <c r="BD154" s="125"/>
      <c r="BE154" s="125"/>
      <c r="BF154" s="125"/>
    </row>
    <row r="155" spans="1:58" x14ac:dyDescent="0.25">
      <c r="A155" s="127">
        <v>1988</v>
      </c>
      <c r="B155" s="125" t="s">
        <v>632</v>
      </c>
      <c r="C155" s="125">
        <v>108200408.01000001</v>
      </c>
      <c r="D155" s="125">
        <v>59359943.840000004</v>
      </c>
      <c r="E155" s="125">
        <v>48840464.170000002</v>
      </c>
      <c r="F155" s="125">
        <v>18708199.280000001</v>
      </c>
      <c r="G155" s="125">
        <v>32073142.879999999</v>
      </c>
      <c r="H155" s="125">
        <v>26571698.190000001</v>
      </c>
      <c r="I155" s="125">
        <v>17289181.210000001</v>
      </c>
      <c r="J155" s="125">
        <v>13558186.449999999</v>
      </c>
      <c r="K155" s="125">
        <v>75934022.280000001</v>
      </c>
      <c r="L155" s="125"/>
      <c r="W155" s="123">
        <v>1988</v>
      </c>
      <c r="X155" s="123" t="s">
        <v>632</v>
      </c>
      <c r="Y155" s="125">
        <v>183967000.33000001</v>
      </c>
      <c r="Z155" s="125">
        <v>155499809.03999999</v>
      </c>
      <c r="AA155" s="125">
        <v>75738322.590000004</v>
      </c>
      <c r="AB155" s="125">
        <v>79761486.450000003</v>
      </c>
      <c r="AC155" s="125">
        <v>33184683.260000002</v>
      </c>
      <c r="AD155" s="125">
        <v>42528027.670000002</v>
      </c>
      <c r="AE155" s="125">
        <v>34402521.039999999</v>
      </c>
      <c r="AF155" s="125">
        <v>23672415.32</v>
      </c>
      <c r="AG155" s="125">
        <v>50179353.039999999</v>
      </c>
      <c r="AH155" s="125">
        <v>100602964.03</v>
      </c>
      <c r="AJ155" s="123" t="s">
        <v>527</v>
      </c>
      <c r="AK155" s="125">
        <v>242968164.32352999</v>
      </c>
      <c r="AL155" s="125">
        <v>201342523.66179669</v>
      </c>
      <c r="AM155" s="125">
        <v>98871451.668699995</v>
      </c>
      <c r="AN155" s="125">
        <v>102471071.9931</v>
      </c>
      <c r="AO155" s="125">
        <v>38784216.335733332</v>
      </c>
      <c r="AP155" s="125">
        <v>40911421.332266666</v>
      </c>
      <c r="AQ155" s="125">
        <v>39644756.995733328</v>
      </c>
      <c r="AR155" s="125">
        <v>43785836.33646667</v>
      </c>
      <c r="AS155" s="125">
        <v>79841933.323333338</v>
      </c>
      <c r="AT155" s="125">
        <v>124342014.66446666</v>
      </c>
      <c r="AV155" s="125"/>
      <c r="AW155" s="125"/>
      <c r="AX155" s="125"/>
      <c r="AY155" s="125"/>
      <c r="AZ155" s="125"/>
      <c r="BA155" s="125"/>
      <c r="BB155" s="125"/>
      <c r="BC155" s="125"/>
      <c r="BD155" s="125"/>
      <c r="BE155" s="125"/>
      <c r="BF155" s="125"/>
    </row>
    <row r="156" spans="1:58" x14ac:dyDescent="0.25">
      <c r="A156" s="127">
        <v>1988</v>
      </c>
      <c r="B156" s="125" t="s">
        <v>622</v>
      </c>
      <c r="C156" s="125">
        <v>108479039.34999999</v>
      </c>
      <c r="D156" s="125">
        <v>59497662.969999999</v>
      </c>
      <c r="E156" s="125">
        <v>48981376.380000003</v>
      </c>
      <c r="F156" s="125">
        <v>18359523.440000001</v>
      </c>
      <c r="G156" s="125">
        <v>32121758.449999999</v>
      </c>
      <c r="H156" s="125">
        <v>26917320.390000001</v>
      </c>
      <c r="I156" s="125">
        <v>17412467.690000001</v>
      </c>
      <c r="J156" s="125">
        <v>13667969.380000001</v>
      </c>
      <c r="K156" s="125">
        <v>76451546.530000001</v>
      </c>
      <c r="L156" s="125"/>
      <c r="W156" s="123">
        <v>1988</v>
      </c>
      <c r="X156" s="123" t="s">
        <v>622</v>
      </c>
      <c r="Y156" s="125">
        <v>184108930.02000001</v>
      </c>
      <c r="Z156" s="125">
        <v>155609594.08000001</v>
      </c>
      <c r="AA156" s="125">
        <v>75789877.439999998</v>
      </c>
      <c r="AB156" s="125">
        <v>79819716.640000001</v>
      </c>
      <c r="AC156" s="125">
        <v>33187024.210000001</v>
      </c>
      <c r="AD156" s="125">
        <v>42538977.979999997</v>
      </c>
      <c r="AE156" s="125">
        <v>34437789.979999997</v>
      </c>
      <c r="AF156" s="125">
        <v>23779276.149999999</v>
      </c>
      <c r="AG156" s="125">
        <v>50165861.700000003</v>
      </c>
      <c r="AH156" s="125">
        <v>100756044.11</v>
      </c>
      <c r="AJ156" s="123" t="s">
        <v>528</v>
      </c>
      <c r="AK156" s="125">
        <v>243563896.67270336</v>
      </c>
      <c r="AL156" s="125">
        <v>201501957.66577002</v>
      </c>
      <c r="AM156" s="125">
        <v>98967611.996133327</v>
      </c>
      <c r="AN156" s="125">
        <v>102534345.66963333</v>
      </c>
      <c r="AO156" s="125">
        <v>38799513.994599998</v>
      </c>
      <c r="AP156" s="125">
        <v>41033737.003933333</v>
      </c>
      <c r="AQ156" s="125">
        <v>39635582.671166666</v>
      </c>
      <c r="AR156" s="125">
        <v>43657445.000833333</v>
      </c>
      <c r="AS156" s="125">
        <v>80437618.002166674</v>
      </c>
      <c r="AT156" s="125">
        <v>124326764.67593335</v>
      </c>
      <c r="AV156" s="125"/>
      <c r="AW156" s="125"/>
      <c r="AX156" s="125"/>
      <c r="AY156" s="125"/>
      <c r="AZ156" s="125"/>
      <c r="BA156" s="125"/>
      <c r="BB156" s="125"/>
      <c r="BC156" s="125"/>
      <c r="BD156" s="125"/>
      <c r="BE156" s="125"/>
      <c r="BF156" s="125"/>
    </row>
    <row r="157" spans="1:58" x14ac:dyDescent="0.25">
      <c r="A157" s="127">
        <v>1988</v>
      </c>
      <c r="B157" s="125" t="s">
        <v>631</v>
      </c>
      <c r="C157" s="125">
        <v>109609915.8</v>
      </c>
      <c r="D157" s="125">
        <v>60567374.759999998</v>
      </c>
      <c r="E157" s="125">
        <v>49042541.039999999</v>
      </c>
      <c r="F157" s="125">
        <v>18703374.379999999</v>
      </c>
      <c r="G157" s="125">
        <v>32295794.559999999</v>
      </c>
      <c r="H157" s="125">
        <v>27127862.969999999</v>
      </c>
      <c r="I157" s="125">
        <v>17673852.449999999</v>
      </c>
      <c r="J157" s="125">
        <v>13809031.439999999</v>
      </c>
      <c r="K157" s="125">
        <v>77097509.980000004</v>
      </c>
      <c r="L157" s="125"/>
      <c r="W157" s="123">
        <v>1988</v>
      </c>
      <c r="X157" s="123" t="s">
        <v>631</v>
      </c>
      <c r="Y157" s="125">
        <v>184229832.11001</v>
      </c>
      <c r="Z157" s="125">
        <v>155699725.83000001</v>
      </c>
      <c r="AA157" s="125">
        <v>75829672.310000002</v>
      </c>
      <c r="AB157" s="125">
        <v>79870053.519999996</v>
      </c>
      <c r="AC157" s="125">
        <v>33108044.16</v>
      </c>
      <c r="AD157" s="125">
        <v>42514446.140000001</v>
      </c>
      <c r="AE157" s="125">
        <v>34583792.899999999</v>
      </c>
      <c r="AF157" s="125">
        <v>23866276.690000001</v>
      </c>
      <c r="AG157" s="125">
        <v>50157272.219999999</v>
      </c>
      <c r="AH157" s="125">
        <v>100964515.73</v>
      </c>
      <c r="AJ157" s="123" t="s">
        <v>529</v>
      </c>
      <c r="AK157" s="125">
        <v>244168917.00884333</v>
      </c>
      <c r="AL157" s="125">
        <v>201656129.66700998</v>
      </c>
      <c r="AM157" s="125">
        <v>99061480.327133343</v>
      </c>
      <c r="AN157" s="125">
        <v>102594649.33986665</v>
      </c>
      <c r="AO157" s="125">
        <v>38802943.661499999</v>
      </c>
      <c r="AP157" s="125">
        <v>41145126.668033332</v>
      </c>
      <c r="AQ157" s="125">
        <v>39623270.332933329</v>
      </c>
      <c r="AR157" s="125">
        <v>43510111.659466669</v>
      </c>
      <c r="AS157" s="125">
        <v>81087464.686900005</v>
      </c>
      <c r="AT157" s="125">
        <v>124278508.66043334</v>
      </c>
      <c r="AV157" s="125"/>
      <c r="AW157" s="125"/>
      <c r="AX157" s="125"/>
      <c r="AY157" s="125"/>
      <c r="AZ157" s="125"/>
      <c r="BA157" s="125"/>
      <c r="BB157" s="125"/>
      <c r="BC157" s="125"/>
      <c r="BD157" s="125"/>
      <c r="BE157" s="125"/>
      <c r="BF157" s="125"/>
    </row>
    <row r="158" spans="1:58" x14ac:dyDescent="0.25">
      <c r="A158" s="127">
        <v>1988</v>
      </c>
      <c r="B158" s="125" t="s">
        <v>630</v>
      </c>
      <c r="C158" s="125">
        <v>110172919.11</v>
      </c>
      <c r="D158" s="125">
        <v>61123054.329999998</v>
      </c>
      <c r="E158" s="125">
        <v>49049864.780000001</v>
      </c>
      <c r="F158" s="125">
        <v>18831199.16</v>
      </c>
      <c r="G158" s="125">
        <v>32511357.879999999</v>
      </c>
      <c r="H158" s="125">
        <v>27210337.16</v>
      </c>
      <c r="I158" s="125">
        <v>17798343.890000001</v>
      </c>
      <c r="J158" s="125">
        <v>13821681.02</v>
      </c>
      <c r="K158" s="125">
        <v>77520038.930000007</v>
      </c>
      <c r="L158" s="125"/>
      <c r="W158" s="123">
        <v>1988</v>
      </c>
      <c r="X158" s="123" t="s">
        <v>630</v>
      </c>
      <c r="Y158" s="125">
        <v>184372117.58000001</v>
      </c>
      <c r="Z158" s="125">
        <v>155838348.99000001</v>
      </c>
      <c r="AA158" s="125">
        <v>75894582.700000003</v>
      </c>
      <c r="AB158" s="125">
        <v>79943766.290000007</v>
      </c>
      <c r="AC158" s="125">
        <v>33070104.07</v>
      </c>
      <c r="AD158" s="125">
        <v>42535272.469999999</v>
      </c>
      <c r="AE158" s="125">
        <v>34665978.799999997</v>
      </c>
      <c r="AF158" s="125">
        <v>23932591.870000001</v>
      </c>
      <c r="AG158" s="125">
        <v>50168170.369999997</v>
      </c>
      <c r="AH158" s="125">
        <v>101133843.14</v>
      </c>
      <c r="AJ158" s="123" t="s">
        <v>530</v>
      </c>
      <c r="AK158" s="125">
        <v>244828457.99876332</v>
      </c>
      <c r="AL158" s="125">
        <v>201997869.6627667</v>
      </c>
      <c r="AM158" s="125">
        <v>99213838.669033334</v>
      </c>
      <c r="AN158" s="125">
        <v>102784030.99373333</v>
      </c>
      <c r="AO158" s="125">
        <v>38859380.994633339</v>
      </c>
      <c r="AP158" s="125">
        <v>41314246.000666663</v>
      </c>
      <c r="AQ158" s="125">
        <v>39642804.336933337</v>
      </c>
      <c r="AR158" s="125">
        <v>43409558.667733334</v>
      </c>
      <c r="AS158" s="125">
        <v>81602467.998799995</v>
      </c>
      <c r="AT158" s="125">
        <v>124366609.00533335</v>
      </c>
      <c r="AV158" s="125"/>
      <c r="AW158" s="125"/>
      <c r="AX158" s="125"/>
      <c r="AY158" s="125"/>
      <c r="AZ158" s="125"/>
      <c r="BA158" s="125"/>
      <c r="BB158" s="125"/>
      <c r="BC158" s="125"/>
      <c r="BD158" s="125"/>
      <c r="BE158" s="125"/>
      <c r="BF158" s="125"/>
    </row>
    <row r="159" spans="1:58" x14ac:dyDescent="0.25">
      <c r="A159" s="127">
        <v>1988</v>
      </c>
      <c r="B159" s="125" t="s">
        <v>629</v>
      </c>
      <c r="C159" s="125">
        <v>108609916.33</v>
      </c>
      <c r="D159" s="125">
        <v>61157410.890000001</v>
      </c>
      <c r="E159" s="125">
        <v>47452505.439999998</v>
      </c>
      <c r="F159" s="125">
        <v>20824103.420000002</v>
      </c>
      <c r="G159" s="125">
        <v>31513240.899999999</v>
      </c>
      <c r="H159" s="125">
        <v>25889944.280000001</v>
      </c>
      <c r="I159" s="125">
        <v>16947135.41</v>
      </c>
      <c r="J159" s="125">
        <v>13435492.32</v>
      </c>
      <c r="K159" s="125">
        <v>74350320.590000004</v>
      </c>
      <c r="L159" s="125"/>
      <c r="W159" s="123">
        <v>1988</v>
      </c>
      <c r="X159" s="123" t="s">
        <v>629</v>
      </c>
      <c r="Y159" s="125">
        <v>184558978.83000001</v>
      </c>
      <c r="Z159" s="125">
        <v>155982546.81</v>
      </c>
      <c r="AA159" s="125">
        <v>75998870.519999996</v>
      </c>
      <c r="AB159" s="125">
        <v>79983676.290000007</v>
      </c>
      <c r="AC159" s="125">
        <v>33043673.550000001</v>
      </c>
      <c r="AD159" s="125">
        <v>42596783.899999999</v>
      </c>
      <c r="AE159" s="125">
        <v>34711303.780000001</v>
      </c>
      <c r="AF159" s="125">
        <v>24007952.379999999</v>
      </c>
      <c r="AG159" s="125">
        <v>50199265.219999999</v>
      </c>
      <c r="AH159" s="125">
        <v>101316040.06</v>
      </c>
      <c r="AJ159" s="123" t="s">
        <v>531</v>
      </c>
      <c r="AK159" s="125">
        <v>245363101.01496002</v>
      </c>
      <c r="AL159" s="125">
        <v>202168986.34066668</v>
      </c>
      <c r="AM159" s="125">
        <v>99309539.334299996</v>
      </c>
      <c r="AN159" s="125">
        <v>102859447.00636666</v>
      </c>
      <c r="AO159" s="125">
        <v>38857767.336433344</v>
      </c>
      <c r="AP159" s="125">
        <v>41461020.337933332</v>
      </c>
      <c r="AQ159" s="125">
        <v>39621167.336299993</v>
      </c>
      <c r="AR159" s="125">
        <v>43301878.32896667</v>
      </c>
      <c r="AS159" s="125">
        <v>82121267.675333336</v>
      </c>
      <c r="AT159" s="125">
        <v>124384066.00320001</v>
      </c>
      <c r="AV159" s="125"/>
      <c r="AW159" s="125"/>
      <c r="AX159" s="125"/>
      <c r="AY159" s="125"/>
      <c r="AZ159" s="125"/>
      <c r="BA159" s="125"/>
      <c r="BB159" s="125"/>
      <c r="BC159" s="125"/>
      <c r="BD159" s="125"/>
      <c r="BE159" s="125"/>
      <c r="BF159" s="125"/>
    </row>
    <row r="160" spans="1:58" x14ac:dyDescent="0.25">
      <c r="A160" s="127">
        <v>1988</v>
      </c>
      <c r="B160" s="125" t="s">
        <v>628</v>
      </c>
      <c r="C160" s="125">
        <v>105508723.23999999</v>
      </c>
      <c r="D160" s="125">
        <v>60094586.210000001</v>
      </c>
      <c r="E160" s="125">
        <v>45414137.030000001</v>
      </c>
      <c r="F160" s="125">
        <v>21563172.469999999</v>
      </c>
      <c r="G160" s="125">
        <v>30669645.73</v>
      </c>
      <c r="H160" s="125">
        <v>24594450.77</v>
      </c>
      <c r="I160" s="125">
        <v>15971881.220000001</v>
      </c>
      <c r="J160" s="125">
        <v>12709573.050000001</v>
      </c>
      <c r="K160" s="125">
        <v>71235977.719999999</v>
      </c>
      <c r="L160" s="125"/>
      <c r="W160" s="123">
        <v>1988</v>
      </c>
      <c r="X160" s="123" t="s">
        <v>628</v>
      </c>
      <c r="Y160" s="125">
        <v>184729332.56999999</v>
      </c>
      <c r="Z160" s="125">
        <v>156135601.72</v>
      </c>
      <c r="AA160" s="125">
        <v>76077392.700000003</v>
      </c>
      <c r="AB160" s="125">
        <v>80058209.019999996</v>
      </c>
      <c r="AC160" s="125">
        <v>32965690.670000002</v>
      </c>
      <c r="AD160" s="125">
        <v>42682017.869999997</v>
      </c>
      <c r="AE160" s="125">
        <v>34766800.600000001</v>
      </c>
      <c r="AF160" s="125">
        <v>24064708.48</v>
      </c>
      <c r="AG160" s="125">
        <v>50250114.950000003</v>
      </c>
      <c r="AH160" s="125">
        <v>101513526.95</v>
      </c>
      <c r="AJ160" s="123" t="s">
        <v>532</v>
      </c>
      <c r="AK160" s="125">
        <v>245960958.32807001</v>
      </c>
      <c r="AL160" s="125">
        <v>202388745.66580001</v>
      </c>
      <c r="AM160" s="125">
        <v>99430313.665766671</v>
      </c>
      <c r="AN160" s="125">
        <v>102958432.00003333</v>
      </c>
      <c r="AO160" s="125">
        <v>38841538.670599997</v>
      </c>
      <c r="AP160" s="125">
        <v>41630599.667966664</v>
      </c>
      <c r="AQ160" s="125">
        <v>39599410.662366666</v>
      </c>
      <c r="AR160" s="125">
        <v>43204880.668499999</v>
      </c>
      <c r="AS160" s="125">
        <v>82684528.658633336</v>
      </c>
      <c r="AT160" s="125">
        <v>124434890.99883331</v>
      </c>
      <c r="AV160" s="125"/>
      <c r="AW160" s="125"/>
      <c r="AX160" s="125"/>
      <c r="AY160" s="125"/>
      <c r="AZ160" s="125"/>
      <c r="BA160" s="125"/>
      <c r="BB160" s="125"/>
      <c r="BC160" s="125"/>
      <c r="BD160" s="125"/>
      <c r="BE160" s="125"/>
      <c r="BF160" s="125"/>
    </row>
    <row r="161" spans="1:58" x14ac:dyDescent="0.25">
      <c r="A161" s="127">
        <v>1988</v>
      </c>
      <c r="B161" s="125" t="s">
        <v>627</v>
      </c>
      <c r="C161" s="125">
        <v>104898916.02</v>
      </c>
      <c r="D161" s="125">
        <v>59741082.439999998</v>
      </c>
      <c r="E161" s="125">
        <v>45157833.579999998</v>
      </c>
      <c r="F161" s="125">
        <v>20815867.210000001</v>
      </c>
      <c r="G161" s="125">
        <v>30634337.66</v>
      </c>
      <c r="H161" s="125">
        <v>24660059.199999999</v>
      </c>
      <c r="I161" s="125">
        <v>16161552.800000001</v>
      </c>
      <c r="J161" s="125">
        <v>12627099.15</v>
      </c>
      <c r="K161" s="125">
        <v>71455949.659999996</v>
      </c>
      <c r="L161" s="125"/>
      <c r="W161" s="123">
        <v>1988</v>
      </c>
      <c r="X161" s="123" t="s">
        <v>627</v>
      </c>
      <c r="Y161" s="125">
        <v>184828268.21000001</v>
      </c>
      <c r="Z161" s="125">
        <v>156200603.88</v>
      </c>
      <c r="AA161" s="125">
        <v>76112223.209999993</v>
      </c>
      <c r="AB161" s="125">
        <v>80088380.670000002</v>
      </c>
      <c r="AC161" s="125">
        <v>32855569.789999999</v>
      </c>
      <c r="AD161" s="125">
        <v>42705360.950000003</v>
      </c>
      <c r="AE161" s="125">
        <v>34885479.270000003</v>
      </c>
      <c r="AF161" s="125">
        <v>24110922.640000001</v>
      </c>
      <c r="AG161" s="125">
        <v>50270935.560000002</v>
      </c>
      <c r="AH161" s="125">
        <v>101701762.86</v>
      </c>
      <c r="AJ161" s="123" t="s">
        <v>533</v>
      </c>
      <c r="AK161" s="125">
        <v>246564261.32436335</v>
      </c>
      <c r="AL161" s="125">
        <v>202558817.66460332</v>
      </c>
      <c r="AM161" s="125">
        <v>99528589.99316667</v>
      </c>
      <c r="AN161" s="125">
        <v>103030227.67143333</v>
      </c>
      <c r="AO161" s="125">
        <v>38797412.674766667</v>
      </c>
      <c r="AP161" s="125">
        <v>41786364.664533339</v>
      </c>
      <c r="AQ161" s="125">
        <v>39587620.658799998</v>
      </c>
      <c r="AR161" s="125">
        <v>43090134.002633333</v>
      </c>
      <c r="AS161" s="125">
        <v>83302729.323633328</v>
      </c>
      <c r="AT161" s="125">
        <v>124464119.32596667</v>
      </c>
      <c r="AV161" s="125"/>
      <c r="AW161" s="125"/>
      <c r="AX161" s="125"/>
      <c r="AY161" s="125"/>
      <c r="AZ161" s="125"/>
      <c r="BA161" s="125"/>
      <c r="BB161" s="125"/>
      <c r="BC161" s="125"/>
      <c r="BD161" s="125"/>
      <c r="BE161" s="125"/>
      <c r="BF161" s="125"/>
    </row>
    <row r="162" spans="1:58" x14ac:dyDescent="0.25">
      <c r="A162" s="127">
        <v>1988</v>
      </c>
      <c r="B162" s="125" t="s">
        <v>626</v>
      </c>
      <c r="C162" s="125">
        <v>110747923.3</v>
      </c>
      <c r="D162" s="125">
        <v>61410534.170000002</v>
      </c>
      <c r="E162" s="125">
        <v>49337389.130000003</v>
      </c>
      <c r="F162" s="125">
        <v>19182614.079999998</v>
      </c>
      <c r="G162" s="125">
        <v>32381143.050000001</v>
      </c>
      <c r="H162" s="125">
        <v>27633506.07</v>
      </c>
      <c r="I162" s="125">
        <v>17694669.050000001</v>
      </c>
      <c r="J162" s="125">
        <v>13855991.050000001</v>
      </c>
      <c r="K162" s="125">
        <v>77709318.170000002</v>
      </c>
      <c r="L162" s="125"/>
      <c r="W162" s="123">
        <v>1988</v>
      </c>
      <c r="X162" s="123" t="s">
        <v>626</v>
      </c>
      <c r="Y162" s="125">
        <v>184961943.91</v>
      </c>
      <c r="Z162" s="125">
        <v>156289183.5</v>
      </c>
      <c r="AA162" s="125">
        <v>76143812.280000001</v>
      </c>
      <c r="AB162" s="125">
        <v>80145371.219999999</v>
      </c>
      <c r="AC162" s="125">
        <v>32770375.77</v>
      </c>
      <c r="AD162" s="125">
        <v>42708234.079999998</v>
      </c>
      <c r="AE162" s="125">
        <v>35006433.710000001</v>
      </c>
      <c r="AF162" s="125">
        <v>24172539.23</v>
      </c>
      <c r="AG162" s="125">
        <v>50304361.119999997</v>
      </c>
      <c r="AH162" s="125">
        <v>101887207.02</v>
      </c>
      <c r="AJ162" s="123" t="s">
        <v>534</v>
      </c>
      <c r="AK162" s="125">
        <v>247085955.67593336</v>
      </c>
      <c r="AL162" s="125">
        <v>202726707.33840331</v>
      </c>
      <c r="AM162" s="125">
        <v>99633721.334466681</v>
      </c>
      <c r="AN162" s="125">
        <v>103092986.00393333</v>
      </c>
      <c r="AO162" s="125">
        <v>38765451.340499997</v>
      </c>
      <c r="AP162" s="125">
        <v>41931918.667533331</v>
      </c>
      <c r="AQ162" s="125">
        <v>39573560.993299998</v>
      </c>
      <c r="AR162" s="125">
        <v>42970262.998666666</v>
      </c>
      <c r="AS162" s="125">
        <v>83844761.675933331</v>
      </c>
      <c r="AT162" s="125">
        <v>124475742.6595</v>
      </c>
      <c r="AV162" s="125"/>
      <c r="AW162" s="125"/>
      <c r="AX162" s="125"/>
      <c r="AY162" s="125"/>
      <c r="AZ162" s="125"/>
      <c r="BA162" s="125"/>
      <c r="BB162" s="125"/>
      <c r="BC162" s="125"/>
      <c r="BD162" s="125"/>
      <c r="BE162" s="125"/>
      <c r="BF162" s="125"/>
    </row>
    <row r="163" spans="1:58" x14ac:dyDescent="0.25">
      <c r="A163" s="127">
        <v>1988</v>
      </c>
      <c r="B163" s="125" t="s">
        <v>625</v>
      </c>
      <c r="C163" s="125">
        <v>111783426.01000001</v>
      </c>
      <c r="D163" s="125">
        <v>61431775.859999999</v>
      </c>
      <c r="E163" s="125">
        <v>50351650.149999999</v>
      </c>
      <c r="F163" s="125">
        <v>19168462.09</v>
      </c>
      <c r="G163" s="125">
        <v>32805392.149999999</v>
      </c>
      <c r="H163" s="125">
        <v>27880919.309999999</v>
      </c>
      <c r="I163" s="125">
        <v>17882512.02</v>
      </c>
      <c r="J163" s="125">
        <v>14046140.439999999</v>
      </c>
      <c r="K163" s="125">
        <v>78568823.480000004</v>
      </c>
      <c r="L163" s="125"/>
      <c r="W163" s="123">
        <v>1988</v>
      </c>
      <c r="X163" s="123" t="s">
        <v>625</v>
      </c>
      <c r="Y163" s="125">
        <v>185113852.97</v>
      </c>
      <c r="Z163" s="125">
        <v>156397745.28999999</v>
      </c>
      <c r="AA163" s="125">
        <v>76202750.930000007</v>
      </c>
      <c r="AB163" s="125">
        <v>80194994.359999999</v>
      </c>
      <c r="AC163" s="125">
        <v>32755518.16</v>
      </c>
      <c r="AD163" s="125">
        <v>42681348.409999996</v>
      </c>
      <c r="AE163" s="125">
        <v>35096457.210000001</v>
      </c>
      <c r="AF163" s="125">
        <v>24243470.289999999</v>
      </c>
      <c r="AG163" s="125">
        <v>50337058.899999999</v>
      </c>
      <c r="AH163" s="125">
        <v>102021275.91</v>
      </c>
      <c r="AJ163" s="123" t="s">
        <v>535</v>
      </c>
      <c r="AK163" s="125">
        <v>247625120.67176664</v>
      </c>
      <c r="AL163" s="125">
        <v>202915981.00182998</v>
      </c>
      <c r="AM163" s="125">
        <v>99738545.669666663</v>
      </c>
      <c r="AN163" s="125">
        <v>103177435.33216667</v>
      </c>
      <c r="AO163" s="125">
        <v>38749376.329400003</v>
      </c>
      <c r="AP163" s="125">
        <v>42070667.331533335</v>
      </c>
      <c r="AQ163" s="125">
        <v>39560128.664799996</v>
      </c>
      <c r="AR163" s="125">
        <v>42874687.005199999</v>
      </c>
      <c r="AS163" s="125">
        <v>84370261.340833321</v>
      </c>
      <c r="AT163" s="125">
        <v>124505483.00153333</v>
      </c>
      <c r="AV163" s="125"/>
      <c r="AW163" s="125"/>
      <c r="AX163" s="125"/>
      <c r="AY163" s="125"/>
      <c r="AZ163" s="125"/>
      <c r="BA163" s="125"/>
      <c r="BB163" s="125"/>
      <c r="BC163" s="125"/>
      <c r="BD163" s="125"/>
      <c r="BE163" s="125"/>
      <c r="BF163" s="125"/>
    </row>
    <row r="164" spans="1:58" x14ac:dyDescent="0.25">
      <c r="A164" s="127">
        <v>1988</v>
      </c>
      <c r="B164" s="125" t="s">
        <v>624</v>
      </c>
      <c r="C164" s="125">
        <v>112635498.28</v>
      </c>
      <c r="D164" s="125">
        <v>61470196.130000003</v>
      </c>
      <c r="E164" s="125">
        <v>51165302.149999999</v>
      </c>
      <c r="F164" s="125">
        <v>19081402.73</v>
      </c>
      <c r="G164" s="125">
        <v>32822363.149999999</v>
      </c>
      <c r="H164" s="125">
        <v>28306615.800000001</v>
      </c>
      <c r="I164" s="125">
        <v>18070331.699999999</v>
      </c>
      <c r="J164" s="125">
        <v>14354784.9</v>
      </c>
      <c r="K164" s="125">
        <v>79199310.650000006</v>
      </c>
      <c r="L164" s="125"/>
      <c r="W164" s="123">
        <v>1988</v>
      </c>
      <c r="X164" s="123" t="s">
        <v>624</v>
      </c>
      <c r="Y164" s="125">
        <v>185243441.22999999</v>
      </c>
      <c r="Z164" s="125">
        <v>156440823.91999999</v>
      </c>
      <c r="AA164" s="125">
        <v>76224968.540000007</v>
      </c>
      <c r="AB164" s="125">
        <v>80215855.379999995</v>
      </c>
      <c r="AC164" s="125">
        <v>32714966.390000001</v>
      </c>
      <c r="AD164" s="125">
        <v>42677495.359999999</v>
      </c>
      <c r="AE164" s="125">
        <v>35186186.729999997</v>
      </c>
      <c r="AF164" s="125">
        <v>24276748.640000001</v>
      </c>
      <c r="AG164" s="125">
        <v>50388044.109999999</v>
      </c>
      <c r="AH164" s="125">
        <v>102140430.73</v>
      </c>
      <c r="AJ164" s="123" t="s">
        <v>536</v>
      </c>
      <c r="AK164" s="125">
        <v>248232761.68066666</v>
      </c>
      <c r="AL164" s="125">
        <v>203124186.67023334</v>
      </c>
      <c r="AM164" s="125">
        <v>99853630.003199995</v>
      </c>
      <c r="AN164" s="125">
        <v>103270556.66703333</v>
      </c>
      <c r="AO164" s="125">
        <v>38706486.001366667</v>
      </c>
      <c r="AP164" s="125">
        <v>42201004.670566671</v>
      </c>
      <c r="AQ164" s="125">
        <v>39561962.994866669</v>
      </c>
      <c r="AR164" s="125">
        <v>42794452.001866668</v>
      </c>
      <c r="AS164" s="125">
        <v>84968856.012000009</v>
      </c>
      <c r="AT164" s="125">
        <v>124557419.6673</v>
      </c>
      <c r="AV164" s="125"/>
      <c r="AW164" s="125"/>
      <c r="AX164" s="125"/>
      <c r="AY164" s="125"/>
      <c r="AZ164" s="125"/>
      <c r="BA164" s="125"/>
      <c r="BB164" s="125"/>
      <c r="BC164" s="125"/>
      <c r="BD164" s="125"/>
      <c r="BE164" s="125"/>
      <c r="BF164" s="125"/>
    </row>
    <row r="165" spans="1:58" x14ac:dyDescent="0.25">
      <c r="A165" s="127">
        <v>1988</v>
      </c>
      <c r="B165" s="125" t="s">
        <v>623</v>
      </c>
      <c r="C165" s="125">
        <v>112430982.93000001</v>
      </c>
      <c r="D165" s="125">
        <v>61239965.880000003</v>
      </c>
      <c r="E165" s="125">
        <v>51191017.049999997</v>
      </c>
      <c r="F165" s="125">
        <v>19036843.879999999</v>
      </c>
      <c r="G165" s="125">
        <v>33009712.829999998</v>
      </c>
      <c r="H165" s="125">
        <v>28069516.239999998</v>
      </c>
      <c r="I165" s="125">
        <v>18153297.960000001</v>
      </c>
      <c r="J165" s="125">
        <v>14161612.02</v>
      </c>
      <c r="K165" s="125">
        <v>79232527.030000001</v>
      </c>
      <c r="L165" s="125"/>
      <c r="W165" s="123">
        <v>1988</v>
      </c>
      <c r="X165" s="123" t="s">
        <v>623</v>
      </c>
      <c r="Y165" s="125">
        <v>185401721.75</v>
      </c>
      <c r="Z165" s="125">
        <v>156515451.86000001</v>
      </c>
      <c r="AA165" s="125">
        <v>76263295.709999993</v>
      </c>
      <c r="AB165" s="125">
        <v>80252156.150000006</v>
      </c>
      <c r="AC165" s="125">
        <v>32680347.800000001</v>
      </c>
      <c r="AD165" s="125">
        <v>42669892.5</v>
      </c>
      <c r="AE165" s="125">
        <v>35290322.990000002</v>
      </c>
      <c r="AF165" s="125">
        <v>24327883.609999999</v>
      </c>
      <c r="AG165" s="125">
        <v>50433274.850000001</v>
      </c>
      <c r="AH165" s="125">
        <v>102288099.09999999</v>
      </c>
      <c r="AJ165" s="123" t="s">
        <v>537</v>
      </c>
      <c r="AK165" s="125">
        <v>248842649.33383334</v>
      </c>
      <c r="AL165" s="125">
        <v>203284787.65743336</v>
      </c>
      <c r="AM165" s="125">
        <v>99945787.665966675</v>
      </c>
      <c r="AN165" s="125">
        <v>103338999.99146666</v>
      </c>
      <c r="AO165" s="125">
        <v>38628124.995200001</v>
      </c>
      <c r="AP165" s="125">
        <v>42320964.332266666</v>
      </c>
      <c r="AQ165" s="125">
        <v>39564417.996833332</v>
      </c>
      <c r="AR165" s="125">
        <v>42703091.330633335</v>
      </c>
      <c r="AS165" s="125">
        <v>85626050.678900003</v>
      </c>
      <c r="AT165" s="125">
        <v>124588473.65973334</v>
      </c>
      <c r="AV165" s="125"/>
      <c r="AW165" s="125"/>
      <c r="AX165" s="125"/>
      <c r="AY165" s="125"/>
      <c r="AZ165" s="125"/>
      <c r="BA165" s="125"/>
      <c r="BB165" s="125"/>
      <c r="BC165" s="125"/>
      <c r="BD165" s="125"/>
      <c r="BE165" s="125"/>
      <c r="BF165" s="125"/>
    </row>
    <row r="166" spans="1:58" x14ac:dyDescent="0.25">
      <c r="A166" s="127">
        <v>1989</v>
      </c>
      <c r="B166" s="125" t="s">
        <v>633</v>
      </c>
      <c r="C166" s="125">
        <v>110390963.67</v>
      </c>
      <c r="D166" s="125">
        <v>59956492.049999997</v>
      </c>
      <c r="E166" s="125">
        <v>50434471.619999997</v>
      </c>
      <c r="F166" s="125">
        <v>17974612.760000002</v>
      </c>
      <c r="G166" s="125">
        <v>32418687.07</v>
      </c>
      <c r="H166" s="125">
        <v>28048680.16</v>
      </c>
      <c r="I166" s="125">
        <v>18052213.199999999</v>
      </c>
      <c r="J166" s="125">
        <v>13896770.48</v>
      </c>
      <c r="K166" s="125">
        <v>78519580.430000007</v>
      </c>
      <c r="L166" s="125"/>
      <c r="M166" s="130">
        <v>39.138860000000001</v>
      </c>
      <c r="N166" s="130">
        <v>42.12856</v>
      </c>
      <c r="O166" s="130">
        <v>35.584710000000001</v>
      </c>
      <c r="P166" s="130">
        <v>32.746409999999997</v>
      </c>
      <c r="Q166" s="130">
        <v>40.718159999999997</v>
      </c>
      <c r="R166" s="130">
        <v>41.180390000000003</v>
      </c>
      <c r="S166" s="130">
        <v>41.271239999999999</v>
      </c>
      <c r="T166" s="130">
        <v>36.832340000000002</v>
      </c>
      <c r="U166" s="130">
        <v>41.010440000000003</v>
      </c>
      <c r="W166" s="123">
        <v>1989</v>
      </c>
      <c r="X166" s="123" t="s">
        <v>633</v>
      </c>
      <c r="Y166" s="125">
        <v>185644150.13999999</v>
      </c>
      <c r="Z166" s="125">
        <v>156748639.03999999</v>
      </c>
      <c r="AA166" s="125">
        <v>76372925.209999993</v>
      </c>
      <c r="AB166" s="125">
        <v>80375713.829999998</v>
      </c>
      <c r="AC166" s="125">
        <v>32575210.899999999</v>
      </c>
      <c r="AD166" s="125">
        <v>42744984.979999997</v>
      </c>
      <c r="AE166" s="125">
        <v>35453971.310000002</v>
      </c>
      <c r="AF166" s="125">
        <v>24432597.66</v>
      </c>
      <c r="AG166" s="125">
        <v>50437385.289999999</v>
      </c>
      <c r="AH166" s="125">
        <v>102631553.95</v>
      </c>
      <c r="AJ166" s="123" t="s">
        <v>538</v>
      </c>
      <c r="AK166" s="125">
        <v>249900985.65863332</v>
      </c>
      <c r="AL166" s="125">
        <v>203976441.33550334</v>
      </c>
      <c r="AM166" s="125">
        <v>100214315.99680001</v>
      </c>
      <c r="AN166" s="125">
        <v>103762125.3387</v>
      </c>
      <c r="AO166" s="125">
        <v>38705133.333933331</v>
      </c>
      <c r="AP166" s="125">
        <v>42549642.669166662</v>
      </c>
      <c r="AQ166" s="125">
        <v>39683293.997499995</v>
      </c>
      <c r="AR166" s="125">
        <v>42738209.336833328</v>
      </c>
      <c r="AS166" s="125">
        <v>86224706.321199998</v>
      </c>
      <c r="AT166" s="125">
        <v>124971146.00349998</v>
      </c>
      <c r="AV166" s="125"/>
      <c r="AW166" s="125"/>
      <c r="AX166" s="125"/>
      <c r="AY166" s="125"/>
      <c r="AZ166" s="125"/>
      <c r="BA166" s="125"/>
      <c r="BB166" s="125"/>
      <c r="BC166" s="125"/>
      <c r="BD166" s="125"/>
      <c r="BE166" s="125"/>
      <c r="BF166" s="125"/>
    </row>
    <row r="167" spans="1:58" x14ac:dyDescent="0.25">
      <c r="A167" s="127">
        <v>1989</v>
      </c>
      <c r="B167" s="125" t="s">
        <v>632</v>
      </c>
      <c r="C167" s="125">
        <v>110230335.95</v>
      </c>
      <c r="D167" s="125">
        <v>60256982.420000002</v>
      </c>
      <c r="E167" s="125">
        <v>49973353.530000001</v>
      </c>
      <c r="F167" s="125">
        <v>18201044.530000001</v>
      </c>
      <c r="G167" s="125">
        <v>32375439.170000002</v>
      </c>
      <c r="H167" s="125">
        <v>27939458.510000002</v>
      </c>
      <c r="I167" s="125">
        <v>18117377.699999999</v>
      </c>
      <c r="J167" s="125">
        <v>13597016.039999999</v>
      </c>
      <c r="K167" s="125">
        <v>78432275.379999995</v>
      </c>
      <c r="L167" s="125"/>
      <c r="M167" s="130">
        <v>38.962789999999998</v>
      </c>
      <c r="N167" s="130">
        <v>41.975589999999997</v>
      </c>
      <c r="O167" s="130">
        <v>35.33</v>
      </c>
      <c r="P167" s="130">
        <v>32.153930000000003</v>
      </c>
      <c r="Q167" s="130">
        <v>40.629440000000002</v>
      </c>
      <c r="R167" s="130">
        <v>41.052579999999999</v>
      </c>
      <c r="S167" s="130">
        <v>41.178870000000003</v>
      </c>
      <c r="T167" s="130">
        <v>36.861759999999997</v>
      </c>
      <c r="U167" s="130">
        <v>40.907089999999997</v>
      </c>
      <c r="W167" s="123">
        <v>1989</v>
      </c>
      <c r="X167" s="123" t="s">
        <v>632</v>
      </c>
      <c r="Y167" s="125">
        <v>185776453.47001001</v>
      </c>
      <c r="Z167" s="125">
        <v>156797810.24000999</v>
      </c>
      <c r="AA167" s="125">
        <v>76398565.730000004</v>
      </c>
      <c r="AB167" s="125">
        <v>80399244.510000005</v>
      </c>
      <c r="AC167" s="125">
        <v>32510674.219999999</v>
      </c>
      <c r="AD167" s="125">
        <v>42784398.649999999</v>
      </c>
      <c r="AE167" s="125">
        <v>35587871.899999999</v>
      </c>
      <c r="AF167" s="125">
        <v>24465619.34</v>
      </c>
      <c r="AG167" s="125">
        <v>50427889.359999999</v>
      </c>
      <c r="AH167" s="125">
        <v>102837889.89</v>
      </c>
      <c r="AJ167" s="123" t="s">
        <v>539</v>
      </c>
      <c r="AK167" s="125">
        <v>250461282.00526667</v>
      </c>
      <c r="AL167" s="125">
        <v>204174400.00409999</v>
      </c>
      <c r="AM167" s="125">
        <v>100319933.67393334</v>
      </c>
      <c r="AN167" s="125">
        <v>103854466.33016665</v>
      </c>
      <c r="AO167" s="125">
        <v>38630703.667599998</v>
      </c>
      <c r="AP167" s="125">
        <v>42683072.336166672</v>
      </c>
      <c r="AQ167" s="125">
        <v>39693481.66686666</v>
      </c>
      <c r="AR167" s="125">
        <v>42672628.328466669</v>
      </c>
      <c r="AS167" s="125">
        <v>86781396.006166667</v>
      </c>
      <c r="AT167" s="125">
        <v>125049182.33149999</v>
      </c>
      <c r="AV167" s="125"/>
      <c r="AW167" s="125"/>
      <c r="AX167" s="125"/>
      <c r="AY167" s="125"/>
      <c r="AZ167" s="125"/>
      <c r="BA167" s="125"/>
      <c r="BB167" s="125"/>
      <c r="BC167" s="125"/>
      <c r="BD167" s="125"/>
      <c r="BE167" s="125"/>
      <c r="BF167" s="125"/>
    </row>
    <row r="168" spans="1:58" x14ac:dyDescent="0.25">
      <c r="A168" s="127">
        <v>1989</v>
      </c>
      <c r="B168" s="125" t="s">
        <v>622</v>
      </c>
      <c r="C168" s="125">
        <v>111200907.13</v>
      </c>
      <c r="D168" s="125">
        <v>61073505.579999998</v>
      </c>
      <c r="E168" s="125">
        <v>50127401.549999997</v>
      </c>
      <c r="F168" s="125">
        <v>18376503.07</v>
      </c>
      <c r="G168" s="125">
        <v>32481896.670000002</v>
      </c>
      <c r="H168" s="125">
        <v>27988447.93</v>
      </c>
      <c r="I168" s="125">
        <v>18315280.489999998</v>
      </c>
      <c r="J168" s="125">
        <v>14038778.970000001</v>
      </c>
      <c r="K168" s="125">
        <v>78785625.090000004</v>
      </c>
      <c r="L168" s="125"/>
      <c r="M168" s="130">
        <v>39.343200000000003</v>
      </c>
      <c r="N168" s="130">
        <v>42.385950000000001</v>
      </c>
      <c r="O168" s="130">
        <v>35.636020000000002</v>
      </c>
      <c r="P168" s="130">
        <v>32.38749</v>
      </c>
      <c r="Q168" s="130">
        <v>41.199289999999998</v>
      </c>
      <c r="R168" s="130">
        <v>41.477719999999998</v>
      </c>
      <c r="S168" s="130">
        <v>41.548909999999999</v>
      </c>
      <c r="T168" s="130">
        <v>37.020530000000001</v>
      </c>
      <c r="U168" s="130">
        <v>41.379480000000001</v>
      </c>
      <c r="W168" s="123">
        <v>1989</v>
      </c>
      <c r="X168" s="123" t="s">
        <v>622</v>
      </c>
      <c r="Y168" s="125">
        <v>185897471.81999999</v>
      </c>
      <c r="Z168" s="125">
        <v>156881499.38</v>
      </c>
      <c r="AA168" s="125">
        <v>76435742.920000002</v>
      </c>
      <c r="AB168" s="125">
        <v>80445756.459999993</v>
      </c>
      <c r="AC168" s="125">
        <v>32485122.370000001</v>
      </c>
      <c r="AD168" s="125">
        <v>42793064.840000004</v>
      </c>
      <c r="AE168" s="125">
        <v>35617682.609999999</v>
      </c>
      <c r="AF168" s="125">
        <v>24597749.09</v>
      </c>
      <c r="AG168" s="125">
        <v>50403852.909999996</v>
      </c>
      <c r="AH168" s="125">
        <v>103008496.54000001</v>
      </c>
      <c r="AJ168" s="123" t="s">
        <v>540</v>
      </c>
      <c r="AK168" s="125">
        <v>251099164.02000332</v>
      </c>
      <c r="AL168" s="125">
        <v>204423289.68650666</v>
      </c>
      <c r="AM168" s="125">
        <v>100453229.67823334</v>
      </c>
      <c r="AN168" s="125">
        <v>103970060.00826667</v>
      </c>
      <c r="AO168" s="125">
        <v>38556317.335233331</v>
      </c>
      <c r="AP168" s="125">
        <v>42849289.679666661</v>
      </c>
      <c r="AQ168" s="125">
        <v>39711915.99976667</v>
      </c>
      <c r="AR168" s="125">
        <v>42614856.337433331</v>
      </c>
      <c r="AS168" s="125">
        <v>87366784.667899996</v>
      </c>
      <c r="AT168" s="125">
        <v>125176062.01686667</v>
      </c>
      <c r="AV168" s="125"/>
      <c r="AW168" s="125"/>
      <c r="AX168" s="125"/>
      <c r="AY168" s="125"/>
      <c r="AZ168" s="125"/>
      <c r="BA168" s="125"/>
      <c r="BB168" s="125"/>
      <c r="BC168" s="125"/>
      <c r="BD168" s="125"/>
      <c r="BE168" s="125"/>
      <c r="BF168" s="125"/>
    </row>
    <row r="169" spans="1:58" x14ac:dyDescent="0.25">
      <c r="A169" s="127">
        <v>1989</v>
      </c>
      <c r="B169" s="125" t="s">
        <v>631</v>
      </c>
      <c r="C169" s="125">
        <v>111989836.45</v>
      </c>
      <c r="D169" s="125">
        <v>61511278.590000004</v>
      </c>
      <c r="E169" s="125">
        <v>50478557.859999999</v>
      </c>
      <c r="F169" s="125">
        <v>18639453.129999999</v>
      </c>
      <c r="G169" s="125">
        <v>32574256.609999999</v>
      </c>
      <c r="H169" s="125">
        <v>28143011.859999999</v>
      </c>
      <c r="I169" s="125">
        <v>18528495.510000002</v>
      </c>
      <c r="J169" s="125">
        <v>14104619.34</v>
      </c>
      <c r="K169" s="125">
        <v>79245763.980000004</v>
      </c>
      <c r="L169" s="125"/>
      <c r="M169" s="130">
        <v>39.435420000000001</v>
      </c>
      <c r="N169" s="130">
        <v>42.531669999999998</v>
      </c>
      <c r="O169" s="130">
        <v>35.662430000000001</v>
      </c>
      <c r="P169" s="130">
        <v>32.273429999999998</v>
      </c>
      <c r="Q169" s="130">
        <v>41.132289999999998</v>
      </c>
      <c r="R169" s="130">
        <v>41.789720000000003</v>
      </c>
      <c r="S169" s="130">
        <v>41.732300000000002</v>
      </c>
      <c r="T169" s="130">
        <v>37.266370000000002</v>
      </c>
      <c r="U169" s="130">
        <v>41.506050000000002</v>
      </c>
      <c r="W169" s="123">
        <v>1989</v>
      </c>
      <c r="X169" s="123" t="s">
        <v>631</v>
      </c>
      <c r="Y169" s="125">
        <v>186023769.66</v>
      </c>
      <c r="Z169" s="125">
        <v>156953047.30000001</v>
      </c>
      <c r="AA169" s="125">
        <v>76473084.150000006</v>
      </c>
      <c r="AB169" s="125">
        <v>80479963.150000006</v>
      </c>
      <c r="AC169" s="125">
        <v>32405150.010000002</v>
      </c>
      <c r="AD169" s="125">
        <v>42826241.079999998</v>
      </c>
      <c r="AE169" s="125">
        <v>35707650.530000001</v>
      </c>
      <c r="AF169" s="125">
        <v>24612977.82</v>
      </c>
      <c r="AG169" s="125">
        <v>50471750.219999999</v>
      </c>
      <c r="AH169" s="125">
        <v>103146869.43000001</v>
      </c>
      <c r="AJ169" s="123" t="s">
        <v>541</v>
      </c>
      <c r="AK169" s="125">
        <v>251741430.00017333</v>
      </c>
      <c r="AL169" s="125">
        <v>204626429.66967002</v>
      </c>
      <c r="AM169" s="125">
        <v>100564607.00176668</v>
      </c>
      <c r="AN169" s="125">
        <v>104061822.66790001</v>
      </c>
      <c r="AO169" s="125">
        <v>38466747.000800006</v>
      </c>
      <c r="AP169" s="125">
        <v>43002649.6677</v>
      </c>
      <c r="AQ169" s="125">
        <v>39714283.331900001</v>
      </c>
      <c r="AR169" s="125">
        <v>42541928.671633333</v>
      </c>
      <c r="AS169" s="125">
        <v>88015821.32813333</v>
      </c>
      <c r="AT169" s="125">
        <v>125258861.67123334</v>
      </c>
      <c r="AV169" s="125"/>
      <c r="AW169" s="125"/>
      <c r="AX169" s="125"/>
      <c r="AY169" s="125"/>
      <c r="AZ169" s="125"/>
      <c r="BA169" s="125"/>
      <c r="BB169" s="125"/>
      <c r="BC169" s="125"/>
      <c r="BD169" s="125"/>
      <c r="BE169" s="125"/>
      <c r="BF169" s="125"/>
    </row>
    <row r="170" spans="1:58" x14ac:dyDescent="0.25">
      <c r="A170" s="127">
        <v>1989</v>
      </c>
      <c r="B170" s="125" t="s">
        <v>630</v>
      </c>
      <c r="C170" s="125">
        <v>112755811.75</v>
      </c>
      <c r="D170" s="125">
        <v>62062870.229999997</v>
      </c>
      <c r="E170" s="125">
        <v>50692941.520000003</v>
      </c>
      <c r="F170" s="125">
        <v>18829846.98</v>
      </c>
      <c r="G170" s="125">
        <v>32675703.59</v>
      </c>
      <c r="H170" s="125">
        <v>28478125.07</v>
      </c>
      <c r="I170" s="125">
        <v>18622103.039999999</v>
      </c>
      <c r="J170" s="125">
        <v>14150033.07</v>
      </c>
      <c r="K170" s="125">
        <v>79775931.700000003</v>
      </c>
      <c r="L170" s="125"/>
      <c r="M170" s="130">
        <v>39.80001</v>
      </c>
      <c r="N170" s="130">
        <v>42.85342</v>
      </c>
      <c r="O170" s="130">
        <v>36.06174</v>
      </c>
      <c r="P170" s="130">
        <v>32.996339999999996</v>
      </c>
      <c r="Q170" s="130">
        <v>41.587490000000003</v>
      </c>
      <c r="R170" s="130">
        <v>42.020510000000002</v>
      </c>
      <c r="S170" s="130">
        <v>41.760910000000003</v>
      </c>
      <c r="T170" s="130">
        <v>37.676569999999998</v>
      </c>
      <c r="U170" s="130">
        <v>41.782550000000001</v>
      </c>
      <c r="W170" s="123">
        <v>1989</v>
      </c>
      <c r="X170" s="123" t="s">
        <v>630</v>
      </c>
      <c r="Y170" s="125">
        <v>186180904.47</v>
      </c>
      <c r="Z170" s="125">
        <v>157028302.27000001</v>
      </c>
      <c r="AA170" s="125">
        <v>76520284.040000007</v>
      </c>
      <c r="AB170" s="125">
        <v>80508018.230000004</v>
      </c>
      <c r="AC170" s="125">
        <v>32345060.23</v>
      </c>
      <c r="AD170" s="125">
        <v>42867620.020000003</v>
      </c>
      <c r="AE170" s="125">
        <v>35775293.780000001</v>
      </c>
      <c r="AF170" s="125">
        <v>24667750.41</v>
      </c>
      <c r="AG170" s="125">
        <v>50525180.030000001</v>
      </c>
      <c r="AH170" s="125">
        <v>103310664.20999999</v>
      </c>
      <c r="AJ170" s="123" t="s">
        <v>542</v>
      </c>
      <c r="AK170" s="125">
        <v>252580903.00100002</v>
      </c>
      <c r="AL170" s="125">
        <v>205134328.99886668</v>
      </c>
      <c r="AM170" s="125">
        <v>100852155.6717</v>
      </c>
      <c r="AN170" s="125">
        <v>104282173.32716668</v>
      </c>
      <c r="AO170" s="125">
        <v>38488866.33533334</v>
      </c>
      <c r="AP170" s="125">
        <v>43286140.332433335</v>
      </c>
      <c r="AQ170" s="125">
        <v>39760857.994999997</v>
      </c>
      <c r="AR170" s="125">
        <v>42511646.662533335</v>
      </c>
      <c r="AS170" s="125">
        <v>88533391.675699994</v>
      </c>
      <c r="AT170" s="125">
        <v>125558644.98996665</v>
      </c>
      <c r="AV170" s="125"/>
      <c r="AW170" s="125"/>
      <c r="AX170" s="125"/>
      <c r="AY170" s="125"/>
      <c r="AZ170" s="125"/>
      <c r="BA170" s="125"/>
      <c r="BB170" s="125"/>
      <c r="BC170" s="125"/>
      <c r="BD170" s="125"/>
      <c r="BE170" s="125"/>
      <c r="BF170" s="125"/>
    </row>
    <row r="171" spans="1:58" x14ac:dyDescent="0.25">
      <c r="A171" s="127">
        <v>1989</v>
      </c>
      <c r="B171" s="125" t="s">
        <v>629</v>
      </c>
      <c r="C171" s="125">
        <v>111068614.86</v>
      </c>
      <c r="D171" s="125">
        <v>62344400.030000001</v>
      </c>
      <c r="E171" s="125">
        <v>48724214.829999998</v>
      </c>
      <c r="F171" s="125">
        <v>20531828.210000001</v>
      </c>
      <c r="G171" s="125">
        <v>31930678.390000001</v>
      </c>
      <c r="H171" s="125">
        <v>27015459.969999999</v>
      </c>
      <c r="I171" s="125">
        <v>17838222.969999999</v>
      </c>
      <c r="J171" s="125">
        <v>13752425.32</v>
      </c>
      <c r="K171" s="125">
        <v>76784361.329999998</v>
      </c>
      <c r="L171" s="125"/>
      <c r="M171" s="130">
        <v>39.881659999999997</v>
      </c>
      <c r="N171" s="130">
        <v>42.877600000000001</v>
      </c>
      <c r="O171" s="130">
        <v>36.048250000000003</v>
      </c>
      <c r="P171" s="130">
        <v>35.118470000000002</v>
      </c>
      <c r="Q171" s="130">
        <v>41.422609999999999</v>
      </c>
      <c r="R171" s="130">
        <v>41.726430000000001</v>
      </c>
      <c r="S171" s="130">
        <v>41.678699999999999</v>
      </c>
      <c r="T171" s="130">
        <v>37.460270000000001</v>
      </c>
      <c r="U171" s="130">
        <v>41.588999999999999</v>
      </c>
      <c r="W171" s="123">
        <v>1989</v>
      </c>
      <c r="X171" s="123" t="s">
        <v>629</v>
      </c>
      <c r="Y171" s="125">
        <v>186328748.05000001</v>
      </c>
      <c r="Z171" s="125">
        <v>157171397.38999999</v>
      </c>
      <c r="AA171" s="125">
        <v>76611104.969999999</v>
      </c>
      <c r="AB171" s="125">
        <v>80560292.420000002</v>
      </c>
      <c r="AC171" s="125">
        <v>32361984.579999998</v>
      </c>
      <c r="AD171" s="125">
        <v>42859505.409999996</v>
      </c>
      <c r="AE171" s="125">
        <v>35827578.539999999</v>
      </c>
      <c r="AF171" s="125">
        <v>24715133.170000002</v>
      </c>
      <c r="AG171" s="125">
        <v>50564546.350000001</v>
      </c>
      <c r="AH171" s="125">
        <v>103402217.12</v>
      </c>
      <c r="AJ171" s="123" t="s">
        <v>543</v>
      </c>
      <c r="AK171" s="125">
        <v>253180044.32223332</v>
      </c>
      <c r="AL171" s="125">
        <v>205382823.97720334</v>
      </c>
      <c r="AM171" s="125">
        <v>100983954.98953335</v>
      </c>
      <c r="AN171" s="125">
        <v>104398868.98766667</v>
      </c>
      <c r="AO171" s="125">
        <v>38468962.666033335</v>
      </c>
      <c r="AP171" s="125">
        <v>43467629.33443334</v>
      </c>
      <c r="AQ171" s="125">
        <v>39769996.323799998</v>
      </c>
      <c r="AR171" s="125">
        <v>42445832.324833333</v>
      </c>
      <c r="AS171" s="125">
        <v>89027623.673133329</v>
      </c>
      <c r="AT171" s="125">
        <v>125683457.98306668</v>
      </c>
      <c r="AV171" s="125"/>
      <c r="AW171" s="125"/>
      <c r="AX171" s="125"/>
      <c r="AY171" s="125"/>
      <c r="AZ171" s="125"/>
      <c r="BA171" s="125"/>
      <c r="BB171" s="125"/>
      <c r="BC171" s="125"/>
      <c r="BD171" s="125"/>
      <c r="BE171" s="125"/>
      <c r="BF171" s="125"/>
    </row>
    <row r="172" spans="1:58" x14ac:dyDescent="0.25">
      <c r="A172" s="127">
        <v>1989</v>
      </c>
      <c r="B172" s="125" t="s">
        <v>628</v>
      </c>
      <c r="C172" s="125">
        <v>107523406.75</v>
      </c>
      <c r="D172" s="125">
        <v>61126777.990000002</v>
      </c>
      <c r="E172" s="125">
        <v>46396628.759999998</v>
      </c>
      <c r="F172" s="125">
        <v>21152172</v>
      </c>
      <c r="G172" s="125">
        <v>31221265.879999999</v>
      </c>
      <c r="H172" s="125">
        <v>25662961.809999999</v>
      </c>
      <c r="I172" s="125">
        <v>16595455.26</v>
      </c>
      <c r="J172" s="125">
        <v>12891551.800000001</v>
      </c>
      <c r="K172" s="125">
        <v>73479682.950000003</v>
      </c>
      <c r="L172" s="125"/>
      <c r="M172" s="130">
        <v>40.13796</v>
      </c>
      <c r="N172" s="130">
        <v>43.077579999999998</v>
      </c>
      <c r="O172" s="130">
        <v>36.265070000000001</v>
      </c>
      <c r="P172" s="130">
        <v>35.643380000000001</v>
      </c>
      <c r="Q172" s="130">
        <v>41.604349999999997</v>
      </c>
      <c r="R172" s="130">
        <v>42.130420000000001</v>
      </c>
      <c r="S172" s="130">
        <v>42.014040000000001</v>
      </c>
      <c r="T172" s="130">
        <v>37.57976</v>
      </c>
      <c r="U172" s="130">
        <v>41.880609999999997</v>
      </c>
      <c r="W172" s="123">
        <v>1989</v>
      </c>
      <c r="X172" s="123" t="s">
        <v>628</v>
      </c>
      <c r="Y172" s="125">
        <v>186482514.31</v>
      </c>
      <c r="Z172" s="125">
        <v>157282929.11000001</v>
      </c>
      <c r="AA172" s="125">
        <v>76686810.760000005</v>
      </c>
      <c r="AB172" s="125">
        <v>80596118.349999994</v>
      </c>
      <c r="AC172" s="125">
        <v>32246252.710000001</v>
      </c>
      <c r="AD172" s="125">
        <v>42952106.219999999</v>
      </c>
      <c r="AE172" s="125">
        <v>35904909.200000003</v>
      </c>
      <c r="AF172" s="125">
        <v>24739667.73</v>
      </c>
      <c r="AG172" s="125">
        <v>50639578.450000003</v>
      </c>
      <c r="AH172" s="125">
        <v>103596683.15000001</v>
      </c>
      <c r="AJ172" s="123" t="s">
        <v>544</v>
      </c>
      <c r="AK172" s="125">
        <v>253855154.00046667</v>
      </c>
      <c r="AL172" s="125">
        <v>205631325.67030001</v>
      </c>
      <c r="AM172" s="125">
        <v>101116554.34333332</v>
      </c>
      <c r="AN172" s="125">
        <v>104514771.32696666</v>
      </c>
      <c r="AO172" s="125">
        <v>38422372.998233341</v>
      </c>
      <c r="AP172" s="125">
        <v>43640884.667333335</v>
      </c>
      <c r="AQ172" s="125">
        <v>39831798.006566666</v>
      </c>
      <c r="AR172" s="125">
        <v>42361546.664799996</v>
      </c>
      <c r="AS172" s="125">
        <v>89598551.66353333</v>
      </c>
      <c r="AT172" s="125">
        <v>125834229.3387</v>
      </c>
      <c r="AV172" s="125"/>
      <c r="AW172" s="125"/>
      <c r="AX172" s="125"/>
      <c r="AY172" s="125"/>
      <c r="AZ172" s="125"/>
      <c r="BA172" s="125"/>
      <c r="BB172" s="125"/>
      <c r="BC172" s="125"/>
      <c r="BD172" s="125"/>
      <c r="BE172" s="125"/>
      <c r="BF172" s="125"/>
    </row>
    <row r="173" spans="1:58" x14ac:dyDescent="0.25">
      <c r="A173" s="127">
        <v>1989</v>
      </c>
      <c r="B173" s="125" t="s">
        <v>627</v>
      </c>
      <c r="C173" s="125">
        <v>107264230.58</v>
      </c>
      <c r="D173" s="125">
        <v>60820830.939999998</v>
      </c>
      <c r="E173" s="125">
        <v>46443399.640000001</v>
      </c>
      <c r="F173" s="125">
        <v>20614927.5</v>
      </c>
      <c r="G173" s="125">
        <v>31315802.379999999</v>
      </c>
      <c r="H173" s="125">
        <v>25765145.890000001</v>
      </c>
      <c r="I173" s="125">
        <v>16774321.699999999</v>
      </c>
      <c r="J173" s="125">
        <v>12794033.109999999</v>
      </c>
      <c r="K173" s="125">
        <v>73855269.969999999</v>
      </c>
      <c r="L173" s="125"/>
      <c r="M173" s="130">
        <v>40.25656</v>
      </c>
      <c r="N173" s="130">
        <v>43.211860000000001</v>
      </c>
      <c r="O173" s="130">
        <v>36.386380000000003</v>
      </c>
      <c r="P173" s="130">
        <v>36.154910000000001</v>
      </c>
      <c r="Q173" s="130">
        <v>41.739350000000002</v>
      </c>
      <c r="R173" s="130">
        <v>41.969920000000002</v>
      </c>
      <c r="S173" s="130">
        <v>41.840119999999999</v>
      </c>
      <c r="T173" s="130">
        <v>37.709429999999998</v>
      </c>
      <c r="U173" s="130">
        <v>41.842680000000001</v>
      </c>
      <c r="W173" s="123">
        <v>1989</v>
      </c>
      <c r="X173" s="123" t="s">
        <v>627</v>
      </c>
      <c r="Y173" s="125">
        <v>186598132.13999999</v>
      </c>
      <c r="Z173" s="125">
        <v>157392907.91999999</v>
      </c>
      <c r="AA173" s="125">
        <v>76722593.890000001</v>
      </c>
      <c r="AB173" s="125">
        <v>80670314.030000001</v>
      </c>
      <c r="AC173" s="125">
        <v>32120642.41</v>
      </c>
      <c r="AD173" s="125">
        <v>42884185.159999996</v>
      </c>
      <c r="AE173" s="125">
        <v>36178681.909999996</v>
      </c>
      <c r="AF173" s="125">
        <v>24791143.640000001</v>
      </c>
      <c r="AG173" s="125">
        <v>50623479.020000003</v>
      </c>
      <c r="AH173" s="125">
        <v>103854010.70999999</v>
      </c>
      <c r="AJ173" s="123" t="s">
        <v>545</v>
      </c>
      <c r="AK173" s="125">
        <v>254534409.00223336</v>
      </c>
      <c r="AL173" s="125">
        <v>205851339.99819997</v>
      </c>
      <c r="AM173" s="125">
        <v>101235223.98646666</v>
      </c>
      <c r="AN173" s="125">
        <v>104616116.01173334</v>
      </c>
      <c r="AO173" s="125">
        <v>38357972.999366663</v>
      </c>
      <c r="AP173" s="125">
        <v>43792616.667666666</v>
      </c>
      <c r="AQ173" s="125">
        <v>39903712.331966668</v>
      </c>
      <c r="AR173" s="125">
        <v>42257820.665066667</v>
      </c>
      <c r="AS173" s="125">
        <v>90222286.338166669</v>
      </c>
      <c r="AT173" s="125">
        <v>125954149.66470002</v>
      </c>
      <c r="AV173" s="125"/>
      <c r="AW173" s="125"/>
      <c r="AX173" s="125"/>
      <c r="AY173" s="125"/>
      <c r="AZ173" s="125"/>
      <c r="BA173" s="125"/>
      <c r="BB173" s="125"/>
      <c r="BC173" s="125"/>
      <c r="BD173" s="125"/>
      <c r="BE173" s="125"/>
      <c r="BF173" s="125"/>
    </row>
    <row r="174" spans="1:58" x14ac:dyDescent="0.25">
      <c r="A174" s="127">
        <v>1989</v>
      </c>
      <c r="B174" s="125" t="s">
        <v>626</v>
      </c>
      <c r="C174" s="125">
        <v>112313689.06999999</v>
      </c>
      <c r="D174" s="125">
        <v>61655040.579999998</v>
      </c>
      <c r="E174" s="125">
        <v>50658648.490000002</v>
      </c>
      <c r="F174" s="125">
        <v>18509749.309999999</v>
      </c>
      <c r="G174" s="125">
        <v>32959363.140000001</v>
      </c>
      <c r="H174" s="125">
        <v>28462325.539999999</v>
      </c>
      <c r="I174" s="125">
        <v>18495614.93</v>
      </c>
      <c r="J174" s="125">
        <v>13886636.15</v>
      </c>
      <c r="K174" s="125">
        <v>79917303.609999999</v>
      </c>
      <c r="L174" s="125"/>
      <c r="M174" s="130">
        <v>40.127000000000002</v>
      </c>
      <c r="N174" s="130">
        <v>43.320489999999999</v>
      </c>
      <c r="O174" s="130">
        <v>36.240310000000001</v>
      </c>
      <c r="P174" s="130">
        <v>33.641240000000003</v>
      </c>
      <c r="Q174" s="130">
        <v>41.719799999999999</v>
      </c>
      <c r="R174" s="130">
        <v>42.330739999999999</v>
      </c>
      <c r="S174" s="130">
        <v>42.268560000000001</v>
      </c>
      <c r="T174" s="130">
        <v>37.622410000000002</v>
      </c>
      <c r="U174" s="130">
        <v>42.06438</v>
      </c>
      <c r="W174" s="123">
        <v>1989</v>
      </c>
      <c r="X174" s="123" t="s">
        <v>626</v>
      </c>
      <c r="Y174" s="125">
        <v>186726461.49000001</v>
      </c>
      <c r="Z174" s="125">
        <v>157490203.51999</v>
      </c>
      <c r="AA174" s="125">
        <v>76769402.049999997</v>
      </c>
      <c r="AB174" s="125">
        <v>80720801.469999999</v>
      </c>
      <c r="AC174" s="125">
        <v>32083045.280000001</v>
      </c>
      <c r="AD174" s="125">
        <v>42849533.079999998</v>
      </c>
      <c r="AE174" s="125">
        <v>36253760.740000002</v>
      </c>
      <c r="AF174" s="125">
        <v>24877481.57</v>
      </c>
      <c r="AG174" s="125">
        <v>50662640.82</v>
      </c>
      <c r="AH174" s="125">
        <v>103980775.39</v>
      </c>
      <c r="AJ174" s="123" t="s">
        <v>546</v>
      </c>
      <c r="AK174" s="125">
        <v>254247234.66013336</v>
      </c>
      <c r="AL174" s="125">
        <v>205345814.6561</v>
      </c>
      <c r="AM174" s="125">
        <v>101009911.65699999</v>
      </c>
      <c r="AN174" s="125">
        <v>104335902.99909998</v>
      </c>
      <c r="AO174" s="125">
        <v>38231311.32796666</v>
      </c>
      <c r="AP174" s="125">
        <v>43775173.663566671</v>
      </c>
      <c r="AQ174" s="125">
        <v>39794505.997900002</v>
      </c>
      <c r="AR174" s="125">
        <v>42005812.000433333</v>
      </c>
      <c r="AS174" s="125">
        <v>90440431.670266673</v>
      </c>
      <c r="AT174" s="125">
        <v>125575491.6619</v>
      </c>
      <c r="AV174" s="125"/>
      <c r="AW174" s="125"/>
      <c r="AX174" s="125"/>
      <c r="AY174" s="125"/>
      <c r="AZ174" s="125"/>
      <c r="BA174" s="125"/>
      <c r="BB174" s="125"/>
      <c r="BC174" s="125"/>
      <c r="BD174" s="125"/>
      <c r="BE174" s="125"/>
      <c r="BF174" s="125"/>
    </row>
    <row r="175" spans="1:58" x14ac:dyDescent="0.25">
      <c r="A175" s="127">
        <v>1989</v>
      </c>
      <c r="B175" s="125" t="s">
        <v>625</v>
      </c>
      <c r="C175" s="125">
        <v>113579039.28</v>
      </c>
      <c r="D175" s="125">
        <v>62197753.159999996</v>
      </c>
      <c r="E175" s="125">
        <v>51381286.119999997</v>
      </c>
      <c r="F175" s="125">
        <v>18719505.719999999</v>
      </c>
      <c r="G175" s="125">
        <v>33150098.949999999</v>
      </c>
      <c r="H175" s="125">
        <v>28910764.079999998</v>
      </c>
      <c r="I175" s="125">
        <v>18707912.18</v>
      </c>
      <c r="J175" s="125">
        <v>14090758.35</v>
      </c>
      <c r="K175" s="125">
        <v>80768775.209999993</v>
      </c>
      <c r="L175" s="125"/>
      <c r="M175" s="130">
        <v>39.586300000000001</v>
      </c>
      <c r="N175" s="130">
        <v>42.810890000000001</v>
      </c>
      <c r="O175" s="130">
        <v>35.682879999999997</v>
      </c>
      <c r="P175" s="130">
        <v>32.988900000000001</v>
      </c>
      <c r="Q175" s="130">
        <v>41.249389999999998</v>
      </c>
      <c r="R175" s="130">
        <v>41.768279999999997</v>
      </c>
      <c r="S175" s="130">
        <v>41.707900000000002</v>
      </c>
      <c r="T175" s="130">
        <v>37.144629999999999</v>
      </c>
      <c r="U175" s="130">
        <v>41.541319999999999</v>
      </c>
      <c r="W175" s="123">
        <v>1989</v>
      </c>
      <c r="X175" s="123" t="s">
        <v>625</v>
      </c>
      <c r="Y175" s="125">
        <v>186871254.06999999</v>
      </c>
      <c r="Z175" s="125">
        <v>157566948.59</v>
      </c>
      <c r="AA175" s="125">
        <v>76818903.049999997</v>
      </c>
      <c r="AB175" s="125">
        <v>80748045.540000007</v>
      </c>
      <c r="AC175" s="125">
        <v>31989461.149999999</v>
      </c>
      <c r="AD175" s="125">
        <v>42833329.299999997</v>
      </c>
      <c r="AE175" s="125">
        <v>36410742.039999999</v>
      </c>
      <c r="AF175" s="125">
        <v>24926106.359999999</v>
      </c>
      <c r="AG175" s="125">
        <v>50711615.219999999</v>
      </c>
      <c r="AH175" s="125">
        <v>104170177.7</v>
      </c>
      <c r="AJ175" s="123" t="s">
        <v>547</v>
      </c>
      <c r="AK175" s="125">
        <v>254770752.99436668</v>
      </c>
      <c r="AL175" s="125">
        <v>205498624.65923333</v>
      </c>
      <c r="AM175" s="125">
        <v>101093427.66503334</v>
      </c>
      <c r="AN175" s="125">
        <v>104405196.99420001</v>
      </c>
      <c r="AO175" s="125">
        <v>38181255.329100005</v>
      </c>
      <c r="AP175" s="125">
        <v>43905379.668066673</v>
      </c>
      <c r="AQ175" s="125">
        <v>39877823.66263333</v>
      </c>
      <c r="AR175" s="125">
        <v>41890923.996233337</v>
      </c>
      <c r="AS175" s="125">
        <v>90915370.338333324</v>
      </c>
      <c r="AT175" s="125">
        <v>125674127.32693334</v>
      </c>
      <c r="AV175" s="125"/>
      <c r="AW175" s="125"/>
      <c r="AX175" s="125"/>
      <c r="AY175" s="125"/>
      <c r="AZ175" s="125"/>
      <c r="BA175" s="125"/>
      <c r="BB175" s="125"/>
      <c r="BC175" s="125"/>
      <c r="BD175" s="125"/>
      <c r="BE175" s="125"/>
      <c r="BF175" s="125"/>
    </row>
    <row r="176" spans="1:58" x14ac:dyDescent="0.25">
      <c r="A176" s="127">
        <v>1989</v>
      </c>
      <c r="B176" s="125" t="s">
        <v>624</v>
      </c>
      <c r="C176" s="125">
        <v>113781126.22</v>
      </c>
      <c r="D176" s="125">
        <v>61979676.5</v>
      </c>
      <c r="E176" s="125">
        <v>51801449.719999999</v>
      </c>
      <c r="F176" s="125">
        <v>18582416.460000001</v>
      </c>
      <c r="G176" s="125">
        <v>33200591.43</v>
      </c>
      <c r="H176" s="125">
        <v>29021060.510000002</v>
      </c>
      <c r="I176" s="125">
        <v>18905730.140000001</v>
      </c>
      <c r="J176" s="125">
        <v>14071327.68</v>
      </c>
      <c r="K176" s="125">
        <v>81127382.079999998</v>
      </c>
      <c r="L176" s="125"/>
      <c r="M176" s="130">
        <v>39.533029999999997</v>
      </c>
      <c r="N176" s="130">
        <v>42.515079999999998</v>
      </c>
      <c r="O176" s="130">
        <v>35.965049999999998</v>
      </c>
      <c r="P176" s="130">
        <v>33.023539999999997</v>
      </c>
      <c r="Q176" s="130">
        <v>41.12576</v>
      </c>
      <c r="R176" s="130">
        <v>41.822290000000002</v>
      </c>
      <c r="S176" s="130">
        <v>41.551940000000002</v>
      </c>
      <c r="T176" s="130">
        <v>36.937449999999998</v>
      </c>
      <c r="U176" s="130">
        <v>41.474240000000002</v>
      </c>
      <c r="W176" s="123">
        <v>1989</v>
      </c>
      <c r="X176" s="123" t="s">
        <v>624</v>
      </c>
      <c r="Y176" s="125">
        <v>187016908.50999999</v>
      </c>
      <c r="Z176" s="125">
        <v>157609525.08000001</v>
      </c>
      <c r="AA176" s="125">
        <v>76840397.290000007</v>
      </c>
      <c r="AB176" s="125">
        <v>80769127.790000007</v>
      </c>
      <c r="AC176" s="125">
        <v>31923039.48</v>
      </c>
      <c r="AD176" s="125">
        <v>42839334.829999998</v>
      </c>
      <c r="AE176" s="125">
        <v>36526903.770000003</v>
      </c>
      <c r="AF176" s="125">
        <v>24982146.57</v>
      </c>
      <c r="AG176" s="125">
        <v>50745483.859999999</v>
      </c>
      <c r="AH176" s="125">
        <v>104348385.17</v>
      </c>
      <c r="AJ176" s="127" t="s">
        <v>561</v>
      </c>
      <c r="AK176" s="125">
        <v>255356704.33457002</v>
      </c>
      <c r="AL176" s="125">
        <v>205664837.99573669</v>
      </c>
      <c r="AM176" s="125">
        <v>101184943.00116666</v>
      </c>
      <c r="AN176" s="125">
        <v>104479894.99456668</v>
      </c>
      <c r="AO176" s="125">
        <v>38127651.3288</v>
      </c>
      <c r="AP176" s="125">
        <v>44024471.662699997</v>
      </c>
      <c r="AQ176" s="125">
        <v>40003969.671400003</v>
      </c>
      <c r="AR176" s="125">
        <v>41757418.335533328</v>
      </c>
      <c r="AS176" s="125">
        <v>91443193.336133346</v>
      </c>
      <c r="AT176" s="125">
        <v>125785859.66963333</v>
      </c>
      <c r="AV176" s="125"/>
      <c r="AW176" s="125"/>
      <c r="AX176" s="125"/>
      <c r="AY176" s="125"/>
      <c r="AZ176" s="125"/>
      <c r="BA176" s="125"/>
      <c r="BB176" s="125"/>
      <c r="BC176" s="125"/>
      <c r="BD176" s="125"/>
      <c r="BE176" s="125"/>
      <c r="BF176" s="125"/>
    </row>
    <row r="177" spans="1:58" x14ac:dyDescent="0.25">
      <c r="A177" s="127">
        <v>1989</v>
      </c>
      <c r="B177" s="125" t="s">
        <v>623</v>
      </c>
      <c r="C177" s="125">
        <v>113680437.94</v>
      </c>
      <c r="D177" s="125">
        <v>61951744.759999998</v>
      </c>
      <c r="E177" s="125">
        <v>51728693.18</v>
      </c>
      <c r="F177" s="125">
        <v>18253146.23</v>
      </c>
      <c r="G177" s="125">
        <v>33080151.940000001</v>
      </c>
      <c r="H177" s="125">
        <v>29253820.469999999</v>
      </c>
      <c r="I177" s="125">
        <v>18922102.77</v>
      </c>
      <c r="J177" s="125">
        <v>14171216.529999999</v>
      </c>
      <c r="K177" s="125">
        <v>81256075.180000007</v>
      </c>
      <c r="L177" s="125"/>
      <c r="M177" s="130">
        <v>39.556890000000003</v>
      </c>
      <c r="N177" s="130">
        <v>42.478580000000001</v>
      </c>
      <c r="O177" s="130">
        <v>36.057789999999997</v>
      </c>
      <c r="P177" s="130">
        <v>32.80059</v>
      </c>
      <c r="Q177" s="130">
        <v>41.277459999999998</v>
      </c>
      <c r="R177" s="130">
        <v>41.830869999999997</v>
      </c>
      <c r="S177" s="130">
        <v>41.618989999999997</v>
      </c>
      <c r="T177" s="130">
        <v>36.795310000000001</v>
      </c>
      <c r="U177" s="130">
        <v>41.556229999999999</v>
      </c>
      <c r="W177" s="123">
        <v>1989</v>
      </c>
      <c r="X177" s="123" t="s">
        <v>623</v>
      </c>
      <c r="Y177" s="125">
        <v>187164809.03999999</v>
      </c>
      <c r="Z177" s="125">
        <v>157689371.40000001</v>
      </c>
      <c r="AA177" s="125">
        <v>76893591.379999995</v>
      </c>
      <c r="AB177" s="125">
        <v>80795780.019999996</v>
      </c>
      <c r="AC177" s="125">
        <v>31941344.050000001</v>
      </c>
      <c r="AD177" s="125">
        <v>42831263.130000003</v>
      </c>
      <c r="AE177" s="125">
        <v>36568567.609999999</v>
      </c>
      <c r="AF177" s="125">
        <v>25055297.920000002</v>
      </c>
      <c r="AG177" s="125">
        <v>50768336.329999998</v>
      </c>
      <c r="AH177" s="125">
        <v>104455128.66</v>
      </c>
      <c r="AJ177" s="127" t="s">
        <v>562</v>
      </c>
      <c r="AK177" s="125">
        <v>255941385.6645</v>
      </c>
      <c r="AL177" s="125">
        <v>205771848.99866667</v>
      </c>
      <c r="AM177" s="125">
        <v>101249036.99753334</v>
      </c>
      <c r="AN177" s="125">
        <v>104522812.00113332</v>
      </c>
      <c r="AO177" s="125">
        <v>38058774.333233334</v>
      </c>
      <c r="AP177" s="125">
        <v>44128498.66223333</v>
      </c>
      <c r="AQ177" s="125">
        <v>40130372.667733334</v>
      </c>
      <c r="AR177" s="125">
        <v>41600355.999800004</v>
      </c>
      <c r="AS177" s="125">
        <v>92023384.00150001</v>
      </c>
      <c r="AT177" s="125">
        <v>125859227.32976668</v>
      </c>
      <c r="AV177" s="125"/>
      <c r="AW177" s="125"/>
      <c r="AX177" s="125"/>
      <c r="AY177" s="125"/>
      <c r="AZ177" s="125"/>
      <c r="BA177" s="125"/>
      <c r="BB177" s="125"/>
      <c r="BC177" s="125"/>
      <c r="BD177" s="125"/>
      <c r="BE177" s="125"/>
      <c r="BF177" s="125"/>
    </row>
    <row r="178" spans="1:58" x14ac:dyDescent="0.25">
      <c r="A178" s="127">
        <v>1990</v>
      </c>
      <c r="B178" s="125" t="s">
        <v>633</v>
      </c>
      <c r="C178" s="125">
        <v>112076297.27</v>
      </c>
      <c r="D178" s="125">
        <v>61208001.479999997</v>
      </c>
      <c r="E178" s="125">
        <v>50868295.789999999</v>
      </c>
      <c r="F178" s="125">
        <v>18494665.640000001</v>
      </c>
      <c r="G178" s="125">
        <v>32660220.879999999</v>
      </c>
      <c r="H178" s="125">
        <v>29166260.84</v>
      </c>
      <c r="I178" s="125">
        <v>18358098.100000001</v>
      </c>
      <c r="J178" s="125">
        <v>13397051.810000001</v>
      </c>
      <c r="K178" s="125">
        <v>80184579.819999993</v>
      </c>
      <c r="L178" s="125"/>
      <c r="M178" s="130">
        <v>39.256610000000002</v>
      </c>
      <c r="N178" s="130">
        <v>42.033940000000001</v>
      </c>
      <c r="O178" s="130">
        <v>35.914760000000001</v>
      </c>
      <c r="P178" s="130">
        <v>32.941650000000003</v>
      </c>
      <c r="Q178" s="130">
        <v>40.904769999999999</v>
      </c>
      <c r="R178" s="130">
        <v>41.367339999999999</v>
      </c>
      <c r="S178" s="130">
        <v>41.318849999999998</v>
      </c>
      <c r="T178" s="130">
        <v>36.535350000000001</v>
      </c>
      <c r="U178" s="130">
        <v>41.167819999999999</v>
      </c>
      <c r="W178" s="123">
        <v>1990</v>
      </c>
      <c r="X178" s="123" t="s">
        <v>633</v>
      </c>
      <c r="Y178" s="125">
        <v>188413055.78999999</v>
      </c>
      <c r="Z178" s="125">
        <v>159332271.08000001</v>
      </c>
      <c r="AA178" s="125">
        <v>78010139.989999995</v>
      </c>
      <c r="AB178" s="125">
        <v>81322131.090000004</v>
      </c>
      <c r="AC178" s="125">
        <v>33648629.640000001</v>
      </c>
      <c r="AD178" s="125">
        <v>43080737.75</v>
      </c>
      <c r="AE178" s="125">
        <v>37026912.310000002</v>
      </c>
      <c r="AF178" s="125">
        <v>24845115.219999999</v>
      </c>
      <c r="AG178" s="125">
        <v>49811660.869999997</v>
      </c>
      <c r="AH178" s="125">
        <v>104952765.28</v>
      </c>
      <c r="AJ178" s="129"/>
    </row>
    <row r="179" spans="1:58" x14ac:dyDescent="0.25">
      <c r="A179" s="127">
        <v>1990</v>
      </c>
      <c r="B179" s="125" t="s">
        <v>632</v>
      </c>
      <c r="C179" s="125">
        <v>112497166.06999999</v>
      </c>
      <c r="D179" s="125">
        <v>61536976.630000003</v>
      </c>
      <c r="E179" s="125">
        <v>50960189.439999998</v>
      </c>
      <c r="F179" s="125">
        <v>18740811.02</v>
      </c>
      <c r="G179" s="125">
        <v>32621369.420000002</v>
      </c>
      <c r="H179" s="125">
        <v>29345988.600000001</v>
      </c>
      <c r="I179" s="125">
        <v>18376112.719999999</v>
      </c>
      <c r="J179" s="125">
        <v>13412884.310000001</v>
      </c>
      <c r="K179" s="125">
        <v>80343470.739999995</v>
      </c>
      <c r="L179" s="125"/>
      <c r="M179" s="130">
        <v>39.059440000000002</v>
      </c>
      <c r="N179" s="130">
        <v>41.883220000000001</v>
      </c>
      <c r="O179" s="130">
        <v>35.64958</v>
      </c>
      <c r="P179" s="130">
        <v>32.34019</v>
      </c>
      <c r="Q179" s="130">
        <v>40.721739999999997</v>
      </c>
      <c r="R179" s="130">
        <v>41.207500000000003</v>
      </c>
      <c r="S179" s="130">
        <v>41.262900000000002</v>
      </c>
      <c r="T179" s="130">
        <v>36.686300000000003</v>
      </c>
      <c r="U179" s="130">
        <v>41.022939999999998</v>
      </c>
      <c r="W179" s="123">
        <v>1990</v>
      </c>
      <c r="X179" s="123" t="s">
        <v>632</v>
      </c>
      <c r="Y179" s="125">
        <v>188516261.38</v>
      </c>
      <c r="Z179" s="125">
        <v>159437177.66</v>
      </c>
      <c r="AA179" s="125">
        <v>78062952.530000001</v>
      </c>
      <c r="AB179" s="125">
        <v>81374225.129999995</v>
      </c>
      <c r="AC179" s="125">
        <v>33562762.229999997</v>
      </c>
      <c r="AD179" s="125">
        <v>43085309.939999998</v>
      </c>
      <c r="AE179" s="125">
        <v>37185422.07</v>
      </c>
      <c r="AF179" s="125">
        <v>24883985.84</v>
      </c>
      <c r="AG179" s="125">
        <v>49798781.299999997</v>
      </c>
      <c r="AH179" s="125">
        <v>105154717.84999999</v>
      </c>
      <c r="AJ179" s="129"/>
    </row>
    <row r="180" spans="1:58" x14ac:dyDescent="0.25">
      <c r="A180" s="127">
        <v>1990</v>
      </c>
      <c r="B180" s="125" t="s">
        <v>622</v>
      </c>
      <c r="C180" s="125">
        <v>113243226.26000001</v>
      </c>
      <c r="D180" s="125">
        <v>62109485.909999996</v>
      </c>
      <c r="E180" s="125">
        <v>51133740.350000001</v>
      </c>
      <c r="F180" s="125">
        <v>18918674.800000001</v>
      </c>
      <c r="G180" s="125">
        <v>32662895.960000001</v>
      </c>
      <c r="H180" s="125">
        <v>29389306.23</v>
      </c>
      <c r="I180" s="125">
        <v>18541845.850000001</v>
      </c>
      <c r="J180" s="125">
        <v>13730503.42</v>
      </c>
      <c r="K180" s="125">
        <v>80594048.040000007</v>
      </c>
      <c r="L180" s="125"/>
      <c r="M180" s="130">
        <v>39.34796</v>
      </c>
      <c r="N180" s="130">
        <v>42.21067</v>
      </c>
      <c r="O180" s="130">
        <v>35.870780000000003</v>
      </c>
      <c r="P180" s="130">
        <v>32.495759999999997</v>
      </c>
      <c r="Q180" s="130">
        <v>41.095260000000003</v>
      </c>
      <c r="R180" s="130">
        <v>41.525440000000003</v>
      </c>
      <c r="S180" s="130">
        <v>41.700769999999999</v>
      </c>
      <c r="T180" s="130">
        <v>36.794730000000001</v>
      </c>
      <c r="U180" s="130">
        <v>41.39143</v>
      </c>
      <c r="W180" s="123">
        <v>1990</v>
      </c>
      <c r="X180" s="123" t="s">
        <v>622</v>
      </c>
      <c r="Y180" s="125">
        <v>188629997.87</v>
      </c>
      <c r="Z180" s="125">
        <v>159550841.27000001</v>
      </c>
      <c r="AA180" s="125">
        <v>78109682.650000006</v>
      </c>
      <c r="AB180" s="125">
        <v>81441158.620000005</v>
      </c>
      <c r="AC180" s="125">
        <v>33574626.049999997</v>
      </c>
      <c r="AD180" s="125">
        <v>43020343.939999998</v>
      </c>
      <c r="AE180" s="125">
        <v>37292287.710000001</v>
      </c>
      <c r="AF180" s="125">
        <v>24953616.109999999</v>
      </c>
      <c r="AG180" s="125">
        <v>49789124.060000002</v>
      </c>
      <c r="AH180" s="125">
        <v>105266247.76000001</v>
      </c>
      <c r="AJ180" s="127"/>
    </row>
    <row r="181" spans="1:58" x14ac:dyDescent="0.25">
      <c r="A181" s="127">
        <v>1990</v>
      </c>
      <c r="B181" s="125" t="s">
        <v>631</v>
      </c>
      <c r="C181" s="125">
        <v>111844856.95999999</v>
      </c>
      <c r="D181" s="125">
        <v>61823784.140000001</v>
      </c>
      <c r="E181" s="125">
        <v>50021072.82</v>
      </c>
      <c r="F181" s="125">
        <v>18867248.710000001</v>
      </c>
      <c r="G181" s="125">
        <v>32469200.789999999</v>
      </c>
      <c r="H181" s="125">
        <v>28865578.539999999</v>
      </c>
      <c r="I181" s="125">
        <v>18111022.25</v>
      </c>
      <c r="J181" s="125">
        <v>13531806.67</v>
      </c>
      <c r="K181" s="125">
        <v>79445801.579999998</v>
      </c>
      <c r="L181" s="125"/>
      <c r="M181" s="130">
        <v>38.559150000000002</v>
      </c>
      <c r="N181" s="130">
        <v>41.395940000000003</v>
      </c>
      <c r="O181" s="130">
        <v>35.053019999999997</v>
      </c>
      <c r="P181" s="130">
        <v>32.391089999999998</v>
      </c>
      <c r="Q181" s="130">
        <v>40.223619999999997</v>
      </c>
      <c r="R181" s="130">
        <v>40.460250000000002</v>
      </c>
      <c r="S181" s="130">
        <v>40.656849999999999</v>
      </c>
      <c r="T181" s="130">
        <v>36.30247</v>
      </c>
      <c r="U181" s="130">
        <v>40.408360000000002</v>
      </c>
      <c r="W181" s="123">
        <v>1990</v>
      </c>
      <c r="X181" s="123" t="s">
        <v>631</v>
      </c>
      <c r="Y181" s="125">
        <v>188778181.88999999</v>
      </c>
      <c r="Z181" s="125">
        <v>159624566.59</v>
      </c>
      <c r="AA181" s="125">
        <v>78163034.650000006</v>
      </c>
      <c r="AB181" s="125">
        <v>81461531.939999998</v>
      </c>
      <c r="AC181" s="125">
        <v>33552774.530000001</v>
      </c>
      <c r="AD181" s="125">
        <v>43013168.299999997</v>
      </c>
      <c r="AE181" s="125">
        <v>37419987.289999999</v>
      </c>
      <c r="AF181" s="125">
        <v>24929921.969999999</v>
      </c>
      <c r="AG181" s="125">
        <v>49862329.799999997</v>
      </c>
      <c r="AH181" s="125">
        <v>105363077.56</v>
      </c>
      <c r="AJ181" s="127"/>
    </row>
    <row r="182" spans="1:58" x14ac:dyDescent="0.25">
      <c r="A182" s="127">
        <v>1990</v>
      </c>
      <c r="B182" s="125" t="s">
        <v>630</v>
      </c>
      <c r="C182" s="125">
        <v>114771252.16</v>
      </c>
      <c r="D182" s="125">
        <v>63114517.060000002</v>
      </c>
      <c r="E182" s="125">
        <v>51656735.100000001</v>
      </c>
      <c r="F182" s="125">
        <v>19113260</v>
      </c>
      <c r="G182" s="125">
        <v>32990783.870000001</v>
      </c>
      <c r="H182" s="125">
        <v>29939877.559999999</v>
      </c>
      <c r="I182" s="125">
        <v>18837662.859999999</v>
      </c>
      <c r="J182" s="125">
        <v>13889667.869999999</v>
      </c>
      <c r="K182" s="125">
        <v>81768324.290000007</v>
      </c>
      <c r="L182" s="125"/>
      <c r="M182" s="130">
        <v>39.61645</v>
      </c>
      <c r="N182" s="130">
        <v>42.551459999999999</v>
      </c>
      <c r="O182" s="130">
        <v>36.030430000000003</v>
      </c>
      <c r="P182" s="130">
        <v>32.95834</v>
      </c>
      <c r="Q182" s="130">
        <v>41.187559999999998</v>
      </c>
      <c r="R182" s="130">
        <v>41.729550000000003</v>
      </c>
      <c r="S182" s="130">
        <v>41.839919999999999</v>
      </c>
      <c r="T182" s="130">
        <v>37.47634</v>
      </c>
      <c r="U182" s="130">
        <v>41.536299999999997</v>
      </c>
      <c r="W182" s="123">
        <v>1990</v>
      </c>
      <c r="X182" s="123" t="s">
        <v>630</v>
      </c>
      <c r="Y182" s="125">
        <v>188912550.11000001</v>
      </c>
      <c r="Z182" s="125">
        <v>159717833.38999999</v>
      </c>
      <c r="AA182" s="125">
        <v>78219831.959999993</v>
      </c>
      <c r="AB182" s="125">
        <v>81498001.430000007</v>
      </c>
      <c r="AC182" s="125">
        <v>33475392.399999999</v>
      </c>
      <c r="AD182" s="125">
        <v>43008546.600000001</v>
      </c>
      <c r="AE182" s="125">
        <v>37559229.549999997</v>
      </c>
      <c r="AF182" s="125">
        <v>25003105.5</v>
      </c>
      <c r="AG182" s="125">
        <v>49866276.060000002</v>
      </c>
      <c r="AH182" s="125">
        <v>105570881.65000001</v>
      </c>
      <c r="AJ182" s="129"/>
    </row>
    <row r="183" spans="1:58" x14ac:dyDescent="0.25">
      <c r="A183" s="127">
        <v>1990</v>
      </c>
      <c r="B183" s="125" t="s">
        <v>629</v>
      </c>
      <c r="C183" s="125">
        <v>112696949.81999999</v>
      </c>
      <c r="D183" s="125">
        <v>63100753.5</v>
      </c>
      <c r="E183" s="125">
        <v>49596196.32</v>
      </c>
      <c r="F183" s="125">
        <v>20642886.039999999</v>
      </c>
      <c r="G183" s="125">
        <v>32145491.93</v>
      </c>
      <c r="H183" s="125">
        <v>28399749.789999999</v>
      </c>
      <c r="I183" s="125">
        <v>18133024.469999999</v>
      </c>
      <c r="J183" s="125">
        <v>13375797.59</v>
      </c>
      <c r="K183" s="125">
        <v>78678266.189999998</v>
      </c>
      <c r="L183" s="125"/>
      <c r="M183" s="130">
        <v>40.019889999999997</v>
      </c>
      <c r="N183" s="130">
        <v>42.992440000000002</v>
      </c>
      <c r="O183" s="130">
        <v>36.237940000000002</v>
      </c>
      <c r="P183" s="130">
        <v>35.341679999999997</v>
      </c>
      <c r="Q183" s="130">
        <v>41.499899999999997</v>
      </c>
      <c r="R183" s="130">
        <v>41.932459999999999</v>
      </c>
      <c r="S183" s="130">
        <v>41.707729999999998</v>
      </c>
      <c r="T183" s="130">
        <v>37.333950000000002</v>
      </c>
      <c r="U183" s="130">
        <v>41.703940000000003</v>
      </c>
      <c r="W183" s="123">
        <v>1990</v>
      </c>
      <c r="X183" s="123" t="s">
        <v>629</v>
      </c>
      <c r="Y183" s="125">
        <v>189058038</v>
      </c>
      <c r="Z183" s="125">
        <v>159805427.41999999</v>
      </c>
      <c r="AA183" s="125">
        <v>78276320.959999993</v>
      </c>
      <c r="AB183" s="125">
        <v>81529106.459999993</v>
      </c>
      <c r="AC183" s="125">
        <v>33500910.5</v>
      </c>
      <c r="AD183" s="125">
        <v>42977761.549999997</v>
      </c>
      <c r="AE183" s="125">
        <v>37612512.100000001</v>
      </c>
      <c r="AF183" s="125">
        <v>25013381.789999999</v>
      </c>
      <c r="AG183" s="125">
        <v>49953472.060000002</v>
      </c>
      <c r="AH183" s="125">
        <v>105603655.44</v>
      </c>
      <c r="AJ183" s="129"/>
    </row>
    <row r="184" spans="1:58" x14ac:dyDescent="0.25">
      <c r="A184" s="127">
        <v>1990</v>
      </c>
      <c r="B184" s="125" t="s">
        <v>628</v>
      </c>
      <c r="C184" s="125">
        <v>108973079.15000001</v>
      </c>
      <c r="D184" s="125">
        <v>61654516.340000004</v>
      </c>
      <c r="E184" s="125">
        <v>47318562.810000002</v>
      </c>
      <c r="F184" s="125">
        <v>21145381.600000001</v>
      </c>
      <c r="G184" s="125">
        <v>31027285.350000001</v>
      </c>
      <c r="H184" s="125">
        <v>27026786.120000001</v>
      </c>
      <c r="I184" s="125">
        <v>17050329.789999999</v>
      </c>
      <c r="J184" s="125">
        <v>12723296.289999999</v>
      </c>
      <c r="K184" s="125">
        <v>75104401.260000005</v>
      </c>
      <c r="L184" s="125"/>
      <c r="M184" s="130">
        <v>40.027419999999999</v>
      </c>
      <c r="N184" s="130">
        <v>42.820720000000001</v>
      </c>
      <c r="O184" s="130">
        <v>36.387839999999997</v>
      </c>
      <c r="P184" s="130">
        <v>35.739930000000001</v>
      </c>
      <c r="Q184" s="130">
        <v>41.433869999999999</v>
      </c>
      <c r="R184" s="130">
        <v>42.033659999999998</v>
      </c>
      <c r="S184" s="130">
        <v>41.681899999999999</v>
      </c>
      <c r="T184" s="130">
        <v>37.244399999999999</v>
      </c>
      <c r="U184" s="130">
        <v>41.706020000000002</v>
      </c>
      <c r="W184" s="123">
        <v>1990</v>
      </c>
      <c r="X184" s="123" t="s">
        <v>628</v>
      </c>
      <c r="Y184" s="125">
        <v>189187802.69999999</v>
      </c>
      <c r="Z184" s="125">
        <v>159903677.03999999</v>
      </c>
      <c r="AA184" s="125">
        <v>78342519.769999996</v>
      </c>
      <c r="AB184" s="125">
        <v>81561157.269999996</v>
      </c>
      <c r="AC184" s="125">
        <v>33441175.73</v>
      </c>
      <c r="AD184" s="125">
        <v>42993531.039999999</v>
      </c>
      <c r="AE184" s="125">
        <v>37693429.640000001</v>
      </c>
      <c r="AF184" s="125">
        <v>25065733.719999999</v>
      </c>
      <c r="AG184" s="125">
        <v>49993932.57</v>
      </c>
      <c r="AH184" s="125">
        <v>105752694.40000001</v>
      </c>
      <c r="AJ184" s="127"/>
    </row>
    <row r="185" spans="1:58" x14ac:dyDescent="0.25">
      <c r="A185" s="127">
        <v>1990</v>
      </c>
      <c r="B185" s="125" t="s">
        <v>627</v>
      </c>
      <c r="C185" s="125">
        <v>108769252.84</v>
      </c>
      <c r="D185" s="125">
        <v>61529302.899999999</v>
      </c>
      <c r="E185" s="125">
        <v>47239949.939999998</v>
      </c>
      <c r="F185" s="125">
        <v>20360114.960000001</v>
      </c>
      <c r="G185" s="125">
        <v>31238855.559999999</v>
      </c>
      <c r="H185" s="125">
        <v>27184210.460000001</v>
      </c>
      <c r="I185" s="125">
        <v>17212007.879999999</v>
      </c>
      <c r="J185" s="125">
        <v>12774063.98</v>
      </c>
      <c r="K185" s="125">
        <v>75635073.900000006</v>
      </c>
      <c r="L185" s="125"/>
      <c r="M185" s="130">
        <v>40.072299999999998</v>
      </c>
      <c r="N185" s="130">
        <v>42.92736</v>
      </c>
      <c r="O185" s="130">
        <v>36.353619999999999</v>
      </c>
      <c r="P185" s="130">
        <v>35.942189999999997</v>
      </c>
      <c r="Q185" s="130">
        <v>41.565330000000003</v>
      </c>
      <c r="R185" s="130">
        <v>41.833269999999999</v>
      </c>
      <c r="S185" s="130">
        <v>41.682839999999999</v>
      </c>
      <c r="T185" s="130">
        <v>37.086390000000002</v>
      </c>
      <c r="U185" s="130">
        <v>41.688369999999999</v>
      </c>
      <c r="W185" s="123">
        <v>1990</v>
      </c>
      <c r="X185" s="123" t="s">
        <v>627</v>
      </c>
      <c r="Y185" s="125">
        <v>189342476</v>
      </c>
      <c r="Z185" s="125">
        <v>160045098.75999999</v>
      </c>
      <c r="AA185" s="125">
        <v>78395643.159999996</v>
      </c>
      <c r="AB185" s="125">
        <v>81649455.599999994</v>
      </c>
      <c r="AC185" s="125">
        <v>33353269.170000002</v>
      </c>
      <c r="AD185" s="125">
        <v>43029420.939999998</v>
      </c>
      <c r="AE185" s="125">
        <v>37797854.380000003</v>
      </c>
      <c r="AF185" s="125">
        <v>25142563.530000001</v>
      </c>
      <c r="AG185" s="125">
        <v>50019367.979999997</v>
      </c>
      <c r="AH185" s="125">
        <v>105969838.84999999</v>
      </c>
      <c r="AJ185" s="127"/>
    </row>
    <row r="186" spans="1:58" x14ac:dyDescent="0.25">
      <c r="A186" s="127">
        <v>1990</v>
      </c>
      <c r="B186" s="125" t="s">
        <v>626</v>
      </c>
      <c r="C186" s="125">
        <v>114067051.45999999</v>
      </c>
      <c r="D186" s="125">
        <v>62921228.259999998</v>
      </c>
      <c r="E186" s="125">
        <v>51145823.200000003</v>
      </c>
      <c r="F186" s="125">
        <v>18797115.949999999</v>
      </c>
      <c r="G186" s="125">
        <v>32535140.32</v>
      </c>
      <c r="H186" s="125">
        <v>29934704.75</v>
      </c>
      <c r="I186" s="125">
        <v>18913829.719999999</v>
      </c>
      <c r="J186" s="125">
        <v>13886260.720000001</v>
      </c>
      <c r="K186" s="125">
        <v>81383674.790000007</v>
      </c>
      <c r="L186" s="125"/>
      <c r="M186" s="130">
        <v>39.951419999999999</v>
      </c>
      <c r="N186" s="130">
        <v>43.09</v>
      </c>
      <c r="O186" s="130">
        <v>36.090240000000001</v>
      </c>
      <c r="P186" s="130">
        <v>33.589970000000001</v>
      </c>
      <c r="Q186" s="130">
        <v>41.576210000000003</v>
      </c>
      <c r="R186" s="130">
        <v>42.015590000000003</v>
      </c>
      <c r="S186" s="130">
        <v>42.150939999999999</v>
      </c>
      <c r="T186" s="130">
        <v>37.310130000000001</v>
      </c>
      <c r="U186" s="130">
        <v>41.871400000000001</v>
      </c>
      <c r="W186" s="123">
        <v>1990</v>
      </c>
      <c r="X186" s="123" t="s">
        <v>626</v>
      </c>
      <c r="Y186" s="125">
        <v>189527849.52000001</v>
      </c>
      <c r="Z186" s="125">
        <v>160202246.19999999</v>
      </c>
      <c r="AA186" s="125">
        <v>78474790.349999994</v>
      </c>
      <c r="AB186" s="125">
        <v>81727455.849999994</v>
      </c>
      <c r="AC186" s="125">
        <v>33328618.280000001</v>
      </c>
      <c r="AD186" s="125">
        <v>42858395.390000001</v>
      </c>
      <c r="AE186" s="125">
        <v>38071641.890000001</v>
      </c>
      <c r="AF186" s="125">
        <v>25204967.98</v>
      </c>
      <c r="AG186" s="125">
        <v>50064225.979999997</v>
      </c>
      <c r="AH186" s="125">
        <v>106135005.26000001</v>
      </c>
      <c r="AJ186" s="129"/>
    </row>
    <row r="187" spans="1:58" x14ac:dyDescent="0.25">
      <c r="A187" s="127">
        <v>1990</v>
      </c>
      <c r="B187" s="125" t="s">
        <v>625</v>
      </c>
      <c r="C187" s="125">
        <v>114783175.92</v>
      </c>
      <c r="D187" s="125">
        <v>63060166.799999997</v>
      </c>
      <c r="E187" s="125">
        <v>51723009.119999997</v>
      </c>
      <c r="F187" s="125">
        <v>18896677.559999999</v>
      </c>
      <c r="G187" s="125">
        <v>32817262.289999999</v>
      </c>
      <c r="H187" s="125">
        <v>30328363.420000002</v>
      </c>
      <c r="I187" s="125">
        <v>19007032.940000001</v>
      </c>
      <c r="J187" s="125">
        <v>13733839.710000001</v>
      </c>
      <c r="K187" s="125">
        <v>82152658.650000006</v>
      </c>
      <c r="L187" s="125"/>
      <c r="M187" s="130">
        <v>39.332999999999998</v>
      </c>
      <c r="N187" s="130">
        <v>42.3581</v>
      </c>
      <c r="O187" s="130">
        <v>35.644820000000003</v>
      </c>
      <c r="P187" s="130">
        <v>32.861930000000001</v>
      </c>
      <c r="Q187" s="130">
        <v>40.861379999999997</v>
      </c>
      <c r="R187" s="130">
        <v>41.464590000000001</v>
      </c>
      <c r="S187" s="130">
        <v>41.506770000000003</v>
      </c>
      <c r="T187" s="130">
        <v>36.868980000000001</v>
      </c>
      <c r="U187" s="130">
        <v>41.233379999999997</v>
      </c>
      <c r="W187" s="123">
        <v>1990</v>
      </c>
      <c r="X187" s="123" t="s">
        <v>625</v>
      </c>
      <c r="Y187" s="125">
        <v>189710227.22</v>
      </c>
      <c r="Z187" s="125">
        <v>160339015.5</v>
      </c>
      <c r="AA187" s="125">
        <v>78569585.450000003</v>
      </c>
      <c r="AB187" s="125">
        <v>81769430.049999997</v>
      </c>
      <c r="AC187" s="125">
        <v>33240367.300000001</v>
      </c>
      <c r="AD187" s="125">
        <v>42872586.549999997</v>
      </c>
      <c r="AE187" s="125">
        <v>38223816.719999999</v>
      </c>
      <c r="AF187" s="125">
        <v>25256317.25</v>
      </c>
      <c r="AG187" s="125">
        <v>50117139.399999999</v>
      </c>
      <c r="AH187" s="125">
        <v>106352720.52</v>
      </c>
      <c r="AJ187" s="129"/>
    </row>
    <row r="188" spans="1:58" x14ac:dyDescent="0.25">
      <c r="A188" s="127">
        <v>1990</v>
      </c>
      <c r="B188" s="125" t="s">
        <v>624</v>
      </c>
      <c r="C188" s="125">
        <v>114232762.36</v>
      </c>
      <c r="D188" s="125">
        <v>62546455.609999999</v>
      </c>
      <c r="E188" s="125">
        <v>51686306.75</v>
      </c>
      <c r="F188" s="125">
        <v>18734176.879999999</v>
      </c>
      <c r="G188" s="125">
        <v>32693637.690000001</v>
      </c>
      <c r="H188" s="125">
        <v>30102961.41</v>
      </c>
      <c r="I188" s="125">
        <v>18935508.850000001</v>
      </c>
      <c r="J188" s="125">
        <v>13766477.529999999</v>
      </c>
      <c r="K188" s="125">
        <v>81732107.950000003</v>
      </c>
      <c r="L188" s="125"/>
      <c r="M188" s="130">
        <v>38.974719999999998</v>
      </c>
      <c r="N188" s="130">
        <v>41.932459999999999</v>
      </c>
      <c r="O188" s="130">
        <v>35.395499999999998</v>
      </c>
      <c r="P188" s="130">
        <v>32.510039999999996</v>
      </c>
      <c r="Q188" s="130">
        <v>40.51408</v>
      </c>
      <c r="R188" s="130">
        <v>41.018770000000004</v>
      </c>
      <c r="S188" s="130">
        <v>40.968609999999998</v>
      </c>
      <c r="T188" s="130">
        <v>36.904159999999997</v>
      </c>
      <c r="U188" s="130">
        <v>40.80527</v>
      </c>
      <c r="W188" s="123">
        <v>1990</v>
      </c>
      <c r="X188" s="123" t="s">
        <v>624</v>
      </c>
      <c r="Y188" s="125">
        <v>189871724.15000001</v>
      </c>
      <c r="Z188" s="125">
        <v>160472391.22999999</v>
      </c>
      <c r="AA188" s="125">
        <v>78631904.620000005</v>
      </c>
      <c r="AB188" s="125">
        <v>81840486.609999999</v>
      </c>
      <c r="AC188" s="125">
        <v>33215648.809999999</v>
      </c>
      <c r="AD188" s="125">
        <v>42902069.039999999</v>
      </c>
      <c r="AE188" s="125">
        <v>38296230.579999998</v>
      </c>
      <c r="AF188" s="125">
        <v>25339078.199999999</v>
      </c>
      <c r="AG188" s="125">
        <v>50118697.520000003</v>
      </c>
      <c r="AH188" s="125">
        <v>106537377.81999999</v>
      </c>
      <c r="AJ188" s="127"/>
    </row>
    <row r="189" spans="1:58" x14ac:dyDescent="0.25">
      <c r="A189" s="127">
        <v>1990</v>
      </c>
      <c r="B189" s="125" t="s">
        <v>623</v>
      </c>
      <c r="C189" s="125">
        <v>114261904.54000001</v>
      </c>
      <c r="D189" s="125">
        <v>62408616.659999996</v>
      </c>
      <c r="E189" s="125">
        <v>51853287.880000003</v>
      </c>
      <c r="F189" s="125">
        <v>18598036.050000001</v>
      </c>
      <c r="G189" s="125">
        <v>32525300.66</v>
      </c>
      <c r="H189" s="125">
        <v>30286547.989999998</v>
      </c>
      <c r="I189" s="125">
        <v>18911034.09</v>
      </c>
      <c r="J189" s="125">
        <v>13940985.75</v>
      </c>
      <c r="K189" s="125">
        <v>81722882.739999995</v>
      </c>
      <c r="L189" s="125"/>
      <c r="M189" s="130">
        <v>39.39658</v>
      </c>
      <c r="N189" s="130">
        <v>42.220660000000002</v>
      </c>
      <c r="O189" s="130">
        <v>35.997619999999998</v>
      </c>
      <c r="P189" s="130">
        <v>32.357520000000001</v>
      </c>
      <c r="Q189" s="130">
        <v>41.082169999999998</v>
      </c>
      <c r="R189" s="130">
        <v>41.596290000000003</v>
      </c>
      <c r="S189" s="130">
        <v>41.651330000000002</v>
      </c>
      <c r="T189" s="130">
        <v>37.017009999999999</v>
      </c>
      <c r="U189" s="130">
        <v>41.404409999999999</v>
      </c>
      <c r="W189" s="123">
        <v>1990</v>
      </c>
      <c r="X189" s="123" t="s">
        <v>623</v>
      </c>
      <c r="Y189" s="125">
        <v>190016726.24000001</v>
      </c>
      <c r="Z189" s="125">
        <v>160553137.43000001</v>
      </c>
      <c r="AA189" s="125">
        <v>78690446.019999996</v>
      </c>
      <c r="AB189" s="125">
        <v>81862691.409999996</v>
      </c>
      <c r="AC189" s="125">
        <v>33199834.190000001</v>
      </c>
      <c r="AD189" s="125">
        <v>42847864.810000002</v>
      </c>
      <c r="AE189" s="125">
        <v>38435900.380000003</v>
      </c>
      <c r="AF189" s="125">
        <v>25342336.140000001</v>
      </c>
      <c r="AG189" s="125">
        <v>50190790.719999999</v>
      </c>
      <c r="AH189" s="125">
        <v>106626101.33</v>
      </c>
      <c r="AJ189" s="127"/>
    </row>
    <row r="190" spans="1:58" x14ac:dyDescent="0.25">
      <c r="A190" s="127">
        <v>1991</v>
      </c>
      <c r="B190" s="125" t="s">
        <v>633</v>
      </c>
      <c r="C190" s="125">
        <v>111139635.66</v>
      </c>
      <c r="D190" s="125">
        <v>60495610.43</v>
      </c>
      <c r="E190" s="125">
        <v>50644025.229999997</v>
      </c>
      <c r="F190" s="125">
        <v>17659561.039999999</v>
      </c>
      <c r="G190" s="125">
        <v>31674369.800000001</v>
      </c>
      <c r="H190" s="125">
        <v>29960179.129999999</v>
      </c>
      <c r="I190" s="125">
        <v>18693689.190000001</v>
      </c>
      <c r="J190" s="125">
        <v>13151836.5</v>
      </c>
      <c r="K190" s="125">
        <v>80328238.120000005</v>
      </c>
      <c r="L190" s="125"/>
      <c r="M190" s="130">
        <v>39.020870000000002</v>
      </c>
      <c r="N190" s="130">
        <v>41.715029999999999</v>
      </c>
      <c r="O190" s="130">
        <v>35.802639999999997</v>
      </c>
      <c r="P190" s="130">
        <v>32.350639999999999</v>
      </c>
      <c r="Q190" s="130">
        <v>40.590420000000002</v>
      </c>
      <c r="R190" s="130">
        <v>41.028640000000003</v>
      </c>
      <c r="S190" s="130">
        <v>41.067279999999997</v>
      </c>
      <c r="T190" s="130">
        <v>36.714820000000003</v>
      </c>
      <c r="U190" s="130">
        <v>40.864840000000001</v>
      </c>
      <c r="W190" s="123">
        <v>1991</v>
      </c>
      <c r="X190" s="123" t="s">
        <v>633</v>
      </c>
      <c r="Y190" s="125">
        <v>190162903.83000001</v>
      </c>
      <c r="Z190" s="125">
        <v>160640537.77000001</v>
      </c>
      <c r="AA190" s="125">
        <v>78728423.890000001</v>
      </c>
      <c r="AB190" s="125">
        <v>81912113.879999995</v>
      </c>
      <c r="AC190" s="125">
        <v>33187449.129999999</v>
      </c>
      <c r="AD190" s="125">
        <v>42847112.240000002</v>
      </c>
      <c r="AE190" s="125">
        <v>38525700.890000001</v>
      </c>
      <c r="AF190" s="125">
        <v>25395379.140000001</v>
      </c>
      <c r="AG190" s="125">
        <v>50207262.43</v>
      </c>
      <c r="AH190" s="125">
        <v>106768192.27</v>
      </c>
      <c r="AJ190" s="129"/>
    </row>
    <row r="191" spans="1:58" x14ac:dyDescent="0.25">
      <c r="A191" s="127">
        <v>1991</v>
      </c>
      <c r="B191" s="125" t="s">
        <v>632</v>
      </c>
      <c r="C191" s="125">
        <v>111408238.25</v>
      </c>
      <c r="D191" s="125">
        <v>60554165.25</v>
      </c>
      <c r="E191" s="125">
        <v>50854073</v>
      </c>
      <c r="F191" s="125">
        <v>17716027.399999999</v>
      </c>
      <c r="G191" s="125">
        <v>31830232.210000001</v>
      </c>
      <c r="H191" s="125">
        <v>29968495.300000001</v>
      </c>
      <c r="I191" s="125">
        <v>18649545.989999998</v>
      </c>
      <c r="J191" s="125">
        <v>13243937.35</v>
      </c>
      <c r="K191" s="125">
        <v>80448273.5</v>
      </c>
      <c r="L191" s="125"/>
      <c r="M191" s="130">
        <v>38.81362</v>
      </c>
      <c r="N191" s="130">
        <v>41.635570000000001</v>
      </c>
      <c r="O191" s="130">
        <v>35.453400000000002</v>
      </c>
      <c r="P191" s="130">
        <v>31.615379999999998</v>
      </c>
      <c r="Q191" s="130">
        <v>40.344839999999998</v>
      </c>
      <c r="R191" s="130">
        <v>40.929969999999997</v>
      </c>
      <c r="S191" s="130">
        <v>41.278579999999998</v>
      </c>
      <c r="T191" s="130">
        <v>36.502400000000002</v>
      </c>
      <c r="U191" s="130">
        <v>40.779269999999997</v>
      </c>
      <c r="W191" s="123">
        <v>1991</v>
      </c>
      <c r="X191" s="123" t="s">
        <v>632</v>
      </c>
      <c r="Y191" s="125">
        <v>190270505.16</v>
      </c>
      <c r="Z191" s="125">
        <v>160710916.53999999</v>
      </c>
      <c r="AA191" s="125">
        <v>78742507.459999993</v>
      </c>
      <c r="AB191" s="125">
        <v>81968409.079999998</v>
      </c>
      <c r="AC191" s="125">
        <v>33155153.890000001</v>
      </c>
      <c r="AD191" s="125">
        <v>42831273.229999997</v>
      </c>
      <c r="AE191" s="125">
        <v>38636095.810000002</v>
      </c>
      <c r="AF191" s="125">
        <v>25429542.82</v>
      </c>
      <c r="AG191" s="125">
        <v>50218439.409999996</v>
      </c>
      <c r="AH191" s="125">
        <v>106896911.86</v>
      </c>
      <c r="AJ191" s="129"/>
    </row>
    <row r="192" spans="1:58" x14ac:dyDescent="0.25">
      <c r="A192" s="127">
        <v>1991</v>
      </c>
      <c r="B192" s="125" t="s">
        <v>622</v>
      </c>
      <c r="C192" s="125">
        <v>111910096.95</v>
      </c>
      <c r="D192" s="125">
        <v>60968067.310000002</v>
      </c>
      <c r="E192" s="125">
        <v>50942029.640000001</v>
      </c>
      <c r="F192" s="125">
        <v>17661300.149999999</v>
      </c>
      <c r="G192" s="125">
        <v>31665334.77</v>
      </c>
      <c r="H192" s="125">
        <v>30138234.890000001</v>
      </c>
      <c r="I192" s="125">
        <v>18909241.57</v>
      </c>
      <c r="J192" s="125">
        <v>13535985.57</v>
      </c>
      <c r="K192" s="125">
        <v>80712811.230000004</v>
      </c>
      <c r="L192" s="125"/>
      <c r="M192" s="130">
        <v>39.087119999999999</v>
      </c>
      <c r="N192" s="130">
        <v>41.863480000000003</v>
      </c>
      <c r="O192" s="130">
        <v>35.764330000000001</v>
      </c>
      <c r="P192" s="130">
        <v>31.835650000000001</v>
      </c>
      <c r="Q192" s="130">
        <v>40.733550000000001</v>
      </c>
      <c r="R192" s="130">
        <v>41.282470000000004</v>
      </c>
      <c r="S192" s="130">
        <v>41.377899999999997</v>
      </c>
      <c r="T192" s="130">
        <v>36.608870000000003</v>
      </c>
      <c r="U192" s="130">
        <v>41.089469999999999</v>
      </c>
      <c r="W192" s="123">
        <v>1991</v>
      </c>
      <c r="X192" s="123" t="s">
        <v>622</v>
      </c>
      <c r="Y192" s="125">
        <v>190380804.84999999</v>
      </c>
      <c r="Z192" s="125">
        <v>160798249.44</v>
      </c>
      <c r="AA192" s="125">
        <v>78801964.810000002</v>
      </c>
      <c r="AB192" s="125">
        <v>81996284.629999995</v>
      </c>
      <c r="AC192" s="125">
        <v>33136462.969999999</v>
      </c>
      <c r="AD192" s="125">
        <v>42696334.219999999</v>
      </c>
      <c r="AE192" s="125">
        <v>38854111.869999997</v>
      </c>
      <c r="AF192" s="125">
        <v>25418386.789999999</v>
      </c>
      <c r="AG192" s="125">
        <v>50275509</v>
      </c>
      <c r="AH192" s="125">
        <v>106968832.88</v>
      </c>
      <c r="AJ192" s="127"/>
    </row>
    <row r="193" spans="1:36" x14ac:dyDescent="0.25">
      <c r="A193" s="127">
        <v>1991</v>
      </c>
      <c r="B193" s="125" t="s">
        <v>631</v>
      </c>
      <c r="C193" s="125">
        <v>113189059.54000001</v>
      </c>
      <c r="D193" s="125">
        <v>61748442</v>
      </c>
      <c r="E193" s="125">
        <v>51440617.539999999</v>
      </c>
      <c r="F193" s="125">
        <v>17991114.670000002</v>
      </c>
      <c r="G193" s="125">
        <v>32121528.850000001</v>
      </c>
      <c r="H193" s="125">
        <v>30325123.960000001</v>
      </c>
      <c r="I193" s="125">
        <v>19040906.260000002</v>
      </c>
      <c r="J193" s="125">
        <v>13710385.800000001</v>
      </c>
      <c r="K193" s="125">
        <v>81487559.069999993</v>
      </c>
      <c r="L193" s="125"/>
      <c r="M193" s="130">
        <v>39.139530000000001</v>
      </c>
      <c r="N193" s="130">
        <v>41.998860000000001</v>
      </c>
      <c r="O193" s="130">
        <v>35.707250000000002</v>
      </c>
      <c r="P193" s="130">
        <v>31.97212</v>
      </c>
      <c r="Q193" s="130">
        <v>40.722580000000001</v>
      </c>
      <c r="R193" s="130">
        <v>41.249940000000002</v>
      </c>
      <c r="S193" s="130">
        <v>41.64423</v>
      </c>
      <c r="T193" s="130">
        <v>36.689529999999998</v>
      </c>
      <c r="U193" s="130">
        <v>41.134189999999997</v>
      </c>
      <c r="W193" s="123">
        <v>1991</v>
      </c>
      <c r="X193" s="123" t="s">
        <v>631</v>
      </c>
      <c r="Y193" s="125">
        <v>190516869.86000001</v>
      </c>
      <c r="Z193" s="125">
        <v>160929691.13</v>
      </c>
      <c r="AA193" s="125">
        <v>78861339.560000002</v>
      </c>
      <c r="AB193" s="125">
        <v>82068351.569999993</v>
      </c>
      <c r="AC193" s="125">
        <v>33161443.870000001</v>
      </c>
      <c r="AD193" s="125">
        <v>42639917.810000002</v>
      </c>
      <c r="AE193" s="125">
        <v>38962917.920000002</v>
      </c>
      <c r="AF193" s="125">
        <v>25495172.079999998</v>
      </c>
      <c r="AG193" s="125">
        <v>50257418.18</v>
      </c>
      <c r="AH193" s="125">
        <v>107098007.81</v>
      </c>
      <c r="AJ193" s="127"/>
    </row>
    <row r="194" spans="1:36" x14ac:dyDescent="0.25">
      <c r="A194" s="127">
        <v>1991</v>
      </c>
      <c r="B194" s="125" t="s">
        <v>630</v>
      </c>
      <c r="C194" s="125">
        <v>113087688.16</v>
      </c>
      <c r="D194" s="125">
        <v>61940481.689999998</v>
      </c>
      <c r="E194" s="125">
        <v>51147206.469999999</v>
      </c>
      <c r="F194" s="125">
        <v>17868484.27</v>
      </c>
      <c r="G194" s="125">
        <v>32102653.879999999</v>
      </c>
      <c r="H194" s="125">
        <v>30515464.190000001</v>
      </c>
      <c r="I194" s="125">
        <v>19061805.699999999</v>
      </c>
      <c r="J194" s="125">
        <v>13539280.119999999</v>
      </c>
      <c r="K194" s="125">
        <v>81679923.769999996</v>
      </c>
      <c r="L194" s="125"/>
      <c r="M194" s="130">
        <v>39.504890000000003</v>
      </c>
      <c r="N194" s="130">
        <v>42.44491</v>
      </c>
      <c r="O194" s="130">
        <v>35.944459999999999</v>
      </c>
      <c r="P194" s="130">
        <v>32.863160000000001</v>
      </c>
      <c r="Q194" s="130">
        <v>41.073569999999997</v>
      </c>
      <c r="R194" s="130">
        <v>41.530560000000001</v>
      </c>
      <c r="S194" s="130">
        <v>41.630890000000001</v>
      </c>
      <c r="T194" s="130">
        <v>36.992159999999998</v>
      </c>
      <c r="U194" s="130">
        <v>41.374360000000003</v>
      </c>
      <c r="W194" s="123">
        <v>1991</v>
      </c>
      <c r="X194" s="123" t="s">
        <v>630</v>
      </c>
      <c r="Y194" s="125">
        <v>190649756.34999999</v>
      </c>
      <c r="Z194" s="125">
        <v>161023818.41</v>
      </c>
      <c r="AA194" s="125">
        <v>78921487.120000005</v>
      </c>
      <c r="AB194" s="125">
        <v>82102331.290000007</v>
      </c>
      <c r="AC194" s="125">
        <v>33049332.120000001</v>
      </c>
      <c r="AD194" s="125">
        <v>42731520.25</v>
      </c>
      <c r="AE194" s="125">
        <v>39050281.049999997</v>
      </c>
      <c r="AF194" s="125">
        <v>25506612.920000002</v>
      </c>
      <c r="AG194" s="125">
        <v>50312010.009999998</v>
      </c>
      <c r="AH194" s="125">
        <v>107288414.22</v>
      </c>
      <c r="AJ194" s="129"/>
    </row>
    <row r="195" spans="1:36" x14ac:dyDescent="0.25">
      <c r="A195" s="127">
        <v>1991</v>
      </c>
      <c r="B195" s="125" t="s">
        <v>629</v>
      </c>
      <c r="C195" s="125">
        <v>111504376.29000001</v>
      </c>
      <c r="D195" s="125">
        <v>62021849.920000002</v>
      </c>
      <c r="E195" s="125">
        <v>49482526.369999997</v>
      </c>
      <c r="F195" s="125">
        <v>19310146.98</v>
      </c>
      <c r="G195" s="125">
        <v>31190446.989999998</v>
      </c>
      <c r="H195" s="125">
        <v>29324629.440000001</v>
      </c>
      <c r="I195" s="125">
        <v>18400930.609999999</v>
      </c>
      <c r="J195" s="125">
        <v>13278222.27</v>
      </c>
      <c r="K195" s="125">
        <v>78916007.040000007</v>
      </c>
      <c r="L195" s="125"/>
      <c r="M195" s="130">
        <v>39.634770000000003</v>
      </c>
      <c r="N195" s="130">
        <v>42.474710000000002</v>
      </c>
      <c r="O195" s="130">
        <v>36.075159999999997</v>
      </c>
      <c r="P195" s="130">
        <v>34.565049999999999</v>
      </c>
      <c r="Q195" s="130">
        <v>41.03951</v>
      </c>
      <c r="R195" s="130">
        <v>41.526440000000001</v>
      </c>
      <c r="S195" s="130">
        <v>41.570700000000002</v>
      </c>
      <c r="T195" s="130">
        <v>36.847290000000001</v>
      </c>
      <c r="U195" s="130">
        <v>41.344299999999997</v>
      </c>
      <c r="W195" s="123">
        <v>1991</v>
      </c>
      <c r="X195" s="123" t="s">
        <v>629</v>
      </c>
      <c r="Y195" s="125">
        <v>190799594.94</v>
      </c>
      <c r="Z195" s="125">
        <v>161147800.28</v>
      </c>
      <c r="AA195" s="125">
        <v>78995904.260000005</v>
      </c>
      <c r="AB195" s="125">
        <v>82151896.019999996</v>
      </c>
      <c r="AC195" s="125">
        <v>33048603.780000001</v>
      </c>
      <c r="AD195" s="125">
        <v>42766646.560000002</v>
      </c>
      <c r="AE195" s="125">
        <v>39083102.710000001</v>
      </c>
      <c r="AF195" s="125">
        <v>25565212.550000001</v>
      </c>
      <c r="AG195" s="125">
        <v>50336029.340000004</v>
      </c>
      <c r="AH195" s="125">
        <v>107414961.81999999</v>
      </c>
      <c r="AJ195" s="129"/>
    </row>
    <row r="196" spans="1:36" x14ac:dyDescent="0.25">
      <c r="A196" s="127">
        <v>1991</v>
      </c>
      <c r="B196" s="125" t="s">
        <v>628</v>
      </c>
      <c r="C196" s="125">
        <v>107815167.5</v>
      </c>
      <c r="D196" s="125">
        <v>60834596.979999997</v>
      </c>
      <c r="E196" s="125">
        <v>46980570.520000003</v>
      </c>
      <c r="F196" s="125">
        <v>19954909.379999999</v>
      </c>
      <c r="G196" s="125">
        <v>30187052.059999999</v>
      </c>
      <c r="H196" s="125">
        <v>27916495.84</v>
      </c>
      <c r="I196" s="125">
        <v>17318806.039999999</v>
      </c>
      <c r="J196" s="125">
        <v>12437904.18</v>
      </c>
      <c r="K196" s="125">
        <v>75422353.939999998</v>
      </c>
      <c r="L196" s="125"/>
      <c r="M196" s="130">
        <v>39.755479999999999</v>
      </c>
      <c r="N196" s="130">
        <v>42.567529999999998</v>
      </c>
      <c r="O196" s="130">
        <v>36.114190000000001</v>
      </c>
      <c r="P196" s="130">
        <v>35.216859999999997</v>
      </c>
      <c r="Q196" s="130">
        <v>41.105020000000003</v>
      </c>
      <c r="R196" s="130">
        <v>41.583159999999999</v>
      </c>
      <c r="S196" s="130">
        <v>41.605089999999997</v>
      </c>
      <c r="T196" s="130">
        <v>37.084110000000003</v>
      </c>
      <c r="U196" s="130">
        <v>41.396819999999998</v>
      </c>
      <c r="W196" s="123">
        <v>1991</v>
      </c>
      <c r="X196" s="123" t="s">
        <v>628</v>
      </c>
      <c r="Y196" s="125">
        <v>190945970.5</v>
      </c>
      <c r="Z196" s="125">
        <v>161217666.66</v>
      </c>
      <c r="AA196" s="125">
        <v>79016265.549999997</v>
      </c>
      <c r="AB196" s="125">
        <v>82201401.109999999</v>
      </c>
      <c r="AC196" s="125">
        <v>32932149.969999999</v>
      </c>
      <c r="AD196" s="125">
        <v>42780949.789999999</v>
      </c>
      <c r="AE196" s="125">
        <v>39226768.170000002</v>
      </c>
      <c r="AF196" s="125">
        <v>25592380.260000002</v>
      </c>
      <c r="AG196" s="125">
        <v>50413722.310000002</v>
      </c>
      <c r="AH196" s="125">
        <v>107600098.22</v>
      </c>
      <c r="AJ196" s="127"/>
    </row>
    <row r="197" spans="1:36" x14ac:dyDescent="0.25">
      <c r="A197" s="127">
        <v>1991</v>
      </c>
      <c r="B197" s="125" t="s">
        <v>627</v>
      </c>
      <c r="C197" s="125">
        <v>107796494.79000001</v>
      </c>
      <c r="D197" s="125">
        <v>60759343.75</v>
      </c>
      <c r="E197" s="125">
        <v>47037151.039999999</v>
      </c>
      <c r="F197" s="125">
        <v>19187902.32</v>
      </c>
      <c r="G197" s="125">
        <v>30518717.16</v>
      </c>
      <c r="H197" s="125">
        <v>28098055.620000001</v>
      </c>
      <c r="I197" s="125">
        <v>17514018.32</v>
      </c>
      <c r="J197" s="125">
        <v>12477801.369999999</v>
      </c>
      <c r="K197" s="125">
        <v>76130791.099999994</v>
      </c>
      <c r="L197" s="125"/>
      <c r="M197" s="130">
        <v>39.822809999999997</v>
      </c>
      <c r="N197" s="130">
        <v>42.54186</v>
      </c>
      <c r="O197" s="130">
        <v>36.31053</v>
      </c>
      <c r="P197" s="130">
        <v>35.290329999999997</v>
      </c>
      <c r="Q197" s="130">
        <v>41.140819999999998</v>
      </c>
      <c r="R197" s="130">
        <v>41.544730000000001</v>
      </c>
      <c r="S197" s="130">
        <v>41.522219999999997</v>
      </c>
      <c r="T197" s="130">
        <v>37.306220000000003</v>
      </c>
      <c r="U197" s="130">
        <v>41.37764</v>
      </c>
      <c r="W197" s="123">
        <v>1991</v>
      </c>
      <c r="X197" s="123" t="s">
        <v>627</v>
      </c>
      <c r="Y197" s="125">
        <v>191115851.75</v>
      </c>
      <c r="Z197" s="125">
        <v>161352944.71000001</v>
      </c>
      <c r="AA197" s="125">
        <v>79083843.090000004</v>
      </c>
      <c r="AB197" s="125">
        <v>82269101.620000005</v>
      </c>
      <c r="AC197" s="125">
        <v>32975366.829999998</v>
      </c>
      <c r="AD197" s="125">
        <v>42725968.560000002</v>
      </c>
      <c r="AE197" s="125">
        <v>39267852.850000001</v>
      </c>
      <c r="AF197" s="125">
        <v>25692932.079999998</v>
      </c>
      <c r="AG197" s="125">
        <v>50453731.43</v>
      </c>
      <c r="AH197" s="125">
        <v>107686753.48999999</v>
      </c>
      <c r="AJ197" s="127"/>
    </row>
    <row r="198" spans="1:36" x14ac:dyDescent="0.25">
      <c r="A198" s="127">
        <v>1991</v>
      </c>
      <c r="B198" s="125" t="s">
        <v>626</v>
      </c>
      <c r="C198" s="125">
        <v>113293669.68000001</v>
      </c>
      <c r="D198" s="125">
        <v>62317324.979999997</v>
      </c>
      <c r="E198" s="125">
        <v>50976344.700000003</v>
      </c>
      <c r="F198" s="125">
        <v>17887710.739999998</v>
      </c>
      <c r="G198" s="125">
        <v>31740012.390000001</v>
      </c>
      <c r="H198" s="125">
        <v>30774452.93</v>
      </c>
      <c r="I198" s="125">
        <v>19209232.800000001</v>
      </c>
      <c r="J198" s="125">
        <v>13682260.82</v>
      </c>
      <c r="K198" s="125">
        <v>81723698.120000005</v>
      </c>
      <c r="L198" s="125"/>
      <c r="M198" s="130">
        <v>39.590420000000002</v>
      </c>
      <c r="N198" s="130">
        <v>42.504539999999999</v>
      </c>
      <c r="O198" s="130">
        <v>36.027979999999999</v>
      </c>
      <c r="P198" s="130">
        <v>32.860750000000003</v>
      </c>
      <c r="Q198" s="130">
        <v>41.020580000000002</v>
      </c>
      <c r="R198" s="130">
        <v>41.652239999999999</v>
      </c>
      <c r="S198" s="130">
        <v>42.151980000000002</v>
      </c>
      <c r="T198" s="130">
        <v>36.837090000000003</v>
      </c>
      <c r="U198" s="130">
        <v>41.524380000000001</v>
      </c>
      <c r="W198" s="123">
        <v>1991</v>
      </c>
      <c r="X198" s="123" t="s">
        <v>626</v>
      </c>
      <c r="Y198" s="125">
        <v>191302037.03999999</v>
      </c>
      <c r="Z198" s="125">
        <v>161531458.21000001</v>
      </c>
      <c r="AA198" s="125">
        <v>79176315.780000001</v>
      </c>
      <c r="AB198" s="125">
        <v>82355142.430000007</v>
      </c>
      <c r="AC198" s="125">
        <v>33001976.120000001</v>
      </c>
      <c r="AD198" s="125">
        <v>42645873.369999997</v>
      </c>
      <c r="AE198" s="125">
        <v>39333532.759999998</v>
      </c>
      <c r="AF198" s="125">
        <v>25865672.329999998</v>
      </c>
      <c r="AG198" s="125">
        <v>50454982.460000001</v>
      </c>
      <c r="AH198" s="125">
        <v>107845078.45999999</v>
      </c>
      <c r="AJ198" s="129"/>
    </row>
    <row r="199" spans="1:36" x14ac:dyDescent="0.25">
      <c r="A199" s="127">
        <v>1991</v>
      </c>
      <c r="B199" s="125" t="s">
        <v>625</v>
      </c>
      <c r="C199" s="125">
        <v>113979573.48</v>
      </c>
      <c r="D199" s="125">
        <v>62370267.090000004</v>
      </c>
      <c r="E199" s="125">
        <v>51609306.390000001</v>
      </c>
      <c r="F199" s="125">
        <v>18101871.350000001</v>
      </c>
      <c r="G199" s="125">
        <v>32037069.84</v>
      </c>
      <c r="H199" s="125">
        <v>30976621.309999999</v>
      </c>
      <c r="I199" s="125">
        <v>19292544.690000001</v>
      </c>
      <c r="J199" s="125">
        <v>13571466.289999999</v>
      </c>
      <c r="K199" s="125">
        <v>82306235.840000004</v>
      </c>
      <c r="L199" s="125"/>
      <c r="M199" s="130">
        <v>39.582680000000003</v>
      </c>
      <c r="N199" s="130">
        <v>42.518070000000002</v>
      </c>
      <c r="O199" s="130">
        <v>36.035229999999999</v>
      </c>
      <c r="P199" s="130">
        <v>32.318559999999998</v>
      </c>
      <c r="Q199" s="130">
        <v>41.159480000000002</v>
      </c>
      <c r="R199" s="130">
        <v>41.674979999999998</v>
      </c>
      <c r="S199" s="130">
        <v>42.01003</v>
      </c>
      <c r="T199" s="130">
        <v>37.323239999999998</v>
      </c>
      <c r="U199" s="130">
        <v>41.552860000000003</v>
      </c>
      <c r="W199" s="123">
        <v>1991</v>
      </c>
      <c r="X199" s="123" t="s">
        <v>625</v>
      </c>
      <c r="Y199" s="125">
        <v>191496948.87</v>
      </c>
      <c r="Z199" s="125">
        <v>161661648.06</v>
      </c>
      <c r="AA199" s="125">
        <v>79253703.150000006</v>
      </c>
      <c r="AB199" s="125">
        <v>82407944.909999996</v>
      </c>
      <c r="AC199" s="125">
        <v>33003809.760000002</v>
      </c>
      <c r="AD199" s="125">
        <v>42548399.189999998</v>
      </c>
      <c r="AE199" s="125">
        <v>39428359.68</v>
      </c>
      <c r="AF199" s="125">
        <v>26004985.370000001</v>
      </c>
      <c r="AG199" s="125">
        <v>50511394.869999997</v>
      </c>
      <c r="AH199" s="125">
        <v>107981744.23999999</v>
      </c>
      <c r="AJ199" s="129"/>
    </row>
    <row r="200" spans="1:36" x14ac:dyDescent="0.25">
      <c r="A200" s="127">
        <v>1991</v>
      </c>
      <c r="B200" s="125" t="s">
        <v>624</v>
      </c>
      <c r="C200" s="125">
        <v>114198997.06999999</v>
      </c>
      <c r="D200" s="125">
        <v>62195077.579999998</v>
      </c>
      <c r="E200" s="125">
        <v>52003919.490000002</v>
      </c>
      <c r="F200" s="125">
        <v>17981966.370000001</v>
      </c>
      <c r="G200" s="125">
        <v>32087709.16</v>
      </c>
      <c r="H200" s="125">
        <v>31160100.140000001</v>
      </c>
      <c r="I200" s="125">
        <v>19416191.359999999</v>
      </c>
      <c r="J200" s="125">
        <v>13553030.039999999</v>
      </c>
      <c r="K200" s="125">
        <v>82664000.659999996</v>
      </c>
      <c r="L200" s="125"/>
      <c r="M200" s="130">
        <v>38.762799999999999</v>
      </c>
      <c r="N200" s="130">
        <v>41.689039999999999</v>
      </c>
      <c r="O200" s="130">
        <v>35.263120000000001</v>
      </c>
      <c r="P200" s="130">
        <v>31.52441</v>
      </c>
      <c r="Q200" s="130">
        <v>40.359839999999998</v>
      </c>
      <c r="R200" s="130">
        <v>40.85857</v>
      </c>
      <c r="S200" s="130">
        <v>41.136119999999998</v>
      </c>
      <c r="T200" s="130">
        <v>36.367049999999999</v>
      </c>
      <c r="U200" s="130">
        <v>40.730170000000001</v>
      </c>
      <c r="W200" s="123">
        <v>1991</v>
      </c>
      <c r="X200" s="123" t="s">
        <v>624</v>
      </c>
      <c r="Y200" s="125">
        <v>191656838.56999999</v>
      </c>
      <c r="Z200" s="125">
        <v>161805771.59</v>
      </c>
      <c r="AA200" s="125">
        <v>79330694.25</v>
      </c>
      <c r="AB200" s="125">
        <v>82475077.340000004</v>
      </c>
      <c r="AC200" s="125">
        <v>32939625.210000001</v>
      </c>
      <c r="AD200" s="125">
        <v>42537520.520000003</v>
      </c>
      <c r="AE200" s="125">
        <v>39471538.619999997</v>
      </c>
      <c r="AF200" s="125">
        <v>26213493.739999998</v>
      </c>
      <c r="AG200" s="125">
        <v>50494660.479999997</v>
      </c>
      <c r="AH200" s="125">
        <v>108222552.88</v>
      </c>
      <c r="AJ200" s="127"/>
    </row>
    <row r="201" spans="1:36" x14ac:dyDescent="0.25">
      <c r="A201" s="127">
        <v>1991</v>
      </c>
      <c r="B201" s="125" t="s">
        <v>623</v>
      </c>
      <c r="C201" s="125">
        <v>113241615.40000001</v>
      </c>
      <c r="D201" s="125">
        <v>61389435.719999999</v>
      </c>
      <c r="E201" s="125">
        <v>51852179.68</v>
      </c>
      <c r="F201" s="125">
        <v>17664467.859999999</v>
      </c>
      <c r="G201" s="125">
        <v>31851330.850000001</v>
      </c>
      <c r="H201" s="125">
        <v>30838903.050000001</v>
      </c>
      <c r="I201" s="125">
        <v>19424306.649999999</v>
      </c>
      <c r="J201" s="125">
        <v>13462606.99</v>
      </c>
      <c r="K201" s="125">
        <v>82114540.549999997</v>
      </c>
      <c r="L201" s="125"/>
      <c r="M201" s="130">
        <v>39.134500000000003</v>
      </c>
      <c r="N201" s="130">
        <v>41.798279999999998</v>
      </c>
      <c r="O201" s="130">
        <v>35.98077</v>
      </c>
      <c r="P201" s="130">
        <v>31.72841</v>
      </c>
      <c r="Q201" s="130">
        <v>40.633220000000001</v>
      </c>
      <c r="R201" s="130">
        <v>41.178049999999999</v>
      </c>
      <c r="S201" s="130">
        <v>41.733330000000002</v>
      </c>
      <c r="T201" s="130">
        <v>36.875439999999998</v>
      </c>
      <c r="U201" s="130">
        <v>41.09807</v>
      </c>
      <c r="W201" s="123">
        <v>1991</v>
      </c>
      <c r="X201" s="123" t="s">
        <v>623</v>
      </c>
      <c r="Y201" s="125">
        <v>191798465.13</v>
      </c>
      <c r="Z201" s="125">
        <v>161907179.43000001</v>
      </c>
      <c r="AA201" s="125">
        <v>79396397.359999999</v>
      </c>
      <c r="AB201" s="125">
        <v>82510782.069999993</v>
      </c>
      <c r="AC201" s="125">
        <v>32855786.530000001</v>
      </c>
      <c r="AD201" s="125">
        <v>42522505.219999999</v>
      </c>
      <c r="AE201" s="125">
        <v>39523080.25</v>
      </c>
      <c r="AF201" s="125">
        <v>26337759.710000001</v>
      </c>
      <c r="AG201" s="125">
        <v>50559333.420000002</v>
      </c>
      <c r="AH201" s="125">
        <v>108383345.18000001</v>
      </c>
      <c r="AJ201" s="127"/>
    </row>
    <row r="202" spans="1:36" x14ac:dyDescent="0.25">
      <c r="A202" s="127">
        <v>1992</v>
      </c>
      <c r="B202" s="125" t="s">
        <v>633</v>
      </c>
      <c r="C202" s="125">
        <v>111374698.77</v>
      </c>
      <c r="D202" s="125">
        <v>60080800.960000001</v>
      </c>
      <c r="E202" s="125">
        <v>51293897.810000002</v>
      </c>
      <c r="F202" s="125">
        <v>16873950.109999999</v>
      </c>
      <c r="G202" s="125">
        <v>31253858.440000001</v>
      </c>
      <c r="H202" s="125">
        <v>30509257.34</v>
      </c>
      <c r="I202" s="125">
        <v>19391532.09</v>
      </c>
      <c r="J202" s="125">
        <v>13346100.789999999</v>
      </c>
      <c r="K202" s="125">
        <v>81154647.870000005</v>
      </c>
      <c r="L202" s="125"/>
      <c r="M202" s="130">
        <v>39.014780000000002</v>
      </c>
      <c r="N202" s="130">
        <v>41.671010000000003</v>
      </c>
      <c r="O202" s="130">
        <v>35.903530000000003</v>
      </c>
      <c r="P202" s="130">
        <v>31.695699999999999</v>
      </c>
      <c r="Q202" s="130">
        <v>40.611559999999997</v>
      </c>
      <c r="R202" s="130">
        <v>41.063079999999999</v>
      </c>
      <c r="S202" s="130">
        <v>41.141080000000002</v>
      </c>
      <c r="T202" s="130">
        <v>36.757339999999999</v>
      </c>
      <c r="U202" s="130">
        <v>40.907829999999997</v>
      </c>
      <c r="W202" s="123">
        <v>1992</v>
      </c>
      <c r="X202" s="123" t="s">
        <v>633</v>
      </c>
      <c r="Y202" s="125">
        <v>191952818.30000001</v>
      </c>
      <c r="Z202" s="125">
        <v>161979674.91</v>
      </c>
      <c r="AA202" s="125">
        <v>79421525.620000005</v>
      </c>
      <c r="AB202" s="125">
        <v>82558149.290000007</v>
      </c>
      <c r="AC202" s="125">
        <v>32798248.600000001</v>
      </c>
      <c r="AD202" s="125">
        <v>42476458.539999999</v>
      </c>
      <c r="AE202" s="125">
        <v>39594945.710000001</v>
      </c>
      <c r="AF202" s="125">
        <v>26451374.010000002</v>
      </c>
      <c r="AG202" s="125">
        <v>50631791.439999998</v>
      </c>
      <c r="AH202" s="125">
        <v>108522778.26000001</v>
      </c>
      <c r="AJ202" s="129"/>
    </row>
    <row r="203" spans="1:36" x14ac:dyDescent="0.25">
      <c r="A203" s="127">
        <v>1992</v>
      </c>
      <c r="B203" s="125" t="s">
        <v>632</v>
      </c>
      <c r="C203" s="125">
        <v>111530670.23</v>
      </c>
      <c r="D203" s="125">
        <v>60129942.560000002</v>
      </c>
      <c r="E203" s="125">
        <v>51400727.670000002</v>
      </c>
      <c r="F203" s="125">
        <v>16969513.789999999</v>
      </c>
      <c r="G203" s="125">
        <v>31367467.32</v>
      </c>
      <c r="H203" s="125">
        <v>30357446.920000002</v>
      </c>
      <c r="I203" s="125">
        <v>19486858.079999998</v>
      </c>
      <c r="J203" s="125">
        <v>13349384.119999999</v>
      </c>
      <c r="K203" s="125">
        <v>81211772.319999993</v>
      </c>
      <c r="L203" s="125"/>
      <c r="M203" s="130">
        <v>38.975490000000001</v>
      </c>
      <c r="N203" s="130">
        <v>41.70731</v>
      </c>
      <c r="O203" s="130">
        <v>35.779730000000001</v>
      </c>
      <c r="P203" s="130">
        <v>31.615490000000001</v>
      </c>
      <c r="Q203" s="130">
        <v>40.648620000000001</v>
      </c>
      <c r="R203" s="130">
        <v>40.961550000000003</v>
      </c>
      <c r="S203" s="130">
        <v>41.257440000000003</v>
      </c>
      <c r="T203" s="130">
        <v>36.552439999999997</v>
      </c>
      <c r="U203" s="130">
        <v>40.911679999999997</v>
      </c>
      <c r="W203" s="123">
        <v>1992</v>
      </c>
      <c r="X203" s="123" t="s">
        <v>632</v>
      </c>
      <c r="Y203" s="125">
        <v>192067263.25</v>
      </c>
      <c r="Z203" s="125">
        <v>162064826.43000001</v>
      </c>
      <c r="AA203" s="125">
        <v>79462645.189999998</v>
      </c>
      <c r="AB203" s="125">
        <v>82602181.239999995</v>
      </c>
      <c r="AC203" s="125">
        <v>32619894.670000002</v>
      </c>
      <c r="AD203" s="125">
        <v>42571621.689999998</v>
      </c>
      <c r="AE203" s="125">
        <v>39619912.539999999</v>
      </c>
      <c r="AF203" s="125">
        <v>26604020.859999999</v>
      </c>
      <c r="AG203" s="125">
        <v>50651813.490000002</v>
      </c>
      <c r="AH203" s="125">
        <v>108795555.09</v>
      </c>
      <c r="AJ203" s="129"/>
    </row>
    <row r="204" spans="1:36" x14ac:dyDescent="0.25">
      <c r="A204" s="127">
        <v>1992</v>
      </c>
      <c r="B204" s="125" t="s">
        <v>622</v>
      </c>
      <c r="C204" s="125">
        <v>112458635.52</v>
      </c>
      <c r="D204" s="125">
        <v>60887660.380000003</v>
      </c>
      <c r="E204" s="125">
        <v>51570975.140000001</v>
      </c>
      <c r="F204" s="125">
        <v>17059251.670000002</v>
      </c>
      <c r="G204" s="125">
        <v>31298081.109999999</v>
      </c>
      <c r="H204" s="125">
        <v>30684086.300000001</v>
      </c>
      <c r="I204" s="125">
        <v>19774187.82</v>
      </c>
      <c r="J204" s="125">
        <v>13643028.619999999</v>
      </c>
      <c r="K204" s="125">
        <v>81756355.230000004</v>
      </c>
      <c r="L204" s="125"/>
      <c r="M204" s="130">
        <v>39.246810000000004</v>
      </c>
      <c r="N204" s="130">
        <v>41.979439999999997</v>
      </c>
      <c r="O204" s="130">
        <v>36.020510000000002</v>
      </c>
      <c r="P204" s="130">
        <v>31.989339999999999</v>
      </c>
      <c r="Q204" s="130">
        <v>40.946399999999997</v>
      </c>
      <c r="R204" s="130">
        <v>41.272269999999999</v>
      </c>
      <c r="S204" s="130">
        <v>41.54318</v>
      </c>
      <c r="T204" s="130">
        <v>36.538820000000001</v>
      </c>
      <c r="U204" s="130">
        <v>41.213039999999999</v>
      </c>
      <c r="W204" s="123">
        <v>1992</v>
      </c>
      <c r="X204" s="123" t="s">
        <v>622</v>
      </c>
      <c r="Y204" s="125">
        <v>192203511.69999999</v>
      </c>
      <c r="Z204" s="125">
        <v>162155400.47</v>
      </c>
      <c r="AA204" s="125">
        <v>79524644.069999993</v>
      </c>
      <c r="AB204" s="125">
        <v>82630756.400000006</v>
      </c>
      <c r="AC204" s="125">
        <v>32668129.600000001</v>
      </c>
      <c r="AD204" s="125">
        <v>42450200.75</v>
      </c>
      <c r="AE204" s="125">
        <v>39674693.509999998</v>
      </c>
      <c r="AF204" s="125">
        <v>26717867.600000001</v>
      </c>
      <c r="AG204" s="125">
        <v>50692620.240000002</v>
      </c>
      <c r="AH204" s="125">
        <v>108842761.86</v>
      </c>
      <c r="AJ204" s="127"/>
    </row>
    <row r="205" spans="1:36" x14ac:dyDescent="0.25">
      <c r="A205" s="127">
        <v>1992</v>
      </c>
      <c r="B205" s="125" t="s">
        <v>631</v>
      </c>
      <c r="C205" s="125">
        <v>112342734.81</v>
      </c>
      <c r="D205" s="125">
        <v>61477373.560000002</v>
      </c>
      <c r="E205" s="125">
        <v>50865361.25</v>
      </c>
      <c r="F205" s="125">
        <v>17275958.780000001</v>
      </c>
      <c r="G205" s="125">
        <v>31357517.829999998</v>
      </c>
      <c r="H205" s="125">
        <v>30382755.16</v>
      </c>
      <c r="I205" s="125">
        <v>19782279.289999999</v>
      </c>
      <c r="J205" s="125">
        <v>13544223.75</v>
      </c>
      <c r="K205" s="125">
        <v>81522552.280000001</v>
      </c>
      <c r="L205" s="125"/>
      <c r="M205" s="130">
        <v>38.391030000000001</v>
      </c>
      <c r="N205" s="130">
        <v>41.173079999999999</v>
      </c>
      <c r="O205" s="130">
        <v>35.028559999999999</v>
      </c>
      <c r="P205" s="130">
        <v>31.58371</v>
      </c>
      <c r="Q205" s="130">
        <v>39.924709999999997</v>
      </c>
      <c r="R205" s="130">
        <v>40.274410000000003</v>
      </c>
      <c r="S205" s="130">
        <v>40.593870000000003</v>
      </c>
      <c r="T205" s="130">
        <v>36.0809</v>
      </c>
      <c r="U205" s="130">
        <v>40.217419999999997</v>
      </c>
      <c r="W205" s="123">
        <v>1992</v>
      </c>
      <c r="X205" s="123" t="s">
        <v>631</v>
      </c>
      <c r="Y205" s="125">
        <v>192354207.68000001</v>
      </c>
      <c r="Z205" s="125">
        <v>162256706.34</v>
      </c>
      <c r="AA205" s="125">
        <v>79587955.920000002</v>
      </c>
      <c r="AB205" s="125">
        <v>82668750.420000002</v>
      </c>
      <c r="AC205" s="125">
        <v>32698101.82</v>
      </c>
      <c r="AD205" s="125">
        <v>42407132.57</v>
      </c>
      <c r="AE205" s="125">
        <v>39665547.109999999</v>
      </c>
      <c r="AF205" s="125">
        <v>26910508.059999999</v>
      </c>
      <c r="AG205" s="125">
        <v>50672918.119999997</v>
      </c>
      <c r="AH205" s="125">
        <v>108983187.73999999</v>
      </c>
      <c r="AJ205" s="127"/>
    </row>
    <row r="206" spans="1:36" x14ac:dyDescent="0.25">
      <c r="A206" s="127">
        <v>1992</v>
      </c>
      <c r="B206" s="125" t="s">
        <v>630</v>
      </c>
      <c r="C206" s="125">
        <v>113975259.56</v>
      </c>
      <c r="D206" s="125">
        <v>62285782.240000002</v>
      </c>
      <c r="E206" s="125">
        <v>51689477.32</v>
      </c>
      <c r="F206" s="125">
        <v>17484491.710000001</v>
      </c>
      <c r="G206" s="125">
        <v>31806234.27</v>
      </c>
      <c r="H206" s="125">
        <v>30981331.379999999</v>
      </c>
      <c r="I206" s="125">
        <v>20057800.469999999</v>
      </c>
      <c r="J206" s="125">
        <v>13645401.73</v>
      </c>
      <c r="K206" s="125">
        <v>82845366.120000005</v>
      </c>
      <c r="L206" s="125"/>
      <c r="M206" s="130">
        <v>39.621279999999999</v>
      </c>
      <c r="N206" s="130">
        <v>42.542189999999998</v>
      </c>
      <c r="O206" s="130">
        <v>36.101590000000002</v>
      </c>
      <c r="P206" s="130">
        <v>32.469270000000002</v>
      </c>
      <c r="Q206" s="130">
        <v>41.088549999999998</v>
      </c>
      <c r="R206" s="130">
        <v>41.69267</v>
      </c>
      <c r="S206" s="130">
        <v>41.936059999999998</v>
      </c>
      <c r="T206" s="130">
        <v>37.259880000000003</v>
      </c>
      <c r="U206" s="130">
        <v>41.519660000000002</v>
      </c>
      <c r="W206" s="123">
        <v>1992</v>
      </c>
      <c r="X206" s="123" t="s">
        <v>630</v>
      </c>
      <c r="Y206" s="125">
        <v>192502683.51001</v>
      </c>
      <c r="Z206" s="125">
        <v>162356322.90000001</v>
      </c>
      <c r="AA206" s="125">
        <v>79651054.469999999</v>
      </c>
      <c r="AB206" s="125">
        <v>82705268.430000007</v>
      </c>
      <c r="AC206" s="125">
        <v>32677974.690000001</v>
      </c>
      <c r="AD206" s="125">
        <v>42393856.780000001</v>
      </c>
      <c r="AE206" s="125">
        <v>39702215.869999997</v>
      </c>
      <c r="AF206" s="125">
        <v>27015616.719999999</v>
      </c>
      <c r="AG206" s="125">
        <v>50713019.450000003</v>
      </c>
      <c r="AH206" s="125">
        <v>109111689.37</v>
      </c>
      <c r="AJ206" s="129"/>
    </row>
    <row r="207" spans="1:36" x14ac:dyDescent="0.25">
      <c r="A207" s="127">
        <v>1992</v>
      </c>
      <c r="B207" s="125" t="s">
        <v>629</v>
      </c>
      <c r="C207" s="125">
        <v>112511131.13</v>
      </c>
      <c r="D207" s="125">
        <v>62333371.350000001</v>
      </c>
      <c r="E207" s="125">
        <v>50177759.780000001</v>
      </c>
      <c r="F207" s="125">
        <v>18804451.559999999</v>
      </c>
      <c r="G207" s="125">
        <v>30985040.420000002</v>
      </c>
      <c r="H207" s="125">
        <v>29867249.670000002</v>
      </c>
      <c r="I207" s="125">
        <v>19608748.940000001</v>
      </c>
      <c r="J207" s="125">
        <v>13245640.539999999</v>
      </c>
      <c r="K207" s="125">
        <v>80461039.030000001</v>
      </c>
      <c r="L207" s="125"/>
      <c r="M207" s="130">
        <v>39.754829999999998</v>
      </c>
      <c r="N207" s="130">
        <v>42.624569999999999</v>
      </c>
      <c r="O207" s="130">
        <v>36.189900000000002</v>
      </c>
      <c r="P207" s="130">
        <v>33.952460000000002</v>
      </c>
      <c r="Q207" s="130">
        <v>41.113599999999998</v>
      </c>
      <c r="R207" s="130">
        <v>41.729320000000001</v>
      </c>
      <c r="S207" s="130">
        <v>41.995829999999998</v>
      </c>
      <c r="T207" s="130">
        <v>37.043990000000001</v>
      </c>
      <c r="U207" s="130">
        <v>41.557160000000003</v>
      </c>
      <c r="W207" s="123">
        <v>1992</v>
      </c>
      <c r="X207" s="123" t="s">
        <v>629</v>
      </c>
      <c r="Y207" s="125">
        <v>192663259.16</v>
      </c>
      <c r="Z207" s="125">
        <v>162500452.22999999</v>
      </c>
      <c r="AA207" s="125">
        <v>79714738.519999996</v>
      </c>
      <c r="AB207" s="125">
        <v>82785713.709999993</v>
      </c>
      <c r="AC207" s="125">
        <v>32673553.32</v>
      </c>
      <c r="AD207" s="125">
        <v>42325418.700000003</v>
      </c>
      <c r="AE207" s="125">
        <v>39774994.859999999</v>
      </c>
      <c r="AF207" s="125">
        <v>27142276.52</v>
      </c>
      <c r="AG207" s="125">
        <v>50747015.759999998</v>
      </c>
      <c r="AH207" s="125">
        <v>109242690.08</v>
      </c>
      <c r="AJ207" s="129"/>
    </row>
    <row r="208" spans="1:36" x14ac:dyDescent="0.25">
      <c r="A208" s="127">
        <v>1992</v>
      </c>
      <c r="B208" s="125" t="s">
        <v>628</v>
      </c>
      <c r="C208" s="125">
        <v>109392390.52</v>
      </c>
      <c r="D208" s="125">
        <v>61599062.219999999</v>
      </c>
      <c r="E208" s="125">
        <v>47793328.299999997</v>
      </c>
      <c r="F208" s="125">
        <v>19795477.940000001</v>
      </c>
      <c r="G208" s="125">
        <v>30054245.77</v>
      </c>
      <c r="H208" s="125">
        <v>28440512.109999999</v>
      </c>
      <c r="I208" s="125">
        <v>18485312.379999999</v>
      </c>
      <c r="J208" s="125">
        <v>12616842.32</v>
      </c>
      <c r="K208" s="125">
        <v>76980070.260000005</v>
      </c>
      <c r="L208" s="125"/>
      <c r="M208" s="130">
        <v>39.780380000000001</v>
      </c>
      <c r="N208" s="130">
        <v>42.510910000000003</v>
      </c>
      <c r="O208" s="130">
        <v>36.261090000000003</v>
      </c>
      <c r="P208" s="130">
        <v>34.922029999999999</v>
      </c>
      <c r="Q208" s="130">
        <v>41.207940000000001</v>
      </c>
      <c r="R208" s="130">
        <v>41.51446</v>
      </c>
      <c r="S208" s="130">
        <v>42.0349</v>
      </c>
      <c r="T208" s="130">
        <v>36.79034</v>
      </c>
      <c r="U208" s="130">
        <v>41.519759999999998</v>
      </c>
      <c r="W208" s="123">
        <v>1992</v>
      </c>
      <c r="X208" s="123" t="s">
        <v>628</v>
      </c>
      <c r="Y208" s="125">
        <v>192825930.84999999</v>
      </c>
      <c r="Z208" s="125">
        <v>162631887</v>
      </c>
      <c r="AA208" s="125">
        <v>79769644.560000002</v>
      </c>
      <c r="AB208" s="125">
        <v>82862242.439999998</v>
      </c>
      <c r="AC208" s="125">
        <v>32657823.77</v>
      </c>
      <c r="AD208" s="125">
        <v>42251937.579999998</v>
      </c>
      <c r="AE208" s="125">
        <v>39862847.619999997</v>
      </c>
      <c r="AF208" s="125">
        <v>27278979.399999999</v>
      </c>
      <c r="AG208" s="125">
        <v>50774342.479999997</v>
      </c>
      <c r="AH208" s="125">
        <v>109393764.59999999</v>
      </c>
      <c r="AJ208" s="127"/>
    </row>
    <row r="209" spans="1:36" x14ac:dyDescent="0.25">
      <c r="A209" s="127">
        <v>1992</v>
      </c>
      <c r="B209" s="125" t="s">
        <v>627</v>
      </c>
      <c r="C209" s="125">
        <v>108480292.48</v>
      </c>
      <c r="D209" s="125">
        <v>61003445.93</v>
      </c>
      <c r="E209" s="125">
        <v>47476846.549999997</v>
      </c>
      <c r="F209" s="125">
        <v>19218219.629999999</v>
      </c>
      <c r="G209" s="125">
        <v>30015920.780000001</v>
      </c>
      <c r="H209" s="125">
        <v>28244001.300000001</v>
      </c>
      <c r="I209" s="125">
        <v>18462248.600000001</v>
      </c>
      <c r="J209" s="125">
        <v>12539902.17</v>
      </c>
      <c r="K209" s="125">
        <v>76722170.680000007</v>
      </c>
      <c r="L209" s="125"/>
      <c r="M209" s="130">
        <v>39.749409999999997</v>
      </c>
      <c r="N209" s="130">
        <v>42.476790000000001</v>
      </c>
      <c r="O209" s="130">
        <v>36.244970000000002</v>
      </c>
      <c r="P209" s="130">
        <v>34.881309999999999</v>
      </c>
      <c r="Q209" s="130">
        <v>41.129739999999998</v>
      </c>
      <c r="R209" s="130">
        <v>41.463920000000002</v>
      </c>
      <c r="S209" s="130">
        <v>41.827390000000001</v>
      </c>
      <c r="T209" s="130">
        <v>36.985039999999998</v>
      </c>
      <c r="U209" s="130">
        <v>41.420650000000002</v>
      </c>
      <c r="W209" s="123">
        <v>1992</v>
      </c>
      <c r="X209" s="123" t="s">
        <v>627</v>
      </c>
      <c r="Y209" s="125">
        <v>193018007.13</v>
      </c>
      <c r="Z209" s="125">
        <v>162804038.15000001</v>
      </c>
      <c r="AA209" s="125">
        <v>79864914.5</v>
      </c>
      <c r="AB209" s="125">
        <v>82939123.650000006</v>
      </c>
      <c r="AC209" s="125">
        <v>32695090.190000001</v>
      </c>
      <c r="AD209" s="125">
        <v>42225789.939999998</v>
      </c>
      <c r="AE209" s="125">
        <v>39869955.670000002</v>
      </c>
      <c r="AF209" s="125">
        <v>27395247.859999999</v>
      </c>
      <c r="AG209" s="125">
        <v>50831923.469999999</v>
      </c>
      <c r="AH209" s="125">
        <v>109490993.47</v>
      </c>
      <c r="AJ209" s="127"/>
    </row>
    <row r="210" spans="1:36" x14ac:dyDescent="0.25">
      <c r="A210" s="127">
        <v>1992</v>
      </c>
      <c r="B210" s="125" t="s">
        <v>626</v>
      </c>
      <c r="C210" s="125">
        <v>113119722.33</v>
      </c>
      <c r="D210" s="125">
        <v>62300075.490000002</v>
      </c>
      <c r="E210" s="125">
        <v>50819646.840000004</v>
      </c>
      <c r="F210" s="125">
        <v>17722677.370000001</v>
      </c>
      <c r="G210" s="125">
        <v>31103625.620000001</v>
      </c>
      <c r="H210" s="125">
        <v>30717344.039999999</v>
      </c>
      <c r="I210" s="125">
        <v>20179948.370000001</v>
      </c>
      <c r="J210" s="125">
        <v>13396126.93</v>
      </c>
      <c r="K210" s="125">
        <v>82000918.030000001</v>
      </c>
      <c r="L210" s="125"/>
      <c r="M210" s="130">
        <v>36.734389999999998</v>
      </c>
      <c r="N210" s="130">
        <v>39.527320000000003</v>
      </c>
      <c r="O210" s="130">
        <v>33.310510000000001</v>
      </c>
      <c r="P210" s="130">
        <v>30.831489999999999</v>
      </c>
      <c r="Q210" s="130">
        <v>38.148180000000004</v>
      </c>
      <c r="R210" s="130">
        <v>38.434699999999999</v>
      </c>
      <c r="S210" s="130">
        <v>38.676850000000002</v>
      </c>
      <c r="T210" s="130">
        <v>34.43618</v>
      </c>
      <c r="U210" s="130">
        <v>38.38561</v>
      </c>
      <c r="W210" s="123">
        <v>1992</v>
      </c>
      <c r="X210" s="123" t="s">
        <v>626</v>
      </c>
      <c r="Y210" s="125">
        <v>193228555.61001</v>
      </c>
      <c r="Z210" s="125">
        <v>162988130.97</v>
      </c>
      <c r="AA210" s="125">
        <v>79960373.010000005</v>
      </c>
      <c r="AB210" s="125">
        <v>83027757.959999993</v>
      </c>
      <c r="AC210" s="125">
        <v>32686113.079999998</v>
      </c>
      <c r="AD210" s="125">
        <v>42177043.049999997</v>
      </c>
      <c r="AE210" s="125">
        <v>39956268.210000001</v>
      </c>
      <c r="AF210" s="125">
        <v>27547548.629999999</v>
      </c>
      <c r="AG210" s="125">
        <v>50861582.640000001</v>
      </c>
      <c r="AH210" s="125">
        <v>109680859.89</v>
      </c>
      <c r="AJ210" s="129"/>
    </row>
    <row r="211" spans="1:36" x14ac:dyDescent="0.25">
      <c r="A211" s="127">
        <v>1992</v>
      </c>
      <c r="B211" s="125" t="s">
        <v>625</v>
      </c>
      <c r="C211" s="125">
        <v>114562552.90000001</v>
      </c>
      <c r="D211" s="125">
        <v>62698595.82</v>
      </c>
      <c r="E211" s="125">
        <v>51863957.079999998</v>
      </c>
      <c r="F211" s="125">
        <v>17836268.32</v>
      </c>
      <c r="G211" s="125">
        <v>31543859.66</v>
      </c>
      <c r="H211" s="125">
        <v>31162290.940000001</v>
      </c>
      <c r="I211" s="125">
        <v>20663460.57</v>
      </c>
      <c r="J211" s="125">
        <v>13356673.41</v>
      </c>
      <c r="K211" s="125">
        <v>83369611.170000002</v>
      </c>
      <c r="L211" s="125"/>
      <c r="M211" s="130">
        <v>39.189079999999997</v>
      </c>
      <c r="N211" s="130">
        <v>42.075279999999999</v>
      </c>
      <c r="O211" s="130">
        <v>35.699939999999998</v>
      </c>
      <c r="P211" s="130">
        <v>31.87574</v>
      </c>
      <c r="Q211" s="130">
        <v>40.911540000000002</v>
      </c>
      <c r="R211" s="130">
        <v>41.208120000000001</v>
      </c>
      <c r="S211" s="130">
        <v>41.345739999999999</v>
      </c>
      <c r="T211" s="130">
        <v>36.840269999999997</v>
      </c>
      <c r="U211" s="130">
        <v>41.130020000000002</v>
      </c>
      <c r="W211" s="123">
        <v>1992</v>
      </c>
      <c r="X211" s="123" t="s">
        <v>625</v>
      </c>
      <c r="Y211" s="125">
        <v>193441930.88999999</v>
      </c>
      <c r="Z211" s="125">
        <v>163121205.81999999</v>
      </c>
      <c r="AA211" s="125">
        <v>80035189.629999995</v>
      </c>
      <c r="AB211" s="125">
        <v>83086016.189999998</v>
      </c>
      <c r="AC211" s="125">
        <v>32704353.390000001</v>
      </c>
      <c r="AD211" s="125">
        <v>42081335.009999998</v>
      </c>
      <c r="AE211" s="125">
        <v>40071400.07</v>
      </c>
      <c r="AF211" s="125">
        <v>27637705.359999999</v>
      </c>
      <c r="AG211" s="125">
        <v>50947137.060000002</v>
      </c>
      <c r="AH211" s="125">
        <v>109790440.44</v>
      </c>
      <c r="AJ211" s="129"/>
    </row>
    <row r="212" spans="1:36" x14ac:dyDescent="0.25">
      <c r="A212" s="127">
        <v>1992</v>
      </c>
      <c r="B212" s="125" t="s">
        <v>624</v>
      </c>
      <c r="C212" s="125">
        <v>115176941.29000001</v>
      </c>
      <c r="D212" s="125">
        <v>62595638.990000002</v>
      </c>
      <c r="E212" s="125">
        <v>52581302.299999997</v>
      </c>
      <c r="F212" s="125">
        <v>17884487.760000002</v>
      </c>
      <c r="G212" s="125">
        <v>31609577.949999999</v>
      </c>
      <c r="H212" s="125">
        <v>31248401.030000001</v>
      </c>
      <c r="I212" s="125">
        <v>20802264.34</v>
      </c>
      <c r="J212" s="125">
        <v>13632210.210000001</v>
      </c>
      <c r="K212" s="125">
        <v>83660243.319999993</v>
      </c>
      <c r="L212" s="125"/>
      <c r="M212" s="130">
        <v>38.858049999999999</v>
      </c>
      <c r="N212" s="130">
        <v>41.667740000000002</v>
      </c>
      <c r="O212" s="130">
        <v>35.513240000000003</v>
      </c>
      <c r="P212" s="130">
        <v>31.694240000000001</v>
      </c>
      <c r="Q212" s="130">
        <v>40.566029999999998</v>
      </c>
      <c r="R212" s="130">
        <v>40.896659999999997</v>
      </c>
      <c r="S212" s="130">
        <v>41.034010000000002</v>
      </c>
      <c r="T212" s="130">
        <v>36.302680000000002</v>
      </c>
      <c r="U212" s="130">
        <v>40.805889999999998</v>
      </c>
      <c r="W212" s="123">
        <v>1992</v>
      </c>
      <c r="X212" s="123" t="s">
        <v>624</v>
      </c>
      <c r="Y212" s="125">
        <v>193620568.59999999</v>
      </c>
      <c r="Z212" s="125">
        <v>163282136.90000001</v>
      </c>
      <c r="AA212" s="125">
        <v>80125136.620000005</v>
      </c>
      <c r="AB212" s="125">
        <v>83157000.280000001</v>
      </c>
      <c r="AC212" s="125">
        <v>32730841.32</v>
      </c>
      <c r="AD212" s="125">
        <v>42014854.960000001</v>
      </c>
      <c r="AE212" s="125">
        <v>40130344.939999998</v>
      </c>
      <c r="AF212" s="125">
        <v>27806713.300000001</v>
      </c>
      <c r="AG212" s="125">
        <v>50937814.079999998</v>
      </c>
      <c r="AH212" s="125">
        <v>109951913.2</v>
      </c>
      <c r="AJ212" s="127"/>
    </row>
    <row r="213" spans="1:36" x14ac:dyDescent="0.25">
      <c r="A213" s="127">
        <v>1992</v>
      </c>
      <c r="B213" s="125" t="s">
        <v>623</v>
      </c>
      <c r="C213" s="125">
        <v>115037951.73999999</v>
      </c>
      <c r="D213" s="125">
        <v>62354988.18</v>
      </c>
      <c r="E213" s="125">
        <v>52682963.560000002</v>
      </c>
      <c r="F213" s="125">
        <v>17851241.68</v>
      </c>
      <c r="G213" s="125">
        <v>31563281.190000001</v>
      </c>
      <c r="H213" s="125">
        <v>31187925.260000002</v>
      </c>
      <c r="I213" s="125">
        <v>20835519.579999998</v>
      </c>
      <c r="J213" s="125">
        <v>13599984.029999999</v>
      </c>
      <c r="K213" s="125">
        <v>83586726.030000001</v>
      </c>
      <c r="L213" s="125"/>
      <c r="M213" s="130">
        <v>39.299509999999998</v>
      </c>
      <c r="N213" s="130">
        <v>42.06427</v>
      </c>
      <c r="O213" s="130">
        <v>36.027180000000001</v>
      </c>
      <c r="P213" s="130">
        <v>31.702580000000001</v>
      </c>
      <c r="Q213" s="130">
        <v>41.01155</v>
      </c>
      <c r="R213" s="130">
        <v>41.467010000000002</v>
      </c>
      <c r="S213" s="130">
        <v>41.656109999999998</v>
      </c>
      <c r="T213" s="130">
        <v>36.716880000000003</v>
      </c>
      <c r="U213" s="130">
        <v>41.34216</v>
      </c>
      <c r="W213" s="123">
        <v>1992</v>
      </c>
      <c r="X213" s="123" t="s">
        <v>623</v>
      </c>
      <c r="Y213" s="125">
        <v>193784230.38</v>
      </c>
      <c r="Z213" s="125">
        <v>163389924.09</v>
      </c>
      <c r="AA213" s="125">
        <v>80162004.799999997</v>
      </c>
      <c r="AB213" s="125">
        <v>83227919.290000007</v>
      </c>
      <c r="AC213" s="125">
        <v>32609023.510000002</v>
      </c>
      <c r="AD213" s="125">
        <v>42027756.189999998</v>
      </c>
      <c r="AE213" s="125">
        <v>40258082.280000001</v>
      </c>
      <c r="AF213" s="125">
        <v>27939697.84</v>
      </c>
      <c r="AG213" s="125">
        <v>50949670.560000002</v>
      </c>
      <c r="AH213" s="125">
        <v>110225536.31</v>
      </c>
      <c r="AJ213" s="127"/>
    </row>
    <row r="214" spans="1:36" x14ac:dyDescent="0.25">
      <c r="A214" s="127">
        <v>1993</v>
      </c>
      <c r="B214" s="125" t="s">
        <v>633</v>
      </c>
      <c r="C214" s="125">
        <v>112418872.33</v>
      </c>
      <c r="D214" s="125">
        <v>60796042.119999997</v>
      </c>
      <c r="E214" s="125">
        <v>51622830.210000001</v>
      </c>
      <c r="F214" s="125">
        <v>16880211.690000001</v>
      </c>
      <c r="G214" s="125">
        <v>30982389.420000002</v>
      </c>
      <c r="H214" s="125">
        <v>30797087.93</v>
      </c>
      <c r="I214" s="125">
        <v>20502124.350000001</v>
      </c>
      <c r="J214" s="125">
        <v>13257058.939999999</v>
      </c>
      <c r="K214" s="125">
        <v>82281601.700000003</v>
      </c>
      <c r="L214" s="125"/>
      <c r="M214" s="130">
        <v>39.033769999999997</v>
      </c>
      <c r="N214" s="130">
        <v>41.72786</v>
      </c>
      <c r="O214" s="130">
        <v>35.860959999999999</v>
      </c>
      <c r="P214" s="130">
        <v>31.712</v>
      </c>
      <c r="Q214" s="130">
        <v>40.592390000000002</v>
      </c>
      <c r="R214" s="130">
        <v>40.964359999999999</v>
      </c>
      <c r="S214" s="130">
        <v>41.289400000000001</v>
      </c>
      <c r="T214" s="130">
        <v>36.740789999999997</v>
      </c>
      <c r="U214" s="130">
        <v>40.905290000000001</v>
      </c>
      <c r="W214" s="123">
        <v>1993</v>
      </c>
      <c r="X214" s="123" t="s">
        <v>633</v>
      </c>
      <c r="Y214" s="125">
        <v>193961996.63999999</v>
      </c>
      <c r="Z214" s="125">
        <v>163508839.50999999</v>
      </c>
      <c r="AA214" s="125">
        <v>80224294.859999999</v>
      </c>
      <c r="AB214" s="125">
        <v>83284544.650000006</v>
      </c>
      <c r="AC214" s="125">
        <v>32583878.859999999</v>
      </c>
      <c r="AD214" s="125">
        <v>42052244.539999999</v>
      </c>
      <c r="AE214" s="125">
        <v>40299380.130000003</v>
      </c>
      <c r="AF214" s="125">
        <v>27968778.670000002</v>
      </c>
      <c r="AG214" s="125">
        <v>51057714.439999998</v>
      </c>
      <c r="AH214" s="125">
        <v>110320403.34</v>
      </c>
      <c r="AJ214" s="129"/>
    </row>
    <row r="215" spans="1:36" x14ac:dyDescent="0.25">
      <c r="A215" s="127">
        <v>1993</v>
      </c>
      <c r="B215" s="125" t="s">
        <v>632</v>
      </c>
      <c r="C215" s="125">
        <v>113117781.62</v>
      </c>
      <c r="D215" s="125">
        <v>61287099.600000001</v>
      </c>
      <c r="E215" s="125">
        <v>51830682.020000003</v>
      </c>
      <c r="F215" s="125">
        <v>17080654.859999999</v>
      </c>
      <c r="G215" s="125">
        <v>30994208.050000001</v>
      </c>
      <c r="H215" s="125">
        <v>30848820.280000001</v>
      </c>
      <c r="I215" s="125">
        <v>20684079.629999999</v>
      </c>
      <c r="J215" s="125">
        <v>13510018.800000001</v>
      </c>
      <c r="K215" s="125">
        <v>82527107.959999993</v>
      </c>
      <c r="L215" s="125"/>
      <c r="M215" s="130">
        <v>38.973219999999998</v>
      </c>
      <c r="N215" s="130">
        <v>41.68215</v>
      </c>
      <c r="O215" s="130">
        <v>35.770040000000002</v>
      </c>
      <c r="P215" s="130">
        <v>31.33107</v>
      </c>
      <c r="Q215" s="130">
        <v>40.54533</v>
      </c>
      <c r="R215" s="130">
        <v>41.07244</v>
      </c>
      <c r="S215" s="130">
        <v>41.283180000000002</v>
      </c>
      <c r="T215" s="130">
        <v>36.69847</v>
      </c>
      <c r="U215" s="130">
        <v>40.927300000000002</v>
      </c>
      <c r="W215" s="123">
        <v>1993</v>
      </c>
      <c r="X215" s="123" t="s">
        <v>632</v>
      </c>
      <c r="Y215" s="125">
        <v>194107918.31000999</v>
      </c>
      <c r="Z215" s="125">
        <v>163613524.32001001</v>
      </c>
      <c r="AA215" s="125">
        <v>80292247.450000003</v>
      </c>
      <c r="AB215" s="125">
        <v>83321276.870000005</v>
      </c>
      <c r="AC215" s="125">
        <v>32500481.629999999</v>
      </c>
      <c r="AD215" s="125">
        <v>42039798.170000002</v>
      </c>
      <c r="AE215" s="125">
        <v>40413088</v>
      </c>
      <c r="AF215" s="125">
        <v>28075287.59</v>
      </c>
      <c r="AG215" s="125">
        <v>51079262.920000002</v>
      </c>
      <c r="AH215" s="125">
        <v>110528173.76000001</v>
      </c>
      <c r="AJ215" s="129"/>
    </row>
    <row r="216" spans="1:36" x14ac:dyDescent="0.25">
      <c r="A216" s="127">
        <v>1993</v>
      </c>
      <c r="B216" s="125" t="s">
        <v>622</v>
      </c>
      <c r="C216" s="125">
        <v>113569241.15000001</v>
      </c>
      <c r="D216" s="125">
        <v>61527063.009999998</v>
      </c>
      <c r="E216" s="125">
        <v>52042178.140000001</v>
      </c>
      <c r="F216" s="125">
        <v>17091784.600000001</v>
      </c>
      <c r="G216" s="125">
        <v>31092374.16</v>
      </c>
      <c r="H216" s="125">
        <v>31129798.739999998</v>
      </c>
      <c r="I216" s="125">
        <v>20790080.370000001</v>
      </c>
      <c r="J216" s="125">
        <v>13465203.279999999</v>
      </c>
      <c r="K216" s="125">
        <v>83012253.269999996</v>
      </c>
      <c r="L216" s="125"/>
      <c r="M216" s="130">
        <v>39.242649999999998</v>
      </c>
      <c r="N216" s="130">
        <v>41.993259999999999</v>
      </c>
      <c r="O216" s="130">
        <v>35.990729999999999</v>
      </c>
      <c r="P216" s="130">
        <v>31.683779999999999</v>
      </c>
      <c r="Q216" s="130">
        <v>40.799169999999997</v>
      </c>
      <c r="R216" s="130">
        <v>41.247329999999998</v>
      </c>
      <c r="S216" s="130">
        <v>41.721899999999998</v>
      </c>
      <c r="T216" s="130">
        <v>36.780720000000002</v>
      </c>
      <c r="U216" s="130">
        <v>41.198320000000002</v>
      </c>
      <c r="W216" s="123">
        <v>1993</v>
      </c>
      <c r="X216" s="123" t="s">
        <v>622</v>
      </c>
      <c r="Y216" s="125">
        <v>194247558.28999999</v>
      </c>
      <c r="Z216" s="125">
        <v>163682886.58000001</v>
      </c>
      <c r="AA216" s="125">
        <v>80340679.530000001</v>
      </c>
      <c r="AB216" s="125">
        <v>83342207.049999997</v>
      </c>
      <c r="AC216" s="125">
        <v>32482237.109999999</v>
      </c>
      <c r="AD216" s="125">
        <v>41954719.890000001</v>
      </c>
      <c r="AE216" s="125">
        <v>40523424.030000001</v>
      </c>
      <c r="AF216" s="125">
        <v>28162983.829999998</v>
      </c>
      <c r="AG216" s="125">
        <v>51124193.43</v>
      </c>
      <c r="AH216" s="125">
        <v>110641127.75</v>
      </c>
      <c r="AJ216" s="127"/>
    </row>
    <row r="217" spans="1:36" x14ac:dyDescent="0.25">
      <c r="A217" s="127">
        <v>1993</v>
      </c>
      <c r="B217" s="125" t="s">
        <v>631</v>
      </c>
      <c r="C217" s="125">
        <v>113122531.45</v>
      </c>
      <c r="D217" s="125">
        <v>61963565.829999998</v>
      </c>
      <c r="E217" s="125">
        <v>51158965.619999997</v>
      </c>
      <c r="F217" s="125">
        <v>17266357.09</v>
      </c>
      <c r="G217" s="125">
        <v>30924658.66</v>
      </c>
      <c r="H217" s="125">
        <v>30908187.359999999</v>
      </c>
      <c r="I217" s="125">
        <v>20568922.359999999</v>
      </c>
      <c r="J217" s="125">
        <v>13454405.98</v>
      </c>
      <c r="K217" s="125">
        <v>82401768.379999995</v>
      </c>
      <c r="L217" s="125"/>
      <c r="M217" s="130">
        <v>39.357320000000001</v>
      </c>
      <c r="N217" s="130">
        <v>42.133290000000002</v>
      </c>
      <c r="O217" s="130">
        <v>35.995089999999998</v>
      </c>
      <c r="P217" s="130">
        <v>31.72758</v>
      </c>
      <c r="Q217" s="130">
        <v>40.952280000000002</v>
      </c>
      <c r="R217" s="130">
        <v>41.574249999999999</v>
      </c>
      <c r="S217" s="130">
        <v>41.692770000000003</v>
      </c>
      <c r="T217" s="130">
        <v>36.819540000000003</v>
      </c>
      <c r="U217" s="130">
        <v>41.37041</v>
      </c>
      <c r="W217" s="123">
        <v>1993</v>
      </c>
      <c r="X217" s="123" t="s">
        <v>631</v>
      </c>
      <c r="Y217" s="125">
        <v>194397698.81999999</v>
      </c>
      <c r="Z217" s="125">
        <v>163830172.44</v>
      </c>
      <c r="AA217" s="125">
        <v>80428731.420000002</v>
      </c>
      <c r="AB217" s="125">
        <v>83401441.019999996</v>
      </c>
      <c r="AC217" s="125">
        <v>32521671.379999999</v>
      </c>
      <c r="AD217" s="125">
        <v>41913164.369999997</v>
      </c>
      <c r="AE217" s="125">
        <v>40553053.170000002</v>
      </c>
      <c r="AF217" s="125">
        <v>28281752.850000001</v>
      </c>
      <c r="AG217" s="125">
        <v>51128057.049999997</v>
      </c>
      <c r="AH217" s="125">
        <v>110747970.39</v>
      </c>
      <c r="AJ217" s="127"/>
    </row>
    <row r="218" spans="1:36" x14ac:dyDescent="0.25">
      <c r="A218" s="127">
        <v>1993</v>
      </c>
      <c r="B218" s="125" t="s">
        <v>630</v>
      </c>
      <c r="C218" s="125">
        <v>115906060.34</v>
      </c>
      <c r="D218" s="125">
        <v>63207873.539999999</v>
      </c>
      <c r="E218" s="125">
        <v>52698186.799999997</v>
      </c>
      <c r="F218" s="125">
        <v>17665845.539999999</v>
      </c>
      <c r="G218" s="125">
        <v>31459599.93</v>
      </c>
      <c r="H218" s="125">
        <v>31729538.210000001</v>
      </c>
      <c r="I218" s="125">
        <v>21249113.129999999</v>
      </c>
      <c r="J218" s="125">
        <v>13801963.529999999</v>
      </c>
      <c r="K218" s="125">
        <v>84438251.269999996</v>
      </c>
      <c r="L218" s="125"/>
      <c r="M218" s="130">
        <v>39.730640000000001</v>
      </c>
      <c r="N218" s="130">
        <v>42.683959999999999</v>
      </c>
      <c r="O218" s="130">
        <v>36.188339999999997</v>
      </c>
      <c r="P218" s="130">
        <v>32.194139999999997</v>
      </c>
      <c r="Q218" s="130">
        <v>41.21913</v>
      </c>
      <c r="R218" s="130">
        <v>41.881340000000002</v>
      </c>
      <c r="S218" s="130">
        <v>42.303699999999999</v>
      </c>
      <c r="T218" s="130">
        <v>37.078560000000003</v>
      </c>
      <c r="U218" s="130">
        <v>41.740900000000003</v>
      </c>
      <c r="W218" s="123">
        <v>1993</v>
      </c>
      <c r="X218" s="123" t="s">
        <v>630</v>
      </c>
      <c r="Y218" s="125">
        <v>194548592.58000001</v>
      </c>
      <c r="Z218" s="125">
        <v>163945566.19999999</v>
      </c>
      <c r="AA218" s="125">
        <v>80493640.680000007</v>
      </c>
      <c r="AB218" s="125">
        <v>83451925.519999996</v>
      </c>
      <c r="AC218" s="125">
        <v>32607355.050000001</v>
      </c>
      <c r="AD218" s="125">
        <v>41839267.649999999</v>
      </c>
      <c r="AE218" s="125">
        <v>40576283.939999998</v>
      </c>
      <c r="AF218" s="125">
        <v>28421717.82</v>
      </c>
      <c r="AG218" s="125">
        <v>51103968.119999997</v>
      </c>
      <c r="AH218" s="125">
        <v>110837269.41</v>
      </c>
      <c r="AJ218" s="129"/>
    </row>
    <row r="219" spans="1:36" x14ac:dyDescent="0.25">
      <c r="A219" s="127">
        <v>1993</v>
      </c>
      <c r="B219" s="125" t="s">
        <v>629</v>
      </c>
      <c r="C219" s="125">
        <v>114794980.87</v>
      </c>
      <c r="D219" s="125">
        <v>63552005.899999999</v>
      </c>
      <c r="E219" s="125">
        <v>51242974.969999999</v>
      </c>
      <c r="F219" s="125">
        <v>19157003.399999999</v>
      </c>
      <c r="G219" s="125">
        <v>30740988.75</v>
      </c>
      <c r="H219" s="125">
        <v>30835486.420000002</v>
      </c>
      <c r="I219" s="125">
        <v>20611729.969999999</v>
      </c>
      <c r="J219" s="125">
        <v>13449772.33</v>
      </c>
      <c r="K219" s="125">
        <v>82188205.140000001</v>
      </c>
      <c r="L219" s="125"/>
      <c r="M219" s="130">
        <v>39.804389999999998</v>
      </c>
      <c r="N219" s="130">
        <v>42.691070000000003</v>
      </c>
      <c r="O219" s="130">
        <v>36.224299999999999</v>
      </c>
      <c r="P219" s="130">
        <v>33.93562</v>
      </c>
      <c r="Q219" s="130">
        <v>41.197690000000001</v>
      </c>
      <c r="R219" s="130">
        <v>41.728870000000001</v>
      </c>
      <c r="S219" s="130">
        <v>42.003920000000001</v>
      </c>
      <c r="T219" s="130">
        <v>37.196019999999997</v>
      </c>
      <c r="U219" s="130">
        <v>41.599170000000001</v>
      </c>
      <c r="W219" s="123">
        <v>1993</v>
      </c>
      <c r="X219" s="123" t="s">
        <v>629</v>
      </c>
      <c r="Y219" s="125">
        <v>194719443.88</v>
      </c>
      <c r="Z219" s="125">
        <v>164099170.71000001</v>
      </c>
      <c r="AA219" s="125">
        <v>80583134.870000005</v>
      </c>
      <c r="AB219" s="125">
        <v>83516035.840000004</v>
      </c>
      <c r="AC219" s="125">
        <v>32628057.280000001</v>
      </c>
      <c r="AD219" s="125">
        <v>41810960.340000004</v>
      </c>
      <c r="AE219" s="125">
        <v>40635240.079999998</v>
      </c>
      <c r="AF219" s="125">
        <v>28497556.300000001</v>
      </c>
      <c r="AG219" s="125">
        <v>51147629.880000003</v>
      </c>
      <c r="AH219" s="125">
        <v>110943756.72</v>
      </c>
      <c r="AJ219" s="129"/>
    </row>
    <row r="220" spans="1:36" x14ac:dyDescent="0.25">
      <c r="A220" s="127">
        <v>1993</v>
      </c>
      <c r="B220" s="125" t="s">
        <v>628</v>
      </c>
      <c r="C220" s="125">
        <v>110662596.26000001</v>
      </c>
      <c r="D220" s="125">
        <v>62113648.539999999</v>
      </c>
      <c r="E220" s="125">
        <v>48548947.719999999</v>
      </c>
      <c r="F220" s="125">
        <v>20028752.309999999</v>
      </c>
      <c r="G220" s="125">
        <v>29963499.629999999</v>
      </c>
      <c r="H220" s="125">
        <v>29067570.460000001</v>
      </c>
      <c r="I220" s="125">
        <v>19169414.399999999</v>
      </c>
      <c r="J220" s="125">
        <v>12433359.460000001</v>
      </c>
      <c r="K220" s="125">
        <v>78200484.489999995</v>
      </c>
      <c r="L220" s="125"/>
      <c r="M220" s="130">
        <v>39.832740000000001</v>
      </c>
      <c r="N220" s="130">
        <v>42.585090000000001</v>
      </c>
      <c r="O220" s="130">
        <v>36.311369999999997</v>
      </c>
      <c r="P220" s="130">
        <v>34.589460000000003</v>
      </c>
      <c r="Q220" s="130">
        <v>41.219140000000003</v>
      </c>
      <c r="R220" s="130">
        <v>41.813609999999997</v>
      </c>
      <c r="S220" s="130">
        <v>41.919870000000003</v>
      </c>
      <c r="T220" s="130">
        <v>37.089039999999997</v>
      </c>
      <c r="U220" s="130">
        <v>41.611879999999999</v>
      </c>
      <c r="W220" s="123">
        <v>1993</v>
      </c>
      <c r="X220" s="123" t="s">
        <v>628</v>
      </c>
      <c r="Y220" s="125">
        <v>194882297.59</v>
      </c>
      <c r="Z220" s="125">
        <v>164240435.13</v>
      </c>
      <c r="AA220" s="125">
        <v>80648033.420000002</v>
      </c>
      <c r="AB220" s="125">
        <v>83592401.709999993</v>
      </c>
      <c r="AC220" s="125">
        <v>32536416.890000001</v>
      </c>
      <c r="AD220" s="125">
        <v>41835076.880000003</v>
      </c>
      <c r="AE220" s="125">
        <v>40742998.100000001</v>
      </c>
      <c r="AF220" s="125">
        <v>28577703.59</v>
      </c>
      <c r="AG220" s="125">
        <v>51190102.130000003</v>
      </c>
      <c r="AH220" s="125">
        <v>111155778.56999999</v>
      </c>
      <c r="AJ220" s="127"/>
    </row>
    <row r="221" spans="1:36" x14ac:dyDescent="0.25">
      <c r="A221" s="127">
        <v>1993</v>
      </c>
      <c r="B221" s="125" t="s">
        <v>627</v>
      </c>
      <c r="C221" s="125">
        <v>110752539.18000001</v>
      </c>
      <c r="D221" s="125">
        <v>62146032.57</v>
      </c>
      <c r="E221" s="125">
        <v>48606506.609999999</v>
      </c>
      <c r="F221" s="125">
        <v>19358222.260000002</v>
      </c>
      <c r="G221" s="125">
        <v>29922516.82</v>
      </c>
      <c r="H221" s="125">
        <v>29323897.84</v>
      </c>
      <c r="I221" s="125">
        <v>19498579.109999999</v>
      </c>
      <c r="J221" s="125">
        <v>12649323.15</v>
      </c>
      <c r="K221" s="125">
        <v>78744993.769999996</v>
      </c>
      <c r="L221" s="125"/>
      <c r="M221" s="130">
        <v>39.923279999999998</v>
      </c>
      <c r="N221" s="130">
        <v>42.704520000000002</v>
      </c>
      <c r="O221" s="130">
        <v>36.367319999999999</v>
      </c>
      <c r="P221" s="130">
        <v>34.960830000000001</v>
      </c>
      <c r="Q221" s="130">
        <v>41.321460000000002</v>
      </c>
      <c r="R221" s="130">
        <v>41.565849999999998</v>
      </c>
      <c r="S221" s="130">
        <v>41.993070000000003</v>
      </c>
      <c r="T221" s="130">
        <v>37.211860000000001</v>
      </c>
      <c r="U221" s="130">
        <v>41.578769999999999</v>
      </c>
      <c r="W221" s="123">
        <v>1993</v>
      </c>
      <c r="X221" s="123" t="s">
        <v>627</v>
      </c>
      <c r="Y221" s="125">
        <v>195063288.66</v>
      </c>
      <c r="Z221" s="125">
        <v>164377280.66999999</v>
      </c>
      <c r="AA221" s="125">
        <v>80718819.599999994</v>
      </c>
      <c r="AB221" s="125">
        <v>83658461.069999993</v>
      </c>
      <c r="AC221" s="125">
        <v>32619213.059999999</v>
      </c>
      <c r="AD221" s="125">
        <v>41699777.049999997</v>
      </c>
      <c r="AE221" s="125">
        <v>40820486.560000002</v>
      </c>
      <c r="AF221" s="125">
        <v>28631652.829999998</v>
      </c>
      <c r="AG221" s="125">
        <v>51292159.159999996</v>
      </c>
      <c r="AH221" s="125">
        <v>111151916.44</v>
      </c>
      <c r="AJ221" s="127"/>
    </row>
    <row r="222" spans="1:36" x14ac:dyDescent="0.25">
      <c r="A222" s="127">
        <v>1993</v>
      </c>
      <c r="B222" s="125" t="s">
        <v>626</v>
      </c>
      <c r="C222" s="125">
        <v>115727799.43000001</v>
      </c>
      <c r="D222" s="125">
        <v>63482623.82</v>
      </c>
      <c r="E222" s="125">
        <v>52245175.609999999</v>
      </c>
      <c r="F222" s="125">
        <v>17760441.32</v>
      </c>
      <c r="G222" s="125">
        <v>31176998.600000001</v>
      </c>
      <c r="H222" s="125">
        <v>31871683.77</v>
      </c>
      <c r="I222" s="125">
        <v>21431867.34</v>
      </c>
      <c r="J222" s="125">
        <v>13486808.4</v>
      </c>
      <c r="K222" s="125">
        <v>84480549.709999993</v>
      </c>
      <c r="L222" s="125"/>
      <c r="M222" s="130">
        <v>39.898589999999999</v>
      </c>
      <c r="N222" s="130">
        <v>42.799610000000001</v>
      </c>
      <c r="O222" s="130">
        <v>36.37359</v>
      </c>
      <c r="P222" s="130">
        <v>32.677590000000002</v>
      </c>
      <c r="Q222" s="130">
        <v>41.431139999999999</v>
      </c>
      <c r="R222" s="130">
        <v>41.871169999999999</v>
      </c>
      <c r="S222" s="130">
        <v>42.324579999999997</v>
      </c>
      <c r="T222" s="130">
        <v>37.348289999999999</v>
      </c>
      <c r="U222" s="130">
        <v>41.823810000000002</v>
      </c>
      <c r="W222" s="123">
        <v>1993</v>
      </c>
      <c r="X222" s="123" t="s">
        <v>626</v>
      </c>
      <c r="Y222" s="125">
        <v>195259156.61000001</v>
      </c>
      <c r="Z222" s="125">
        <v>164555475.53999999</v>
      </c>
      <c r="AA222" s="125">
        <v>80801374.719999999</v>
      </c>
      <c r="AB222" s="125">
        <v>83754100.819999993</v>
      </c>
      <c r="AC222" s="125">
        <v>32584808.420000002</v>
      </c>
      <c r="AD222" s="125">
        <v>41619235.109999999</v>
      </c>
      <c r="AE222" s="125">
        <v>40958174.759999998</v>
      </c>
      <c r="AF222" s="125">
        <v>28799357</v>
      </c>
      <c r="AG222" s="125">
        <v>51297581.32</v>
      </c>
      <c r="AH222" s="125">
        <v>111376766.87</v>
      </c>
      <c r="AJ222" s="129"/>
    </row>
    <row r="223" spans="1:36" x14ac:dyDescent="0.25">
      <c r="A223" s="127">
        <v>1993</v>
      </c>
      <c r="B223" s="125" t="s">
        <v>625</v>
      </c>
      <c r="C223" s="125">
        <v>116693435.95</v>
      </c>
      <c r="D223" s="125">
        <v>63717524.909999996</v>
      </c>
      <c r="E223" s="125">
        <v>52975911.039999999</v>
      </c>
      <c r="F223" s="125">
        <v>17974842.390000001</v>
      </c>
      <c r="G223" s="125">
        <v>31380902.140000001</v>
      </c>
      <c r="H223" s="125">
        <v>31919139.289999999</v>
      </c>
      <c r="I223" s="125">
        <v>21830514.420000002</v>
      </c>
      <c r="J223" s="125">
        <v>13588037.710000001</v>
      </c>
      <c r="K223" s="125">
        <v>85130555.849999994</v>
      </c>
      <c r="L223" s="125"/>
      <c r="M223" s="130">
        <v>39.45984</v>
      </c>
      <c r="N223" s="130">
        <v>42.396380000000001</v>
      </c>
      <c r="O223" s="130">
        <v>35.927860000000003</v>
      </c>
      <c r="P223" s="130">
        <v>32.203330000000001</v>
      </c>
      <c r="Q223" s="130">
        <v>41.087969999999999</v>
      </c>
      <c r="R223" s="130">
        <v>41.50835</v>
      </c>
      <c r="S223" s="130">
        <v>41.740989999999996</v>
      </c>
      <c r="T223" s="130">
        <v>36.82197</v>
      </c>
      <c r="U223" s="130">
        <v>41.413049999999998</v>
      </c>
      <c r="W223" s="123">
        <v>1993</v>
      </c>
      <c r="X223" s="123" t="s">
        <v>625</v>
      </c>
      <c r="Y223" s="125">
        <v>195444287.88</v>
      </c>
      <c r="Z223" s="125">
        <v>164698427.72</v>
      </c>
      <c r="AA223" s="125">
        <v>80865910.310000002</v>
      </c>
      <c r="AB223" s="125">
        <v>83832517.409999996</v>
      </c>
      <c r="AC223" s="125">
        <v>32612362.609999999</v>
      </c>
      <c r="AD223" s="125">
        <v>41518802.479999997</v>
      </c>
      <c r="AE223" s="125">
        <v>41050528.990000002</v>
      </c>
      <c r="AF223" s="125">
        <v>28940747.359999999</v>
      </c>
      <c r="AG223" s="125">
        <v>51321846.439999998</v>
      </c>
      <c r="AH223" s="125">
        <v>111510078.83</v>
      </c>
      <c r="AJ223" s="129"/>
    </row>
    <row r="224" spans="1:36" x14ac:dyDescent="0.25">
      <c r="A224" s="127">
        <v>1993</v>
      </c>
      <c r="B224" s="125" t="s">
        <v>624</v>
      </c>
      <c r="C224" s="125">
        <v>118041875.61</v>
      </c>
      <c r="D224" s="125">
        <v>63832678.380000003</v>
      </c>
      <c r="E224" s="125">
        <v>54209197.229999997</v>
      </c>
      <c r="F224" s="125">
        <v>17966240.579999998</v>
      </c>
      <c r="G224" s="125">
        <v>31484150.949999999</v>
      </c>
      <c r="H224" s="125">
        <v>32283076.98</v>
      </c>
      <c r="I224" s="125">
        <v>22366830.079999998</v>
      </c>
      <c r="J224" s="125">
        <v>13941577.02</v>
      </c>
      <c r="K224" s="125">
        <v>86134058.010000005</v>
      </c>
      <c r="L224" s="125"/>
      <c r="M224" s="130">
        <v>39.037979999999997</v>
      </c>
      <c r="N224" s="130">
        <v>42.051949999999998</v>
      </c>
      <c r="O224" s="130">
        <v>35.488959999999999</v>
      </c>
      <c r="P224" s="130">
        <v>31.853179999999998</v>
      </c>
      <c r="Q224" s="130">
        <v>40.610579999999999</v>
      </c>
      <c r="R224" s="130">
        <v>41.086939999999998</v>
      </c>
      <c r="S224" s="130">
        <v>41.231949999999998</v>
      </c>
      <c r="T224" s="130">
        <v>36.481110000000001</v>
      </c>
      <c r="U224" s="130">
        <v>40.950470000000003</v>
      </c>
      <c r="W224" s="123">
        <v>1993</v>
      </c>
      <c r="X224" s="123" t="s">
        <v>624</v>
      </c>
      <c r="Y224" s="125">
        <v>195624570.88</v>
      </c>
      <c r="Z224" s="125">
        <v>164896350.21000001</v>
      </c>
      <c r="AA224" s="125">
        <v>80963248.299999997</v>
      </c>
      <c r="AB224" s="125">
        <v>83933101.909999996</v>
      </c>
      <c r="AC224" s="125">
        <v>32651034.989999998</v>
      </c>
      <c r="AD224" s="125">
        <v>41471292.880000003</v>
      </c>
      <c r="AE224" s="125">
        <v>41084257.299999997</v>
      </c>
      <c r="AF224" s="125">
        <v>29090386.010000002</v>
      </c>
      <c r="AG224" s="125">
        <v>51327599.700000003</v>
      </c>
      <c r="AH224" s="125">
        <v>111645936.19</v>
      </c>
      <c r="AJ224" s="127"/>
    </row>
    <row r="225" spans="1:36" x14ac:dyDescent="0.25">
      <c r="A225" s="127">
        <v>1993</v>
      </c>
      <c r="B225" s="125" t="s">
        <v>623</v>
      </c>
      <c r="C225" s="125">
        <v>117762738.8</v>
      </c>
      <c r="D225" s="125">
        <v>63559245.609999999</v>
      </c>
      <c r="E225" s="125">
        <v>54203493.189999998</v>
      </c>
      <c r="F225" s="125">
        <v>18006250.75</v>
      </c>
      <c r="G225" s="125">
        <v>31474552.289999999</v>
      </c>
      <c r="H225" s="125">
        <v>32141803.949999999</v>
      </c>
      <c r="I225" s="125">
        <v>22324231.530000001</v>
      </c>
      <c r="J225" s="125">
        <v>13815900.279999999</v>
      </c>
      <c r="K225" s="125">
        <v>85940587.769999996</v>
      </c>
      <c r="L225" s="125"/>
      <c r="M225" s="130">
        <v>39.554360000000003</v>
      </c>
      <c r="N225" s="130">
        <v>42.390009999999997</v>
      </c>
      <c r="O225" s="130">
        <v>36.22925</v>
      </c>
      <c r="P225" s="130">
        <v>32.068449999999999</v>
      </c>
      <c r="Q225" s="130">
        <v>41.020650000000003</v>
      </c>
      <c r="R225" s="130">
        <v>41.670540000000003</v>
      </c>
      <c r="S225" s="130">
        <v>42.04298</v>
      </c>
      <c r="T225" s="130">
        <v>37.025939999999999</v>
      </c>
      <c r="U225" s="130">
        <v>41.529269999999997</v>
      </c>
      <c r="W225" s="123">
        <v>1993</v>
      </c>
      <c r="X225" s="123" t="s">
        <v>623</v>
      </c>
      <c r="Y225" s="125">
        <v>195794152.34999999</v>
      </c>
      <c r="Z225" s="125">
        <v>165012738.84</v>
      </c>
      <c r="AA225" s="125">
        <v>81027012.870000005</v>
      </c>
      <c r="AB225" s="125">
        <v>83985725.969999999</v>
      </c>
      <c r="AC225" s="125">
        <v>32563004.760000002</v>
      </c>
      <c r="AD225" s="125">
        <v>41513720.020000003</v>
      </c>
      <c r="AE225" s="125">
        <v>41152180.93</v>
      </c>
      <c r="AF225" s="125">
        <v>29208029.899999999</v>
      </c>
      <c r="AG225" s="125">
        <v>51357216.740000002</v>
      </c>
      <c r="AH225" s="125">
        <v>111873930.84999999</v>
      </c>
      <c r="AJ225" s="127"/>
    </row>
    <row r="226" spans="1:36" x14ac:dyDescent="0.25">
      <c r="A226" s="127">
        <v>1994</v>
      </c>
      <c r="B226" s="125" t="s">
        <v>633</v>
      </c>
      <c r="C226" s="125">
        <v>114907779.94329999</v>
      </c>
      <c r="D226" s="125">
        <v>61913457.7795</v>
      </c>
      <c r="E226" s="125">
        <v>52994322.163800001</v>
      </c>
      <c r="F226" s="125">
        <v>16878924.891399998</v>
      </c>
      <c r="G226" s="125">
        <v>30690750.6611</v>
      </c>
      <c r="H226" s="125">
        <v>31551434.094500002</v>
      </c>
      <c r="I226" s="125">
        <v>21977868.532499999</v>
      </c>
      <c r="J226" s="125">
        <v>13808801.763800001</v>
      </c>
      <c r="K226" s="125">
        <v>84220053.288100004</v>
      </c>
      <c r="L226" s="125"/>
      <c r="M226" s="130">
        <v>38.635930000000002</v>
      </c>
      <c r="N226" s="130">
        <v>41.508069999999996</v>
      </c>
      <c r="O226" s="130">
        <v>35.2804</v>
      </c>
      <c r="P226" s="130">
        <v>31.3415</v>
      </c>
      <c r="Q226" s="130">
        <v>40.200749999999999</v>
      </c>
      <c r="R226" s="130">
        <v>40.597360000000002</v>
      </c>
      <c r="S226" s="130">
        <v>41.057189999999999</v>
      </c>
      <c r="T226" s="130">
        <v>35.738959999999999</v>
      </c>
      <c r="U226" s="130">
        <v>40.572830000000003</v>
      </c>
      <c r="W226" s="123">
        <v>1994</v>
      </c>
      <c r="X226" s="123" t="s">
        <v>633</v>
      </c>
      <c r="Y226" s="125">
        <v>195953231.99770001</v>
      </c>
      <c r="Z226" s="125">
        <v>165123947.28619</v>
      </c>
      <c r="AA226" s="125">
        <v>81093173.623099998</v>
      </c>
      <c r="AB226" s="125">
        <v>84030773.663100004</v>
      </c>
      <c r="AC226" s="125">
        <v>32538040.209800001</v>
      </c>
      <c r="AD226" s="125">
        <v>41536463.6259</v>
      </c>
      <c r="AE226" s="125">
        <v>41174191.812399998</v>
      </c>
      <c r="AF226" s="125">
        <v>29245980.461399999</v>
      </c>
      <c r="AG226" s="125">
        <v>51458555.8882</v>
      </c>
      <c r="AH226" s="125">
        <v>111956635.8997</v>
      </c>
      <c r="AJ226" s="129"/>
    </row>
    <row r="227" spans="1:36" x14ac:dyDescent="0.25">
      <c r="A227" s="127">
        <v>1994</v>
      </c>
      <c r="B227" s="125" t="s">
        <v>632</v>
      </c>
      <c r="C227" s="125">
        <v>116107807.4517</v>
      </c>
      <c r="D227" s="125">
        <v>62332096.175700001</v>
      </c>
      <c r="E227" s="125">
        <v>53775711.276000001</v>
      </c>
      <c r="F227" s="125">
        <v>17310241.066399999</v>
      </c>
      <c r="G227" s="125">
        <v>30866501.878800001</v>
      </c>
      <c r="H227" s="125">
        <v>32038579.025899999</v>
      </c>
      <c r="I227" s="125">
        <v>22148861.282499999</v>
      </c>
      <c r="J227" s="125">
        <v>13743624.198100001</v>
      </c>
      <c r="K227" s="125">
        <v>85053942.187199995</v>
      </c>
      <c r="L227" s="125"/>
      <c r="M227" s="130">
        <v>37.999960000000002</v>
      </c>
      <c r="N227" s="130">
        <v>41.066760000000002</v>
      </c>
      <c r="O227" s="130">
        <v>34.4452</v>
      </c>
      <c r="P227" s="130">
        <v>30.482890000000001</v>
      </c>
      <c r="Q227" s="130">
        <v>39.445830000000001</v>
      </c>
      <c r="R227" s="130">
        <v>40.117049999999999</v>
      </c>
      <c r="S227" s="130">
        <v>40.457810000000002</v>
      </c>
      <c r="T227" s="130">
        <v>35.324289999999998</v>
      </c>
      <c r="U227" s="130">
        <v>39.962200000000003</v>
      </c>
      <c r="W227" s="123">
        <v>1994</v>
      </c>
      <c r="X227" s="123" t="s">
        <v>632</v>
      </c>
      <c r="Y227" s="125">
        <v>196089806.36680001</v>
      </c>
      <c r="Z227" s="125">
        <v>165252999.16600001</v>
      </c>
      <c r="AA227" s="125">
        <v>81162669.349700004</v>
      </c>
      <c r="AB227" s="125">
        <v>84090329.816300005</v>
      </c>
      <c r="AC227" s="125">
        <v>32494004.851100001</v>
      </c>
      <c r="AD227" s="125">
        <v>41546257.564499997</v>
      </c>
      <c r="AE227" s="125">
        <v>41219083.0101</v>
      </c>
      <c r="AF227" s="125">
        <v>29378561.989399999</v>
      </c>
      <c r="AG227" s="125">
        <v>51451898.951700002</v>
      </c>
      <c r="AH227" s="125">
        <v>112143902.564</v>
      </c>
      <c r="AJ227" s="129"/>
    </row>
    <row r="228" spans="1:36" x14ac:dyDescent="0.25">
      <c r="A228" s="127">
        <v>1994</v>
      </c>
      <c r="B228" s="125" t="s">
        <v>622</v>
      </c>
      <c r="C228" s="125">
        <v>116645628.789</v>
      </c>
      <c r="D228" s="125">
        <v>62946523.200400002</v>
      </c>
      <c r="E228" s="125">
        <v>53699105.588600002</v>
      </c>
      <c r="F228" s="125">
        <v>17242127.543699998</v>
      </c>
      <c r="G228" s="125">
        <v>31225325.566599999</v>
      </c>
      <c r="H228" s="125">
        <v>32140119.476100001</v>
      </c>
      <c r="I228" s="125">
        <v>22207999.462000001</v>
      </c>
      <c r="J228" s="125">
        <v>13830056.740599999</v>
      </c>
      <c r="K228" s="125">
        <v>85573444.504700005</v>
      </c>
      <c r="L228" s="125"/>
      <c r="M228" s="130">
        <v>39.091769999999997</v>
      </c>
      <c r="N228" s="130">
        <v>42.147509999999997</v>
      </c>
      <c r="O228" s="130">
        <v>35.509819999999998</v>
      </c>
      <c r="P228" s="130">
        <v>31.517499999999998</v>
      </c>
      <c r="Q228" s="130">
        <v>40.514499999999998</v>
      </c>
      <c r="R228" s="130">
        <v>41.215220000000002</v>
      </c>
      <c r="S228" s="130">
        <v>41.615850000000002</v>
      </c>
      <c r="T228" s="130">
        <v>36.33464</v>
      </c>
      <c r="U228" s="130">
        <v>41.063499999999998</v>
      </c>
      <c r="W228" s="123">
        <v>1994</v>
      </c>
      <c r="X228" s="123" t="s">
        <v>622</v>
      </c>
      <c r="Y228" s="125">
        <v>196212902.73449999</v>
      </c>
      <c r="Z228" s="125">
        <v>165332104.40880001</v>
      </c>
      <c r="AA228" s="125">
        <v>81196015.4296</v>
      </c>
      <c r="AB228" s="125">
        <v>84136088.979200006</v>
      </c>
      <c r="AC228" s="125">
        <v>32453593.8123</v>
      </c>
      <c r="AD228" s="125">
        <v>41579824.362999998</v>
      </c>
      <c r="AE228" s="125">
        <v>41236010.196900003</v>
      </c>
      <c r="AF228" s="125">
        <v>29455344.6118</v>
      </c>
      <c r="AG228" s="125">
        <v>51488129.750500001</v>
      </c>
      <c r="AH228" s="125">
        <v>112271179.1717</v>
      </c>
      <c r="AJ228" s="127"/>
    </row>
    <row r="229" spans="1:36" x14ac:dyDescent="0.25">
      <c r="A229" s="127">
        <v>1994</v>
      </c>
      <c r="B229" s="125" t="s">
        <v>631</v>
      </c>
      <c r="C229" s="125">
        <v>117561192.52</v>
      </c>
      <c r="D229" s="125">
        <v>63594049.342799999</v>
      </c>
      <c r="E229" s="125">
        <v>53967143.177199997</v>
      </c>
      <c r="F229" s="125">
        <v>17593089.940299999</v>
      </c>
      <c r="G229" s="125">
        <v>31276361.348499998</v>
      </c>
      <c r="H229" s="125">
        <v>32413008.688499998</v>
      </c>
      <c r="I229" s="125">
        <v>22260940.4716</v>
      </c>
      <c r="J229" s="125">
        <v>14017792.0711</v>
      </c>
      <c r="K229" s="125">
        <v>85950310.508599997</v>
      </c>
      <c r="L229" s="125"/>
      <c r="M229" s="130">
        <v>39.435090000000002</v>
      </c>
      <c r="N229" s="130">
        <v>42.577579999999998</v>
      </c>
      <c r="O229" s="130">
        <v>35.732019999999999</v>
      </c>
      <c r="P229" s="130">
        <v>31.924109999999999</v>
      </c>
      <c r="Q229" s="130">
        <v>41.050930000000001</v>
      </c>
      <c r="R229" s="130">
        <v>41.494689999999999</v>
      </c>
      <c r="S229" s="130">
        <v>41.846539999999997</v>
      </c>
      <c r="T229" s="130">
        <v>36.664650000000002</v>
      </c>
      <c r="U229" s="130">
        <v>41.424340000000001</v>
      </c>
      <c r="W229" s="123">
        <v>1994</v>
      </c>
      <c r="X229" s="123" t="s">
        <v>631</v>
      </c>
      <c r="Y229" s="125">
        <v>196362764.85229999</v>
      </c>
      <c r="Z229" s="125">
        <v>165478203.63530001</v>
      </c>
      <c r="AA229" s="125">
        <v>81269282.759100005</v>
      </c>
      <c r="AB229" s="125">
        <v>84208920.876200005</v>
      </c>
      <c r="AC229" s="125">
        <v>32488326.8226</v>
      </c>
      <c r="AD229" s="125">
        <v>41450458.509300001</v>
      </c>
      <c r="AE229" s="125">
        <v>41352731.155699998</v>
      </c>
      <c r="AF229" s="125">
        <v>29564186.129900001</v>
      </c>
      <c r="AG229" s="125">
        <v>51507062.234800003</v>
      </c>
      <c r="AH229" s="125">
        <v>112367375.7949</v>
      </c>
      <c r="AJ229" s="127"/>
    </row>
    <row r="230" spans="1:36" x14ac:dyDescent="0.25">
      <c r="A230" s="127">
        <v>1994</v>
      </c>
      <c r="B230" s="125" t="s">
        <v>630</v>
      </c>
      <c r="C230" s="125">
        <v>118845402.2008</v>
      </c>
      <c r="D230" s="125">
        <v>64550937.564199999</v>
      </c>
      <c r="E230" s="125">
        <v>54294464.636600003</v>
      </c>
      <c r="F230" s="125">
        <v>17980685.727299999</v>
      </c>
      <c r="G230" s="125">
        <v>31284120.912700001</v>
      </c>
      <c r="H230" s="125">
        <v>32824418.285500001</v>
      </c>
      <c r="I230" s="125">
        <v>22487840.0055</v>
      </c>
      <c r="J230" s="125">
        <v>14268337.2698</v>
      </c>
      <c r="K230" s="125">
        <v>86596379.203700006</v>
      </c>
      <c r="L230" s="125"/>
      <c r="M230" s="130">
        <v>39.525469999999999</v>
      </c>
      <c r="N230" s="130">
        <v>42.742939999999997</v>
      </c>
      <c r="O230" s="130">
        <v>35.700220000000002</v>
      </c>
      <c r="P230" s="130">
        <v>32.381390000000003</v>
      </c>
      <c r="Q230" s="130">
        <v>41.01352</v>
      </c>
      <c r="R230" s="130">
        <v>41.73751</v>
      </c>
      <c r="S230" s="130">
        <v>41.796779999999998</v>
      </c>
      <c r="T230" s="130">
        <v>36.597149999999999</v>
      </c>
      <c r="U230" s="130">
        <v>41.491349999999997</v>
      </c>
      <c r="W230" s="123">
        <v>1994</v>
      </c>
      <c r="X230" s="123" t="s">
        <v>630</v>
      </c>
      <c r="Y230" s="125">
        <v>196509784.01460001</v>
      </c>
      <c r="Z230" s="125">
        <v>165577208.6216</v>
      </c>
      <c r="AA230" s="125">
        <v>81306813.220599994</v>
      </c>
      <c r="AB230" s="125">
        <v>84270395.400999993</v>
      </c>
      <c r="AC230" s="125">
        <v>32560730.1285</v>
      </c>
      <c r="AD230" s="125">
        <v>41372208.839900002</v>
      </c>
      <c r="AE230" s="125">
        <v>41395302.341499999</v>
      </c>
      <c r="AF230" s="125">
        <v>29659877.8411</v>
      </c>
      <c r="AG230" s="125">
        <v>51521664.863600001</v>
      </c>
      <c r="AH230" s="125">
        <v>112427389.02249999</v>
      </c>
      <c r="AJ230" s="129"/>
    </row>
    <row r="231" spans="1:36" x14ac:dyDescent="0.25">
      <c r="A231" s="127">
        <v>1994</v>
      </c>
      <c r="B231" s="125" t="s">
        <v>629</v>
      </c>
      <c r="C231" s="125">
        <v>116431242.6523</v>
      </c>
      <c r="D231" s="125">
        <v>64379340.852600001</v>
      </c>
      <c r="E231" s="125">
        <v>52051901.799699999</v>
      </c>
      <c r="F231" s="125">
        <v>19495384.219700001</v>
      </c>
      <c r="G231" s="125">
        <v>30564334.028700002</v>
      </c>
      <c r="H231" s="125">
        <v>31430151.782299999</v>
      </c>
      <c r="I231" s="125">
        <v>21336416.4142</v>
      </c>
      <c r="J231" s="125">
        <v>13604956.2074</v>
      </c>
      <c r="K231" s="125">
        <v>83330902.225199997</v>
      </c>
      <c r="L231" s="125"/>
      <c r="M231" s="130">
        <v>39.723660000000002</v>
      </c>
      <c r="N231" s="130">
        <v>42.868340000000003</v>
      </c>
      <c r="O231" s="130">
        <v>35.834240000000001</v>
      </c>
      <c r="P231" s="130">
        <v>34.343240000000002</v>
      </c>
      <c r="Q231" s="130">
        <v>41.236190000000001</v>
      </c>
      <c r="R231" s="130">
        <v>41.472850000000001</v>
      </c>
      <c r="S231" s="130">
        <v>41.761099999999999</v>
      </c>
      <c r="T231" s="130">
        <v>36.799370000000003</v>
      </c>
      <c r="U231" s="130">
        <v>41.459850000000003</v>
      </c>
      <c r="W231" s="123">
        <v>1994</v>
      </c>
      <c r="X231" s="123" t="s">
        <v>629</v>
      </c>
      <c r="Y231" s="125">
        <v>196693080.71070001</v>
      </c>
      <c r="Z231" s="125">
        <v>165686264.35139999</v>
      </c>
      <c r="AA231" s="125">
        <v>81371116.087500006</v>
      </c>
      <c r="AB231" s="125">
        <v>84315148.263899997</v>
      </c>
      <c r="AC231" s="125">
        <v>32594467.689300001</v>
      </c>
      <c r="AD231" s="125">
        <v>41336012.369800001</v>
      </c>
      <c r="AE231" s="125">
        <v>41447419.491800003</v>
      </c>
      <c r="AF231" s="125">
        <v>29691830.0748</v>
      </c>
      <c r="AG231" s="125">
        <v>51623351.085000001</v>
      </c>
      <c r="AH231" s="125">
        <v>112475261.9364</v>
      </c>
      <c r="AJ231" s="129"/>
    </row>
    <row r="232" spans="1:36" x14ac:dyDescent="0.25">
      <c r="A232" s="127">
        <v>1994</v>
      </c>
      <c r="B232" s="125" t="s">
        <v>628</v>
      </c>
      <c r="C232" s="125">
        <v>113982164.0922</v>
      </c>
      <c r="D232" s="125">
        <v>63403685.820799999</v>
      </c>
      <c r="E232" s="125">
        <v>50578478.271399997</v>
      </c>
      <c r="F232" s="125">
        <v>20149088.2753</v>
      </c>
      <c r="G232" s="125">
        <v>30059111.7313</v>
      </c>
      <c r="H232" s="125">
        <v>30333140.126600001</v>
      </c>
      <c r="I232" s="125">
        <v>20480576.331300002</v>
      </c>
      <c r="J232" s="125">
        <v>12960247.627699999</v>
      </c>
      <c r="K232" s="125">
        <v>80872828.189199999</v>
      </c>
      <c r="L232" s="125"/>
      <c r="M232" s="130">
        <v>39.699480000000001</v>
      </c>
      <c r="N232" s="130">
        <v>42.711779999999997</v>
      </c>
      <c r="O232" s="130">
        <v>35.923340000000003</v>
      </c>
      <c r="P232" s="130">
        <v>34.649259999999998</v>
      </c>
      <c r="Q232" s="130">
        <v>41.229349999999997</v>
      </c>
      <c r="R232" s="130">
        <v>41.40972</v>
      </c>
      <c r="S232" s="130">
        <v>41.789360000000002</v>
      </c>
      <c r="T232" s="130">
        <v>36.69735</v>
      </c>
      <c r="U232" s="130">
        <v>41.43882</v>
      </c>
      <c r="W232" s="123">
        <v>1994</v>
      </c>
      <c r="X232" s="123" t="s">
        <v>628</v>
      </c>
      <c r="Y232" s="125">
        <v>196857531.78189</v>
      </c>
      <c r="Z232" s="125">
        <v>165793977.4693</v>
      </c>
      <c r="AA232" s="125">
        <v>81423756.913100004</v>
      </c>
      <c r="AB232" s="125">
        <v>84370220.556199998</v>
      </c>
      <c r="AC232" s="125">
        <v>32592365.9965</v>
      </c>
      <c r="AD232" s="125">
        <v>41238673.440800004</v>
      </c>
      <c r="AE232" s="125">
        <v>41577696.813900001</v>
      </c>
      <c r="AF232" s="125">
        <v>29757294.1292</v>
      </c>
      <c r="AG232" s="125">
        <v>51691501.401500002</v>
      </c>
      <c r="AH232" s="125">
        <v>112573664.3839</v>
      </c>
      <c r="AJ232" s="127"/>
    </row>
    <row r="233" spans="1:36" x14ac:dyDescent="0.25">
      <c r="A233" s="127">
        <v>1994</v>
      </c>
      <c r="B233" s="125" t="s">
        <v>627</v>
      </c>
      <c r="C233" s="125">
        <v>114175916.3589</v>
      </c>
      <c r="D233" s="125">
        <v>63745520.418099999</v>
      </c>
      <c r="E233" s="125">
        <v>50430395.940800004</v>
      </c>
      <c r="F233" s="125">
        <v>19689709.161899999</v>
      </c>
      <c r="G233" s="125">
        <v>30234020.638900001</v>
      </c>
      <c r="H233" s="125">
        <v>30186612.5251</v>
      </c>
      <c r="I233" s="125">
        <v>20751862.028499998</v>
      </c>
      <c r="J233" s="125">
        <v>13313712.0045</v>
      </c>
      <c r="K233" s="125">
        <v>81172495.192499995</v>
      </c>
      <c r="L233" s="125"/>
      <c r="M233" s="130">
        <v>39.715530000000001</v>
      </c>
      <c r="N233" s="130">
        <v>42.692839999999997</v>
      </c>
      <c r="O233" s="130">
        <v>35.952109999999998</v>
      </c>
      <c r="P233" s="130">
        <v>34.702419999999996</v>
      </c>
      <c r="Q233" s="130">
        <v>41.286059999999999</v>
      </c>
      <c r="R233" s="130">
        <v>41.52861</v>
      </c>
      <c r="S233" s="130">
        <v>41.640909999999998</v>
      </c>
      <c r="T233" s="130">
        <v>36.450989999999997</v>
      </c>
      <c r="U233" s="130">
        <v>41.46698</v>
      </c>
      <c r="W233" s="123">
        <v>1994</v>
      </c>
      <c r="X233" s="123" t="s">
        <v>627</v>
      </c>
      <c r="Y233" s="125">
        <v>197043372.0478</v>
      </c>
      <c r="Z233" s="125">
        <v>165909686.07620001</v>
      </c>
      <c r="AA233" s="125">
        <v>81485070.727799997</v>
      </c>
      <c r="AB233" s="125">
        <v>84424615.348399997</v>
      </c>
      <c r="AC233" s="125">
        <v>32611267.8321</v>
      </c>
      <c r="AD233" s="125">
        <v>41148950.375100002</v>
      </c>
      <c r="AE233" s="125">
        <v>41671719.533799998</v>
      </c>
      <c r="AF233" s="125">
        <v>29862654.730500001</v>
      </c>
      <c r="AG233" s="125">
        <v>51748779.576300003</v>
      </c>
      <c r="AH233" s="125">
        <v>112683324.63940001</v>
      </c>
      <c r="AJ233" s="127"/>
    </row>
    <row r="234" spans="1:36" x14ac:dyDescent="0.25">
      <c r="A234" s="127">
        <v>1994</v>
      </c>
      <c r="B234" s="125" t="s">
        <v>626</v>
      </c>
      <c r="C234" s="125">
        <v>119258981.39</v>
      </c>
      <c r="D234" s="125">
        <v>64896596.167900003</v>
      </c>
      <c r="E234" s="125">
        <v>54362385.222099997</v>
      </c>
      <c r="F234" s="125">
        <v>18003957.663600001</v>
      </c>
      <c r="G234" s="125">
        <v>31392271.564800002</v>
      </c>
      <c r="H234" s="125">
        <v>32871689.228100002</v>
      </c>
      <c r="I234" s="125">
        <v>22803062.4494</v>
      </c>
      <c r="J234" s="125">
        <v>14188000.484099999</v>
      </c>
      <c r="K234" s="125">
        <v>87067023.242300004</v>
      </c>
      <c r="L234" s="125"/>
      <c r="M234" s="130">
        <v>39.693759999999997</v>
      </c>
      <c r="N234" s="130">
        <v>42.839979999999997</v>
      </c>
      <c r="O234" s="130">
        <v>35.93788</v>
      </c>
      <c r="P234" s="130">
        <v>32.612079999999999</v>
      </c>
      <c r="Q234" s="130">
        <v>41.500079999999997</v>
      </c>
      <c r="R234" s="130">
        <v>41.584989999999998</v>
      </c>
      <c r="S234" s="130">
        <v>42.036079999999998</v>
      </c>
      <c r="T234" s="130">
        <v>36.537140000000001</v>
      </c>
      <c r="U234" s="130">
        <v>41.672519999999999</v>
      </c>
      <c r="W234" s="123">
        <v>1994</v>
      </c>
      <c r="X234" s="123" t="s">
        <v>626</v>
      </c>
      <c r="Y234" s="125">
        <v>197247701.34871</v>
      </c>
      <c r="Z234" s="125">
        <v>166122783.41479999</v>
      </c>
      <c r="AA234" s="125">
        <v>81606355.031900004</v>
      </c>
      <c r="AB234" s="125">
        <v>84516428.3829</v>
      </c>
      <c r="AC234" s="125">
        <v>32614173.008000001</v>
      </c>
      <c r="AD234" s="125">
        <v>41099254.206900001</v>
      </c>
      <c r="AE234" s="125">
        <v>41755157.032600001</v>
      </c>
      <c r="AF234" s="125">
        <v>30019289.9223</v>
      </c>
      <c r="AG234" s="125">
        <v>51759827.178900003</v>
      </c>
      <c r="AH234" s="125">
        <v>112873701.1618</v>
      </c>
      <c r="AJ234" s="129"/>
    </row>
    <row r="235" spans="1:36" x14ac:dyDescent="0.25">
      <c r="A235" s="127">
        <v>1994</v>
      </c>
      <c r="B235" s="125" t="s">
        <v>625</v>
      </c>
      <c r="C235" s="125">
        <v>120493151.08589999</v>
      </c>
      <c r="D235" s="125">
        <v>65455214.380999997</v>
      </c>
      <c r="E235" s="125">
        <v>55037936.704899997</v>
      </c>
      <c r="F235" s="125">
        <v>18422973.315299999</v>
      </c>
      <c r="G235" s="125">
        <v>31582362.1734</v>
      </c>
      <c r="H235" s="125">
        <v>33176322.402600002</v>
      </c>
      <c r="I235" s="125">
        <v>22956482.411699999</v>
      </c>
      <c r="J235" s="125">
        <v>14355010.7829</v>
      </c>
      <c r="K235" s="125">
        <v>87715166.9877</v>
      </c>
      <c r="L235" s="125"/>
      <c r="M235" s="130">
        <v>39.209980000000002</v>
      </c>
      <c r="N235" s="130">
        <v>42.288809999999998</v>
      </c>
      <c r="O235" s="130">
        <v>35.548400000000001</v>
      </c>
      <c r="P235" s="130">
        <v>31.86016</v>
      </c>
      <c r="Q235" s="130">
        <v>40.92651</v>
      </c>
      <c r="R235" s="130">
        <v>41.224679999999999</v>
      </c>
      <c r="S235" s="130">
        <v>41.653930000000003</v>
      </c>
      <c r="T235" s="130">
        <v>36.301459999999999</v>
      </c>
      <c r="U235" s="130">
        <v>41.229660000000003</v>
      </c>
      <c r="W235" s="123">
        <v>1994</v>
      </c>
      <c r="X235" s="123" t="s">
        <v>625</v>
      </c>
      <c r="Y235" s="125">
        <v>197429781.2094</v>
      </c>
      <c r="Z235" s="125">
        <v>166291272.37909999</v>
      </c>
      <c r="AA235" s="125">
        <v>81695263.245499998</v>
      </c>
      <c r="AB235" s="125">
        <v>84596009.133599997</v>
      </c>
      <c r="AC235" s="125">
        <v>32560293.061299998</v>
      </c>
      <c r="AD235" s="125">
        <v>41116883.9296</v>
      </c>
      <c r="AE235" s="125">
        <v>41820988.5581</v>
      </c>
      <c r="AF235" s="125">
        <v>30122447.600499999</v>
      </c>
      <c r="AG235" s="125">
        <v>51809168.059900001</v>
      </c>
      <c r="AH235" s="125">
        <v>113060320.0882</v>
      </c>
      <c r="AJ235" s="129"/>
    </row>
    <row r="236" spans="1:36" x14ac:dyDescent="0.25">
      <c r="A236" s="127">
        <v>1994</v>
      </c>
      <c r="B236" s="125" t="s">
        <v>624</v>
      </c>
      <c r="C236" s="125">
        <v>121054772.7031</v>
      </c>
      <c r="D236" s="125">
        <v>65575034.176799998</v>
      </c>
      <c r="E236" s="125">
        <v>55479738.526299998</v>
      </c>
      <c r="F236" s="125">
        <v>18309850.052499998</v>
      </c>
      <c r="G236" s="125">
        <v>31742513.0273</v>
      </c>
      <c r="H236" s="125">
        <v>33208342.906399999</v>
      </c>
      <c r="I236" s="125">
        <v>23212211.861000001</v>
      </c>
      <c r="J236" s="125">
        <v>14581854.855900001</v>
      </c>
      <c r="K236" s="125">
        <v>88163067.794699997</v>
      </c>
      <c r="L236" s="125"/>
      <c r="M236" s="130">
        <v>38.591900000000003</v>
      </c>
      <c r="N236" s="130">
        <v>41.681789999999999</v>
      </c>
      <c r="O236" s="130">
        <v>34.939749999999997</v>
      </c>
      <c r="P236" s="130">
        <v>31.601800000000001</v>
      </c>
      <c r="Q236" s="130">
        <v>40.358550000000001</v>
      </c>
      <c r="R236" s="130">
        <v>40.659939999999999</v>
      </c>
      <c r="S236" s="130">
        <v>40.615589999999997</v>
      </c>
      <c r="T236" s="130">
        <v>35.592179999999999</v>
      </c>
      <c r="U236" s="130">
        <v>40.539749999999998</v>
      </c>
      <c r="W236" s="123">
        <v>1994</v>
      </c>
      <c r="X236" s="123" t="s">
        <v>624</v>
      </c>
      <c r="Y236" s="125">
        <v>197606631.82960999</v>
      </c>
      <c r="Z236" s="125">
        <v>166462318.66721001</v>
      </c>
      <c r="AA236" s="125">
        <v>81787106.010600001</v>
      </c>
      <c r="AB236" s="125">
        <v>84675212.656599998</v>
      </c>
      <c r="AC236" s="125">
        <v>32522060.129099999</v>
      </c>
      <c r="AD236" s="125">
        <v>41144686.8006</v>
      </c>
      <c r="AE236" s="125">
        <v>41861217.278200001</v>
      </c>
      <c r="AF236" s="125">
        <v>30231240.462299999</v>
      </c>
      <c r="AG236" s="125">
        <v>51847427.159400001</v>
      </c>
      <c r="AH236" s="125">
        <v>113237144.5411</v>
      </c>
      <c r="AJ236" s="127"/>
    </row>
    <row r="237" spans="1:36" x14ac:dyDescent="0.25">
      <c r="A237" s="127">
        <v>1994</v>
      </c>
      <c r="B237" s="125" t="s">
        <v>623</v>
      </c>
      <c r="C237" s="125">
        <v>121016435.99420001</v>
      </c>
      <c r="D237" s="125">
        <v>65524490.121100001</v>
      </c>
      <c r="E237" s="125">
        <v>55491945.873099998</v>
      </c>
      <c r="F237" s="125">
        <v>18446846.597199999</v>
      </c>
      <c r="G237" s="125">
        <v>31431868.503600001</v>
      </c>
      <c r="H237" s="125">
        <v>33369873.4014</v>
      </c>
      <c r="I237" s="125">
        <v>23285806.918099999</v>
      </c>
      <c r="J237" s="125">
        <v>14482040.573899999</v>
      </c>
      <c r="K237" s="125">
        <v>88087548.823100001</v>
      </c>
      <c r="L237" s="125"/>
      <c r="M237" s="130">
        <v>39.317749999999997</v>
      </c>
      <c r="N237" s="130">
        <v>42.331650000000003</v>
      </c>
      <c r="O237" s="130">
        <v>35.758960000000002</v>
      </c>
      <c r="P237" s="130">
        <v>31.860050000000001</v>
      </c>
      <c r="Q237" s="130">
        <v>40.988860000000003</v>
      </c>
      <c r="R237" s="130">
        <v>41.442889999999998</v>
      </c>
      <c r="S237" s="130">
        <v>41.795879999999997</v>
      </c>
      <c r="T237" s="130">
        <v>36.308819999999997</v>
      </c>
      <c r="U237" s="130">
        <v>41.374189999999999</v>
      </c>
      <c r="W237" s="123">
        <v>1994</v>
      </c>
      <c r="X237" s="123" t="s">
        <v>623</v>
      </c>
      <c r="Y237" s="125">
        <v>197764967.44659999</v>
      </c>
      <c r="Z237" s="125">
        <v>166577681.31900001</v>
      </c>
      <c r="AA237" s="125">
        <v>81849776.237499997</v>
      </c>
      <c r="AB237" s="125">
        <v>84727905.081499994</v>
      </c>
      <c r="AC237" s="125">
        <v>32591047.778499998</v>
      </c>
      <c r="AD237" s="125">
        <v>41015962.023100004</v>
      </c>
      <c r="AE237" s="125">
        <v>41948323.476499997</v>
      </c>
      <c r="AF237" s="125">
        <v>30333809.546799999</v>
      </c>
      <c r="AG237" s="125">
        <v>51875824.621699996</v>
      </c>
      <c r="AH237" s="125">
        <v>113298095.0464</v>
      </c>
      <c r="AJ237" s="127"/>
    </row>
    <row r="238" spans="1:36" x14ac:dyDescent="0.25">
      <c r="A238" s="127">
        <v>1995</v>
      </c>
      <c r="B238" s="125" t="s">
        <v>633</v>
      </c>
      <c r="C238" s="125">
        <v>118118632.8228</v>
      </c>
      <c r="D238" s="125">
        <v>63776004.168399997</v>
      </c>
      <c r="E238" s="125">
        <v>54342628.654399998</v>
      </c>
      <c r="F238" s="125">
        <v>17463238.926800001</v>
      </c>
      <c r="G238" s="125">
        <v>30848952.212499999</v>
      </c>
      <c r="H238" s="125">
        <v>32697946.4914</v>
      </c>
      <c r="I238" s="125">
        <v>22955467.819499999</v>
      </c>
      <c r="J238" s="125">
        <v>14153027.3726</v>
      </c>
      <c r="K238" s="125">
        <v>86502366.523399994</v>
      </c>
      <c r="L238" s="125"/>
      <c r="M238" s="130">
        <v>39.007510000000003</v>
      </c>
      <c r="N238" s="130">
        <v>41.986339999999998</v>
      </c>
      <c r="O238" s="130">
        <v>35.511580000000002</v>
      </c>
      <c r="P238" s="130">
        <v>31.810639999999999</v>
      </c>
      <c r="Q238" s="130">
        <v>40.431519999999999</v>
      </c>
      <c r="R238" s="130">
        <v>41.011150000000001</v>
      </c>
      <c r="S238" s="130">
        <v>41.35595</v>
      </c>
      <c r="T238" s="130">
        <v>36.345660000000002</v>
      </c>
      <c r="U238" s="130">
        <v>40.895940000000003</v>
      </c>
      <c r="W238" s="123">
        <v>1995</v>
      </c>
      <c r="X238" s="123" t="s">
        <v>633</v>
      </c>
      <c r="Y238" s="125">
        <v>197752796.43970001</v>
      </c>
      <c r="Z238" s="125">
        <v>166470639.3646</v>
      </c>
      <c r="AA238" s="125">
        <v>81721115.840000004</v>
      </c>
      <c r="AB238" s="125">
        <v>84749523.524599999</v>
      </c>
      <c r="AC238" s="125">
        <v>32402289.4723</v>
      </c>
      <c r="AD238" s="125">
        <v>41064559.920299999</v>
      </c>
      <c r="AE238" s="125">
        <v>41908147.284599997</v>
      </c>
      <c r="AF238" s="125">
        <v>30417188.5132</v>
      </c>
      <c r="AG238" s="125">
        <v>51960611.249300003</v>
      </c>
      <c r="AH238" s="125">
        <v>113389895.7181</v>
      </c>
      <c r="AJ238" s="129"/>
    </row>
    <row r="239" spans="1:36" x14ac:dyDescent="0.25">
      <c r="A239" s="127">
        <v>1995</v>
      </c>
      <c r="B239" s="125" t="s">
        <v>632</v>
      </c>
      <c r="C239" s="125">
        <v>119356217.4647</v>
      </c>
      <c r="D239" s="125">
        <v>64396820.259900004</v>
      </c>
      <c r="E239" s="125">
        <v>54959397.204800002</v>
      </c>
      <c r="F239" s="125">
        <v>17634922.383900002</v>
      </c>
      <c r="G239" s="125">
        <v>31254262.8629</v>
      </c>
      <c r="H239" s="125">
        <v>32951350.5198</v>
      </c>
      <c r="I239" s="125">
        <v>23351429.869899999</v>
      </c>
      <c r="J239" s="125">
        <v>14164251.828199999</v>
      </c>
      <c r="K239" s="125">
        <v>87557043.252599999</v>
      </c>
      <c r="L239" s="125"/>
      <c r="M239" s="130">
        <v>38.868609999999997</v>
      </c>
      <c r="N239" s="130">
        <v>41.921460000000003</v>
      </c>
      <c r="O239" s="130">
        <v>35.291519999999998</v>
      </c>
      <c r="P239" s="130">
        <v>31.275099999999998</v>
      </c>
      <c r="Q239" s="130">
        <v>40.39517</v>
      </c>
      <c r="R239" s="130">
        <v>40.955590000000001</v>
      </c>
      <c r="S239" s="130">
        <v>41.333019999999998</v>
      </c>
      <c r="T239" s="130">
        <v>36.036299999999997</v>
      </c>
      <c r="U239" s="130">
        <v>40.856200000000001</v>
      </c>
      <c r="W239" s="123">
        <v>1995</v>
      </c>
      <c r="X239" s="123" t="s">
        <v>632</v>
      </c>
      <c r="Y239" s="125">
        <v>197885553.32800001</v>
      </c>
      <c r="Z239" s="125">
        <v>166598891.1494</v>
      </c>
      <c r="AA239" s="125">
        <v>81770225.975999996</v>
      </c>
      <c r="AB239" s="125">
        <v>84828665.1734</v>
      </c>
      <c r="AC239" s="125">
        <v>32321576.542300001</v>
      </c>
      <c r="AD239" s="125">
        <v>41029571.548900001</v>
      </c>
      <c r="AE239" s="125">
        <v>42018799.746799998</v>
      </c>
      <c r="AF239" s="125">
        <v>30578641.143199999</v>
      </c>
      <c r="AG239" s="125">
        <v>51936964.346799999</v>
      </c>
      <c r="AH239" s="125">
        <v>113627012.43889999</v>
      </c>
      <c r="AJ239" s="129"/>
    </row>
    <row r="240" spans="1:36" x14ac:dyDescent="0.25">
      <c r="A240" s="127">
        <v>1995</v>
      </c>
      <c r="B240" s="125" t="s">
        <v>622</v>
      </c>
      <c r="C240" s="125">
        <v>119301999.0179</v>
      </c>
      <c r="D240" s="125">
        <v>64628708.095700003</v>
      </c>
      <c r="E240" s="125">
        <v>54673290.922200002</v>
      </c>
      <c r="F240" s="125">
        <v>17551858.883200001</v>
      </c>
      <c r="G240" s="125">
        <v>31344514.880600002</v>
      </c>
      <c r="H240" s="125">
        <v>32848773.529399998</v>
      </c>
      <c r="I240" s="125">
        <v>23311173.594700001</v>
      </c>
      <c r="J240" s="125">
        <v>14245678.130000001</v>
      </c>
      <c r="K240" s="125">
        <v>87504462.004700005</v>
      </c>
      <c r="L240" s="125"/>
      <c r="M240" s="130">
        <v>39.173749999999998</v>
      </c>
      <c r="N240" s="130">
        <v>42.332729999999998</v>
      </c>
      <c r="O240" s="130">
        <v>35.43956</v>
      </c>
      <c r="P240" s="130">
        <v>31.9529</v>
      </c>
      <c r="Q240" s="130">
        <v>40.739669999999997</v>
      </c>
      <c r="R240" s="130">
        <v>41.150550000000003</v>
      </c>
      <c r="S240" s="130">
        <v>41.390590000000003</v>
      </c>
      <c r="T240" s="130">
        <v>36.439169999999997</v>
      </c>
      <c r="U240" s="130">
        <v>41.067320000000002</v>
      </c>
      <c r="W240" s="123">
        <v>1995</v>
      </c>
      <c r="X240" s="123" t="s">
        <v>622</v>
      </c>
      <c r="Y240" s="125">
        <v>198006928.90959999</v>
      </c>
      <c r="Z240" s="125">
        <v>166678433.81029999</v>
      </c>
      <c r="AA240" s="125">
        <v>81807294.4252</v>
      </c>
      <c r="AB240" s="125">
        <v>84871139.385100007</v>
      </c>
      <c r="AC240" s="125">
        <v>32336180.043499999</v>
      </c>
      <c r="AD240" s="125">
        <v>40995933.586999997</v>
      </c>
      <c r="AE240" s="125">
        <v>42036524.6285</v>
      </c>
      <c r="AF240" s="125">
        <v>30649288.282400001</v>
      </c>
      <c r="AG240" s="125">
        <v>51989002.368199997</v>
      </c>
      <c r="AH240" s="125">
        <v>113681746.49789999</v>
      </c>
      <c r="AJ240" s="127"/>
    </row>
    <row r="241" spans="1:36" x14ac:dyDescent="0.25">
      <c r="A241" s="127">
        <v>1995</v>
      </c>
      <c r="B241" s="125" t="s">
        <v>631</v>
      </c>
      <c r="C241" s="125">
        <v>119011406.21600001</v>
      </c>
      <c r="D241" s="125">
        <v>64828942.620800003</v>
      </c>
      <c r="E241" s="125">
        <v>54182463.595200002</v>
      </c>
      <c r="F241" s="125">
        <v>17808631.939300001</v>
      </c>
      <c r="G241" s="125">
        <v>31219179.5493</v>
      </c>
      <c r="H241" s="125">
        <v>32593456.5361</v>
      </c>
      <c r="I241" s="125">
        <v>23113082.0244</v>
      </c>
      <c r="J241" s="125">
        <v>14277056.1669</v>
      </c>
      <c r="K241" s="125">
        <v>86925718.109799996</v>
      </c>
      <c r="L241" s="125"/>
      <c r="M241" s="130">
        <v>38.276899999999998</v>
      </c>
      <c r="N241" s="130">
        <v>41.309229999999999</v>
      </c>
      <c r="O241" s="130">
        <v>34.648739999999997</v>
      </c>
      <c r="P241" s="130">
        <v>31.709599999999998</v>
      </c>
      <c r="Q241" s="130">
        <v>39.812049999999999</v>
      </c>
      <c r="R241" s="130">
        <v>40.1342</v>
      </c>
      <c r="S241" s="130">
        <v>40.214179999999999</v>
      </c>
      <c r="T241" s="130">
        <v>35.735469999999999</v>
      </c>
      <c r="U241" s="130">
        <v>40.039769999999997</v>
      </c>
      <c r="W241" s="123">
        <v>1995</v>
      </c>
      <c r="X241" s="123" t="s">
        <v>631</v>
      </c>
      <c r="Y241" s="125">
        <v>198148463.57049999</v>
      </c>
      <c r="Z241" s="125">
        <v>166791599.56470001</v>
      </c>
      <c r="AA241" s="125">
        <v>81887170.782199994</v>
      </c>
      <c r="AB241" s="125">
        <v>84904428.782499999</v>
      </c>
      <c r="AC241" s="125">
        <v>32337951.265099999</v>
      </c>
      <c r="AD241" s="125">
        <v>40965094.438100003</v>
      </c>
      <c r="AE241" s="125">
        <v>42063743.703400001</v>
      </c>
      <c r="AF241" s="125">
        <v>30735622.576900002</v>
      </c>
      <c r="AG241" s="125">
        <v>52046051.586999997</v>
      </c>
      <c r="AH241" s="125">
        <v>113764460.7184</v>
      </c>
      <c r="AJ241" s="127"/>
    </row>
    <row r="242" spans="1:36" x14ac:dyDescent="0.25">
      <c r="A242" s="127">
        <v>1995</v>
      </c>
      <c r="B242" s="125" t="s">
        <v>630</v>
      </c>
      <c r="C242" s="125">
        <v>120562962.42460001</v>
      </c>
      <c r="D242" s="125">
        <v>65437146.795100003</v>
      </c>
      <c r="E242" s="125">
        <v>55125815.629500002</v>
      </c>
      <c r="F242" s="125">
        <v>18029324.465799998</v>
      </c>
      <c r="G242" s="125">
        <v>31405240.737</v>
      </c>
      <c r="H242" s="125">
        <v>33305008.359099999</v>
      </c>
      <c r="I242" s="125">
        <v>23551278.708799999</v>
      </c>
      <c r="J242" s="125">
        <v>14272110.153899999</v>
      </c>
      <c r="K242" s="125">
        <v>88261527.804900005</v>
      </c>
      <c r="L242" s="125"/>
      <c r="M242" s="130">
        <v>39.47195</v>
      </c>
      <c r="N242" s="130">
        <v>42.551110000000001</v>
      </c>
      <c r="O242" s="130">
        <v>35.81682</v>
      </c>
      <c r="P242" s="130">
        <v>32.428019999999997</v>
      </c>
      <c r="Q242" s="130">
        <v>40.793080000000003</v>
      </c>
      <c r="R242" s="130">
        <v>41.63082</v>
      </c>
      <c r="S242" s="130">
        <v>41.841340000000002</v>
      </c>
      <c r="T242" s="130">
        <v>36.515369999999997</v>
      </c>
      <c r="U242" s="130">
        <v>41.388910000000003</v>
      </c>
      <c r="W242" s="123">
        <v>1995</v>
      </c>
      <c r="X242" s="123" t="s">
        <v>630</v>
      </c>
      <c r="Y242" s="125">
        <v>198286483.51969999</v>
      </c>
      <c r="Z242" s="125">
        <v>166893889.23289999</v>
      </c>
      <c r="AA242" s="125">
        <v>81932936.568299994</v>
      </c>
      <c r="AB242" s="125">
        <v>84960952.6646</v>
      </c>
      <c r="AC242" s="125">
        <v>32369193.532200001</v>
      </c>
      <c r="AD242" s="125">
        <v>40884558.426600002</v>
      </c>
      <c r="AE242" s="125">
        <v>42141148.942599997</v>
      </c>
      <c r="AF242" s="125">
        <v>30777019.883299999</v>
      </c>
      <c r="AG242" s="125">
        <v>52114562.734999999</v>
      </c>
      <c r="AH242" s="125">
        <v>113802727.2525</v>
      </c>
      <c r="AJ242" s="129"/>
    </row>
    <row r="243" spans="1:36" x14ac:dyDescent="0.25">
      <c r="A243" s="127">
        <v>1995</v>
      </c>
      <c r="B243" s="125" t="s">
        <v>629</v>
      </c>
      <c r="C243" s="125">
        <v>118595030.825</v>
      </c>
      <c r="D243" s="125">
        <v>65675199.300700001</v>
      </c>
      <c r="E243" s="125">
        <v>52919831.524300002</v>
      </c>
      <c r="F243" s="125">
        <v>19662508.688299999</v>
      </c>
      <c r="G243" s="125">
        <v>30561322.316399999</v>
      </c>
      <c r="H243" s="125">
        <v>32157254.153000001</v>
      </c>
      <c r="I243" s="125">
        <v>22524585.078600001</v>
      </c>
      <c r="J243" s="125">
        <v>13689360.5887</v>
      </c>
      <c r="K243" s="125">
        <v>85243161.547999993</v>
      </c>
      <c r="L243" s="125"/>
      <c r="M243" s="130">
        <v>39.724510000000002</v>
      </c>
      <c r="N243" s="130">
        <v>42.843139999999998</v>
      </c>
      <c r="O243" s="130">
        <v>35.854190000000003</v>
      </c>
      <c r="P243" s="130">
        <v>34.349690000000002</v>
      </c>
      <c r="Q243" s="130">
        <v>41.193809999999999</v>
      </c>
      <c r="R243" s="130">
        <v>41.516509999999997</v>
      </c>
      <c r="S243" s="130">
        <v>41.608719999999998</v>
      </c>
      <c r="T243" s="130">
        <v>36.854550000000003</v>
      </c>
      <c r="U243" s="130">
        <v>41.425179999999997</v>
      </c>
      <c r="W243" s="123">
        <v>1995</v>
      </c>
      <c r="X243" s="123" t="s">
        <v>629</v>
      </c>
      <c r="Y243" s="125">
        <v>198452532.9068</v>
      </c>
      <c r="Z243" s="125">
        <v>167014791.45320001</v>
      </c>
      <c r="AA243" s="125">
        <v>81996056.337300003</v>
      </c>
      <c r="AB243" s="125">
        <v>85018735.115899995</v>
      </c>
      <c r="AC243" s="125">
        <v>32468073.947900001</v>
      </c>
      <c r="AD243" s="125">
        <v>40784521.4058</v>
      </c>
      <c r="AE243" s="125">
        <v>42168574.116400003</v>
      </c>
      <c r="AF243" s="125">
        <v>30872968.788699999</v>
      </c>
      <c r="AG243" s="125">
        <v>52158394.648000002</v>
      </c>
      <c r="AH243" s="125">
        <v>113826064.3109</v>
      </c>
      <c r="AJ243" s="129"/>
    </row>
    <row r="244" spans="1:36" x14ac:dyDescent="0.25">
      <c r="A244" s="127">
        <v>1995</v>
      </c>
      <c r="B244" s="125" t="s">
        <v>628</v>
      </c>
      <c r="C244" s="125">
        <v>116537276.15350001</v>
      </c>
      <c r="D244" s="125">
        <v>64867143.523800001</v>
      </c>
      <c r="E244" s="125">
        <v>51670132.629699998</v>
      </c>
      <c r="F244" s="125">
        <v>20320035.5275</v>
      </c>
      <c r="G244" s="125">
        <v>30283983.983399998</v>
      </c>
      <c r="H244" s="125">
        <v>30899143.264899999</v>
      </c>
      <c r="I244" s="125">
        <v>21562976.331500001</v>
      </c>
      <c r="J244" s="125">
        <v>13471137.0462</v>
      </c>
      <c r="K244" s="125">
        <v>82746103.579799995</v>
      </c>
      <c r="L244" s="125"/>
      <c r="M244" s="130">
        <v>39.7956</v>
      </c>
      <c r="N244" s="130">
        <v>42.842889999999997</v>
      </c>
      <c r="O244" s="130">
        <v>35.97</v>
      </c>
      <c r="P244" s="130">
        <v>34.884889999999999</v>
      </c>
      <c r="Q244" s="130">
        <v>41.168170000000003</v>
      </c>
      <c r="R244" s="130">
        <v>41.588560000000001</v>
      </c>
      <c r="S244" s="130">
        <v>41.735190000000003</v>
      </c>
      <c r="T244" s="130">
        <v>36.900069999999999</v>
      </c>
      <c r="U244" s="130">
        <v>41.472920000000002</v>
      </c>
      <c r="W244" s="123">
        <v>1995</v>
      </c>
      <c r="X244" s="123" t="s">
        <v>628</v>
      </c>
      <c r="Y244" s="125">
        <v>198614637.48519999</v>
      </c>
      <c r="Z244" s="125">
        <v>167153222.17379999</v>
      </c>
      <c r="AA244" s="125">
        <v>82060579.356600001</v>
      </c>
      <c r="AB244" s="125">
        <v>85092642.817200005</v>
      </c>
      <c r="AC244" s="125">
        <v>32464006.315299999</v>
      </c>
      <c r="AD244" s="125">
        <v>40753485.979500003</v>
      </c>
      <c r="AE244" s="125">
        <v>42232917.482799999</v>
      </c>
      <c r="AF244" s="125">
        <v>30988942.140900001</v>
      </c>
      <c r="AG244" s="125">
        <v>52175285.566699997</v>
      </c>
      <c r="AH244" s="125">
        <v>113975345.6032</v>
      </c>
      <c r="AJ244" s="127"/>
    </row>
    <row r="245" spans="1:36" x14ac:dyDescent="0.25">
      <c r="A245" s="127">
        <v>1995</v>
      </c>
      <c r="B245" s="125" t="s">
        <v>627</v>
      </c>
      <c r="C245" s="125">
        <v>115707651.5116</v>
      </c>
      <c r="D245" s="125">
        <v>64390366.633000001</v>
      </c>
      <c r="E245" s="125">
        <v>51317284.878600001</v>
      </c>
      <c r="F245" s="125">
        <v>19405886.120299999</v>
      </c>
      <c r="G245" s="125">
        <v>30199484.623</v>
      </c>
      <c r="H245" s="125">
        <v>30883527.308600001</v>
      </c>
      <c r="I245" s="125">
        <v>21742493.3664</v>
      </c>
      <c r="J245" s="125">
        <v>13476260.0933</v>
      </c>
      <c r="K245" s="125">
        <v>82825505.297999993</v>
      </c>
      <c r="L245" s="125"/>
      <c r="M245" s="130">
        <v>39.758960000000002</v>
      </c>
      <c r="N245" s="130">
        <v>42.740659999999998</v>
      </c>
      <c r="O245" s="130">
        <v>36.017659999999999</v>
      </c>
      <c r="P245" s="130">
        <v>34.798870000000001</v>
      </c>
      <c r="Q245" s="130">
        <v>41.145969999999998</v>
      </c>
      <c r="R245" s="130">
        <v>41.598419999999997</v>
      </c>
      <c r="S245" s="130">
        <v>41.51052</v>
      </c>
      <c r="T245" s="130">
        <v>36.751849999999997</v>
      </c>
      <c r="U245" s="130">
        <v>41.41037</v>
      </c>
      <c r="W245" s="123">
        <v>1995</v>
      </c>
      <c r="X245" s="123" t="s">
        <v>627</v>
      </c>
      <c r="Y245" s="125">
        <v>198800918.74329999</v>
      </c>
      <c r="Z245" s="125">
        <v>167307480.72929999</v>
      </c>
      <c r="AA245" s="125">
        <v>82135520.284600005</v>
      </c>
      <c r="AB245" s="125">
        <v>85171960.444700003</v>
      </c>
      <c r="AC245" s="125">
        <v>32429293.029300001</v>
      </c>
      <c r="AD245" s="125">
        <v>40693500.123400003</v>
      </c>
      <c r="AE245" s="125">
        <v>42365101.627999999</v>
      </c>
      <c r="AF245" s="125">
        <v>31070038.331900001</v>
      </c>
      <c r="AG245" s="125">
        <v>52242985.6307</v>
      </c>
      <c r="AH245" s="125">
        <v>114128640.08329999</v>
      </c>
      <c r="AJ245" s="127"/>
    </row>
    <row r="246" spans="1:36" x14ac:dyDescent="0.25">
      <c r="A246" s="127">
        <v>1995</v>
      </c>
      <c r="B246" s="125" t="s">
        <v>626</v>
      </c>
      <c r="C246" s="125">
        <v>120862215.6039</v>
      </c>
      <c r="D246" s="125">
        <v>65606971.088299997</v>
      </c>
      <c r="E246" s="125">
        <v>55255244.515600003</v>
      </c>
      <c r="F246" s="125">
        <v>17617329.965100002</v>
      </c>
      <c r="G246" s="125">
        <v>31336188.862599999</v>
      </c>
      <c r="H246" s="125">
        <v>33528303.6525</v>
      </c>
      <c r="I246" s="125">
        <v>23702909.3605</v>
      </c>
      <c r="J246" s="125">
        <v>14677483.7632</v>
      </c>
      <c r="K246" s="125">
        <v>88567401.875599995</v>
      </c>
      <c r="L246" s="125"/>
      <c r="M246" s="130">
        <v>39.775190000000002</v>
      </c>
      <c r="N246" s="130">
        <v>42.825960000000002</v>
      </c>
      <c r="O246" s="130">
        <v>36.152880000000003</v>
      </c>
      <c r="P246" s="130">
        <v>32.404339999999998</v>
      </c>
      <c r="Q246" s="130">
        <v>41.142040000000001</v>
      </c>
      <c r="R246" s="130">
        <v>41.96313</v>
      </c>
      <c r="S246" s="130">
        <v>42.163400000000003</v>
      </c>
      <c r="T246" s="130">
        <v>36.849429999999998</v>
      </c>
      <c r="U246" s="130">
        <v>41.726219999999998</v>
      </c>
      <c r="W246" s="123">
        <v>1995</v>
      </c>
      <c r="X246" s="123" t="s">
        <v>626</v>
      </c>
      <c r="Y246" s="125">
        <v>199004895.49860001</v>
      </c>
      <c r="Z246" s="125">
        <v>167455778.68220001</v>
      </c>
      <c r="AA246" s="125">
        <v>82208387.0581</v>
      </c>
      <c r="AB246" s="125">
        <v>85247391.6241</v>
      </c>
      <c r="AC246" s="125">
        <v>32326520.5266</v>
      </c>
      <c r="AD246" s="125">
        <v>40641516.633400001</v>
      </c>
      <c r="AE246" s="125">
        <v>42479854.196599998</v>
      </c>
      <c r="AF246" s="125">
        <v>31280030.430500001</v>
      </c>
      <c r="AG246" s="125">
        <v>52276973.711499996</v>
      </c>
      <c r="AH246" s="125">
        <v>114401401.2605</v>
      </c>
      <c r="AJ246" s="129"/>
    </row>
    <row r="247" spans="1:36" x14ac:dyDescent="0.25">
      <c r="A247" s="127">
        <v>1995</v>
      </c>
      <c r="B247" s="125" t="s">
        <v>625</v>
      </c>
      <c r="C247" s="125">
        <v>121705080.16599999</v>
      </c>
      <c r="D247" s="125">
        <v>65822656.9397</v>
      </c>
      <c r="E247" s="125">
        <v>55882423.226300001</v>
      </c>
      <c r="F247" s="125">
        <v>17839667.6215</v>
      </c>
      <c r="G247" s="125">
        <v>31543536.378800001</v>
      </c>
      <c r="H247" s="125">
        <v>33635998.796099998</v>
      </c>
      <c r="I247" s="125">
        <v>23880429.360399999</v>
      </c>
      <c r="J247" s="125">
        <v>14805448.009199999</v>
      </c>
      <c r="K247" s="125">
        <v>89059964.535300002</v>
      </c>
      <c r="L247" s="125"/>
      <c r="M247" s="130">
        <v>39.379449999999999</v>
      </c>
      <c r="N247" s="130">
        <v>42.611660000000001</v>
      </c>
      <c r="O247" s="130">
        <v>35.572299999999998</v>
      </c>
      <c r="P247" s="130">
        <v>32.20834</v>
      </c>
      <c r="Q247" s="130">
        <v>40.90607</v>
      </c>
      <c r="R247" s="130">
        <v>41.356540000000003</v>
      </c>
      <c r="S247" s="130">
        <v>41.733310000000003</v>
      </c>
      <c r="T247" s="130">
        <v>36.479349999999997</v>
      </c>
      <c r="U247" s="130">
        <v>41.298020000000001</v>
      </c>
      <c r="W247" s="123">
        <v>1995</v>
      </c>
      <c r="X247" s="123" t="s">
        <v>625</v>
      </c>
      <c r="Y247" s="125">
        <v>199191768.21520001</v>
      </c>
      <c r="Z247" s="125">
        <v>167627313.98249999</v>
      </c>
      <c r="AA247" s="125">
        <v>82291579.085700005</v>
      </c>
      <c r="AB247" s="125">
        <v>85335734.896799996</v>
      </c>
      <c r="AC247" s="125">
        <v>32378727.0068</v>
      </c>
      <c r="AD247" s="125">
        <v>40648078.8772</v>
      </c>
      <c r="AE247" s="125">
        <v>42488543.798299998</v>
      </c>
      <c r="AF247" s="125">
        <v>31328610.900800001</v>
      </c>
      <c r="AG247" s="125">
        <v>52347807.632100001</v>
      </c>
      <c r="AH247" s="125">
        <v>114465233.5763</v>
      </c>
      <c r="AJ247" s="129"/>
    </row>
    <row r="248" spans="1:36" x14ac:dyDescent="0.25">
      <c r="A248" s="127">
        <v>1995</v>
      </c>
      <c r="B248" s="125" t="s">
        <v>624</v>
      </c>
      <c r="C248" s="125">
        <v>121704813.22139999</v>
      </c>
      <c r="D248" s="125">
        <v>65305926.468199998</v>
      </c>
      <c r="E248" s="125">
        <v>56398886.753200002</v>
      </c>
      <c r="F248" s="125">
        <v>17907438.169</v>
      </c>
      <c r="G248" s="125">
        <v>31534359.865899999</v>
      </c>
      <c r="H248" s="125">
        <v>33654437.556900002</v>
      </c>
      <c r="I248" s="125">
        <v>23927347.814100001</v>
      </c>
      <c r="J248" s="125">
        <v>14681229.8155</v>
      </c>
      <c r="K248" s="125">
        <v>89116145.236900002</v>
      </c>
      <c r="L248" s="125"/>
      <c r="M248" s="130">
        <v>39.375100000000003</v>
      </c>
      <c r="N248" s="130">
        <v>42.341059999999999</v>
      </c>
      <c r="O248" s="130">
        <v>35.940739999999998</v>
      </c>
      <c r="P248" s="130">
        <v>31.92793</v>
      </c>
      <c r="Q248" s="130">
        <v>40.856630000000003</v>
      </c>
      <c r="R248" s="130">
        <v>41.369320000000002</v>
      </c>
      <c r="S248" s="130">
        <v>41.829650000000001</v>
      </c>
      <c r="T248" s="130">
        <v>36.704740000000001</v>
      </c>
      <c r="U248" s="130">
        <v>41.311500000000002</v>
      </c>
      <c r="W248" s="123">
        <v>1995</v>
      </c>
      <c r="X248" s="123" t="s">
        <v>624</v>
      </c>
      <c r="Y248" s="125">
        <v>199355139.50310001</v>
      </c>
      <c r="Z248" s="125">
        <v>167747707.63890001</v>
      </c>
      <c r="AA248" s="125">
        <v>82331636.564600006</v>
      </c>
      <c r="AB248" s="125">
        <v>85416071.074300006</v>
      </c>
      <c r="AC248" s="125">
        <v>32329508.027399998</v>
      </c>
      <c r="AD248" s="125">
        <v>40574904.0207</v>
      </c>
      <c r="AE248" s="125">
        <v>42545490.299000002</v>
      </c>
      <c r="AF248" s="125">
        <v>31462046.978799999</v>
      </c>
      <c r="AG248" s="125">
        <v>52443190.177199997</v>
      </c>
      <c r="AH248" s="125">
        <v>114582441.2985</v>
      </c>
      <c r="AJ248" s="127"/>
    </row>
    <row r="249" spans="1:36" x14ac:dyDescent="0.25">
      <c r="A249" s="127">
        <v>1995</v>
      </c>
      <c r="B249" s="125" t="s">
        <v>623</v>
      </c>
      <c r="C249" s="125">
        <v>121485289.1964</v>
      </c>
      <c r="D249" s="125">
        <v>65369599.460199997</v>
      </c>
      <c r="E249" s="125">
        <v>56115689.736199997</v>
      </c>
      <c r="F249" s="125">
        <v>17844994.720199998</v>
      </c>
      <c r="G249" s="125">
        <v>31277121.267700002</v>
      </c>
      <c r="H249" s="125">
        <v>33704489.009499997</v>
      </c>
      <c r="I249" s="125">
        <v>24145531.6712</v>
      </c>
      <c r="J249" s="125">
        <v>14513152.527799999</v>
      </c>
      <c r="K249" s="125">
        <v>89127141.948400006</v>
      </c>
      <c r="L249" s="125"/>
      <c r="M249" s="130">
        <v>39.299320000000002</v>
      </c>
      <c r="N249" s="130">
        <v>42.189889999999998</v>
      </c>
      <c r="O249" s="130">
        <v>35.932079999999999</v>
      </c>
      <c r="P249" s="130">
        <v>31.871469999999999</v>
      </c>
      <c r="Q249" s="130">
        <v>40.62847</v>
      </c>
      <c r="R249" s="130">
        <v>41.273850000000003</v>
      </c>
      <c r="S249" s="130">
        <v>41.827260000000003</v>
      </c>
      <c r="T249" s="130">
        <v>36.77675</v>
      </c>
      <c r="U249" s="130">
        <v>41.197290000000002</v>
      </c>
      <c r="W249" s="123">
        <v>1995</v>
      </c>
      <c r="X249" s="123" t="s">
        <v>623</v>
      </c>
      <c r="Y249" s="125">
        <v>199508006.625</v>
      </c>
      <c r="Z249" s="125">
        <v>167870751.62279999</v>
      </c>
      <c r="AA249" s="125">
        <v>82393815.947099999</v>
      </c>
      <c r="AB249" s="125">
        <v>85476935.675699994</v>
      </c>
      <c r="AC249" s="125">
        <v>32326423.362300001</v>
      </c>
      <c r="AD249" s="125">
        <v>40468902.374200001</v>
      </c>
      <c r="AE249" s="125">
        <v>42657925.236100003</v>
      </c>
      <c r="AF249" s="125">
        <v>31541717.8158</v>
      </c>
      <c r="AG249" s="125">
        <v>52513037.836599998</v>
      </c>
      <c r="AH249" s="125">
        <v>114668545.4261</v>
      </c>
      <c r="AJ249" s="127"/>
    </row>
    <row r="250" spans="1:36" x14ac:dyDescent="0.25">
      <c r="A250" s="127">
        <v>1996</v>
      </c>
      <c r="B250" s="125" t="s">
        <v>633</v>
      </c>
      <c r="C250" s="125">
        <v>116996136.11210001</v>
      </c>
      <c r="D250" s="125">
        <v>63214052.151500002</v>
      </c>
      <c r="E250" s="125">
        <v>53782083.960600004</v>
      </c>
      <c r="F250" s="125">
        <v>16522380.4353</v>
      </c>
      <c r="G250" s="125">
        <v>30337410.175099999</v>
      </c>
      <c r="H250" s="125">
        <v>32784711.255600002</v>
      </c>
      <c r="I250" s="125">
        <v>23552116.6954</v>
      </c>
      <c r="J250" s="125">
        <v>13799517.5507</v>
      </c>
      <c r="K250" s="125">
        <v>86674238.126100004</v>
      </c>
      <c r="L250" s="125"/>
      <c r="M250" s="130">
        <v>37.51249</v>
      </c>
      <c r="N250" s="130">
        <v>40.634540000000001</v>
      </c>
      <c r="O250" s="130">
        <v>33.842919999999999</v>
      </c>
      <c r="P250" s="130">
        <v>30.868919999999999</v>
      </c>
      <c r="Q250" s="130">
        <v>39.057519999999997</v>
      </c>
      <c r="R250" s="130">
        <v>39.12527</v>
      </c>
      <c r="S250" s="130">
        <v>39.554960000000001</v>
      </c>
      <c r="T250" s="130">
        <v>34.75271</v>
      </c>
      <c r="U250" s="130">
        <v>39.218319999999999</v>
      </c>
      <c r="W250" s="123">
        <v>1996</v>
      </c>
      <c r="X250" s="123" t="s">
        <v>633</v>
      </c>
      <c r="Y250" s="125">
        <v>199633614.42879999</v>
      </c>
      <c r="Z250" s="125">
        <v>167925829.24990001</v>
      </c>
      <c r="AA250" s="125">
        <v>82409332.944100007</v>
      </c>
      <c r="AB250" s="125">
        <v>85516496.305800006</v>
      </c>
      <c r="AC250" s="125">
        <v>32332778.3105</v>
      </c>
      <c r="AD250" s="125">
        <v>40403354.410499997</v>
      </c>
      <c r="AE250" s="125">
        <v>42679143.327</v>
      </c>
      <c r="AF250" s="125">
        <v>31605043.039799999</v>
      </c>
      <c r="AG250" s="125">
        <v>52613295.340999998</v>
      </c>
      <c r="AH250" s="125">
        <v>114687540.7773</v>
      </c>
      <c r="AJ250" s="129"/>
    </row>
    <row r="251" spans="1:36" x14ac:dyDescent="0.25">
      <c r="A251" s="127">
        <v>1996</v>
      </c>
      <c r="B251" s="125" t="s">
        <v>632</v>
      </c>
      <c r="C251" s="125">
        <v>119981004.6803</v>
      </c>
      <c r="D251" s="125">
        <v>64447469.5788</v>
      </c>
      <c r="E251" s="125">
        <v>55533535.101499997</v>
      </c>
      <c r="F251" s="125">
        <v>17073028.157400001</v>
      </c>
      <c r="G251" s="125">
        <v>30877206.499200001</v>
      </c>
      <c r="H251" s="125">
        <v>33487841.811500002</v>
      </c>
      <c r="I251" s="125">
        <v>24141392.442400001</v>
      </c>
      <c r="J251" s="125">
        <v>14401535.7698</v>
      </c>
      <c r="K251" s="125">
        <v>88506440.753099993</v>
      </c>
      <c r="L251" s="125"/>
      <c r="M251" s="130">
        <v>39.185290000000002</v>
      </c>
      <c r="N251" s="130">
        <v>42.21996</v>
      </c>
      <c r="O251" s="130">
        <v>35.663510000000002</v>
      </c>
      <c r="P251" s="130">
        <v>31.381900000000002</v>
      </c>
      <c r="Q251" s="130">
        <v>40.641680000000001</v>
      </c>
      <c r="R251" s="130">
        <v>41.119990000000001</v>
      </c>
      <c r="S251" s="130">
        <v>41.693809999999999</v>
      </c>
      <c r="T251" s="130">
        <v>36.609870000000001</v>
      </c>
      <c r="U251" s="130">
        <v>41.109639999999999</v>
      </c>
      <c r="W251" s="123">
        <v>1996</v>
      </c>
      <c r="X251" s="123" t="s">
        <v>632</v>
      </c>
      <c r="Y251" s="125">
        <v>199772546.4366</v>
      </c>
      <c r="Z251" s="125">
        <v>168104207.25740999</v>
      </c>
      <c r="AA251" s="125">
        <v>82507385.130700007</v>
      </c>
      <c r="AB251" s="125">
        <v>85596822.126699999</v>
      </c>
      <c r="AC251" s="125">
        <v>32269083.348299999</v>
      </c>
      <c r="AD251" s="125">
        <v>40448462.258000001</v>
      </c>
      <c r="AE251" s="125">
        <v>42756871.096100003</v>
      </c>
      <c r="AF251" s="125">
        <v>31739836.107900001</v>
      </c>
      <c r="AG251" s="125">
        <v>52558293.6263</v>
      </c>
      <c r="AH251" s="125">
        <v>114945169.462</v>
      </c>
      <c r="AJ251" s="129"/>
    </row>
    <row r="252" spans="1:36" x14ac:dyDescent="0.25">
      <c r="A252" s="127">
        <v>1996</v>
      </c>
      <c r="B252" s="125" t="s">
        <v>622</v>
      </c>
      <c r="C252" s="125">
        <v>120595621.1727</v>
      </c>
      <c r="D252" s="125">
        <v>65123610.397200003</v>
      </c>
      <c r="E252" s="125">
        <v>55472010.7755</v>
      </c>
      <c r="F252" s="125">
        <v>17284094.211599998</v>
      </c>
      <c r="G252" s="125">
        <v>30944728.884599999</v>
      </c>
      <c r="H252" s="125">
        <v>33698540.834600002</v>
      </c>
      <c r="I252" s="125">
        <v>24193239.805599999</v>
      </c>
      <c r="J252" s="125">
        <v>14475017.4363</v>
      </c>
      <c r="K252" s="125">
        <v>88836509.524800003</v>
      </c>
      <c r="L252" s="125"/>
      <c r="M252" s="130">
        <v>39.209739999999996</v>
      </c>
      <c r="N252" s="130">
        <v>42.12959</v>
      </c>
      <c r="O252" s="130">
        <v>35.781869999999998</v>
      </c>
      <c r="P252" s="130">
        <v>31.667549999999999</v>
      </c>
      <c r="Q252" s="130">
        <v>40.59581</v>
      </c>
      <c r="R252" s="130">
        <v>41.265560000000001</v>
      </c>
      <c r="S252" s="130">
        <v>41.452489999999997</v>
      </c>
      <c r="T252" s="130">
        <v>36.717910000000003</v>
      </c>
      <c r="U252" s="130">
        <v>41.083179999999999</v>
      </c>
      <c r="W252" s="123">
        <v>1996</v>
      </c>
      <c r="X252" s="123" t="s">
        <v>622</v>
      </c>
      <c r="Y252" s="125">
        <v>199921317.1814</v>
      </c>
      <c r="Z252" s="125">
        <v>168263168.7484</v>
      </c>
      <c r="AA252" s="125">
        <v>82605301.603300005</v>
      </c>
      <c r="AB252" s="125">
        <v>85657867.145099998</v>
      </c>
      <c r="AC252" s="125">
        <v>32244635.256700002</v>
      </c>
      <c r="AD252" s="125">
        <v>40388126.223399997</v>
      </c>
      <c r="AE252" s="125">
        <v>42912279.765500002</v>
      </c>
      <c r="AF252" s="125">
        <v>31779127.755899999</v>
      </c>
      <c r="AG252" s="125">
        <v>52597148.179899998</v>
      </c>
      <c r="AH252" s="125">
        <v>115079533.7448</v>
      </c>
      <c r="AJ252" s="127"/>
    </row>
    <row r="253" spans="1:36" x14ac:dyDescent="0.25">
      <c r="A253" s="127">
        <v>1996</v>
      </c>
      <c r="B253" s="125" t="s">
        <v>631</v>
      </c>
      <c r="C253" s="125">
        <v>119757972.0099</v>
      </c>
      <c r="D253" s="125">
        <v>65194107.470899999</v>
      </c>
      <c r="E253" s="125">
        <v>54563864.538999997</v>
      </c>
      <c r="F253" s="125">
        <v>17510039.882800002</v>
      </c>
      <c r="G253" s="125">
        <v>30661727.305399999</v>
      </c>
      <c r="H253" s="125">
        <v>33198386.570599999</v>
      </c>
      <c r="I253" s="125">
        <v>24027465.265799999</v>
      </c>
      <c r="J253" s="125">
        <v>14360352.985300001</v>
      </c>
      <c r="K253" s="125">
        <v>87887579.141800001</v>
      </c>
      <c r="L253" s="125"/>
      <c r="M253" s="130">
        <v>39.07443</v>
      </c>
      <c r="N253" s="130">
        <v>42.076079999999997</v>
      </c>
      <c r="O253" s="130">
        <v>35.48798</v>
      </c>
      <c r="P253" s="130">
        <v>31.290849999999999</v>
      </c>
      <c r="Q253" s="130">
        <v>40.711820000000003</v>
      </c>
      <c r="R253" s="130">
        <v>40.987430000000003</v>
      </c>
      <c r="S253" s="130">
        <v>41.52458</v>
      </c>
      <c r="T253" s="130">
        <v>36.547060000000002</v>
      </c>
      <c r="U253" s="130">
        <v>41.038130000000002</v>
      </c>
      <c r="W253" s="123">
        <v>1996</v>
      </c>
      <c r="X253" s="123" t="s">
        <v>631</v>
      </c>
      <c r="Y253" s="125">
        <v>200101268.66639999</v>
      </c>
      <c r="Z253" s="125">
        <v>168458978.48249999</v>
      </c>
      <c r="AA253" s="125">
        <v>82683742.850999996</v>
      </c>
      <c r="AB253" s="125">
        <v>85775235.631500006</v>
      </c>
      <c r="AC253" s="125">
        <v>32312438.791499998</v>
      </c>
      <c r="AD253" s="125">
        <v>40298997.6853</v>
      </c>
      <c r="AE253" s="125">
        <v>42999962.930799998</v>
      </c>
      <c r="AF253" s="125">
        <v>31949975.6263</v>
      </c>
      <c r="AG253" s="125">
        <v>52539893.6325</v>
      </c>
      <c r="AH253" s="125">
        <v>115248936.24240001</v>
      </c>
      <c r="AJ253" s="127"/>
    </row>
    <row r="254" spans="1:36" x14ac:dyDescent="0.25">
      <c r="A254" s="127">
        <v>1996</v>
      </c>
      <c r="B254" s="125" t="s">
        <v>630</v>
      </c>
      <c r="C254" s="125">
        <v>122136321.2991</v>
      </c>
      <c r="D254" s="125">
        <v>66417823.2971</v>
      </c>
      <c r="E254" s="125">
        <v>55718498.001999997</v>
      </c>
      <c r="F254" s="125">
        <v>17876667.038199998</v>
      </c>
      <c r="G254" s="125">
        <v>30971067.508200001</v>
      </c>
      <c r="H254" s="125">
        <v>34078754.304200001</v>
      </c>
      <c r="I254" s="125">
        <v>24595393.293699998</v>
      </c>
      <c r="J254" s="125">
        <v>14614439.1548</v>
      </c>
      <c r="K254" s="125">
        <v>89645215.106099993</v>
      </c>
      <c r="L254" s="125"/>
      <c r="M254" s="130">
        <v>39.660789999999999</v>
      </c>
      <c r="N254" s="130">
        <v>42.806109999999997</v>
      </c>
      <c r="O254" s="130">
        <v>35.91151</v>
      </c>
      <c r="P254" s="130">
        <v>32.204889999999999</v>
      </c>
      <c r="Q254" s="130">
        <v>41.078449999999997</v>
      </c>
      <c r="R254" s="130">
        <v>41.811129999999999</v>
      </c>
      <c r="S254" s="130">
        <v>41.801949999999998</v>
      </c>
      <c r="T254" s="130">
        <v>37.158969999999997</v>
      </c>
      <c r="U254" s="130">
        <v>41.555480000000003</v>
      </c>
      <c r="W254" s="123">
        <v>1996</v>
      </c>
      <c r="X254" s="123" t="s">
        <v>630</v>
      </c>
      <c r="Y254" s="125">
        <v>200278422.722</v>
      </c>
      <c r="Z254" s="125">
        <v>168612862.13499999</v>
      </c>
      <c r="AA254" s="125">
        <v>82765458.037699997</v>
      </c>
      <c r="AB254" s="125">
        <v>85847404.097299993</v>
      </c>
      <c r="AC254" s="125">
        <v>32213018.958999999</v>
      </c>
      <c r="AD254" s="125">
        <v>40307863.051799998</v>
      </c>
      <c r="AE254" s="125">
        <v>43136741.022699997</v>
      </c>
      <c r="AF254" s="125">
        <v>31986261.4474</v>
      </c>
      <c r="AG254" s="125">
        <v>52634538.241099998</v>
      </c>
      <c r="AH254" s="125">
        <v>115430865.5219</v>
      </c>
      <c r="AJ254" s="129"/>
    </row>
    <row r="255" spans="1:36" x14ac:dyDescent="0.25">
      <c r="A255" s="127">
        <v>1996</v>
      </c>
      <c r="B255" s="125" t="s">
        <v>629</v>
      </c>
      <c r="C255" s="125">
        <v>120881802.3449</v>
      </c>
      <c r="D255" s="125">
        <v>66669426.171800002</v>
      </c>
      <c r="E255" s="125">
        <v>54212376.173100002</v>
      </c>
      <c r="F255" s="125">
        <v>19202449.833299998</v>
      </c>
      <c r="G255" s="125">
        <v>30393828.132599998</v>
      </c>
      <c r="H255" s="125">
        <v>33072111.840700001</v>
      </c>
      <c r="I255" s="125">
        <v>23896640.1175</v>
      </c>
      <c r="J255" s="125">
        <v>14316772.4208</v>
      </c>
      <c r="K255" s="125">
        <v>87362580.090800002</v>
      </c>
      <c r="L255" s="125"/>
      <c r="M255" s="130">
        <v>39.732979999999998</v>
      </c>
      <c r="N255" s="130">
        <v>42.792920000000002</v>
      </c>
      <c r="O255" s="130">
        <v>35.969920000000002</v>
      </c>
      <c r="P255" s="130">
        <v>33.876739999999998</v>
      </c>
      <c r="Q255" s="130">
        <v>41.09008</v>
      </c>
      <c r="R255" s="130">
        <v>41.684280000000001</v>
      </c>
      <c r="S255" s="130">
        <v>41.736350000000002</v>
      </c>
      <c r="T255" s="130">
        <v>36.85519</v>
      </c>
      <c r="U255" s="130">
        <v>41.491799999999998</v>
      </c>
      <c r="W255" s="123">
        <v>1996</v>
      </c>
      <c r="X255" s="123" t="s">
        <v>629</v>
      </c>
      <c r="Y255" s="125">
        <v>200458867.63510001</v>
      </c>
      <c r="Z255" s="125">
        <v>168759124.7326</v>
      </c>
      <c r="AA255" s="125">
        <v>82837302.654699996</v>
      </c>
      <c r="AB255" s="125">
        <v>85921822.077900007</v>
      </c>
      <c r="AC255" s="125">
        <v>32286996.3017</v>
      </c>
      <c r="AD255" s="125">
        <v>40259458.762400001</v>
      </c>
      <c r="AE255" s="125">
        <v>43127913.618199997</v>
      </c>
      <c r="AF255" s="125">
        <v>32100084.4254</v>
      </c>
      <c r="AG255" s="125">
        <v>52684414.527400002</v>
      </c>
      <c r="AH255" s="125">
        <v>115487456.80599999</v>
      </c>
      <c r="AJ255" s="129"/>
    </row>
    <row r="256" spans="1:36" x14ac:dyDescent="0.25">
      <c r="A256" s="127">
        <v>1996</v>
      </c>
      <c r="B256" s="125" t="s">
        <v>628</v>
      </c>
      <c r="C256" s="125">
        <v>118160724.5231</v>
      </c>
      <c r="D256" s="125">
        <v>65640560.650200002</v>
      </c>
      <c r="E256" s="125">
        <v>52520163.872900002</v>
      </c>
      <c r="F256" s="125">
        <v>19836881.9274</v>
      </c>
      <c r="G256" s="125">
        <v>30138171.430399999</v>
      </c>
      <c r="H256" s="125">
        <v>31678229.669199999</v>
      </c>
      <c r="I256" s="125">
        <v>22779476.042100001</v>
      </c>
      <c r="J256" s="125">
        <v>13727965.454</v>
      </c>
      <c r="K256" s="125">
        <v>84595877.1417</v>
      </c>
      <c r="L256" s="125"/>
      <c r="M256" s="130">
        <v>39.637619999999998</v>
      </c>
      <c r="N256" s="130">
        <v>42.657899999999998</v>
      </c>
      <c r="O256" s="130">
        <v>35.862819999999999</v>
      </c>
      <c r="P256" s="130">
        <v>34.482729999999997</v>
      </c>
      <c r="Q256" s="130">
        <v>41.198950000000004</v>
      </c>
      <c r="R256" s="130">
        <v>41.474130000000002</v>
      </c>
      <c r="S256" s="130">
        <v>41.318869999999997</v>
      </c>
      <c r="T256" s="130">
        <v>36.631</v>
      </c>
      <c r="U256" s="130">
        <v>41.334290000000003</v>
      </c>
      <c r="W256" s="123">
        <v>1996</v>
      </c>
      <c r="X256" s="123" t="s">
        <v>628</v>
      </c>
      <c r="Y256" s="125">
        <v>200640976.32319999</v>
      </c>
      <c r="Z256" s="125">
        <v>168924985.74329999</v>
      </c>
      <c r="AA256" s="125">
        <v>82914482.194999993</v>
      </c>
      <c r="AB256" s="125">
        <v>86010503.548299998</v>
      </c>
      <c r="AC256" s="125">
        <v>32305629.158399999</v>
      </c>
      <c r="AD256" s="125">
        <v>40293109.521499999</v>
      </c>
      <c r="AE256" s="125">
        <v>43104444.663199998</v>
      </c>
      <c r="AF256" s="125">
        <v>32197247.340599999</v>
      </c>
      <c r="AG256" s="125">
        <v>52740545.6395</v>
      </c>
      <c r="AH256" s="125">
        <v>115594801.5253</v>
      </c>
      <c r="AJ256" s="127"/>
    </row>
    <row r="257" spans="1:36" x14ac:dyDescent="0.25">
      <c r="A257" s="127">
        <v>1996</v>
      </c>
      <c r="B257" s="125" t="s">
        <v>627</v>
      </c>
      <c r="C257" s="125">
        <v>118430398.257</v>
      </c>
      <c r="D257" s="125">
        <v>65592293.348999999</v>
      </c>
      <c r="E257" s="125">
        <v>52838104.908</v>
      </c>
      <c r="F257" s="125">
        <v>18901967.385000002</v>
      </c>
      <c r="G257" s="125">
        <v>30126430.019200001</v>
      </c>
      <c r="H257" s="125">
        <v>32299143.730799999</v>
      </c>
      <c r="I257" s="125">
        <v>23186307.5744</v>
      </c>
      <c r="J257" s="125">
        <v>13916549.547599999</v>
      </c>
      <c r="K257" s="125">
        <v>85611881.324399993</v>
      </c>
      <c r="L257" s="125"/>
      <c r="M257" s="130">
        <v>39.880980000000001</v>
      </c>
      <c r="N257" s="130">
        <v>42.939329999999998</v>
      </c>
      <c r="O257" s="130">
        <v>36.084409999999998</v>
      </c>
      <c r="P257" s="130">
        <v>34.482129999999998</v>
      </c>
      <c r="Q257" s="130">
        <v>41.417499999999997</v>
      </c>
      <c r="R257" s="130">
        <v>41.534849999999999</v>
      </c>
      <c r="S257" s="130">
        <v>41.701560000000001</v>
      </c>
      <c r="T257" s="130">
        <v>37.015900000000002</v>
      </c>
      <c r="U257" s="130">
        <v>41.538710000000002</v>
      </c>
      <c r="W257" s="123">
        <v>1996</v>
      </c>
      <c r="X257" s="123" t="s">
        <v>627</v>
      </c>
      <c r="Y257" s="125">
        <v>200847330.199</v>
      </c>
      <c r="Z257" s="125">
        <v>169055050.9736</v>
      </c>
      <c r="AA257" s="125">
        <v>82998012.5053</v>
      </c>
      <c r="AB257" s="125">
        <v>86057038.4683</v>
      </c>
      <c r="AC257" s="125">
        <v>32357937.5726</v>
      </c>
      <c r="AD257" s="125">
        <v>40228996.7245</v>
      </c>
      <c r="AE257" s="125">
        <v>43158373.897399999</v>
      </c>
      <c r="AF257" s="125">
        <v>32262005.762200002</v>
      </c>
      <c r="AG257" s="125">
        <v>52840016.242299996</v>
      </c>
      <c r="AH257" s="125">
        <v>115649376.38410001</v>
      </c>
      <c r="AJ257" s="127"/>
    </row>
    <row r="258" spans="1:36" x14ac:dyDescent="0.25">
      <c r="A258" s="127">
        <v>1996</v>
      </c>
      <c r="B258" s="125" t="s">
        <v>626</v>
      </c>
      <c r="C258" s="125">
        <v>123326526.4659</v>
      </c>
      <c r="D258" s="125">
        <v>66669323.946800001</v>
      </c>
      <c r="E258" s="125">
        <v>56657202.519100003</v>
      </c>
      <c r="F258" s="125">
        <v>17986329.6468</v>
      </c>
      <c r="G258" s="125">
        <v>31346664.6052</v>
      </c>
      <c r="H258" s="125">
        <v>34387442.065800004</v>
      </c>
      <c r="I258" s="125">
        <v>24893952.279800002</v>
      </c>
      <c r="J258" s="125">
        <v>14712137.8683</v>
      </c>
      <c r="K258" s="125">
        <v>90628058.950800002</v>
      </c>
      <c r="L258" s="125"/>
      <c r="M258" s="130">
        <v>39.932079999999999</v>
      </c>
      <c r="N258" s="130">
        <v>43.031979999999997</v>
      </c>
      <c r="O258" s="130">
        <v>36.284370000000003</v>
      </c>
      <c r="P258" s="130">
        <v>32.2378</v>
      </c>
      <c r="Q258" s="130">
        <v>41.50273</v>
      </c>
      <c r="R258" s="130">
        <v>41.926020000000001</v>
      </c>
      <c r="S258" s="130">
        <v>42.425690000000003</v>
      </c>
      <c r="T258" s="130">
        <v>37.112270000000002</v>
      </c>
      <c r="U258" s="130">
        <v>41.91686</v>
      </c>
      <c r="W258" s="123">
        <v>1996</v>
      </c>
      <c r="X258" s="123" t="s">
        <v>626</v>
      </c>
      <c r="Y258" s="125">
        <v>201060527.00080001</v>
      </c>
      <c r="Z258" s="125">
        <v>169234878.61019999</v>
      </c>
      <c r="AA258" s="125">
        <v>83087960.750100002</v>
      </c>
      <c r="AB258" s="125">
        <v>86146917.860100001</v>
      </c>
      <c r="AC258" s="125">
        <v>32405167.934</v>
      </c>
      <c r="AD258" s="125">
        <v>40234203.491700001</v>
      </c>
      <c r="AE258" s="125">
        <v>43146781.5097</v>
      </c>
      <c r="AF258" s="125">
        <v>32429269.9606</v>
      </c>
      <c r="AG258" s="125">
        <v>52845104.104800001</v>
      </c>
      <c r="AH258" s="125">
        <v>115810254.962</v>
      </c>
      <c r="AJ258" s="129"/>
    </row>
    <row r="259" spans="1:36" x14ac:dyDescent="0.25">
      <c r="A259" s="127">
        <v>1996</v>
      </c>
      <c r="B259" s="125" t="s">
        <v>625</v>
      </c>
      <c r="C259" s="125">
        <v>124235959.47669999</v>
      </c>
      <c r="D259" s="125">
        <v>67089492.924900003</v>
      </c>
      <c r="E259" s="125">
        <v>57146466.551799998</v>
      </c>
      <c r="F259" s="125">
        <v>18112764.394699998</v>
      </c>
      <c r="G259" s="125">
        <v>31465866.711300001</v>
      </c>
      <c r="H259" s="125">
        <v>34686701.815800004</v>
      </c>
      <c r="I259" s="125">
        <v>25005441.349599998</v>
      </c>
      <c r="J259" s="125">
        <v>14965185.2053</v>
      </c>
      <c r="K259" s="125">
        <v>91158009.876699999</v>
      </c>
      <c r="L259" s="125"/>
      <c r="M259" s="130">
        <v>39.880279999999999</v>
      </c>
      <c r="N259" s="130">
        <v>43.035200000000003</v>
      </c>
      <c r="O259" s="130">
        <v>36.176439999999999</v>
      </c>
      <c r="P259" s="130">
        <v>31.715409999999999</v>
      </c>
      <c r="Q259" s="130">
        <v>41.441000000000003</v>
      </c>
      <c r="R259" s="130">
        <v>41.956380000000003</v>
      </c>
      <c r="S259" s="130">
        <v>42.358939999999997</v>
      </c>
      <c r="T259" s="130">
        <v>37.527250000000002</v>
      </c>
      <c r="U259" s="130">
        <v>41.8889</v>
      </c>
      <c r="W259" s="123">
        <v>1996</v>
      </c>
      <c r="X259" s="123" t="s">
        <v>625</v>
      </c>
      <c r="Y259" s="125">
        <v>201273199.5948</v>
      </c>
      <c r="Z259" s="125">
        <v>169393538.891</v>
      </c>
      <c r="AA259" s="125">
        <v>83160311.940300003</v>
      </c>
      <c r="AB259" s="125">
        <v>86233226.9507</v>
      </c>
      <c r="AC259" s="125">
        <v>32451786.592700001</v>
      </c>
      <c r="AD259" s="125">
        <v>40092587.392399997</v>
      </c>
      <c r="AE259" s="125">
        <v>43280928.146399997</v>
      </c>
      <c r="AF259" s="125">
        <v>32554162.964499999</v>
      </c>
      <c r="AG259" s="125">
        <v>52893734.498800002</v>
      </c>
      <c r="AH259" s="125">
        <v>115927678.5033</v>
      </c>
      <c r="AJ259" s="129"/>
    </row>
    <row r="260" spans="1:36" x14ac:dyDescent="0.25">
      <c r="A260" s="127">
        <v>1996</v>
      </c>
      <c r="B260" s="125" t="s">
        <v>624</v>
      </c>
      <c r="C260" s="125">
        <v>124477337.6064</v>
      </c>
      <c r="D260" s="125">
        <v>66858663.858099997</v>
      </c>
      <c r="E260" s="125">
        <v>57618673.748300001</v>
      </c>
      <c r="F260" s="125">
        <v>17957763.576299999</v>
      </c>
      <c r="G260" s="125">
        <v>31411526.3059</v>
      </c>
      <c r="H260" s="125">
        <v>34774435.526799999</v>
      </c>
      <c r="I260" s="125">
        <v>25269208.537999999</v>
      </c>
      <c r="J260" s="125">
        <v>15064403.659399999</v>
      </c>
      <c r="K260" s="125">
        <v>91455170.370700002</v>
      </c>
      <c r="L260" s="125"/>
      <c r="M260" s="130">
        <v>39.193519999999999</v>
      </c>
      <c r="N260" s="130">
        <v>42.309190000000001</v>
      </c>
      <c r="O260" s="130">
        <v>35.578209999999999</v>
      </c>
      <c r="P260" s="130">
        <v>31.39781</v>
      </c>
      <c r="Q260" s="130">
        <v>40.889699999999998</v>
      </c>
      <c r="R260" s="130">
        <v>41.209809999999997</v>
      </c>
      <c r="S260" s="130">
        <v>41.313899999999997</v>
      </c>
      <c r="T260" s="130">
        <v>36.738619999999997</v>
      </c>
      <c r="U260" s="130">
        <v>41.128619999999998</v>
      </c>
      <c r="W260" s="123">
        <v>1996</v>
      </c>
      <c r="X260" s="123" t="s">
        <v>624</v>
      </c>
      <c r="Y260" s="125">
        <v>201462830.14939001</v>
      </c>
      <c r="Z260" s="125">
        <v>169575270.10479999</v>
      </c>
      <c r="AA260" s="125">
        <v>83245294.711700007</v>
      </c>
      <c r="AB260" s="125">
        <v>86329975.393099993</v>
      </c>
      <c r="AC260" s="125">
        <v>32461513.0889</v>
      </c>
      <c r="AD260" s="125">
        <v>40065774.684600003</v>
      </c>
      <c r="AE260" s="125">
        <v>43327260.8015</v>
      </c>
      <c r="AF260" s="125">
        <v>32683907.188099999</v>
      </c>
      <c r="AG260" s="125">
        <v>52924374.386299998</v>
      </c>
      <c r="AH260" s="125">
        <v>116076942.6742</v>
      </c>
      <c r="AJ260" s="127"/>
    </row>
    <row r="261" spans="1:36" x14ac:dyDescent="0.25">
      <c r="A261" s="127">
        <v>1996</v>
      </c>
      <c r="B261" s="125" t="s">
        <v>623</v>
      </c>
      <c r="C261" s="125">
        <v>123691098.7793</v>
      </c>
      <c r="D261" s="125">
        <v>66426904.123999998</v>
      </c>
      <c r="E261" s="125">
        <v>57264194.655299999</v>
      </c>
      <c r="F261" s="125">
        <v>17862655.764400002</v>
      </c>
      <c r="G261" s="125">
        <v>31258812.750999998</v>
      </c>
      <c r="H261" s="125">
        <v>34401644.817100003</v>
      </c>
      <c r="I261" s="125">
        <v>25204060.3695</v>
      </c>
      <c r="J261" s="125">
        <v>14963925.077299999</v>
      </c>
      <c r="K261" s="125">
        <v>90864517.937600002</v>
      </c>
      <c r="L261" s="125"/>
      <c r="M261" s="130">
        <v>39.326120000000003</v>
      </c>
      <c r="N261" s="130">
        <v>42.203490000000002</v>
      </c>
      <c r="O261" s="130">
        <v>35.988349999999997</v>
      </c>
      <c r="P261" s="130">
        <v>31.723700000000001</v>
      </c>
      <c r="Q261" s="130">
        <v>40.920920000000002</v>
      </c>
      <c r="R261" s="130">
        <v>41.37274</v>
      </c>
      <c r="S261" s="130">
        <v>41.511009999999999</v>
      </c>
      <c r="T261" s="130">
        <v>36.684620000000002</v>
      </c>
      <c r="U261" s="130">
        <v>41.255659999999999</v>
      </c>
      <c r="W261" s="123">
        <v>1996</v>
      </c>
      <c r="X261" s="123" t="s">
        <v>623</v>
      </c>
      <c r="Y261" s="125">
        <v>201636255.39039999</v>
      </c>
      <c r="Z261" s="125">
        <v>169729795.76010001</v>
      </c>
      <c r="AA261" s="125">
        <v>83303070.283899993</v>
      </c>
      <c r="AB261" s="125">
        <v>86426725.476199999</v>
      </c>
      <c r="AC261" s="125">
        <v>32529891.9628</v>
      </c>
      <c r="AD261" s="125">
        <v>39971923.469999999</v>
      </c>
      <c r="AE261" s="125">
        <v>43381490.453299999</v>
      </c>
      <c r="AF261" s="125">
        <v>32768996.702799998</v>
      </c>
      <c r="AG261" s="125">
        <v>52983952.8015</v>
      </c>
      <c r="AH261" s="125">
        <v>116122410.6261</v>
      </c>
      <c r="AJ261" s="127"/>
    </row>
    <row r="262" spans="1:36" x14ac:dyDescent="0.25">
      <c r="A262" s="127">
        <v>1997</v>
      </c>
      <c r="B262" s="125" t="s">
        <v>633</v>
      </c>
      <c r="C262" s="125">
        <v>121864861.9329</v>
      </c>
      <c r="D262" s="125">
        <v>65375153.1998</v>
      </c>
      <c r="E262" s="125">
        <v>56489708.733099997</v>
      </c>
      <c r="F262" s="125">
        <v>17171567.436500002</v>
      </c>
      <c r="G262" s="125">
        <v>30560025.472199999</v>
      </c>
      <c r="H262" s="125">
        <v>34090254.902900003</v>
      </c>
      <c r="I262" s="125">
        <v>25250877.081</v>
      </c>
      <c r="J262" s="125">
        <v>14792137.0403</v>
      </c>
      <c r="K262" s="125">
        <v>89901157.456100002</v>
      </c>
      <c r="L262" s="125"/>
      <c r="M262" s="130">
        <v>38.779699999999998</v>
      </c>
      <c r="N262" s="130">
        <v>41.677779999999998</v>
      </c>
      <c r="O262" s="130">
        <v>35.42577</v>
      </c>
      <c r="P262" s="130">
        <v>31.175509999999999</v>
      </c>
      <c r="Q262" s="130">
        <v>40.192189999999997</v>
      </c>
      <c r="R262" s="130">
        <v>40.716380000000001</v>
      </c>
      <c r="S262" s="130">
        <v>41.126840000000001</v>
      </c>
      <c r="T262" s="130">
        <v>36.218940000000003</v>
      </c>
      <c r="U262" s="130">
        <v>40.653480000000002</v>
      </c>
      <c r="W262" s="123">
        <v>1997</v>
      </c>
      <c r="X262" s="123" t="s">
        <v>633</v>
      </c>
      <c r="Y262" s="125">
        <v>202285195.28060001</v>
      </c>
      <c r="Z262" s="125">
        <v>170324460.5271</v>
      </c>
      <c r="AA262" s="125">
        <v>83802988.923299998</v>
      </c>
      <c r="AB262" s="125">
        <v>86521471.603799999</v>
      </c>
      <c r="AC262" s="125">
        <v>32812097.3728</v>
      </c>
      <c r="AD262" s="125">
        <v>39888387.2509</v>
      </c>
      <c r="AE262" s="125">
        <v>43570340.500299998</v>
      </c>
      <c r="AF262" s="125">
        <v>32857700.2828</v>
      </c>
      <c r="AG262" s="125">
        <v>53156669.873800002</v>
      </c>
      <c r="AH262" s="125">
        <v>116316428.03399999</v>
      </c>
      <c r="AJ262" s="129"/>
    </row>
    <row r="263" spans="1:36" x14ac:dyDescent="0.25">
      <c r="A263" s="127">
        <v>1997</v>
      </c>
      <c r="B263" s="125" t="s">
        <v>632</v>
      </c>
      <c r="C263" s="125">
        <v>122786036.1314</v>
      </c>
      <c r="D263" s="125">
        <v>66060618.9344</v>
      </c>
      <c r="E263" s="125">
        <v>56725417.196999997</v>
      </c>
      <c r="F263" s="125">
        <v>17587595.2478</v>
      </c>
      <c r="G263" s="125">
        <v>30590836.561099999</v>
      </c>
      <c r="H263" s="125">
        <v>34290984.814199999</v>
      </c>
      <c r="I263" s="125">
        <v>25439010.475499999</v>
      </c>
      <c r="J263" s="125">
        <v>14877609.0328</v>
      </c>
      <c r="K263" s="125">
        <v>90320831.850799993</v>
      </c>
      <c r="L263" s="125"/>
      <c r="M263" s="130">
        <v>39.07367</v>
      </c>
      <c r="N263" s="130">
        <v>42.033760000000001</v>
      </c>
      <c r="O263" s="130">
        <v>35.626440000000002</v>
      </c>
      <c r="P263" s="130">
        <v>31.132470000000001</v>
      </c>
      <c r="Q263" s="130">
        <v>40.556710000000002</v>
      </c>
      <c r="R263" s="130">
        <v>40.929020000000001</v>
      </c>
      <c r="S263" s="130">
        <v>41.529400000000003</v>
      </c>
      <c r="T263" s="130">
        <v>36.93665</v>
      </c>
      <c r="U263" s="130">
        <v>40.972020000000001</v>
      </c>
      <c r="W263" s="123">
        <v>1997</v>
      </c>
      <c r="X263" s="123" t="s">
        <v>632</v>
      </c>
      <c r="Y263" s="125">
        <v>202388535.38170001</v>
      </c>
      <c r="Z263" s="125">
        <v>170472661.2509</v>
      </c>
      <c r="AA263" s="125">
        <v>83885858.790800005</v>
      </c>
      <c r="AB263" s="125">
        <v>86586802.460099995</v>
      </c>
      <c r="AC263" s="125">
        <v>32690342.8466</v>
      </c>
      <c r="AD263" s="125">
        <v>39912424.956200004</v>
      </c>
      <c r="AE263" s="125">
        <v>43641326.126900002</v>
      </c>
      <c r="AF263" s="125">
        <v>32910152.591200002</v>
      </c>
      <c r="AG263" s="125">
        <v>53234288.860799998</v>
      </c>
      <c r="AH263" s="125">
        <v>116463903.6743</v>
      </c>
      <c r="AJ263" s="129"/>
    </row>
    <row r="264" spans="1:36" x14ac:dyDescent="0.25">
      <c r="A264" s="127">
        <v>1997</v>
      </c>
      <c r="B264" s="125" t="s">
        <v>622</v>
      </c>
      <c r="C264" s="125">
        <v>123926837.6762</v>
      </c>
      <c r="D264" s="125">
        <v>66785334.0075</v>
      </c>
      <c r="E264" s="125">
        <v>57141503.668700002</v>
      </c>
      <c r="F264" s="125">
        <v>17666256.981600001</v>
      </c>
      <c r="G264" s="125">
        <v>30854220.401500002</v>
      </c>
      <c r="H264" s="125">
        <v>34531028.533100002</v>
      </c>
      <c r="I264" s="125">
        <v>25577176.5748</v>
      </c>
      <c r="J264" s="125">
        <v>15298155.1852</v>
      </c>
      <c r="K264" s="125">
        <v>90962425.509399995</v>
      </c>
      <c r="L264" s="125"/>
      <c r="M264" s="130">
        <v>39.337890000000002</v>
      </c>
      <c r="N264" s="130">
        <v>42.196350000000002</v>
      </c>
      <c r="O264" s="130">
        <v>35.997010000000003</v>
      </c>
      <c r="P264" s="130">
        <v>31.482330000000001</v>
      </c>
      <c r="Q264" s="130">
        <v>40.821750000000002</v>
      </c>
      <c r="R264" s="130">
        <v>41.464599999999997</v>
      </c>
      <c r="S264" s="130">
        <v>41.575580000000002</v>
      </c>
      <c r="T264" s="130">
        <v>36.875079999999997</v>
      </c>
      <c r="U264" s="130">
        <v>41.277749999999997</v>
      </c>
      <c r="W264" s="123">
        <v>1997</v>
      </c>
      <c r="X264" s="123" t="s">
        <v>622</v>
      </c>
      <c r="Y264" s="125">
        <v>202513287.24439999</v>
      </c>
      <c r="Z264" s="125">
        <v>170604961.32170001</v>
      </c>
      <c r="AA264" s="125">
        <v>83953305.030300006</v>
      </c>
      <c r="AB264" s="125">
        <v>86651656.2914</v>
      </c>
      <c r="AC264" s="125">
        <v>32618328.026500002</v>
      </c>
      <c r="AD264" s="125">
        <v>39876352.0374</v>
      </c>
      <c r="AE264" s="125">
        <v>43712989.216399997</v>
      </c>
      <c r="AF264" s="125">
        <v>32962561.1413</v>
      </c>
      <c r="AG264" s="125">
        <v>53343056.822800003</v>
      </c>
      <c r="AH264" s="125">
        <v>116551902.3951</v>
      </c>
      <c r="AJ264" s="127"/>
    </row>
    <row r="265" spans="1:36" x14ac:dyDescent="0.25">
      <c r="A265" s="127">
        <v>1997</v>
      </c>
      <c r="B265" s="125" t="s">
        <v>631</v>
      </c>
      <c r="C265" s="125">
        <v>124553229.1294</v>
      </c>
      <c r="D265" s="125">
        <v>67341955.101799995</v>
      </c>
      <c r="E265" s="125">
        <v>57211274.027599998</v>
      </c>
      <c r="F265" s="125">
        <v>17990006.2951</v>
      </c>
      <c r="G265" s="125">
        <v>31068487.8497</v>
      </c>
      <c r="H265" s="125">
        <v>34519580.6558</v>
      </c>
      <c r="I265" s="125">
        <v>25718015.1019</v>
      </c>
      <c r="J265" s="125">
        <v>15257139.2269</v>
      </c>
      <c r="K265" s="125">
        <v>91306083.6074</v>
      </c>
      <c r="L265" s="125"/>
      <c r="M265" s="130">
        <v>39.549239999999998</v>
      </c>
      <c r="N265" s="130">
        <v>42.542349999999999</v>
      </c>
      <c r="O265" s="130">
        <v>36.026119999999999</v>
      </c>
      <c r="P265" s="130">
        <v>31.380179999999999</v>
      </c>
      <c r="Q265" s="130">
        <v>41.002540000000003</v>
      </c>
      <c r="R265" s="130">
        <v>41.496299999999998</v>
      </c>
      <c r="S265" s="130">
        <v>42.219549999999998</v>
      </c>
      <c r="T265" s="130">
        <v>37.315719999999999</v>
      </c>
      <c r="U265" s="130">
        <v>41.53201</v>
      </c>
      <c r="W265" s="123">
        <v>1997</v>
      </c>
      <c r="X265" s="123" t="s">
        <v>631</v>
      </c>
      <c r="Y265" s="125">
        <v>202674330.09830001</v>
      </c>
      <c r="Z265" s="125">
        <v>170790034.44069999</v>
      </c>
      <c r="AA265" s="125">
        <v>84060505.300999999</v>
      </c>
      <c r="AB265" s="125">
        <v>86729529.139699996</v>
      </c>
      <c r="AC265" s="125">
        <v>32711330.557700001</v>
      </c>
      <c r="AD265" s="125">
        <v>39773421.338100001</v>
      </c>
      <c r="AE265" s="125">
        <v>43708591.966799997</v>
      </c>
      <c r="AF265" s="125">
        <v>33190787.803599998</v>
      </c>
      <c r="AG265" s="125">
        <v>53290198.432099998</v>
      </c>
      <c r="AH265" s="125">
        <v>116672801.1085</v>
      </c>
      <c r="AJ265" s="127"/>
    </row>
    <row r="266" spans="1:36" x14ac:dyDescent="0.25">
      <c r="A266" s="127">
        <v>1997</v>
      </c>
      <c r="B266" s="125" t="s">
        <v>630</v>
      </c>
      <c r="C266" s="125">
        <v>125336795.29269999</v>
      </c>
      <c r="D266" s="125">
        <v>68116317.081200004</v>
      </c>
      <c r="E266" s="125">
        <v>57220478.211499996</v>
      </c>
      <c r="F266" s="125">
        <v>18365568.151099999</v>
      </c>
      <c r="G266" s="125">
        <v>30969545.124000002</v>
      </c>
      <c r="H266" s="125">
        <v>34741118.495300002</v>
      </c>
      <c r="I266" s="125">
        <v>25848684.176199999</v>
      </c>
      <c r="J266" s="125">
        <v>15411879.346100001</v>
      </c>
      <c r="K266" s="125">
        <v>91559347.795499995</v>
      </c>
      <c r="L266" s="125"/>
      <c r="M266" s="130">
        <v>39.947090000000003</v>
      </c>
      <c r="N266" s="130">
        <v>43.024169999999998</v>
      </c>
      <c r="O266" s="130">
        <v>36.284080000000003</v>
      </c>
      <c r="P266" s="130">
        <v>32.713999999999999</v>
      </c>
      <c r="Q266" s="130">
        <v>41.398539999999997</v>
      </c>
      <c r="R266" s="130">
        <v>41.875239999999998</v>
      </c>
      <c r="S266" s="130">
        <v>42.16592</v>
      </c>
      <c r="T266" s="130">
        <v>37.581969999999998</v>
      </c>
      <c r="U266" s="130">
        <v>41.796059999999997</v>
      </c>
      <c r="W266" s="123">
        <v>1997</v>
      </c>
      <c r="X266" s="123" t="s">
        <v>630</v>
      </c>
      <c r="Y266" s="125">
        <v>202832396.1117</v>
      </c>
      <c r="Z266" s="125">
        <v>170949944.02329999</v>
      </c>
      <c r="AA266" s="125">
        <v>84157369.178200006</v>
      </c>
      <c r="AB266" s="125">
        <v>86792574.845100001</v>
      </c>
      <c r="AC266" s="125">
        <v>32671975.829700001</v>
      </c>
      <c r="AD266" s="125">
        <v>39723721.4287</v>
      </c>
      <c r="AE266" s="125">
        <v>43820621.730300002</v>
      </c>
      <c r="AF266" s="125">
        <v>33354999.0636</v>
      </c>
      <c r="AG266" s="125">
        <v>53261078.0594</v>
      </c>
      <c r="AH266" s="125">
        <v>116899342.2226</v>
      </c>
      <c r="AJ266" s="129"/>
    </row>
    <row r="267" spans="1:36" x14ac:dyDescent="0.25">
      <c r="A267" s="127">
        <v>1997</v>
      </c>
      <c r="B267" s="125" t="s">
        <v>629</v>
      </c>
      <c r="C267" s="125">
        <v>123731566.559</v>
      </c>
      <c r="D267" s="125">
        <v>68092696.511000007</v>
      </c>
      <c r="E267" s="125">
        <v>55638870.048</v>
      </c>
      <c r="F267" s="125">
        <v>19536713.558600001</v>
      </c>
      <c r="G267" s="125">
        <v>30272247.523499999</v>
      </c>
      <c r="H267" s="125">
        <v>34042974.082199998</v>
      </c>
      <c r="I267" s="125">
        <v>25153126.415800001</v>
      </c>
      <c r="J267" s="125">
        <v>14726504.9789</v>
      </c>
      <c r="K267" s="125">
        <v>89468348.021500006</v>
      </c>
      <c r="L267" s="125"/>
      <c r="M267" s="130">
        <v>39.889029999999998</v>
      </c>
      <c r="N267" s="130">
        <v>42.889560000000003</v>
      </c>
      <c r="O267" s="130">
        <v>36.216880000000003</v>
      </c>
      <c r="P267" s="130">
        <v>34.181449999999998</v>
      </c>
      <c r="Q267" s="130">
        <v>41.361820000000002</v>
      </c>
      <c r="R267" s="130">
        <v>41.644289999999998</v>
      </c>
      <c r="S267" s="130">
        <v>41.796950000000002</v>
      </c>
      <c r="T267" s="130">
        <v>37.117049999999999</v>
      </c>
      <c r="U267" s="130">
        <v>41.591630000000002</v>
      </c>
      <c r="W267" s="123">
        <v>1997</v>
      </c>
      <c r="X267" s="123" t="s">
        <v>629</v>
      </c>
      <c r="Y267" s="125">
        <v>202999648.11950001</v>
      </c>
      <c r="Z267" s="125">
        <v>171044186.05950001</v>
      </c>
      <c r="AA267" s="125">
        <v>84208172.310100004</v>
      </c>
      <c r="AB267" s="125">
        <v>86836013.749400005</v>
      </c>
      <c r="AC267" s="125">
        <v>32737046.6932</v>
      </c>
      <c r="AD267" s="125">
        <v>39558272.098800004</v>
      </c>
      <c r="AE267" s="125">
        <v>43949733.872000001</v>
      </c>
      <c r="AF267" s="125">
        <v>33385245.916099999</v>
      </c>
      <c r="AG267" s="125">
        <v>53369349.539399996</v>
      </c>
      <c r="AH267" s="125">
        <v>116893251.88689999</v>
      </c>
      <c r="AJ267" s="129"/>
    </row>
    <row r="268" spans="1:36" x14ac:dyDescent="0.25">
      <c r="A268" s="127">
        <v>1997</v>
      </c>
      <c r="B268" s="125" t="s">
        <v>628</v>
      </c>
      <c r="C268" s="125">
        <v>120048025.16769999</v>
      </c>
      <c r="D268" s="125">
        <v>66800919.9001</v>
      </c>
      <c r="E268" s="125">
        <v>53247105.2676</v>
      </c>
      <c r="F268" s="125">
        <v>20354824.9822</v>
      </c>
      <c r="G268" s="125">
        <v>29447708.205800001</v>
      </c>
      <c r="H268" s="125">
        <v>32676991.361499999</v>
      </c>
      <c r="I268" s="125">
        <v>23675303.277899999</v>
      </c>
      <c r="J268" s="125">
        <v>13893197.340299999</v>
      </c>
      <c r="K268" s="125">
        <v>85800002.845200002</v>
      </c>
      <c r="L268" s="125"/>
      <c r="M268" s="130">
        <v>39.81183</v>
      </c>
      <c r="N268" s="130">
        <v>42.724609999999998</v>
      </c>
      <c r="O268" s="130">
        <v>36.157620000000001</v>
      </c>
      <c r="P268" s="130">
        <v>34.979979999999998</v>
      </c>
      <c r="Q268" s="130">
        <v>41.136969999999998</v>
      </c>
      <c r="R268" s="130">
        <v>41.587389999999999</v>
      </c>
      <c r="S268" s="130">
        <v>41.468870000000003</v>
      </c>
      <c r="T268" s="130">
        <v>37.08231</v>
      </c>
      <c r="U268" s="130">
        <v>41.400100000000002</v>
      </c>
      <c r="W268" s="123">
        <v>1997</v>
      </c>
      <c r="X268" s="123" t="s">
        <v>628</v>
      </c>
      <c r="Y268" s="125">
        <v>203166054.19679999</v>
      </c>
      <c r="Z268" s="125">
        <v>171177946.56718999</v>
      </c>
      <c r="AA268" s="125">
        <v>84272039.217999995</v>
      </c>
      <c r="AB268" s="125">
        <v>86905907.349199995</v>
      </c>
      <c r="AC268" s="125">
        <v>32807686.9289</v>
      </c>
      <c r="AD268" s="125">
        <v>39521045.384999998</v>
      </c>
      <c r="AE268" s="125">
        <v>43923057.713</v>
      </c>
      <c r="AF268" s="125">
        <v>33414569.4641</v>
      </c>
      <c r="AG268" s="125">
        <v>53499694.705799997</v>
      </c>
      <c r="AH268" s="125">
        <v>116858672.56209999</v>
      </c>
      <c r="AJ268" s="127"/>
    </row>
    <row r="269" spans="1:36" x14ac:dyDescent="0.25">
      <c r="A269" s="127">
        <v>1997</v>
      </c>
      <c r="B269" s="125" t="s">
        <v>627</v>
      </c>
      <c r="C269" s="125">
        <v>121123239.3618</v>
      </c>
      <c r="D269" s="125">
        <v>66922894.894400001</v>
      </c>
      <c r="E269" s="125">
        <v>54200344.467399999</v>
      </c>
      <c r="F269" s="125">
        <v>19331013.872400001</v>
      </c>
      <c r="G269" s="125">
        <v>29702735.623399999</v>
      </c>
      <c r="H269" s="125">
        <v>33332899.672499999</v>
      </c>
      <c r="I269" s="125">
        <v>24270505.690099999</v>
      </c>
      <c r="J269" s="125">
        <v>14486084.5034</v>
      </c>
      <c r="K269" s="125">
        <v>87306140.986000001</v>
      </c>
      <c r="L269" s="125"/>
      <c r="M269" s="130">
        <v>39.933669999999999</v>
      </c>
      <c r="N269" s="130">
        <v>42.83005</v>
      </c>
      <c r="O269" s="130">
        <v>36.357410000000002</v>
      </c>
      <c r="P269" s="130">
        <v>34.63409</v>
      </c>
      <c r="Q269" s="130">
        <v>41.299219999999998</v>
      </c>
      <c r="R269" s="130">
        <v>41.696440000000003</v>
      </c>
      <c r="S269" s="130">
        <v>41.690179999999998</v>
      </c>
      <c r="T269" s="130">
        <v>37.206620000000001</v>
      </c>
      <c r="U269" s="130">
        <v>41.559559999999998</v>
      </c>
      <c r="W269" s="123">
        <v>1997</v>
      </c>
      <c r="X269" s="123" t="s">
        <v>627</v>
      </c>
      <c r="Y269" s="125">
        <v>203364239.08970001</v>
      </c>
      <c r="Z269" s="125">
        <v>171311083.83050001</v>
      </c>
      <c r="AA269" s="125">
        <v>84357475.123799995</v>
      </c>
      <c r="AB269" s="125">
        <v>86953608.706699997</v>
      </c>
      <c r="AC269" s="125">
        <v>32792354.509199999</v>
      </c>
      <c r="AD269" s="125">
        <v>39433506.7795</v>
      </c>
      <c r="AE269" s="125">
        <v>44034067.358499996</v>
      </c>
      <c r="AF269" s="125">
        <v>33468422.094799999</v>
      </c>
      <c r="AG269" s="125">
        <v>53635888.3477</v>
      </c>
      <c r="AH269" s="125">
        <v>116935996.23280001</v>
      </c>
      <c r="AJ269" s="127"/>
    </row>
    <row r="270" spans="1:36" x14ac:dyDescent="0.25">
      <c r="A270" s="127">
        <v>1997</v>
      </c>
      <c r="B270" s="125" t="s">
        <v>626</v>
      </c>
      <c r="C270" s="125">
        <v>125604386.3854</v>
      </c>
      <c r="D270" s="125">
        <v>67873341.682300001</v>
      </c>
      <c r="E270" s="125">
        <v>57731044.703100003</v>
      </c>
      <c r="F270" s="125">
        <v>18146573.884199999</v>
      </c>
      <c r="G270" s="125">
        <v>30896928.542199999</v>
      </c>
      <c r="H270" s="125">
        <v>35314510.504600003</v>
      </c>
      <c r="I270" s="125">
        <v>26034967.796799999</v>
      </c>
      <c r="J270" s="125">
        <v>15211405.657600001</v>
      </c>
      <c r="K270" s="125">
        <v>92246406.843600005</v>
      </c>
      <c r="L270" s="125"/>
      <c r="M270" s="130">
        <v>40.125920000000001</v>
      </c>
      <c r="N270" s="130">
        <v>43.208829999999999</v>
      </c>
      <c r="O270" s="130">
        <v>36.50141</v>
      </c>
      <c r="P270" s="130">
        <v>32.5276</v>
      </c>
      <c r="Q270" s="130">
        <v>41.576039999999999</v>
      </c>
      <c r="R270" s="130">
        <v>42.067529999999998</v>
      </c>
      <c r="S270" s="130">
        <v>42.462179999999996</v>
      </c>
      <c r="T270" s="130">
        <v>37.738770000000002</v>
      </c>
      <c r="U270" s="130">
        <v>42.014299999999999</v>
      </c>
      <c r="W270" s="123">
        <v>1997</v>
      </c>
      <c r="X270" s="123" t="s">
        <v>626</v>
      </c>
      <c r="Y270" s="125">
        <v>203569575.41461</v>
      </c>
      <c r="Z270" s="125">
        <v>171473622.1839</v>
      </c>
      <c r="AA270" s="125">
        <v>84431322.869299993</v>
      </c>
      <c r="AB270" s="125">
        <v>87042299.314600006</v>
      </c>
      <c r="AC270" s="125">
        <v>32903923.744800001</v>
      </c>
      <c r="AD270" s="125">
        <v>39342869.382299997</v>
      </c>
      <c r="AE270" s="125">
        <v>44021526.455600001</v>
      </c>
      <c r="AF270" s="125">
        <v>33635713.501699999</v>
      </c>
      <c r="AG270" s="125">
        <v>53665542.330200002</v>
      </c>
      <c r="AH270" s="125">
        <v>117000109.3396</v>
      </c>
      <c r="AJ270" s="129"/>
    </row>
    <row r="271" spans="1:36" x14ac:dyDescent="0.25">
      <c r="A271" s="127">
        <v>1997</v>
      </c>
      <c r="B271" s="125" t="s">
        <v>625</v>
      </c>
      <c r="C271" s="125">
        <v>126633783.94320001</v>
      </c>
      <c r="D271" s="125">
        <v>68230339.919</v>
      </c>
      <c r="E271" s="125">
        <v>58403444.0242</v>
      </c>
      <c r="F271" s="125">
        <v>18360699.640500002</v>
      </c>
      <c r="G271" s="125">
        <v>31075634.3948</v>
      </c>
      <c r="H271" s="125">
        <v>35446134.280100003</v>
      </c>
      <c r="I271" s="125">
        <v>26137223.892900001</v>
      </c>
      <c r="J271" s="125">
        <v>15614091.7349</v>
      </c>
      <c r="K271" s="125">
        <v>92658992.5678</v>
      </c>
      <c r="L271" s="125"/>
      <c r="M271" s="130">
        <v>39.437109999999997</v>
      </c>
      <c r="N271" s="130">
        <v>42.569710000000001</v>
      </c>
      <c r="O271" s="130">
        <v>35.777419999999999</v>
      </c>
      <c r="P271" s="130">
        <v>31.683499999999999</v>
      </c>
      <c r="Q271" s="130">
        <v>40.989809999999999</v>
      </c>
      <c r="R271" s="130">
        <v>41.530799999999999</v>
      </c>
      <c r="S271" s="130">
        <v>41.598790000000001</v>
      </c>
      <c r="T271" s="130">
        <v>37.092889999999997</v>
      </c>
      <c r="U271" s="130">
        <v>41.368540000000003</v>
      </c>
      <c r="W271" s="123">
        <v>1997</v>
      </c>
      <c r="X271" s="123" t="s">
        <v>625</v>
      </c>
      <c r="Y271" s="125">
        <v>203767468.456</v>
      </c>
      <c r="Z271" s="125">
        <v>171651769.68599999</v>
      </c>
      <c r="AA271" s="125">
        <v>84514462.804199994</v>
      </c>
      <c r="AB271" s="125">
        <v>87137306.881799996</v>
      </c>
      <c r="AC271" s="125">
        <v>32965127.178800002</v>
      </c>
      <c r="AD271" s="125">
        <v>39276185.325099997</v>
      </c>
      <c r="AE271" s="125">
        <v>44031246.243900001</v>
      </c>
      <c r="AF271" s="125">
        <v>33720652.542599998</v>
      </c>
      <c r="AG271" s="125">
        <v>53774257.165600002</v>
      </c>
      <c r="AH271" s="125">
        <v>117028084.1116</v>
      </c>
      <c r="AJ271" s="129"/>
    </row>
    <row r="272" spans="1:36" x14ac:dyDescent="0.25">
      <c r="A272" s="127">
        <v>1997</v>
      </c>
      <c r="B272" s="125" t="s">
        <v>624</v>
      </c>
      <c r="C272" s="125">
        <v>127121383.1963</v>
      </c>
      <c r="D272" s="125">
        <v>68427432.198599994</v>
      </c>
      <c r="E272" s="125">
        <v>58693950.997699998</v>
      </c>
      <c r="F272" s="125">
        <v>18602164.138599999</v>
      </c>
      <c r="G272" s="125">
        <v>31004884.111000001</v>
      </c>
      <c r="H272" s="125">
        <v>35232340.970700003</v>
      </c>
      <c r="I272" s="125">
        <v>26359827.486699998</v>
      </c>
      <c r="J272" s="125">
        <v>15922166.4893</v>
      </c>
      <c r="K272" s="125">
        <v>92597052.568399996</v>
      </c>
      <c r="L272" s="125"/>
      <c r="M272" s="130">
        <v>39.033569999999997</v>
      </c>
      <c r="N272" s="130">
        <v>42.020380000000003</v>
      </c>
      <c r="O272" s="130">
        <v>35.551439999999999</v>
      </c>
      <c r="P272" s="130">
        <v>31.45168</v>
      </c>
      <c r="Q272" s="130">
        <v>40.954250000000002</v>
      </c>
      <c r="R272" s="130">
        <v>40.986350000000002</v>
      </c>
      <c r="S272" s="130">
        <v>41.047220000000003</v>
      </c>
      <c r="T272" s="130">
        <v>36.496780000000001</v>
      </c>
      <c r="U272" s="130">
        <v>40.992930000000001</v>
      </c>
      <c r="W272" s="123">
        <v>1997</v>
      </c>
      <c r="X272" s="123" t="s">
        <v>624</v>
      </c>
      <c r="Y272" s="125">
        <v>203940830.4939</v>
      </c>
      <c r="Z272" s="125">
        <v>171873545.14320001</v>
      </c>
      <c r="AA272" s="125">
        <v>84631552.8697</v>
      </c>
      <c r="AB272" s="125">
        <v>87241992.273499995</v>
      </c>
      <c r="AC272" s="125">
        <v>32973638.791499998</v>
      </c>
      <c r="AD272" s="125">
        <v>39217836.739299998</v>
      </c>
      <c r="AE272" s="125">
        <v>44081770.077299997</v>
      </c>
      <c r="AF272" s="125">
        <v>33832545.061700001</v>
      </c>
      <c r="AG272" s="125">
        <v>53835039.824100003</v>
      </c>
      <c r="AH272" s="125">
        <v>117132151.8783</v>
      </c>
      <c r="AJ272" s="127"/>
    </row>
    <row r="273" spans="1:36" x14ac:dyDescent="0.25">
      <c r="A273" s="127">
        <v>1997</v>
      </c>
      <c r="B273" s="125" t="s">
        <v>623</v>
      </c>
      <c r="C273" s="125">
        <v>127020830.8981</v>
      </c>
      <c r="D273" s="125">
        <v>68061575.080300003</v>
      </c>
      <c r="E273" s="125">
        <v>58959255.8178</v>
      </c>
      <c r="F273" s="125">
        <v>18571066.675999999</v>
      </c>
      <c r="G273" s="125">
        <v>30849844.065000001</v>
      </c>
      <c r="H273" s="125">
        <v>35178457.105300002</v>
      </c>
      <c r="I273" s="125">
        <v>26487598.656399999</v>
      </c>
      <c r="J273" s="125">
        <v>15933864.395400001</v>
      </c>
      <c r="K273" s="125">
        <v>92515899.826700002</v>
      </c>
      <c r="L273" s="125"/>
      <c r="M273" s="130">
        <v>39.586739999999999</v>
      </c>
      <c r="N273" s="130">
        <v>42.518900000000002</v>
      </c>
      <c r="O273" s="130">
        <v>36.201909999999998</v>
      </c>
      <c r="P273" s="130">
        <v>31.554829999999999</v>
      </c>
      <c r="Q273" s="130">
        <v>41.448430000000002</v>
      </c>
      <c r="R273" s="130">
        <v>41.621929999999999</v>
      </c>
      <c r="S273" s="130">
        <v>41.9148</v>
      </c>
      <c r="T273" s="130">
        <v>36.980289999999997</v>
      </c>
      <c r="U273" s="130">
        <v>41.647930000000002</v>
      </c>
      <c r="W273" s="123">
        <v>1997</v>
      </c>
      <c r="X273" s="123" t="s">
        <v>623</v>
      </c>
      <c r="Y273" s="125">
        <v>204098272.85449001</v>
      </c>
      <c r="Z273" s="125">
        <v>172035104.28330001</v>
      </c>
      <c r="AA273" s="125">
        <v>84682726.399599999</v>
      </c>
      <c r="AB273" s="125">
        <v>87352377.883699998</v>
      </c>
      <c r="AC273" s="125">
        <v>33005356.678100001</v>
      </c>
      <c r="AD273" s="125">
        <v>39149929.189900003</v>
      </c>
      <c r="AE273" s="125">
        <v>44120234.329300001</v>
      </c>
      <c r="AF273" s="125">
        <v>33907055.995700002</v>
      </c>
      <c r="AG273" s="125">
        <v>53915696.661499999</v>
      </c>
      <c r="AH273" s="125">
        <v>117177219.5149</v>
      </c>
      <c r="AJ273" s="127"/>
    </row>
    <row r="274" spans="1:36" x14ac:dyDescent="0.25">
      <c r="A274" s="127">
        <v>1998</v>
      </c>
      <c r="B274" s="125" t="s">
        <v>633</v>
      </c>
      <c r="C274" s="125">
        <v>124984206.29000001</v>
      </c>
      <c r="D274" s="125">
        <v>66933163.283200003</v>
      </c>
      <c r="E274" s="125">
        <v>58051043.006800003</v>
      </c>
      <c r="F274" s="125">
        <v>17844266.7432</v>
      </c>
      <c r="G274" s="125">
        <v>30480213.040199999</v>
      </c>
      <c r="H274" s="125">
        <v>34720552.1074</v>
      </c>
      <c r="I274" s="125">
        <v>26241456.556200001</v>
      </c>
      <c r="J274" s="125">
        <v>15697717.843</v>
      </c>
      <c r="K274" s="125">
        <v>91442221.703799993</v>
      </c>
      <c r="L274" s="125"/>
      <c r="M274" s="130">
        <v>39.171129999999998</v>
      </c>
      <c r="N274" s="130">
        <v>41.964649999999999</v>
      </c>
      <c r="O274" s="130">
        <v>35.950189999999999</v>
      </c>
      <c r="P274" s="130">
        <v>31.209990000000001</v>
      </c>
      <c r="Q274" s="130">
        <v>40.666809999999998</v>
      </c>
      <c r="R274" s="130">
        <v>41.126289999999997</v>
      </c>
      <c r="S274" s="130">
        <v>41.665219999999998</v>
      </c>
      <c r="T274" s="130">
        <v>36.822980000000001</v>
      </c>
      <c r="U274" s="130">
        <v>41.127789999999997</v>
      </c>
      <c r="W274" s="123">
        <v>1998</v>
      </c>
      <c r="X274" s="123" t="s">
        <v>633</v>
      </c>
      <c r="Y274" s="125">
        <v>204237945.08399999</v>
      </c>
      <c r="Z274" s="125">
        <v>172059415.1672</v>
      </c>
      <c r="AA274" s="125">
        <v>84654439.482999995</v>
      </c>
      <c r="AB274" s="125">
        <v>87404975.684200004</v>
      </c>
      <c r="AC274" s="125">
        <v>32959405.184</v>
      </c>
      <c r="AD274" s="125">
        <v>39052406.8068</v>
      </c>
      <c r="AE274" s="125">
        <v>44155303.977600001</v>
      </c>
      <c r="AF274" s="125">
        <v>33998224.869000003</v>
      </c>
      <c r="AG274" s="125">
        <v>54072604.246600002</v>
      </c>
      <c r="AH274" s="125">
        <v>117205935.6534</v>
      </c>
      <c r="AJ274" s="129"/>
    </row>
    <row r="275" spans="1:36" x14ac:dyDescent="0.25">
      <c r="A275" s="127">
        <v>1998</v>
      </c>
      <c r="B275" s="125" t="s">
        <v>632</v>
      </c>
      <c r="C275" s="125">
        <v>125780084.2369</v>
      </c>
      <c r="D275" s="125">
        <v>67400311.798199996</v>
      </c>
      <c r="E275" s="125">
        <v>58379772.438699998</v>
      </c>
      <c r="F275" s="125">
        <v>18262662.7489</v>
      </c>
      <c r="G275" s="125">
        <v>30583503.8541</v>
      </c>
      <c r="H275" s="125">
        <v>35002644.682099998</v>
      </c>
      <c r="I275" s="125">
        <v>26274024.079999998</v>
      </c>
      <c r="J275" s="125">
        <v>15657248.8718</v>
      </c>
      <c r="K275" s="125">
        <v>91860172.6162</v>
      </c>
      <c r="L275" s="125"/>
      <c r="M275" s="130">
        <v>39.163559999999997</v>
      </c>
      <c r="N275" s="130">
        <v>42.023000000000003</v>
      </c>
      <c r="O275" s="130">
        <v>35.862290000000002</v>
      </c>
      <c r="P275" s="130">
        <v>31.217880000000001</v>
      </c>
      <c r="Q275" s="130">
        <v>40.57347</v>
      </c>
      <c r="R275" s="130">
        <v>41.282730000000001</v>
      </c>
      <c r="S275" s="130">
        <v>41.589829999999999</v>
      </c>
      <c r="T275" s="130">
        <v>36.868470000000002</v>
      </c>
      <c r="U275" s="130">
        <v>41.134430000000002</v>
      </c>
      <c r="W275" s="123">
        <v>1998</v>
      </c>
      <c r="X275" s="123" t="s">
        <v>632</v>
      </c>
      <c r="Y275" s="125">
        <v>204400358.03400001</v>
      </c>
      <c r="Z275" s="125">
        <v>172263565.26409999</v>
      </c>
      <c r="AA275" s="125">
        <v>84760247.079300001</v>
      </c>
      <c r="AB275" s="125">
        <v>87503318.184799999</v>
      </c>
      <c r="AC275" s="125">
        <v>32981631.421399999</v>
      </c>
      <c r="AD275" s="125">
        <v>39079227.655199997</v>
      </c>
      <c r="AE275" s="125">
        <v>44132402.644900002</v>
      </c>
      <c r="AF275" s="125">
        <v>34042625.6483</v>
      </c>
      <c r="AG275" s="125">
        <v>54164470.6642</v>
      </c>
      <c r="AH275" s="125">
        <v>117254255.94840001</v>
      </c>
      <c r="AJ275" s="129"/>
    </row>
    <row r="276" spans="1:36" x14ac:dyDescent="0.25">
      <c r="A276" s="127">
        <v>1998</v>
      </c>
      <c r="B276" s="125" t="s">
        <v>622</v>
      </c>
      <c r="C276" s="125">
        <v>126122548.96619999</v>
      </c>
      <c r="D276" s="125">
        <v>67628641.415800005</v>
      </c>
      <c r="E276" s="125">
        <v>58493907.550399996</v>
      </c>
      <c r="F276" s="125">
        <v>18317475.832199998</v>
      </c>
      <c r="G276" s="125">
        <v>30618710.398600001</v>
      </c>
      <c r="H276" s="125">
        <v>34984542.873300001</v>
      </c>
      <c r="I276" s="125">
        <v>26404310.423</v>
      </c>
      <c r="J276" s="125">
        <v>15797509.439099999</v>
      </c>
      <c r="K276" s="125">
        <v>92007563.694900006</v>
      </c>
      <c r="L276" s="125"/>
      <c r="M276" s="130">
        <v>39.27581</v>
      </c>
      <c r="N276" s="130">
        <v>42.241079999999997</v>
      </c>
      <c r="O276" s="130">
        <v>35.847470000000001</v>
      </c>
      <c r="P276" s="130">
        <v>31.460660000000001</v>
      </c>
      <c r="Q276" s="130">
        <v>40.725320000000004</v>
      </c>
      <c r="R276" s="130">
        <v>41.311660000000003</v>
      </c>
      <c r="S276" s="130">
        <v>41.67521</v>
      </c>
      <c r="T276" s="130">
        <v>37.009270000000001</v>
      </c>
      <c r="U276" s="130">
        <v>41.220860000000002</v>
      </c>
      <c r="W276" s="123">
        <v>1998</v>
      </c>
      <c r="X276" s="123" t="s">
        <v>622</v>
      </c>
      <c r="Y276" s="125">
        <v>204546566.38069999</v>
      </c>
      <c r="Z276" s="125">
        <v>172421275.19260001</v>
      </c>
      <c r="AA276" s="125">
        <v>84837006.168099999</v>
      </c>
      <c r="AB276" s="125">
        <v>87584269.024499997</v>
      </c>
      <c r="AC276" s="125">
        <v>32991577.387899999</v>
      </c>
      <c r="AD276" s="125">
        <v>39020077.254299998</v>
      </c>
      <c r="AE276" s="125">
        <v>44199435.0537</v>
      </c>
      <c r="AF276" s="125">
        <v>34032895.735399999</v>
      </c>
      <c r="AG276" s="125">
        <v>54302580.9494</v>
      </c>
      <c r="AH276" s="125">
        <v>117252408.0434</v>
      </c>
      <c r="AJ276" s="127"/>
    </row>
    <row r="277" spans="1:36" x14ac:dyDescent="0.25">
      <c r="A277" s="127">
        <v>1998</v>
      </c>
      <c r="B277" s="125" t="s">
        <v>631</v>
      </c>
      <c r="C277" s="125">
        <v>125319255.1873</v>
      </c>
      <c r="D277" s="125">
        <v>68280669.783899993</v>
      </c>
      <c r="E277" s="125">
        <v>57038585.403399996</v>
      </c>
      <c r="F277" s="125">
        <v>18345082.525800001</v>
      </c>
      <c r="G277" s="125">
        <v>30579381.444600001</v>
      </c>
      <c r="H277" s="125">
        <v>34584121.876699999</v>
      </c>
      <c r="I277" s="125">
        <v>26026673.916099999</v>
      </c>
      <c r="J277" s="125">
        <v>15783995.4241</v>
      </c>
      <c r="K277" s="125">
        <v>91190177.237399995</v>
      </c>
      <c r="L277" s="125"/>
      <c r="M277" s="130">
        <v>39.385570000000001</v>
      </c>
      <c r="N277" s="130">
        <v>42.33963</v>
      </c>
      <c r="O277" s="130">
        <v>35.84928</v>
      </c>
      <c r="P277" s="130">
        <v>31.584160000000001</v>
      </c>
      <c r="Q277" s="130">
        <v>41.002569999999999</v>
      </c>
      <c r="R277" s="130">
        <v>41.524259999999998</v>
      </c>
      <c r="S277" s="130">
        <v>41.501370000000001</v>
      </c>
      <c r="T277" s="130">
        <v>37.145229999999998</v>
      </c>
      <c r="U277" s="130">
        <v>41.342779999999998</v>
      </c>
      <c r="W277" s="123">
        <v>1998</v>
      </c>
      <c r="X277" s="123" t="s">
        <v>631</v>
      </c>
      <c r="Y277" s="125">
        <v>204731111.4192</v>
      </c>
      <c r="Z277" s="125">
        <v>172569140.609</v>
      </c>
      <c r="AA277" s="125">
        <v>84954057.914900005</v>
      </c>
      <c r="AB277" s="125">
        <v>87615082.694100007</v>
      </c>
      <c r="AC277" s="125">
        <v>33098883.327300001</v>
      </c>
      <c r="AD277" s="125">
        <v>38955950.282799996</v>
      </c>
      <c r="AE277" s="125">
        <v>44202011.061999999</v>
      </c>
      <c r="AF277" s="125">
        <v>34184993.095399998</v>
      </c>
      <c r="AG277" s="125">
        <v>54289273.651699997</v>
      </c>
      <c r="AH277" s="125">
        <v>117342954.4402</v>
      </c>
      <c r="AJ277" s="127"/>
    </row>
    <row r="278" spans="1:36" x14ac:dyDescent="0.25">
      <c r="A278" s="127">
        <v>1998</v>
      </c>
      <c r="B278" s="125" t="s">
        <v>630</v>
      </c>
      <c r="C278" s="125">
        <v>127773063.3645</v>
      </c>
      <c r="D278" s="125">
        <v>69223323.005500004</v>
      </c>
      <c r="E278" s="125">
        <v>58549740.358999997</v>
      </c>
      <c r="F278" s="125">
        <v>18810134.062100001</v>
      </c>
      <c r="G278" s="125">
        <v>30792581.787999999</v>
      </c>
      <c r="H278" s="125">
        <v>35366131.475699998</v>
      </c>
      <c r="I278" s="125">
        <v>26717153.869100001</v>
      </c>
      <c r="J278" s="125">
        <v>16087062.169600001</v>
      </c>
      <c r="K278" s="125">
        <v>92875867.132799998</v>
      </c>
      <c r="L278" s="125"/>
      <c r="M278" s="130">
        <v>39.805480000000003</v>
      </c>
      <c r="N278" s="130">
        <v>42.87527</v>
      </c>
      <c r="O278" s="130">
        <v>36.17606</v>
      </c>
      <c r="P278" s="130">
        <v>32.099679999999999</v>
      </c>
      <c r="Q278" s="130">
        <v>41.38973</v>
      </c>
      <c r="R278" s="130">
        <v>41.948729999999998</v>
      </c>
      <c r="S278" s="130">
        <v>42.003950000000003</v>
      </c>
      <c r="T278" s="130">
        <v>37.420250000000003</v>
      </c>
      <c r="U278" s="130">
        <v>41.77928</v>
      </c>
      <c r="W278" s="123">
        <v>1998</v>
      </c>
      <c r="X278" s="123" t="s">
        <v>630</v>
      </c>
      <c r="Y278" s="125">
        <v>204898941.4016</v>
      </c>
      <c r="Z278" s="125">
        <v>172762483.66139999</v>
      </c>
      <c r="AA278" s="125">
        <v>85069494.644400001</v>
      </c>
      <c r="AB278" s="125">
        <v>87692989.017000005</v>
      </c>
      <c r="AC278" s="125">
        <v>33145597.933800001</v>
      </c>
      <c r="AD278" s="125">
        <v>38882276.632799998</v>
      </c>
      <c r="AE278" s="125">
        <v>44269760.3178</v>
      </c>
      <c r="AF278" s="125">
        <v>34348573.851800002</v>
      </c>
      <c r="AG278" s="125">
        <v>54252732.665399998</v>
      </c>
      <c r="AH278" s="125">
        <v>117500610.80239999</v>
      </c>
      <c r="AJ278" s="129"/>
    </row>
    <row r="279" spans="1:36" x14ac:dyDescent="0.25">
      <c r="A279" s="127">
        <v>1998</v>
      </c>
      <c r="B279" s="125" t="s">
        <v>629</v>
      </c>
      <c r="C279" s="125">
        <v>125658115.521</v>
      </c>
      <c r="D279" s="125">
        <v>69141649.223499998</v>
      </c>
      <c r="E279" s="125">
        <v>56516466.297499999</v>
      </c>
      <c r="F279" s="125">
        <v>20132719.228300001</v>
      </c>
      <c r="G279" s="125">
        <v>29966774.151099999</v>
      </c>
      <c r="H279" s="125">
        <v>34338207.431400001</v>
      </c>
      <c r="I279" s="125">
        <v>25891400.876899999</v>
      </c>
      <c r="J279" s="125">
        <v>15329013.8333</v>
      </c>
      <c r="K279" s="125">
        <v>90196382.459399998</v>
      </c>
      <c r="L279" s="125"/>
      <c r="M279" s="130">
        <v>39.696399999999997</v>
      </c>
      <c r="N279" s="130">
        <v>42.65945</v>
      </c>
      <c r="O279" s="130">
        <v>36.071449999999999</v>
      </c>
      <c r="P279" s="130">
        <v>33.601550000000003</v>
      </c>
      <c r="Q279" s="130">
        <v>41.250489999999999</v>
      </c>
      <c r="R279" s="130">
        <v>41.597389999999997</v>
      </c>
      <c r="S279" s="130">
        <v>41.527889999999999</v>
      </c>
      <c r="T279" s="130">
        <v>37.311309999999999</v>
      </c>
      <c r="U279" s="130">
        <v>41.462179999999996</v>
      </c>
      <c r="W279" s="123">
        <v>1998</v>
      </c>
      <c r="X279" s="123" t="s">
        <v>629</v>
      </c>
      <c r="Y279" s="125">
        <v>205085453.98789999</v>
      </c>
      <c r="Z279" s="125">
        <v>172859279.59830001</v>
      </c>
      <c r="AA279" s="125">
        <v>85101577.927900001</v>
      </c>
      <c r="AB279" s="125">
        <v>87757701.670399994</v>
      </c>
      <c r="AC279" s="125">
        <v>33238427.977600001</v>
      </c>
      <c r="AD279" s="125">
        <v>38757656.661300004</v>
      </c>
      <c r="AE279" s="125">
        <v>44340557.0933</v>
      </c>
      <c r="AF279" s="125">
        <v>34322329.839599997</v>
      </c>
      <c r="AG279" s="125">
        <v>54426482.416100003</v>
      </c>
      <c r="AH279" s="125">
        <v>117420543.5942</v>
      </c>
      <c r="AJ279" s="129"/>
    </row>
    <row r="280" spans="1:36" x14ac:dyDescent="0.25">
      <c r="A280" s="127">
        <v>1998</v>
      </c>
      <c r="B280" s="125" t="s">
        <v>628</v>
      </c>
      <c r="C280" s="125">
        <v>123039661.2789</v>
      </c>
      <c r="D280" s="125">
        <v>68649781.108799994</v>
      </c>
      <c r="E280" s="125">
        <v>54389880.170100003</v>
      </c>
      <c r="F280" s="125">
        <v>20863537.107700001</v>
      </c>
      <c r="G280" s="125">
        <v>29340457.085700002</v>
      </c>
      <c r="H280" s="125">
        <v>33326199.2326</v>
      </c>
      <c r="I280" s="125">
        <v>24596161.683499999</v>
      </c>
      <c r="J280" s="125">
        <v>14913306.169399999</v>
      </c>
      <c r="K280" s="125">
        <v>87262818.001800001</v>
      </c>
      <c r="L280" s="125"/>
      <c r="M280" s="130">
        <v>39.907350000000001</v>
      </c>
      <c r="N280" s="130">
        <v>42.788890000000002</v>
      </c>
      <c r="O280" s="130">
        <v>36.270339999999997</v>
      </c>
      <c r="P280" s="130">
        <v>34.880969999999998</v>
      </c>
      <c r="Q280" s="130">
        <v>41.187559999999998</v>
      </c>
      <c r="R280" s="130">
        <v>41.888069999999999</v>
      </c>
      <c r="S280" s="130">
        <v>41.706470000000003</v>
      </c>
      <c r="T280" s="130">
        <v>37.02704</v>
      </c>
      <c r="U280" s="130">
        <v>41.601349999999996</v>
      </c>
      <c r="W280" s="123">
        <v>1998</v>
      </c>
      <c r="X280" s="123" t="s">
        <v>628</v>
      </c>
      <c r="Y280" s="125">
        <v>205269629.74590001</v>
      </c>
      <c r="Z280" s="125">
        <v>172982174.34760001</v>
      </c>
      <c r="AA280" s="125">
        <v>85155381.136600003</v>
      </c>
      <c r="AB280" s="125">
        <v>87826793.210999995</v>
      </c>
      <c r="AC280" s="125">
        <v>33311456.4406</v>
      </c>
      <c r="AD280" s="125">
        <v>38692497.705700003</v>
      </c>
      <c r="AE280" s="125">
        <v>44344841.050899997</v>
      </c>
      <c r="AF280" s="125">
        <v>34295673.8715</v>
      </c>
      <c r="AG280" s="125">
        <v>54625160.677199997</v>
      </c>
      <c r="AH280" s="125">
        <v>117333012.62809999</v>
      </c>
      <c r="AJ280" s="127"/>
    </row>
    <row r="281" spans="1:36" x14ac:dyDescent="0.25">
      <c r="A281" s="127">
        <v>1998</v>
      </c>
      <c r="B281" s="125" t="s">
        <v>627</v>
      </c>
      <c r="C281" s="125">
        <v>122998691.6657</v>
      </c>
      <c r="D281" s="125">
        <v>68004871.609699994</v>
      </c>
      <c r="E281" s="125">
        <v>54993820.056000002</v>
      </c>
      <c r="F281" s="125">
        <v>19924422.838300001</v>
      </c>
      <c r="G281" s="125">
        <v>29379285.328699999</v>
      </c>
      <c r="H281" s="125">
        <v>33643144.8156</v>
      </c>
      <c r="I281" s="125">
        <v>24857710.7005</v>
      </c>
      <c r="J281" s="125">
        <v>15194127.9826</v>
      </c>
      <c r="K281" s="125">
        <v>87880140.844799995</v>
      </c>
      <c r="L281" s="125"/>
      <c r="M281" s="130">
        <v>39.917389999999997</v>
      </c>
      <c r="N281" s="130">
        <v>42.756779999999999</v>
      </c>
      <c r="O281" s="130">
        <v>36.406219999999998</v>
      </c>
      <c r="P281" s="130">
        <v>34.684959999999997</v>
      </c>
      <c r="Q281" s="130">
        <v>41.226179999999999</v>
      </c>
      <c r="R281" s="130">
        <v>41.733469999999997</v>
      </c>
      <c r="S281" s="130">
        <v>41.643810000000002</v>
      </c>
      <c r="T281" s="130">
        <v>37.402439999999999</v>
      </c>
      <c r="U281" s="130">
        <v>41.538519999999998</v>
      </c>
      <c r="W281" s="123">
        <v>1998</v>
      </c>
      <c r="X281" s="123" t="s">
        <v>627</v>
      </c>
      <c r="Y281" s="125">
        <v>205479242.30289999</v>
      </c>
      <c r="Z281" s="125">
        <v>173188198.24990001</v>
      </c>
      <c r="AA281" s="125">
        <v>85234566.238000005</v>
      </c>
      <c r="AB281" s="125">
        <v>87953632.011899993</v>
      </c>
      <c r="AC281" s="125">
        <v>33305378.522100002</v>
      </c>
      <c r="AD281" s="125">
        <v>38627472.827299997</v>
      </c>
      <c r="AE281" s="125">
        <v>44427174.1149</v>
      </c>
      <c r="AF281" s="125">
        <v>34410740.992200002</v>
      </c>
      <c r="AG281" s="125">
        <v>54708475.8464</v>
      </c>
      <c r="AH281" s="125">
        <v>117465387.93440001</v>
      </c>
      <c r="AJ281" s="127"/>
    </row>
    <row r="282" spans="1:36" x14ac:dyDescent="0.25">
      <c r="A282" s="127">
        <v>1998</v>
      </c>
      <c r="B282" s="125" t="s">
        <v>626</v>
      </c>
      <c r="C282" s="125">
        <v>127290397.6524</v>
      </c>
      <c r="D282" s="125">
        <v>68649800.259399995</v>
      </c>
      <c r="E282" s="125">
        <v>58640597.392999999</v>
      </c>
      <c r="F282" s="125">
        <v>18875044.141199999</v>
      </c>
      <c r="G282" s="125">
        <v>30252120.141199999</v>
      </c>
      <c r="H282" s="125">
        <v>35276604.836999997</v>
      </c>
      <c r="I282" s="125">
        <v>26930252.435699999</v>
      </c>
      <c r="J282" s="125">
        <v>15956376.0973</v>
      </c>
      <c r="K282" s="125">
        <v>92458977.413900003</v>
      </c>
      <c r="L282" s="125"/>
      <c r="M282" s="130">
        <v>36.734380000000002</v>
      </c>
      <c r="N282" s="130">
        <v>39.599519999999998</v>
      </c>
      <c r="O282" s="130">
        <v>33.380189999999999</v>
      </c>
      <c r="P282" s="130">
        <v>30.923459999999999</v>
      </c>
      <c r="Q282" s="130">
        <v>37.978189999999998</v>
      </c>
      <c r="R282" s="130">
        <v>38.385550000000002</v>
      </c>
      <c r="S282" s="130">
        <v>38.47692</v>
      </c>
      <c r="T282" s="130">
        <v>34.658589999999997</v>
      </c>
      <c r="U282" s="130">
        <v>38.278880000000001</v>
      </c>
      <c r="W282" s="123">
        <v>1998</v>
      </c>
      <c r="X282" s="123" t="s">
        <v>626</v>
      </c>
      <c r="Y282" s="125">
        <v>205698927.49590001</v>
      </c>
      <c r="Z282" s="125">
        <v>173344256.80270001</v>
      </c>
      <c r="AA282" s="125">
        <v>85317818.438800007</v>
      </c>
      <c r="AB282" s="125">
        <v>88026438.363900006</v>
      </c>
      <c r="AC282" s="125">
        <v>33392720.251699999</v>
      </c>
      <c r="AD282" s="125">
        <v>38704353.338100001</v>
      </c>
      <c r="AE282" s="125">
        <v>44278043.137000002</v>
      </c>
      <c r="AF282" s="125">
        <v>34506081.879600003</v>
      </c>
      <c r="AG282" s="125">
        <v>54817728.8895</v>
      </c>
      <c r="AH282" s="125">
        <v>117488478.3547</v>
      </c>
      <c r="AJ282" s="129"/>
    </row>
    <row r="283" spans="1:36" x14ac:dyDescent="0.25">
      <c r="A283" s="127">
        <v>1998</v>
      </c>
      <c r="B283" s="125" t="s">
        <v>625</v>
      </c>
      <c r="C283" s="125">
        <v>128826734.70280001</v>
      </c>
      <c r="D283" s="125">
        <v>69558192.172800004</v>
      </c>
      <c r="E283" s="125">
        <v>59268542.530000001</v>
      </c>
      <c r="F283" s="125">
        <v>19108903.135000002</v>
      </c>
      <c r="G283" s="125">
        <v>30498992.743000001</v>
      </c>
      <c r="H283" s="125">
        <v>35745942.821400002</v>
      </c>
      <c r="I283" s="125">
        <v>27140113.5273</v>
      </c>
      <c r="J283" s="125">
        <v>16332782.4761</v>
      </c>
      <c r="K283" s="125">
        <v>93385049.091700003</v>
      </c>
      <c r="L283" s="125"/>
      <c r="M283" s="130">
        <v>39.447870000000002</v>
      </c>
      <c r="N283" s="130">
        <v>42.547730000000001</v>
      </c>
      <c r="O283" s="130">
        <v>35.809840000000001</v>
      </c>
      <c r="P283" s="130">
        <v>31.832170000000001</v>
      </c>
      <c r="Q283" s="130">
        <v>41.01052</v>
      </c>
      <c r="R283" s="130">
        <v>41.710740000000001</v>
      </c>
      <c r="S283" s="130">
        <v>41.496429999999997</v>
      </c>
      <c r="T283" s="130">
        <v>37.083399999999997</v>
      </c>
      <c r="U283" s="130">
        <v>41.41977</v>
      </c>
      <c r="W283" s="123">
        <v>1998</v>
      </c>
      <c r="X283" s="123" t="s">
        <v>625</v>
      </c>
      <c r="Y283" s="125">
        <v>205918879.88789999</v>
      </c>
      <c r="Z283" s="125">
        <v>173588352.3233</v>
      </c>
      <c r="AA283" s="125">
        <v>85447004.917199999</v>
      </c>
      <c r="AB283" s="125">
        <v>88141347.406100005</v>
      </c>
      <c r="AC283" s="125">
        <v>33445446.559</v>
      </c>
      <c r="AD283" s="125">
        <v>38601636.893600002</v>
      </c>
      <c r="AE283" s="125">
        <v>44346340.364799999</v>
      </c>
      <c r="AF283" s="125">
        <v>34668494.120999999</v>
      </c>
      <c r="AG283" s="125">
        <v>54856961.949500002</v>
      </c>
      <c r="AH283" s="125">
        <v>117616471.3794</v>
      </c>
      <c r="AJ283" s="129"/>
    </row>
    <row r="284" spans="1:36" x14ac:dyDescent="0.25">
      <c r="A284" s="127">
        <v>1998</v>
      </c>
      <c r="B284" s="125" t="s">
        <v>624</v>
      </c>
      <c r="C284" s="125">
        <v>129243071.7379</v>
      </c>
      <c r="D284" s="125">
        <v>69701892.552399993</v>
      </c>
      <c r="E284" s="125">
        <v>59541179.185500003</v>
      </c>
      <c r="F284" s="125">
        <v>19103450.311000001</v>
      </c>
      <c r="G284" s="125">
        <v>30616201.837000001</v>
      </c>
      <c r="H284" s="125">
        <v>35708245.045500003</v>
      </c>
      <c r="I284" s="125">
        <v>27417218.271400001</v>
      </c>
      <c r="J284" s="125">
        <v>16397956.273</v>
      </c>
      <c r="K284" s="125">
        <v>93741665.153899997</v>
      </c>
      <c r="L284" s="125"/>
      <c r="M284" s="130">
        <v>39.059019999999997</v>
      </c>
      <c r="N284" s="130">
        <v>42.014139999999998</v>
      </c>
      <c r="O284" s="130">
        <v>35.599589999999999</v>
      </c>
      <c r="P284" s="130">
        <v>31.59057</v>
      </c>
      <c r="Q284" s="130">
        <v>40.747039999999998</v>
      </c>
      <c r="R284" s="130">
        <v>41.125599999999999</v>
      </c>
      <c r="S284" s="130">
        <v>41.061839999999997</v>
      </c>
      <c r="T284" s="130">
        <v>36.759140000000002</v>
      </c>
      <c r="U284" s="130">
        <v>40.983310000000003</v>
      </c>
      <c r="W284" s="123">
        <v>1998</v>
      </c>
      <c r="X284" s="123" t="s">
        <v>624</v>
      </c>
      <c r="Y284" s="125">
        <v>206103982.69769999</v>
      </c>
      <c r="Z284" s="125">
        <v>173841129.08759999</v>
      </c>
      <c r="AA284" s="125">
        <v>85572266.226300001</v>
      </c>
      <c r="AB284" s="125">
        <v>88268862.861300007</v>
      </c>
      <c r="AC284" s="125">
        <v>33413028.876400001</v>
      </c>
      <c r="AD284" s="125">
        <v>38623530.392800003</v>
      </c>
      <c r="AE284" s="125">
        <v>44368991.996200003</v>
      </c>
      <c r="AF284" s="125">
        <v>34827071.9617</v>
      </c>
      <c r="AG284" s="125">
        <v>54871359.470600002</v>
      </c>
      <c r="AH284" s="125">
        <v>117819594.35070001</v>
      </c>
      <c r="AJ284" s="127"/>
    </row>
    <row r="285" spans="1:36" x14ac:dyDescent="0.25">
      <c r="A285" s="127">
        <v>1998</v>
      </c>
      <c r="B285" s="125" t="s">
        <v>623</v>
      </c>
      <c r="C285" s="125">
        <v>129535494.0182</v>
      </c>
      <c r="D285" s="125">
        <v>69340310.754700005</v>
      </c>
      <c r="E285" s="125">
        <v>60195183.263499998</v>
      </c>
      <c r="F285" s="125">
        <v>19279011.914500002</v>
      </c>
      <c r="G285" s="125">
        <v>30535532.236400001</v>
      </c>
      <c r="H285" s="125">
        <v>35643978.843400002</v>
      </c>
      <c r="I285" s="125">
        <v>27577789.381499998</v>
      </c>
      <c r="J285" s="125">
        <v>16499181.6424</v>
      </c>
      <c r="K285" s="125">
        <v>93757300.461300001</v>
      </c>
      <c r="L285" s="125"/>
      <c r="M285" s="130">
        <v>39.764339999999997</v>
      </c>
      <c r="N285" s="130">
        <v>42.636600000000001</v>
      </c>
      <c r="O285" s="130">
        <v>36.455710000000003</v>
      </c>
      <c r="P285" s="130">
        <v>31.909120000000001</v>
      </c>
      <c r="Q285" s="130">
        <v>41.391800000000003</v>
      </c>
      <c r="R285" s="130">
        <v>41.947009999999999</v>
      </c>
      <c r="S285" s="130">
        <v>42.044849999999997</v>
      </c>
      <c r="T285" s="130">
        <v>37.403930000000003</v>
      </c>
      <c r="U285" s="130">
        <v>41.794960000000003</v>
      </c>
      <c r="W285" s="123">
        <v>1998</v>
      </c>
      <c r="X285" s="123" t="s">
        <v>623</v>
      </c>
      <c r="Y285" s="125">
        <v>206269701.50040001</v>
      </c>
      <c r="Z285" s="125">
        <v>173997294.02149999</v>
      </c>
      <c r="AA285" s="125">
        <v>85658912.980800003</v>
      </c>
      <c r="AB285" s="125">
        <v>88338381.040700004</v>
      </c>
      <c r="AC285" s="125">
        <v>33581452.2707</v>
      </c>
      <c r="AD285" s="125">
        <v>38548560.076099999</v>
      </c>
      <c r="AE285" s="125">
        <v>44285148.735399999</v>
      </c>
      <c r="AF285" s="125">
        <v>34932879.759599999</v>
      </c>
      <c r="AG285" s="125">
        <v>54921660.658600003</v>
      </c>
      <c r="AH285" s="125">
        <v>117766588.5711</v>
      </c>
      <c r="AJ285" s="127"/>
    </row>
    <row r="286" spans="1:36" x14ac:dyDescent="0.25">
      <c r="A286" s="127">
        <v>1999</v>
      </c>
      <c r="B286" s="125" t="s">
        <v>633</v>
      </c>
      <c r="C286" s="125">
        <v>126898860.15899999</v>
      </c>
      <c r="D286" s="125">
        <v>67888835.571199998</v>
      </c>
      <c r="E286" s="125">
        <v>59010024.587800004</v>
      </c>
      <c r="F286" s="125">
        <v>18175619.7718</v>
      </c>
      <c r="G286" s="125">
        <v>30023554.232700001</v>
      </c>
      <c r="H286" s="125">
        <v>35480748.362899996</v>
      </c>
      <c r="I286" s="125">
        <v>27239765.048599999</v>
      </c>
      <c r="J286" s="125">
        <v>15979172.743000001</v>
      </c>
      <c r="K286" s="125">
        <v>92744067.644199997</v>
      </c>
      <c r="L286" s="125"/>
      <c r="M286" s="130">
        <v>39.062910000000002</v>
      </c>
      <c r="N286" s="130">
        <v>42.063499999999998</v>
      </c>
      <c r="O286" s="130">
        <v>35.610849999999999</v>
      </c>
      <c r="P286" s="130">
        <v>31.438960000000002</v>
      </c>
      <c r="Q286" s="130">
        <v>40.525179999999999</v>
      </c>
      <c r="R286" s="130">
        <v>41.082630000000002</v>
      </c>
      <c r="S286" s="130">
        <v>41.217390000000002</v>
      </c>
      <c r="T286" s="130">
        <v>36.829929999999997</v>
      </c>
      <c r="U286" s="130">
        <v>40.941749999999999</v>
      </c>
      <c r="W286" s="123">
        <v>1999</v>
      </c>
      <c r="X286" s="123" t="s">
        <v>633</v>
      </c>
      <c r="Y286" s="125">
        <v>206718678.08059999</v>
      </c>
      <c r="Z286" s="125">
        <v>174353034.37909999</v>
      </c>
      <c r="AA286" s="125">
        <v>85500971.182999998</v>
      </c>
      <c r="AB286" s="125">
        <v>88852063.196099997</v>
      </c>
      <c r="AC286" s="125">
        <v>33622713.518299997</v>
      </c>
      <c r="AD286" s="125">
        <v>38446019.0704</v>
      </c>
      <c r="AE286" s="125">
        <v>44468433.127999999</v>
      </c>
      <c r="AF286" s="125">
        <v>35049897.3539</v>
      </c>
      <c r="AG286" s="125">
        <v>55131615.009999998</v>
      </c>
      <c r="AH286" s="125">
        <v>117964349.55230001</v>
      </c>
      <c r="AJ286" s="129"/>
    </row>
    <row r="287" spans="1:36" x14ac:dyDescent="0.25">
      <c r="A287" s="127">
        <v>1999</v>
      </c>
      <c r="B287" s="125" t="s">
        <v>632</v>
      </c>
      <c r="C287" s="125">
        <v>127941512.54080001</v>
      </c>
      <c r="D287" s="125">
        <v>68289260.738900006</v>
      </c>
      <c r="E287" s="125">
        <v>59652251.801899999</v>
      </c>
      <c r="F287" s="125">
        <v>18683941.178599998</v>
      </c>
      <c r="G287" s="125">
        <v>29974026.2685</v>
      </c>
      <c r="H287" s="125">
        <v>35546945.713799998</v>
      </c>
      <c r="I287" s="125">
        <v>27384901.721099999</v>
      </c>
      <c r="J287" s="125">
        <v>16351697.6588</v>
      </c>
      <c r="K287" s="125">
        <v>92905873.703400001</v>
      </c>
      <c r="L287" s="125"/>
      <c r="M287" s="130">
        <v>39.258629999999997</v>
      </c>
      <c r="N287" s="130">
        <v>42.132710000000003</v>
      </c>
      <c r="O287" s="130">
        <v>35.968409999999999</v>
      </c>
      <c r="P287" s="130">
        <v>31.138179999999998</v>
      </c>
      <c r="Q287" s="130">
        <v>40.695970000000003</v>
      </c>
      <c r="R287" s="130">
        <v>41.347340000000003</v>
      </c>
      <c r="S287" s="130">
        <v>41.59948</v>
      </c>
      <c r="T287" s="130">
        <v>37.441510000000001</v>
      </c>
      <c r="U287" s="130">
        <v>41.211509999999997</v>
      </c>
      <c r="W287" s="123">
        <v>1999</v>
      </c>
      <c r="X287" s="123" t="s">
        <v>632</v>
      </c>
      <c r="Y287" s="125">
        <v>206872888.65700001</v>
      </c>
      <c r="Z287" s="125">
        <v>174496099.3371</v>
      </c>
      <c r="AA287" s="125">
        <v>85568151.762899995</v>
      </c>
      <c r="AB287" s="125">
        <v>88927947.574200004</v>
      </c>
      <c r="AC287" s="125">
        <v>33774492.215400003</v>
      </c>
      <c r="AD287" s="125">
        <v>38320304.3156</v>
      </c>
      <c r="AE287" s="125">
        <v>44439675.814099997</v>
      </c>
      <c r="AF287" s="125">
        <v>35120058.724799998</v>
      </c>
      <c r="AG287" s="125">
        <v>55218357.587099999</v>
      </c>
      <c r="AH287" s="125">
        <v>117880038.8545</v>
      </c>
      <c r="AJ287" s="129"/>
    </row>
    <row r="288" spans="1:36" x14ac:dyDescent="0.25">
      <c r="A288" s="127">
        <v>1999</v>
      </c>
      <c r="B288" s="125" t="s">
        <v>622</v>
      </c>
      <c r="C288" s="125">
        <v>128072294.2385</v>
      </c>
      <c r="D288" s="125">
        <v>68510746.7676</v>
      </c>
      <c r="E288" s="125">
        <v>59561547.470899999</v>
      </c>
      <c r="F288" s="125">
        <v>18782074.146899998</v>
      </c>
      <c r="G288" s="125">
        <v>29832696.472399998</v>
      </c>
      <c r="H288" s="125">
        <v>35679430.337399997</v>
      </c>
      <c r="I288" s="125">
        <v>27403001.988200001</v>
      </c>
      <c r="J288" s="125">
        <v>16375091.2936</v>
      </c>
      <c r="K288" s="125">
        <v>92915128.797999993</v>
      </c>
      <c r="L288" s="125"/>
      <c r="M288" s="130">
        <v>39.37312</v>
      </c>
      <c r="N288" s="130">
        <v>42.310450000000003</v>
      </c>
      <c r="O288" s="130">
        <v>35.994439999999997</v>
      </c>
      <c r="P288" s="130">
        <v>31.491430000000001</v>
      </c>
      <c r="Q288" s="130">
        <v>40.673470000000002</v>
      </c>
      <c r="R288" s="130">
        <v>41.571950000000001</v>
      </c>
      <c r="S288" s="130">
        <v>41.724069999999998</v>
      </c>
      <c r="T288" s="130">
        <v>37.319070000000004</v>
      </c>
      <c r="U288" s="130">
        <v>41.328330000000001</v>
      </c>
      <c r="W288" s="123">
        <v>1999</v>
      </c>
      <c r="X288" s="123" t="s">
        <v>622</v>
      </c>
      <c r="Y288" s="125">
        <v>207035950.23969999</v>
      </c>
      <c r="Z288" s="125">
        <v>174649105.38249999</v>
      </c>
      <c r="AA288" s="125">
        <v>85637988.250499994</v>
      </c>
      <c r="AB288" s="125">
        <v>89011117.131999999</v>
      </c>
      <c r="AC288" s="125">
        <v>33888901.134999998</v>
      </c>
      <c r="AD288" s="125">
        <v>38200777.443599999</v>
      </c>
      <c r="AE288" s="125">
        <v>44454913.600900002</v>
      </c>
      <c r="AF288" s="125">
        <v>35206758.821000002</v>
      </c>
      <c r="AG288" s="125">
        <v>55284599.239200003</v>
      </c>
      <c r="AH288" s="125">
        <v>117862449.8655</v>
      </c>
      <c r="AJ288" s="127"/>
    </row>
    <row r="289" spans="1:36" x14ac:dyDescent="0.25">
      <c r="A289" s="127">
        <v>1999</v>
      </c>
      <c r="B289" s="125" t="s">
        <v>631</v>
      </c>
      <c r="C289" s="125">
        <v>128716536.455</v>
      </c>
      <c r="D289" s="125">
        <v>69198933.965100005</v>
      </c>
      <c r="E289" s="125">
        <v>59517602.4899</v>
      </c>
      <c r="F289" s="125">
        <v>18833608.713399999</v>
      </c>
      <c r="G289" s="125">
        <v>29944855.291900001</v>
      </c>
      <c r="H289" s="125">
        <v>35759581.270599999</v>
      </c>
      <c r="I289" s="125">
        <v>27581246.7139</v>
      </c>
      <c r="J289" s="125">
        <v>16597244.4652</v>
      </c>
      <c r="K289" s="125">
        <v>93285683.2764</v>
      </c>
      <c r="L289" s="125"/>
      <c r="M289" s="130">
        <v>39.624380000000002</v>
      </c>
      <c r="N289" s="130">
        <v>42.548009999999998</v>
      </c>
      <c r="O289" s="130">
        <v>36.225180000000002</v>
      </c>
      <c r="P289" s="130">
        <v>31.187190000000001</v>
      </c>
      <c r="Q289" s="130">
        <v>41.072000000000003</v>
      </c>
      <c r="R289" s="130">
        <v>41.82338</v>
      </c>
      <c r="S289" s="130">
        <v>42.052199999999999</v>
      </c>
      <c r="T289" s="130">
        <v>37.814219999999999</v>
      </c>
      <c r="U289" s="130">
        <v>41.649839999999998</v>
      </c>
      <c r="W289" s="123">
        <v>1999</v>
      </c>
      <c r="X289" s="123" t="s">
        <v>631</v>
      </c>
      <c r="Y289" s="125">
        <v>207235785.23359999</v>
      </c>
      <c r="Z289" s="125">
        <v>174786706.32049999</v>
      </c>
      <c r="AA289" s="125">
        <v>85703878.115799993</v>
      </c>
      <c r="AB289" s="125">
        <v>89082828.204699993</v>
      </c>
      <c r="AC289" s="125">
        <v>33934949.712399997</v>
      </c>
      <c r="AD289" s="125">
        <v>38108574.367200002</v>
      </c>
      <c r="AE289" s="125">
        <v>44533948.308399998</v>
      </c>
      <c r="AF289" s="125">
        <v>35209466.282200001</v>
      </c>
      <c r="AG289" s="125">
        <v>55448846.5634</v>
      </c>
      <c r="AH289" s="125">
        <v>117851988.9578</v>
      </c>
      <c r="AJ289" s="127"/>
    </row>
    <row r="290" spans="1:36" x14ac:dyDescent="0.25">
      <c r="A290" s="127">
        <v>1999</v>
      </c>
      <c r="B290" s="125" t="s">
        <v>630</v>
      </c>
      <c r="C290" s="125">
        <v>129155695.75480001</v>
      </c>
      <c r="D290" s="125">
        <v>69639130.193299994</v>
      </c>
      <c r="E290" s="125">
        <v>59516565.561499998</v>
      </c>
      <c r="F290" s="125">
        <v>19316347.886</v>
      </c>
      <c r="G290" s="125">
        <v>29924038.569600001</v>
      </c>
      <c r="H290" s="125">
        <v>35836420.786300004</v>
      </c>
      <c r="I290" s="125">
        <v>27701743.355799999</v>
      </c>
      <c r="J290" s="125">
        <v>16377145.157099999</v>
      </c>
      <c r="K290" s="125">
        <v>93462202.711700007</v>
      </c>
      <c r="L290" s="125"/>
      <c r="M290" s="130">
        <v>39.728740000000002</v>
      </c>
      <c r="N290" s="130">
        <v>42.619</v>
      </c>
      <c r="O290" s="130">
        <v>36.346919999999997</v>
      </c>
      <c r="P290" s="130">
        <v>32.128169999999997</v>
      </c>
      <c r="Q290" s="130">
        <v>41.396720000000002</v>
      </c>
      <c r="R290" s="130">
        <v>41.730069999999998</v>
      </c>
      <c r="S290" s="130">
        <v>41.928800000000003</v>
      </c>
      <c r="T290" s="130">
        <v>37.54504</v>
      </c>
      <c r="U290" s="130">
        <v>41.68224</v>
      </c>
      <c r="W290" s="123">
        <v>1999</v>
      </c>
      <c r="X290" s="123" t="s">
        <v>630</v>
      </c>
      <c r="Y290" s="125">
        <v>207427026.53279999</v>
      </c>
      <c r="Z290" s="125">
        <v>174983088.1067</v>
      </c>
      <c r="AA290" s="125">
        <v>85818908.594500005</v>
      </c>
      <c r="AB290" s="125">
        <v>89164179.512199998</v>
      </c>
      <c r="AC290" s="125">
        <v>33966802.267200001</v>
      </c>
      <c r="AD290" s="125">
        <v>38065394.0823</v>
      </c>
      <c r="AE290" s="125">
        <v>44587057.510899998</v>
      </c>
      <c r="AF290" s="125">
        <v>35373951.763800003</v>
      </c>
      <c r="AG290" s="125">
        <v>55433820.908600003</v>
      </c>
      <c r="AH290" s="125">
        <v>118026403.35699999</v>
      </c>
      <c r="AJ290" s="129"/>
    </row>
    <row r="291" spans="1:36" x14ac:dyDescent="0.25">
      <c r="A291" s="127">
        <v>1999</v>
      </c>
      <c r="B291" s="125" t="s">
        <v>629</v>
      </c>
      <c r="C291" s="125">
        <v>127792846.1119</v>
      </c>
      <c r="D291" s="125">
        <v>69838140.974000007</v>
      </c>
      <c r="E291" s="125">
        <v>57954705.137900002</v>
      </c>
      <c r="F291" s="125">
        <v>20422407.770500001</v>
      </c>
      <c r="G291" s="125">
        <v>29465006.115600001</v>
      </c>
      <c r="H291" s="125">
        <v>34936745.506499998</v>
      </c>
      <c r="I291" s="125">
        <v>26946962.249699999</v>
      </c>
      <c r="J291" s="125">
        <v>16021724.469599999</v>
      </c>
      <c r="K291" s="125">
        <v>91348713.871800005</v>
      </c>
      <c r="L291" s="125"/>
      <c r="M291" s="130">
        <v>39.89385</v>
      </c>
      <c r="N291" s="130">
        <v>42.765349999999998</v>
      </c>
      <c r="O291" s="130">
        <v>36.43356</v>
      </c>
      <c r="P291" s="130">
        <v>33.998809999999999</v>
      </c>
      <c r="Q291" s="130">
        <v>41.378210000000003</v>
      </c>
      <c r="R291" s="130">
        <v>41.791870000000003</v>
      </c>
      <c r="S291" s="130">
        <v>41.578800000000001</v>
      </c>
      <c r="T291" s="130">
        <v>37.705530000000003</v>
      </c>
      <c r="U291" s="130">
        <v>41.595590000000001</v>
      </c>
      <c r="W291" s="123">
        <v>1999</v>
      </c>
      <c r="X291" s="123" t="s">
        <v>629</v>
      </c>
      <c r="Y291" s="125">
        <v>207632362.8339</v>
      </c>
      <c r="Z291" s="125">
        <v>175131317.8646</v>
      </c>
      <c r="AA291" s="125">
        <v>85881915.902400002</v>
      </c>
      <c r="AB291" s="125">
        <v>89249401.962200001</v>
      </c>
      <c r="AC291" s="125">
        <v>33901901.6686</v>
      </c>
      <c r="AD291" s="125">
        <v>38007664.754100002</v>
      </c>
      <c r="AE291" s="125">
        <v>44746844.921400003</v>
      </c>
      <c r="AF291" s="125">
        <v>35483293.926600002</v>
      </c>
      <c r="AG291" s="125">
        <v>55492657.563199997</v>
      </c>
      <c r="AH291" s="125">
        <v>118237803.6021</v>
      </c>
      <c r="AJ291" s="129"/>
    </row>
    <row r="292" spans="1:36" x14ac:dyDescent="0.25">
      <c r="A292" s="127">
        <v>1999</v>
      </c>
      <c r="B292" s="125" t="s">
        <v>628</v>
      </c>
      <c r="C292" s="125">
        <v>124325496.40790001</v>
      </c>
      <c r="D292" s="125">
        <v>68910181.019600004</v>
      </c>
      <c r="E292" s="125">
        <v>55415315.388300002</v>
      </c>
      <c r="F292" s="125">
        <v>21335856.7119</v>
      </c>
      <c r="G292" s="125">
        <v>28705302.446199998</v>
      </c>
      <c r="H292" s="125">
        <v>33454493.987100001</v>
      </c>
      <c r="I292" s="125">
        <v>25365833.8554</v>
      </c>
      <c r="J292" s="125">
        <v>15464009.407299999</v>
      </c>
      <c r="K292" s="125">
        <v>87525630.288699999</v>
      </c>
      <c r="L292" s="125"/>
      <c r="M292" s="130">
        <v>39.815649999999998</v>
      </c>
      <c r="N292" s="130">
        <v>42.6235</v>
      </c>
      <c r="O292" s="130">
        <v>36.324039999999997</v>
      </c>
      <c r="P292" s="130">
        <v>34.78331</v>
      </c>
      <c r="Q292" s="130">
        <v>41.065770000000001</v>
      </c>
      <c r="R292" s="130">
        <v>41.917400000000001</v>
      </c>
      <c r="S292" s="130">
        <v>41.4529</v>
      </c>
      <c r="T292" s="130">
        <v>37.20581</v>
      </c>
      <c r="U292" s="130">
        <v>41.503480000000003</v>
      </c>
      <c r="W292" s="123">
        <v>1999</v>
      </c>
      <c r="X292" s="123" t="s">
        <v>628</v>
      </c>
      <c r="Y292" s="125">
        <v>207828431.963</v>
      </c>
      <c r="Z292" s="125">
        <v>175277392.77610001</v>
      </c>
      <c r="AA292" s="125">
        <v>85969607.891399994</v>
      </c>
      <c r="AB292" s="125">
        <v>89307784.8847</v>
      </c>
      <c r="AC292" s="125">
        <v>33999699.127899997</v>
      </c>
      <c r="AD292" s="125">
        <v>37861662.7883</v>
      </c>
      <c r="AE292" s="125">
        <v>44829820.057800002</v>
      </c>
      <c r="AF292" s="125">
        <v>35572890.242399998</v>
      </c>
      <c r="AG292" s="125">
        <v>55564359.746600002</v>
      </c>
      <c r="AH292" s="125">
        <v>118264373.08849999</v>
      </c>
      <c r="AJ292" s="127"/>
    </row>
    <row r="293" spans="1:36" x14ac:dyDescent="0.25">
      <c r="A293" s="127">
        <v>1999</v>
      </c>
      <c r="B293" s="125" t="s">
        <v>627</v>
      </c>
      <c r="C293" s="125">
        <v>124518850.74690001</v>
      </c>
      <c r="D293" s="125">
        <v>68664371.525999993</v>
      </c>
      <c r="E293" s="125">
        <v>55854479.220899999</v>
      </c>
      <c r="F293" s="125">
        <v>20440234.358100001</v>
      </c>
      <c r="G293" s="125">
        <v>28659388.383299999</v>
      </c>
      <c r="H293" s="125">
        <v>33655818.578299999</v>
      </c>
      <c r="I293" s="125">
        <v>25907044.741700001</v>
      </c>
      <c r="J293" s="125">
        <v>15856364.6855</v>
      </c>
      <c r="K293" s="125">
        <v>88222251.703299999</v>
      </c>
      <c r="L293" s="125"/>
      <c r="M293" s="130">
        <v>39.920169999999999</v>
      </c>
      <c r="N293" s="130">
        <v>42.67192</v>
      </c>
      <c r="O293" s="130">
        <v>36.537320000000001</v>
      </c>
      <c r="P293" s="130">
        <v>34.753819999999997</v>
      </c>
      <c r="Q293" s="130">
        <v>41.277610000000003</v>
      </c>
      <c r="R293" s="130">
        <v>41.918970000000002</v>
      </c>
      <c r="S293" s="130">
        <v>41.512810000000002</v>
      </c>
      <c r="T293" s="130">
        <v>37.281869999999998</v>
      </c>
      <c r="U293" s="130">
        <v>41.591349999999998</v>
      </c>
      <c r="W293" s="123">
        <v>1999</v>
      </c>
      <c r="X293" s="123" t="s">
        <v>627</v>
      </c>
      <c r="Y293" s="125">
        <v>208038450.98210001</v>
      </c>
      <c r="Z293" s="125">
        <v>175508526.5968</v>
      </c>
      <c r="AA293" s="125">
        <v>86067270.159899995</v>
      </c>
      <c r="AB293" s="125">
        <v>89441256.436900005</v>
      </c>
      <c r="AC293" s="125">
        <v>34062444.294200003</v>
      </c>
      <c r="AD293" s="125">
        <v>37835319.284699999</v>
      </c>
      <c r="AE293" s="125">
        <v>44795953.155000001</v>
      </c>
      <c r="AF293" s="125">
        <v>35725798.8473</v>
      </c>
      <c r="AG293" s="125">
        <v>55618935.400899999</v>
      </c>
      <c r="AH293" s="125">
        <v>118357071.287</v>
      </c>
      <c r="AJ293" s="127"/>
    </row>
    <row r="294" spans="1:36" x14ac:dyDescent="0.25">
      <c r="A294" s="127">
        <v>1999</v>
      </c>
      <c r="B294" s="125" t="s">
        <v>626</v>
      </c>
      <c r="C294" s="125">
        <v>129458280.66850001</v>
      </c>
      <c r="D294" s="125">
        <v>69761350.818299994</v>
      </c>
      <c r="E294" s="125">
        <v>59696929.850199997</v>
      </c>
      <c r="F294" s="125">
        <v>19256589.186700001</v>
      </c>
      <c r="G294" s="125">
        <v>29811885.519200001</v>
      </c>
      <c r="H294" s="125">
        <v>35790982.620800003</v>
      </c>
      <c r="I294" s="125">
        <v>27822969.338100001</v>
      </c>
      <c r="J294" s="125">
        <v>16775854.003699999</v>
      </c>
      <c r="K294" s="125">
        <v>93425837.478100002</v>
      </c>
      <c r="L294" s="125"/>
      <c r="M294" s="130">
        <v>39.449280000000002</v>
      </c>
      <c r="N294" s="130">
        <v>42.265210000000003</v>
      </c>
      <c r="O294" s="130">
        <v>36.1586</v>
      </c>
      <c r="P294" s="130">
        <v>32.204149999999998</v>
      </c>
      <c r="Q294" s="130">
        <v>40.924639999999997</v>
      </c>
      <c r="R294" s="130">
        <v>41.533760000000001</v>
      </c>
      <c r="S294" s="130">
        <v>41.506520000000002</v>
      </c>
      <c r="T294" s="130">
        <v>37.284820000000003</v>
      </c>
      <c r="U294" s="130">
        <v>41.33128</v>
      </c>
      <c r="W294" s="123">
        <v>1999</v>
      </c>
      <c r="X294" s="123" t="s">
        <v>626</v>
      </c>
      <c r="Y294" s="125">
        <v>208264885.98140001</v>
      </c>
      <c r="Z294" s="125">
        <v>175674450.91350001</v>
      </c>
      <c r="AA294" s="125">
        <v>86143559.019400001</v>
      </c>
      <c r="AB294" s="125">
        <v>89530891.894099995</v>
      </c>
      <c r="AC294" s="125">
        <v>34107131.534999996</v>
      </c>
      <c r="AD294" s="125">
        <v>37838021.097199999</v>
      </c>
      <c r="AE294" s="125">
        <v>44757606.320900001</v>
      </c>
      <c r="AF294" s="125">
        <v>35761005.731700003</v>
      </c>
      <c r="AG294" s="125">
        <v>55801121.296599999</v>
      </c>
      <c r="AH294" s="125">
        <v>118356633.1498</v>
      </c>
      <c r="AJ294" s="129"/>
    </row>
    <row r="295" spans="1:36" x14ac:dyDescent="0.25">
      <c r="A295" s="127">
        <v>1999</v>
      </c>
      <c r="B295" s="125" t="s">
        <v>625</v>
      </c>
      <c r="C295" s="125">
        <v>130571747.823</v>
      </c>
      <c r="D295" s="125">
        <v>70219678.495000005</v>
      </c>
      <c r="E295" s="125">
        <v>60352069.328000002</v>
      </c>
      <c r="F295" s="125">
        <v>19563958.497900002</v>
      </c>
      <c r="G295" s="125">
        <v>29970286.248500001</v>
      </c>
      <c r="H295" s="125">
        <v>36039512.829599999</v>
      </c>
      <c r="I295" s="125">
        <v>28123368.311500002</v>
      </c>
      <c r="J295" s="125">
        <v>16874621.9355</v>
      </c>
      <c r="K295" s="125">
        <v>94133167.389599994</v>
      </c>
      <c r="L295" s="125"/>
      <c r="M295" s="130">
        <v>39.519860000000001</v>
      </c>
      <c r="N295" s="130">
        <v>42.384399999999999</v>
      </c>
      <c r="O295" s="130">
        <v>36.186970000000002</v>
      </c>
      <c r="P295" s="130">
        <v>31.995979999999999</v>
      </c>
      <c r="Q295" s="130">
        <v>40.978000000000002</v>
      </c>
      <c r="R295" s="130">
        <v>41.800139999999999</v>
      </c>
      <c r="S295" s="130">
        <v>41.517789999999998</v>
      </c>
      <c r="T295" s="130">
        <v>37.453299999999999</v>
      </c>
      <c r="U295" s="130">
        <v>41.454030000000003</v>
      </c>
      <c r="W295" s="123">
        <v>1999</v>
      </c>
      <c r="X295" s="123" t="s">
        <v>625</v>
      </c>
      <c r="Y295" s="125">
        <v>208483179.1936</v>
      </c>
      <c r="Z295" s="125">
        <v>175907740.90270001</v>
      </c>
      <c r="AA295" s="125">
        <v>86263446.626699999</v>
      </c>
      <c r="AB295" s="125">
        <v>89644294.275999993</v>
      </c>
      <c r="AC295" s="125">
        <v>34172565.089900002</v>
      </c>
      <c r="AD295" s="125">
        <v>37751387.897399999</v>
      </c>
      <c r="AE295" s="125">
        <v>44745822.085600004</v>
      </c>
      <c r="AF295" s="125">
        <v>35949453.531099997</v>
      </c>
      <c r="AG295" s="125">
        <v>55863950.589599997</v>
      </c>
      <c r="AH295" s="125">
        <v>118446663.5141</v>
      </c>
      <c r="AJ295" s="129"/>
    </row>
    <row r="296" spans="1:36" x14ac:dyDescent="0.25">
      <c r="A296" s="127">
        <v>1999</v>
      </c>
      <c r="B296" s="125" t="s">
        <v>624</v>
      </c>
      <c r="C296" s="125">
        <v>131259587.60070001</v>
      </c>
      <c r="D296" s="125">
        <v>70278231.212300003</v>
      </c>
      <c r="E296" s="125">
        <v>60981356.388400003</v>
      </c>
      <c r="F296" s="125">
        <v>19470748.574299999</v>
      </c>
      <c r="G296" s="125">
        <v>30362432.2324</v>
      </c>
      <c r="H296" s="125">
        <v>36009206.805299997</v>
      </c>
      <c r="I296" s="125">
        <v>28539834.9201</v>
      </c>
      <c r="J296" s="125">
        <v>16877365.068599999</v>
      </c>
      <c r="K296" s="125">
        <v>94911473.957800001</v>
      </c>
      <c r="L296" s="125"/>
      <c r="M296" s="130">
        <v>39.201689999999999</v>
      </c>
      <c r="N296" s="130">
        <v>42.09854</v>
      </c>
      <c r="O296" s="130">
        <v>35.863219999999998</v>
      </c>
      <c r="P296" s="130">
        <v>31.73976</v>
      </c>
      <c r="Q296" s="130">
        <v>40.814190000000004</v>
      </c>
      <c r="R296" s="130">
        <v>41.206299999999999</v>
      </c>
      <c r="S296" s="130">
        <v>41.392220000000002</v>
      </c>
      <c r="T296" s="130">
        <v>36.928150000000002</v>
      </c>
      <c r="U296" s="130">
        <v>41.136769999999999</v>
      </c>
      <c r="W296" s="123">
        <v>1999</v>
      </c>
      <c r="X296" s="123" t="s">
        <v>624</v>
      </c>
      <c r="Y296" s="125">
        <v>208666074.33199</v>
      </c>
      <c r="Z296" s="125">
        <v>176168528.49979001</v>
      </c>
      <c r="AA296" s="125">
        <v>86353887.720100001</v>
      </c>
      <c r="AB296" s="125">
        <v>89814640.779699996</v>
      </c>
      <c r="AC296" s="125">
        <v>34123032.5889</v>
      </c>
      <c r="AD296" s="125">
        <v>37912527.769500002</v>
      </c>
      <c r="AE296" s="125">
        <v>44617640.483800001</v>
      </c>
      <c r="AF296" s="125">
        <v>36160528.584600002</v>
      </c>
      <c r="AG296" s="125">
        <v>55852344.905199997</v>
      </c>
      <c r="AH296" s="125">
        <v>118690696.8379</v>
      </c>
      <c r="AJ296" s="127"/>
    </row>
    <row r="297" spans="1:36" x14ac:dyDescent="0.25">
      <c r="A297" s="127">
        <v>1999</v>
      </c>
      <c r="B297" s="125" t="s">
        <v>623</v>
      </c>
      <c r="C297" s="125">
        <v>131349359.39579999</v>
      </c>
      <c r="D297" s="125">
        <v>70075145.928399995</v>
      </c>
      <c r="E297" s="125">
        <v>61274213.467399999</v>
      </c>
      <c r="F297" s="125">
        <v>19763314.885899998</v>
      </c>
      <c r="G297" s="125">
        <v>30045762.064399999</v>
      </c>
      <c r="H297" s="125">
        <v>36004438.618699998</v>
      </c>
      <c r="I297" s="125">
        <v>28637442.945</v>
      </c>
      <c r="J297" s="125">
        <v>16898400.8818</v>
      </c>
      <c r="K297" s="125">
        <v>94687643.628099993</v>
      </c>
      <c r="L297" s="125"/>
      <c r="M297" s="130">
        <v>39.757370000000002</v>
      </c>
      <c r="N297" s="130">
        <v>42.519440000000003</v>
      </c>
      <c r="O297" s="130">
        <v>36.598590000000002</v>
      </c>
      <c r="P297" s="130">
        <v>32.134860000000003</v>
      </c>
      <c r="Q297" s="130">
        <v>41.501849999999997</v>
      </c>
      <c r="R297" s="130">
        <v>41.861400000000003</v>
      </c>
      <c r="S297" s="130">
        <v>41.981819999999999</v>
      </c>
      <c r="T297" s="130">
        <v>37.317779999999999</v>
      </c>
      <c r="U297" s="130">
        <v>41.783729999999998</v>
      </c>
      <c r="W297" s="123">
        <v>1999</v>
      </c>
      <c r="X297" s="123" t="s">
        <v>623</v>
      </c>
      <c r="Y297" s="125">
        <v>208832107.30829999</v>
      </c>
      <c r="Z297" s="125">
        <v>176287535.15149999</v>
      </c>
      <c r="AA297" s="125">
        <v>86450227.634399995</v>
      </c>
      <c r="AB297" s="125">
        <v>89837307.517100006</v>
      </c>
      <c r="AC297" s="125">
        <v>34206395.071000002</v>
      </c>
      <c r="AD297" s="125">
        <v>37840073.056500003</v>
      </c>
      <c r="AE297" s="125">
        <v>44591965.844999999</v>
      </c>
      <c r="AF297" s="125">
        <v>36311505.894299999</v>
      </c>
      <c r="AG297" s="125">
        <v>55882167.441500001</v>
      </c>
      <c r="AH297" s="125">
        <v>118743544.7958</v>
      </c>
      <c r="AJ297" s="127"/>
    </row>
    <row r="298" spans="1:36" x14ac:dyDescent="0.25">
      <c r="A298" s="127">
        <v>2000</v>
      </c>
      <c r="B298" s="125" t="s">
        <v>633</v>
      </c>
      <c r="C298" s="125">
        <v>130465430.90090001</v>
      </c>
      <c r="D298" s="125">
        <v>69764384.661599994</v>
      </c>
      <c r="E298" s="125">
        <v>60701046.239299998</v>
      </c>
      <c r="F298" s="125">
        <v>18719531.045000002</v>
      </c>
      <c r="G298" s="125">
        <v>30626491.751800001</v>
      </c>
      <c r="H298" s="125">
        <v>35321974.899499997</v>
      </c>
      <c r="I298" s="125">
        <v>28908804.804200001</v>
      </c>
      <c r="J298" s="125">
        <v>16888628.400400002</v>
      </c>
      <c r="K298" s="125">
        <v>94857271.455500007</v>
      </c>
      <c r="L298" s="125"/>
      <c r="M298" s="130">
        <v>39.331600000000002</v>
      </c>
      <c r="N298" s="130">
        <v>42.166960000000003</v>
      </c>
      <c r="O298" s="130">
        <v>36.072899999999997</v>
      </c>
      <c r="P298" s="130">
        <v>31.696570000000001</v>
      </c>
      <c r="Q298" s="130">
        <v>40.844999999999999</v>
      </c>
      <c r="R298" s="130">
        <v>41.246940000000002</v>
      </c>
      <c r="S298" s="130">
        <v>41.425289999999997</v>
      </c>
      <c r="T298" s="130">
        <v>37.46022</v>
      </c>
      <c r="U298" s="130">
        <v>41.171520000000001</v>
      </c>
      <c r="W298" s="123">
        <v>2000</v>
      </c>
      <c r="X298" s="123" t="s">
        <v>633</v>
      </c>
      <c r="Y298" s="125">
        <v>211409557.3001</v>
      </c>
      <c r="Z298" s="125">
        <v>178119693.00619999</v>
      </c>
      <c r="AA298" s="125">
        <v>87412751.027999997</v>
      </c>
      <c r="AB298" s="125">
        <v>90706941.978200004</v>
      </c>
      <c r="AC298" s="125">
        <v>34010957.727899998</v>
      </c>
      <c r="AD298" s="125">
        <v>38889813.600599997</v>
      </c>
      <c r="AE298" s="125">
        <v>44212137.130599998</v>
      </c>
      <c r="AF298" s="125">
        <v>37131741.634400003</v>
      </c>
      <c r="AG298" s="125">
        <v>57164907.206600003</v>
      </c>
      <c r="AH298" s="125">
        <v>120233692.3656</v>
      </c>
      <c r="AJ298" s="129"/>
    </row>
    <row r="299" spans="1:36" x14ac:dyDescent="0.25">
      <c r="A299" s="127">
        <v>2000</v>
      </c>
      <c r="B299" s="125" t="s">
        <v>632</v>
      </c>
      <c r="C299" s="125">
        <v>131649822.9685</v>
      </c>
      <c r="D299" s="125">
        <v>70190498.615400001</v>
      </c>
      <c r="E299" s="125">
        <v>61459324.353100002</v>
      </c>
      <c r="F299" s="125">
        <v>18985838.465799998</v>
      </c>
      <c r="G299" s="125">
        <v>30509498.733600002</v>
      </c>
      <c r="H299" s="125">
        <v>35407438.835100003</v>
      </c>
      <c r="I299" s="125">
        <v>29319125.441599999</v>
      </c>
      <c r="J299" s="125">
        <v>17427921.492400002</v>
      </c>
      <c r="K299" s="125">
        <v>95236063.010299996</v>
      </c>
      <c r="L299" s="125"/>
      <c r="M299" s="130">
        <v>39.603679999999997</v>
      </c>
      <c r="N299" s="130">
        <v>42.41048</v>
      </c>
      <c r="O299" s="130">
        <v>36.398119999999999</v>
      </c>
      <c r="P299" s="130">
        <v>31.258749999999999</v>
      </c>
      <c r="Q299" s="130">
        <v>41.175620000000002</v>
      </c>
      <c r="R299" s="130">
        <v>41.642760000000003</v>
      </c>
      <c r="S299" s="130">
        <v>42.061140000000002</v>
      </c>
      <c r="T299" s="130">
        <v>37.66581</v>
      </c>
      <c r="U299" s="130">
        <v>41.62191</v>
      </c>
      <c r="W299" s="123">
        <v>2000</v>
      </c>
      <c r="X299" s="123" t="s">
        <v>632</v>
      </c>
      <c r="Y299" s="125">
        <v>211576163.3152</v>
      </c>
      <c r="Z299" s="125">
        <v>178268191.77020001</v>
      </c>
      <c r="AA299" s="125">
        <v>87490869.010199994</v>
      </c>
      <c r="AB299" s="125">
        <v>90777322.760000005</v>
      </c>
      <c r="AC299" s="125">
        <v>34105608.484700002</v>
      </c>
      <c r="AD299" s="125">
        <v>38800928.628300004</v>
      </c>
      <c r="AE299" s="125">
        <v>44212451.369800001</v>
      </c>
      <c r="AF299" s="125">
        <v>37220204.9969</v>
      </c>
      <c r="AG299" s="125">
        <v>57236969.835500002</v>
      </c>
      <c r="AH299" s="125">
        <v>120233584.995</v>
      </c>
      <c r="AJ299" s="129"/>
    </row>
    <row r="300" spans="1:36" x14ac:dyDescent="0.25">
      <c r="A300" s="127">
        <v>2000</v>
      </c>
      <c r="B300" s="125" t="s">
        <v>622</v>
      </c>
      <c r="C300" s="125">
        <v>131353843.5642</v>
      </c>
      <c r="D300" s="125">
        <v>70341923.818800002</v>
      </c>
      <c r="E300" s="125">
        <v>61011919.745399997</v>
      </c>
      <c r="F300" s="125">
        <v>18882045.533599999</v>
      </c>
      <c r="G300" s="125">
        <v>30591703.671999998</v>
      </c>
      <c r="H300" s="125">
        <v>35189556.831100002</v>
      </c>
      <c r="I300" s="125">
        <v>29224211.9309</v>
      </c>
      <c r="J300" s="125">
        <v>17466325.5966</v>
      </c>
      <c r="K300" s="125">
        <v>95005472.434</v>
      </c>
      <c r="L300" s="125"/>
      <c r="M300" s="130">
        <v>39.570569999999996</v>
      </c>
      <c r="N300" s="130">
        <v>42.368340000000003</v>
      </c>
      <c r="O300" s="130">
        <v>36.34496</v>
      </c>
      <c r="P300" s="130">
        <v>31.794049999999999</v>
      </c>
      <c r="Q300" s="130">
        <v>41.110289999999999</v>
      </c>
      <c r="R300" s="130">
        <v>41.545789999999997</v>
      </c>
      <c r="S300" s="130">
        <v>41.825839999999999</v>
      </c>
      <c r="T300" s="130">
        <v>37.527670000000001</v>
      </c>
      <c r="U300" s="130">
        <v>41.491709999999998</v>
      </c>
      <c r="W300" s="123">
        <v>2000</v>
      </c>
      <c r="X300" s="123" t="s">
        <v>622</v>
      </c>
      <c r="Y300" s="125">
        <v>211772075.39239001</v>
      </c>
      <c r="Z300" s="125">
        <v>178389645.59729999</v>
      </c>
      <c r="AA300" s="125">
        <v>87529572.8178</v>
      </c>
      <c r="AB300" s="125">
        <v>90860072.779499993</v>
      </c>
      <c r="AC300" s="125">
        <v>34234635.5286</v>
      </c>
      <c r="AD300" s="125">
        <v>38711265.1316</v>
      </c>
      <c r="AE300" s="125">
        <v>44205048.877999999</v>
      </c>
      <c r="AF300" s="125">
        <v>37258768.051399998</v>
      </c>
      <c r="AG300" s="125">
        <v>57362357.8028</v>
      </c>
      <c r="AH300" s="125">
        <v>120175082.061</v>
      </c>
      <c r="AJ300" s="127"/>
    </row>
    <row r="301" spans="1:36" x14ac:dyDescent="0.25">
      <c r="A301" s="127">
        <v>2000</v>
      </c>
      <c r="B301" s="125" t="s">
        <v>631</v>
      </c>
      <c r="C301" s="125">
        <v>132813669.3547</v>
      </c>
      <c r="D301" s="125">
        <v>71104691.911500007</v>
      </c>
      <c r="E301" s="125">
        <v>61708977.4432</v>
      </c>
      <c r="F301" s="125">
        <v>19481419.5704</v>
      </c>
      <c r="G301" s="125">
        <v>30956029.346500002</v>
      </c>
      <c r="H301" s="125">
        <v>35459450.862199999</v>
      </c>
      <c r="I301" s="125">
        <v>29329273.246599998</v>
      </c>
      <c r="J301" s="125">
        <v>17587496.329</v>
      </c>
      <c r="K301" s="125">
        <v>95744753.455300003</v>
      </c>
      <c r="L301" s="125"/>
      <c r="M301" s="130">
        <v>39.763069999999999</v>
      </c>
      <c r="N301" s="130">
        <v>42.62256</v>
      </c>
      <c r="O301" s="130">
        <v>36.468209999999999</v>
      </c>
      <c r="P301" s="130">
        <v>32.028849999999998</v>
      </c>
      <c r="Q301" s="130">
        <v>41.284979999999997</v>
      </c>
      <c r="R301" s="130">
        <v>41.847279999999998</v>
      </c>
      <c r="S301" s="130">
        <v>42.063600000000001</v>
      </c>
      <c r="T301" s="130">
        <v>37.612909999999999</v>
      </c>
      <c r="U301" s="130">
        <v>41.731740000000002</v>
      </c>
      <c r="W301" s="123">
        <v>2000</v>
      </c>
      <c r="X301" s="123" t="s">
        <v>631</v>
      </c>
      <c r="Y301" s="125">
        <v>212017769.33019999</v>
      </c>
      <c r="Z301" s="125">
        <v>178571311.65220001</v>
      </c>
      <c r="AA301" s="125">
        <v>87618625.780900002</v>
      </c>
      <c r="AB301" s="125">
        <v>90952685.871299997</v>
      </c>
      <c r="AC301" s="125">
        <v>34189430.977300003</v>
      </c>
      <c r="AD301" s="125">
        <v>38766183.488499999</v>
      </c>
      <c r="AE301" s="125">
        <v>44247512.006800003</v>
      </c>
      <c r="AF301" s="125">
        <v>37252333.383599997</v>
      </c>
      <c r="AG301" s="125">
        <v>57562309.473999999</v>
      </c>
      <c r="AH301" s="125">
        <v>120266028.87890001</v>
      </c>
      <c r="AJ301" s="127"/>
    </row>
    <row r="302" spans="1:36" x14ac:dyDescent="0.25">
      <c r="A302" s="127">
        <v>2000</v>
      </c>
      <c r="B302" s="125" t="s">
        <v>630</v>
      </c>
      <c r="C302" s="125">
        <v>132597361.3416</v>
      </c>
      <c r="D302" s="125">
        <v>71341474.0537</v>
      </c>
      <c r="E302" s="125">
        <v>61255887.287900001</v>
      </c>
      <c r="F302" s="125">
        <v>19341559.761599999</v>
      </c>
      <c r="G302" s="125">
        <v>30730819.484200001</v>
      </c>
      <c r="H302" s="125">
        <v>35527733.446699999</v>
      </c>
      <c r="I302" s="125">
        <v>29419914.491700001</v>
      </c>
      <c r="J302" s="125">
        <v>17577334.157400001</v>
      </c>
      <c r="K302" s="125">
        <v>95678467.422600001</v>
      </c>
      <c r="L302" s="125"/>
      <c r="M302" s="130">
        <v>39.910829999999997</v>
      </c>
      <c r="N302" s="130">
        <v>42.750030000000002</v>
      </c>
      <c r="O302" s="130">
        <v>36.60416</v>
      </c>
      <c r="P302" s="130">
        <v>32.658740000000002</v>
      </c>
      <c r="Q302" s="130">
        <v>41.408949999999997</v>
      </c>
      <c r="R302" s="130">
        <v>41.844970000000004</v>
      </c>
      <c r="S302" s="130">
        <v>42.113909999999997</v>
      </c>
      <c r="T302" s="130">
        <v>37.674849999999999</v>
      </c>
      <c r="U302" s="130">
        <v>41.787619999999997</v>
      </c>
      <c r="W302" s="123">
        <v>2000</v>
      </c>
      <c r="X302" s="123" t="s">
        <v>630</v>
      </c>
      <c r="Y302" s="125">
        <v>212241533.3475</v>
      </c>
      <c r="Z302" s="125">
        <v>178782428.29159999</v>
      </c>
      <c r="AA302" s="125">
        <v>87727035.965499997</v>
      </c>
      <c r="AB302" s="125">
        <v>91055392.326100007</v>
      </c>
      <c r="AC302" s="125">
        <v>34118223.036700003</v>
      </c>
      <c r="AD302" s="125">
        <v>38725094.3028</v>
      </c>
      <c r="AE302" s="125">
        <v>44387583.147699997</v>
      </c>
      <c r="AF302" s="125">
        <v>37402511.712099999</v>
      </c>
      <c r="AG302" s="125">
        <v>57608121.148199998</v>
      </c>
      <c r="AH302" s="125">
        <v>120515189.1626</v>
      </c>
      <c r="AJ302" s="129"/>
    </row>
    <row r="303" spans="1:36" x14ac:dyDescent="0.25">
      <c r="A303" s="127">
        <v>2000</v>
      </c>
      <c r="B303" s="125" t="s">
        <v>629</v>
      </c>
      <c r="C303" s="125">
        <v>129838832.57610001</v>
      </c>
      <c r="D303" s="125">
        <v>71226982.5528</v>
      </c>
      <c r="E303" s="125">
        <v>58611850.0233</v>
      </c>
      <c r="F303" s="125">
        <v>20941257.943999998</v>
      </c>
      <c r="G303" s="125">
        <v>30071221.2093</v>
      </c>
      <c r="H303" s="125">
        <v>34119219.460699998</v>
      </c>
      <c r="I303" s="125">
        <v>28019238.4122</v>
      </c>
      <c r="J303" s="125">
        <v>16687895.549900001</v>
      </c>
      <c r="K303" s="125">
        <v>92209679.082200006</v>
      </c>
      <c r="L303" s="125"/>
      <c r="M303" s="130">
        <v>39.873759999999997</v>
      </c>
      <c r="N303" s="130">
        <v>42.702260000000003</v>
      </c>
      <c r="O303" s="130">
        <v>36.436480000000003</v>
      </c>
      <c r="P303" s="130">
        <v>34.325890000000001</v>
      </c>
      <c r="Q303" s="130">
        <v>41.462249999999997</v>
      </c>
      <c r="R303" s="130">
        <v>41.590150000000001</v>
      </c>
      <c r="S303" s="130">
        <v>41.613480000000003</v>
      </c>
      <c r="T303" s="130">
        <v>37.542949999999998</v>
      </c>
      <c r="U303" s="130">
        <v>41.555529999999997</v>
      </c>
      <c r="W303" s="123">
        <v>2000</v>
      </c>
      <c r="X303" s="123" t="s">
        <v>629</v>
      </c>
      <c r="Y303" s="125">
        <v>212466337.35800001</v>
      </c>
      <c r="Z303" s="125">
        <v>179001972.22929999</v>
      </c>
      <c r="AA303" s="125">
        <v>87828562.983799994</v>
      </c>
      <c r="AB303" s="125">
        <v>91173409.245499998</v>
      </c>
      <c r="AC303" s="125">
        <v>34161103.082900003</v>
      </c>
      <c r="AD303" s="125">
        <v>38754212.605700001</v>
      </c>
      <c r="AE303" s="125">
        <v>44337066.832500003</v>
      </c>
      <c r="AF303" s="125">
        <v>37489833.5757</v>
      </c>
      <c r="AG303" s="125">
        <v>57724121.261200003</v>
      </c>
      <c r="AH303" s="125">
        <v>120581113.0139</v>
      </c>
      <c r="AJ303" s="129"/>
    </row>
    <row r="304" spans="1:36" x14ac:dyDescent="0.25">
      <c r="A304" s="127">
        <v>2000</v>
      </c>
      <c r="B304" s="125" t="s">
        <v>628</v>
      </c>
      <c r="C304" s="125">
        <v>127097223.46799999</v>
      </c>
      <c r="D304" s="125">
        <v>70466450.190699995</v>
      </c>
      <c r="E304" s="125">
        <v>56630773.2773</v>
      </c>
      <c r="F304" s="125">
        <v>21332394.980300002</v>
      </c>
      <c r="G304" s="125">
        <v>29155908.971000001</v>
      </c>
      <c r="H304" s="125">
        <v>33278109.848000001</v>
      </c>
      <c r="I304" s="125">
        <v>26962760.8376</v>
      </c>
      <c r="J304" s="125">
        <v>16368048.8311</v>
      </c>
      <c r="K304" s="125">
        <v>89396779.656599998</v>
      </c>
      <c r="L304" s="125"/>
      <c r="M304" s="130">
        <v>40.014539999999997</v>
      </c>
      <c r="N304" s="130">
        <v>42.791910000000001</v>
      </c>
      <c r="O304" s="130">
        <v>36.558619999999998</v>
      </c>
      <c r="P304" s="130">
        <v>35.053379999999997</v>
      </c>
      <c r="Q304" s="130">
        <v>41.464840000000002</v>
      </c>
      <c r="R304" s="130">
        <v>41.80294</v>
      </c>
      <c r="S304" s="130">
        <v>41.595619999999997</v>
      </c>
      <c r="T304" s="130">
        <v>37.65652</v>
      </c>
      <c r="U304" s="130">
        <v>41.63015</v>
      </c>
      <c r="W304" s="123">
        <v>2000</v>
      </c>
      <c r="X304" s="123" t="s">
        <v>628</v>
      </c>
      <c r="Y304" s="125">
        <v>212676649.34810001</v>
      </c>
      <c r="Z304" s="125">
        <v>179206448.68830001</v>
      </c>
      <c r="AA304" s="125">
        <v>87958999.663100004</v>
      </c>
      <c r="AB304" s="125">
        <v>91247449.025199994</v>
      </c>
      <c r="AC304" s="125">
        <v>34192642.367600001</v>
      </c>
      <c r="AD304" s="125">
        <v>38614620.418499999</v>
      </c>
      <c r="AE304" s="125">
        <v>44446869.7227</v>
      </c>
      <c r="AF304" s="125">
        <v>37670206.978100002</v>
      </c>
      <c r="AG304" s="125">
        <v>57752309.861199997</v>
      </c>
      <c r="AH304" s="125">
        <v>120731697.11929999</v>
      </c>
      <c r="AJ304" s="127"/>
    </row>
    <row r="305" spans="1:36" x14ac:dyDescent="0.25">
      <c r="A305" s="127">
        <v>2000</v>
      </c>
      <c r="B305" s="125" t="s">
        <v>627</v>
      </c>
      <c r="C305" s="125">
        <v>127471030.28030001</v>
      </c>
      <c r="D305" s="125">
        <v>70462699.283899993</v>
      </c>
      <c r="E305" s="125">
        <v>57008330.996399999</v>
      </c>
      <c r="F305" s="125">
        <v>20557112.749600001</v>
      </c>
      <c r="G305" s="125">
        <v>29348067.927200001</v>
      </c>
      <c r="H305" s="125">
        <v>33490109.090100002</v>
      </c>
      <c r="I305" s="125">
        <v>27159141.685400002</v>
      </c>
      <c r="J305" s="125">
        <v>16916598.828000002</v>
      </c>
      <c r="K305" s="125">
        <v>89997318.702700004</v>
      </c>
      <c r="L305" s="125"/>
      <c r="M305" s="130">
        <v>39.980089999999997</v>
      </c>
      <c r="N305" s="130">
        <v>42.771079999999998</v>
      </c>
      <c r="O305" s="130">
        <v>36.5304</v>
      </c>
      <c r="P305" s="130">
        <v>35.179009999999998</v>
      </c>
      <c r="Q305" s="130">
        <v>41.252029999999998</v>
      </c>
      <c r="R305" s="130">
        <v>41.724910000000001</v>
      </c>
      <c r="S305" s="130">
        <v>41.596600000000002</v>
      </c>
      <c r="T305" s="130">
        <v>37.558199999999999</v>
      </c>
      <c r="U305" s="130">
        <v>41.531979999999997</v>
      </c>
      <c r="W305" s="123">
        <v>2000</v>
      </c>
      <c r="X305" s="123" t="s">
        <v>627</v>
      </c>
      <c r="Y305" s="125">
        <v>212915686.35299999</v>
      </c>
      <c r="Z305" s="125">
        <v>179396464.8651</v>
      </c>
      <c r="AA305" s="125">
        <v>88058923.421200007</v>
      </c>
      <c r="AB305" s="125">
        <v>91337541.443900004</v>
      </c>
      <c r="AC305" s="125">
        <v>34199757.3781</v>
      </c>
      <c r="AD305" s="125">
        <v>38705996.872299999</v>
      </c>
      <c r="AE305" s="125">
        <v>44371025.255400002</v>
      </c>
      <c r="AF305" s="125">
        <v>37777496.819899999</v>
      </c>
      <c r="AG305" s="125">
        <v>57861410.0273</v>
      </c>
      <c r="AH305" s="125">
        <v>120854518.94760001</v>
      </c>
      <c r="AJ305" s="127"/>
    </row>
    <row r="306" spans="1:36" x14ac:dyDescent="0.25">
      <c r="A306" s="127">
        <v>2000</v>
      </c>
      <c r="B306" s="125" t="s">
        <v>626</v>
      </c>
      <c r="C306" s="125">
        <v>132633464.375</v>
      </c>
      <c r="D306" s="125">
        <v>71565760.728200004</v>
      </c>
      <c r="E306" s="125">
        <v>61067703.646799996</v>
      </c>
      <c r="F306" s="125">
        <v>19712198.0845</v>
      </c>
      <c r="G306" s="125">
        <v>30249127.4069</v>
      </c>
      <c r="H306" s="125">
        <v>35505876.588</v>
      </c>
      <c r="I306" s="125">
        <v>29332714.4837</v>
      </c>
      <c r="J306" s="125">
        <v>17833547.811900001</v>
      </c>
      <c r="K306" s="125">
        <v>95087718.478599995</v>
      </c>
      <c r="L306" s="125"/>
      <c r="M306" s="130">
        <v>40.046199999999999</v>
      </c>
      <c r="N306" s="130">
        <v>42.899410000000003</v>
      </c>
      <c r="O306" s="130">
        <v>36.702500000000001</v>
      </c>
      <c r="P306" s="130">
        <v>32.800080000000001</v>
      </c>
      <c r="Q306" s="130">
        <v>41.551450000000003</v>
      </c>
      <c r="R306" s="130">
        <v>42.168170000000003</v>
      </c>
      <c r="S306" s="130">
        <v>42.269599999999997</v>
      </c>
      <c r="T306" s="130">
        <v>37.620620000000002</v>
      </c>
      <c r="U306" s="130">
        <v>42.003270000000001</v>
      </c>
      <c r="W306" s="123">
        <v>2000</v>
      </c>
      <c r="X306" s="123" t="s">
        <v>626</v>
      </c>
      <c r="Y306" s="125">
        <v>213162923.352</v>
      </c>
      <c r="Z306" s="125">
        <v>179596568.73519999</v>
      </c>
      <c r="AA306" s="125">
        <v>88185871.7588</v>
      </c>
      <c r="AB306" s="125">
        <v>91410696.976400003</v>
      </c>
      <c r="AC306" s="125">
        <v>34297438.017800003</v>
      </c>
      <c r="AD306" s="125">
        <v>38610031.502899997</v>
      </c>
      <c r="AE306" s="125">
        <v>44397204.013899997</v>
      </c>
      <c r="AF306" s="125">
        <v>37868293.110200003</v>
      </c>
      <c r="AG306" s="125">
        <v>57989956.707199998</v>
      </c>
      <c r="AH306" s="125">
        <v>120875528.627</v>
      </c>
      <c r="AJ306" s="129"/>
    </row>
    <row r="307" spans="1:36" x14ac:dyDescent="0.25">
      <c r="A307" s="127">
        <v>2000</v>
      </c>
      <c r="B307" s="125" t="s">
        <v>625</v>
      </c>
      <c r="C307" s="125">
        <v>133464389.9638</v>
      </c>
      <c r="D307" s="125">
        <v>71881779.969500005</v>
      </c>
      <c r="E307" s="125">
        <v>61582609.9943</v>
      </c>
      <c r="F307" s="125">
        <v>20034899.0744</v>
      </c>
      <c r="G307" s="125">
        <v>30370338.5691</v>
      </c>
      <c r="H307" s="125">
        <v>35708850.277599998</v>
      </c>
      <c r="I307" s="125">
        <v>29564173.232999999</v>
      </c>
      <c r="J307" s="125">
        <v>17786128.809700001</v>
      </c>
      <c r="K307" s="125">
        <v>95643362.079699993</v>
      </c>
      <c r="L307" s="125"/>
      <c r="M307" s="130">
        <v>39.452019999999997</v>
      </c>
      <c r="N307" s="130">
        <v>42.31794</v>
      </c>
      <c r="O307" s="130">
        <v>36.106810000000003</v>
      </c>
      <c r="P307" s="130">
        <v>32.269289999999998</v>
      </c>
      <c r="Q307" s="130">
        <v>41.005470000000003</v>
      </c>
      <c r="R307" s="130">
        <v>41.587009999999999</v>
      </c>
      <c r="S307" s="130">
        <v>41.503770000000003</v>
      </c>
      <c r="T307" s="130">
        <v>37.193550000000002</v>
      </c>
      <c r="U307" s="130">
        <v>41.376620000000003</v>
      </c>
      <c r="W307" s="123">
        <v>2000</v>
      </c>
      <c r="X307" s="123" t="s">
        <v>625</v>
      </c>
      <c r="Y307" s="125">
        <v>213404695.3653</v>
      </c>
      <c r="Z307" s="125">
        <v>179839026.0291</v>
      </c>
      <c r="AA307" s="125">
        <v>88336399.177699998</v>
      </c>
      <c r="AB307" s="125">
        <v>91502626.851400003</v>
      </c>
      <c r="AC307" s="125">
        <v>34361257.631099999</v>
      </c>
      <c r="AD307" s="125">
        <v>38532724.138999999</v>
      </c>
      <c r="AE307" s="125">
        <v>44436535.759000003</v>
      </c>
      <c r="AF307" s="125">
        <v>38057740.810099997</v>
      </c>
      <c r="AG307" s="125">
        <v>58016437.026100002</v>
      </c>
      <c r="AH307" s="125">
        <v>121027000.70810001</v>
      </c>
      <c r="AJ307" s="129"/>
    </row>
    <row r="308" spans="1:36" x14ac:dyDescent="0.25">
      <c r="A308" s="127">
        <v>2000</v>
      </c>
      <c r="B308" s="125" t="s">
        <v>624</v>
      </c>
      <c r="C308" s="125">
        <v>133540240.1705</v>
      </c>
      <c r="D308" s="125">
        <v>71501526.006699994</v>
      </c>
      <c r="E308" s="125">
        <v>62038714.163800001</v>
      </c>
      <c r="F308" s="125">
        <v>19935644.9406</v>
      </c>
      <c r="G308" s="125">
        <v>30580235.679900002</v>
      </c>
      <c r="H308" s="125">
        <v>35427435.397</v>
      </c>
      <c r="I308" s="125">
        <v>29930994.122200001</v>
      </c>
      <c r="J308" s="125">
        <v>17665930.0308</v>
      </c>
      <c r="K308" s="125">
        <v>95938665.199100003</v>
      </c>
      <c r="L308" s="125"/>
      <c r="M308" s="130">
        <v>39.44988</v>
      </c>
      <c r="N308" s="130">
        <v>42.100929999999998</v>
      </c>
      <c r="O308" s="130">
        <v>36.394460000000002</v>
      </c>
      <c r="P308" s="130">
        <v>32.093269999999997</v>
      </c>
      <c r="Q308" s="130">
        <v>40.855510000000002</v>
      </c>
      <c r="R308" s="130">
        <v>41.558</v>
      </c>
      <c r="S308" s="130">
        <v>41.663559999999997</v>
      </c>
      <c r="T308" s="130">
        <v>37.340229999999998</v>
      </c>
      <c r="U308" s="130">
        <v>41.367019999999997</v>
      </c>
      <c r="W308" s="123">
        <v>2000</v>
      </c>
      <c r="X308" s="123" t="s">
        <v>624</v>
      </c>
      <c r="Y308" s="125">
        <v>213540321.373</v>
      </c>
      <c r="Z308" s="125">
        <v>179990643.64660001</v>
      </c>
      <c r="AA308" s="125">
        <v>88503106.262799993</v>
      </c>
      <c r="AB308" s="125">
        <v>91487537.3838</v>
      </c>
      <c r="AC308" s="125">
        <v>34454023.0123</v>
      </c>
      <c r="AD308" s="125">
        <v>38626832.190200001</v>
      </c>
      <c r="AE308" s="125">
        <v>44216722.331299998</v>
      </c>
      <c r="AF308" s="125">
        <v>38228829.239699997</v>
      </c>
      <c r="AG308" s="125">
        <v>58013914.5995</v>
      </c>
      <c r="AH308" s="125">
        <v>121072383.7612</v>
      </c>
      <c r="AJ308" s="127"/>
    </row>
    <row r="309" spans="1:36" x14ac:dyDescent="0.25">
      <c r="A309" s="127">
        <v>2000</v>
      </c>
      <c r="B309" s="125" t="s">
        <v>623</v>
      </c>
      <c r="C309" s="125">
        <v>133971560.85349999</v>
      </c>
      <c r="D309" s="125">
        <v>71365608.349099994</v>
      </c>
      <c r="E309" s="125">
        <v>62605952.5044</v>
      </c>
      <c r="F309" s="125">
        <v>19975482.383499999</v>
      </c>
      <c r="G309" s="125">
        <v>30600646.6151</v>
      </c>
      <c r="H309" s="125">
        <v>35582942.598099999</v>
      </c>
      <c r="I309" s="125">
        <v>29988473.0737</v>
      </c>
      <c r="J309" s="125">
        <v>17824016.1831</v>
      </c>
      <c r="K309" s="125">
        <v>96172062.286899999</v>
      </c>
      <c r="L309" s="125"/>
      <c r="M309" s="130">
        <v>39.461869999999998</v>
      </c>
      <c r="N309" s="130">
        <v>42.253799999999998</v>
      </c>
      <c r="O309" s="130">
        <v>36.279299999999999</v>
      </c>
      <c r="P309" s="130">
        <v>32.153869999999998</v>
      </c>
      <c r="Q309" s="130">
        <v>40.822879999999998</v>
      </c>
      <c r="R309" s="130">
        <v>41.440420000000003</v>
      </c>
      <c r="S309" s="130">
        <v>41.843170000000001</v>
      </c>
      <c r="T309" s="130">
        <v>37.35904</v>
      </c>
      <c r="U309" s="130">
        <v>41.369509999999998</v>
      </c>
      <c r="W309" s="123">
        <v>2000</v>
      </c>
      <c r="X309" s="123" t="s">
        <v>623</v>
      </c>
      <c r="Y309" s="125">
        <v>213735927.36471</v>
      </c>
      <c r="Z309" s="125">
        <v>180158698.3161</v>
      </c>
      <c r="AA309" s="125">
        <v>88481746.636700004</v>
      </c>
      <c r="AB309" s="125">
        <v>91676951.679399997</v>
      </c>
      <c r="AC309" s="125">
        <v>34493378.668099999</v>
      </c>
      <c r="AD309" s="125">
        <v>38580516.060099997</v>
      </c>
      <c r="AE309" s="125">
        <v>44253049.7962</v>
      </c>
      <c r="AF309" s="125">
        <v>38333179.891599998</v>
      </c>
      <c r="AG309" s="125">
        <v>58075802.948700003</v>
      </c>
      <c r="AH309" s="125">
        <v>121166745.74789999</v>
      </c>
      <c r="AJ309" s="127"/>
    </row>
    <row r="310" spans="1:36" x14ac:dyDescent="0.25">
      <c r="A310" s="127">
        <v>2001</v>
      </c>
      <c r="B310" s="125" t="s">
        <v>633</v>
      </c>
      <c r="C310" s="125">
        <v>131769242.8855</v>
      </c>
      <c r="D310" s="125">
        <v>70266181.652799994</v>
      </c>
      <c r="E310" s="125">
        <v>61503061.232699998</v>
      </c>
      <c r="F310" s="125">
        <v>18895167.986499999</v>
      </c>
      <c r="G310" s="125">
        <v>29926287.112500001</v>
      </c>
      <c r="H310" s="125">
        <v>35429545.889399998</v>
      </c>
      <c r="I310" s="125">
        <v>29802748.433600001</v>
      </c>
      <c r="J310" s="125">
        <v>17715493.463500001</v>
      </c>
      <c r="K310" s="125">
        <v>95158581.435499996</v>
      </c>
      <c r="L310" s="125"/>
      <c r="M310" s="130">
        <v>39.211010000000002</v>
      </c>
      <c r="N310" s="130">
        <v>41.847250000000003</v>
      </c>
      <c r="O310" s="130">
        <v>36.199170000000002</v>
      </c>
      <c r="P310" s="130">
        <v>31.99295</v>
      </c>
      <c r="Q310" s="130">
        <v>40.707630000000002</v>
      </c>
      <c r="R310" s="130">
        <v>41.074809999999999</v>
      </c>
      <c r="S310" s="130">
        <v>41.333399999999997</v>
      </c>
      <c r="T310" s="130">
        <v>37.083629999999999</v>
      </c>
      <c r="U310" s="130">
        <v>41.040320000000001</v>
      </c>
      <c r="W310" s="123">
        <v>2001</v>
      </c>
      <c r="X310" s="123" t="s">
        <v>633</v>
      </c>
      <c r="Y310" s="125">
        <v>213888364.41760001</v>
      </c>
      <c r="Z310" s="125">
        <v>180337056.21919999</v>
      </c>
      <c r="AA310" s="125">
        <v>88548051.536799997</v>
      </c>
      <c r="AB310" s="125">
        <v>91789004.682400003</v>
      </c>
      <c r="AC310" s="125">
        <v>34518883.555799998</v>
      </c>
      <c r="AD310" s="125">
        <v>38479847.963399999</v>
      </c>
      <c r="AE310" s="125">
        <v>44319278.027500004</v>
      </c>
      <c r="AF310" s="125">
        <v>38515450.144599997</v>
      </c>
      <c r="AG310" s="125">
        <v>58054904.726300001</v>
      </c>
      <c r="AH310" s="125">
        <v>121314576.1355</v>
      </c>
      <c r="AJ310" s="129"/>
    </row>
    <row r="311" spans="1:36" x14ac:dyDescent="0.25">
      <c r="A311" s="127">
        <v>2001</v>
      </c>
      <c r="B311" s="125" t="s">
        <v>632</v>
      </c>
      <c r="C311" s="125">
        <v>132714556.2624</v>
      </c>
      <c r="D311" s="125">
        <v>70633937.948500007</v>
      </c>
      <c r="E311" s="125">
        <v>62080618.313900001</v>
      </c>
      <c r="F311" s="125">
        <v>19304268.151799999</v>
      </c>
      <c r="G311" s="125">
        <v>30224281.275899999</v>
      </c>
      <c r="H311" s="125">
        <v>35590927.567900002</v>
      </c>
      <c r="I311" s="125">
        <v>29822693.731699999</v>
      </c>
      <c r="J311" s="125">
        <v>17772385.535100002</v>
      </c>
      <c r="K311" s="125">
        <v>95637902.575499997</v>
      </c>
      <c r="L311" s="125"/>
      <c r="M311" s="130">
        <v>39.082230000000003</v>
      </c>
      <c r="N311" s="130">
        <v>41.780180000000001</v>
      </c>
      <c r="O311" s="130">
        <v>36.012569999999997</v>
      </c>
      <c r="P311" s="130">
        <v>31.16039</v>
      </c>
      <c r="Q311" s="130">
        <v>40.471130000000002</v>
      </c>
      <c r="R311" s="130">
        <v>41.092260000000003</v>
      </c>
      <c r="S311" s="130">
        <v>41.552250000000001</v>
      </c>
      <c r="T311" s="130">
        <v>37.154829999999997</v>
      </c>
      <c r="U311" s="130">
        <v>41.039409999999997</v>
      </c>
      <c r="W311" s="123">
        <v>2001</v>
      </c>
      <c r="X311" s="123" t="s">
        <v>632</v>
      </c>
      <c r="Y311" s="125">
        <v>214110063.43880001</v>
      </c>
      <c r="Z311" s="125">
        <v>180552325.66690001</v>
      </c>
      <c r="AA311" s="125">
        <v>88649383.067200005</v>
      </c>
      <c r="AB311" s="125">
        <v>91902942.599700004</v>
      </c>
      <c r="AC311" s="125">
        <v>34573215.026600003</v>
      </c>
      <c r="AD311" s="125">
        <v>38454034.078000002</v>
      </c>
      <c r="AE311" s="125">
        <v>44360018.472900003</v>
      </c>
      <c r="AF311" s="125">
        <v>38548087.101300001</v>
      </c>
      <c r="AG311" s="125">
        <v>58174708.759999998</v>
      </c>
      <c r="AH311" s="125">
        <v>121362139.6522</v>
      </c>
      <c r="AJ311" s="129"/>
    </row>
    <row r="312" spans="1:36" x14ac:dyDescent="0.25">
      <c r="A312" s="127">
        <v>2001</v>
      </c>
      <c r="B312" s="125" t="s">
        <v>622</v>
      </c>
      <c r="C312" s="125">
        <v>132509419.2357</v>
      </c>
      <c r="D312" s="125">
        <v>70731660.018199995</v>
      </c>
      <c r="E312" s="125">
        <v>61777759.217500001</v>
      </c>
      <c r="F312" s="125">
        <v>19157126.414799999</v>
      </c>
      <c r="G312" s="125">
        <v>30100780.533500001</v>
      </c>
      <c r="H312" s="125">
        <v>35402062.3737</v>
      </c>
      <c r="I312" s="125">
        <v>29904138.215700001</v>
      </c>
      <c r="J312" s="125">
        <v>17945311.697999999</v>
      </c>
      <c r="K312" s="125">
        <v>95406981.122899994</v>
      </c>
      <c r="L312" s="125"/>
      <c r="M312" s="130">
        <v>39.310279999999999</v>
      </c>
      <c r="N312" s="130">
        <v>41.957769999999996</v>
      </c>
      <c r="O312" s="130">
        <v>36.279060000000001</v>
      </c>
      <c r="P312" s="130">
        <v>31.69566</v>
      </c>
      <c r="Q312" s="130">
        <v>40.79927</v>
      </c>
      <c r="R312" s="130">
        <v>41.400309999999998</v>
      </c>
      <c r="S312" s="130">
        <v>41.500860000000003</v>
      </c>
      <c r="T312" s="130">
        <v>37.167960000000001</v>
      </c>
      <c r="U312" s="130">
        <v>41.242199999999997</v>
      </c>
      <c r="W312" s="123">
        <v>2001</v>
      </c>
      <c r="X312" s="123" t="s">
        <v>622</v>
      </c>
      <c r="Y312" s="125">
        <v>214305076.521</v>
      </c>
      <c r="Z312" s="125">
        <v>180669300.90329999</v>
      </c>
      <c r="AA312" s="125">
        <v>88718267.394999996</v>
      </c>
      <c r="AB312" s="125">
        <v>91951033.508300006</v>
      </c>
      <c r="AC312" s="125">
        <v>34587440.052599996</v>
      </c>
      <c r="AD312" s="125">
        <v>38495157.133000001</v>
      </c>
      <c r="AE312" s="125">
        <v>44346777.447400004</v>
      </c>
      <c r="AF312" s="125">
        <v>38642460.536300004</v>
      </c>
      <c r="AG312" s="125">
        <v>58233241.3517</v>
      </c>
      <c r="AH312" s="125">
        <v>121484395.11669999</v>
      </c>
      <c r="AJ312" s="127"/>
    </row>
    <row r="313" spans="1:36" x14ac:dyDescent="0.25">
      <c r="A313" s="127">
        <v>2001</v>
      </c>
      <c r="B313" s="125" t="s">
        <v>631</v>
      </c>
      <c r="C313" s="125">
        <v>129694014.25300001</v>
      </c>
      <c r="D313" s="125">
        <v>69739362.955799997</v>
      </c>
      <c r="E313" s="125">
        <v>59954651.297200002</v>
      </c>
      <c r="F313" s="125">
        <v>19401108.055100001</v>
      </c>
      <c r="G313" s="125">
        <v>28736116.504000001</v>
      </c>
      <c r="H313" s="125">
        <v>35212501.924099997</v>
      </c>
      <c r="I313" s="125">
        <v>28970424.714899998</v>
      </c>
      <c r="J313" s="125">
        <v>17373863.054900002</v>
      </c>
      <c r="K313" s="125">
        <v>92919043.143000007</v>
      </c>
      <c r="L313" s="125"/>
      <c r="M313" s="130">
        <v>38.620939999999997</v>
      </c>
      <c r="N313" s="130">
        <v>41.260210000000001</v>
      </c>
      <c r="O313" s="130">
        <v>35.55095</v>
      </c>
      <c r="P313" s="130">
        <v>31.52037</v>
      </c>
      <c r="Q313" s="130">
        <v>40.186810000000001</v>
      </c>
      <c r="R313" s="130">
        <v>40.569510000000001</v>
      </c>
      <c r="S313" s="130">
        <v>40.608490000000003</v>
      </c>
      <c r="T313" s="130">
        <v>36.696689999999997</v>
      </c>
      <c r="U313" s="130">
        <v>40.46331</v>
      </c>
      <c r="W313" s="123">
        <v>2001</v>
      </c>
      <c r="X313" s="123" t="s">
        <v>631</v>
      </c>
      <c r="Y313" s="125">
        <v>211348362.83050001</v>
      </c>
      <c r="Z313" s="125">
        <v>178561404.42640001</v>
      </c>
      <c r="AA313" s="125">
        <v>87583616.079999998</v>
      </c>
      <c r="AB313" s="125">
        <v>90977788.346399993</v>
      </c>
      <c r="AC313" s="125">
        <v>34888130.832900003</v>
      </c>
      <c r="AD313" s="125">
        <v>37054448.047899999</v>
      </c>
      <c r="AE313" s="125">
        <v>44507006.371699996</v>
      </c>
      <c r="AF313" s="125">
        <v>38113039.062399998</v>
      </c>
      <c r="AG313" s="125">
        <v>56785738.515600003</v>
      </c>
      <c r="AH313" s="125">
        <v>119674493.48199999</v>
      </c>
      <c r="AJ313" s="127"/>
    </row>
    <row r="314" spans="1:36" x14ac:dyDescent="0.25">
      <c r="A314" s="127">
        <v>2001</v>
      </c>
      <c r="B314" s="125" t="s">
        <v>630</v>
      </c>
      <c r="C314" s="125">
        <v>133263083.0711</v>
      </c>
      <c r="D314" s="125">
        <v>71598497.025199994</v>
      </c>
      <c r="E314" s="125">
        <v>61664586.045900002</v>
      </c>
      <c r="F314" s="125">
        <v>19163068.917199999</v>
      </c>
      <c r="G314" s="125">
        <v>30268265.0834</v>
      </c>
      <c r="H314" s="125">
        <v>35410575.736299999</v>
      </c>
      <c r="I314" s="125">
        <v>30075593.001400001</v>
      </c>
      <c r="J314" s="125">
        <v>18345580.332800001</v>
      </c>
      <c r="K314" s="125">
        <v>95754433.821099997</v>
      </c>
      <c r="L314" s="125"/>
      <c r="M314" s="130">
        <v>39.680030000000002</v>
      </c>
      <c r="N314" s="130">
        <v>42.493279999999999</v>
      </c>
      <c r="O314" s="130">
        <v>36.413580000000003</v>
      </c>
      <c r="P314" s="130">
        <v>32.366070000000001</v>
      </c>
      <c r="Q314" s="130">
        <v>40.888170000000002</v>
      </c>
      <c r="R314" s="130">
        <v>41.574280000000002</v>
      </c>
      <c r="S314" s="130">
        <v>41.957790000000003</v>
      </c>
      <c r="T314" s="130">
        <v>37.936199999999999</v>
      </c>
      <c r="U314" s="130">
        <v>41.47786</v>
      </c>
      <c r="W314" s="123">
        <v>2001</v>
      </c>
      <c r="X314" s="123" t="s">
        <v>630</v>
      </c>
      <c r="Y314" s="125">
        <v>214731617.47889999</v>
      </c>
      <c r="Z314" s="125">
        <v>181089037.86269999</v>
      </c>
      <c r="AA314" s="125">
        <v>88941158.1875</v>
      </c>
      <c r="AB314" s="125">
        <v>92147879.6752</v>
      </c>
      <c r="AC314" s="125">
        <v>34667206.351099998</v>
      </c>
      <c r="AD314" s="125">
        <v>38520909.818899997</v>
      </c>
      <c r="AE314" s="125">
        <v>44305672.445</v>
      </c>
      <c r="AF314" s="125">
        <v>38723735.122100003</v>
      </c>
      <c r="AG314" s="125">
        <v>58514093.741800003</v>
      </c>
      <c r="AH314" s="125">
        <v>121550317.38600001</v>
      </c>
      <c r="AJ314" s="129"/>
    </row>
    <row r="315" spans="1:36" x14ac:dyDescent="0.25">
      <c r="A315" s="127">
        <v>2001</v>
      </c>
      <c r="B315" s="125" t="s">
        <v>629</v>
      </c>
      <c r="C315" s="125">
        <v>128633801.0388</v>
      </c>
      <c r="D315" s="125">
        <v>70270670.093099996</v>
      </c>
      <c r="E315" s="125">
        <v>58363130.945699997</v>
      </c>
      <c r="F315" s="125">
        <v>20658051.516100001</v>
      </c>
      <c r="G315" s="125">
        <v>28225337.267999999</v>
      </c>
      <c r="H315" s="125">
        <v>33950432.645800002</v>
      </c>
      <c r="I315" s="125">
        <v>28751907.9848</v>
      </c>
      <c r="J315" s="125">
        <v>17048071.6241</v>
      </c>
      <c r="K315" s="125">
        <v>90927677.898599997</v>
      </c>
      <c r="L315" s="125"/>
      <c r="M315" s="130">
        <v>39.71199</v>
      </c>
      <c r="N315" s="130">
        <v>42.376660000000001</v>
      </c>
      <c r="O315" s="130">
        <v>36.503660000000004</v>
      </c>
      <c r="P315" s="130">
        <v>34.185029999999998</v>
      </c>
      <c r="Q315" s="130">
        <v>40.968139999999998</v>
      </c>
      <c r="R315" s="130">
        <v>41.337789999999998</v>
      </c>
      <c r="S315" s="130">
        <v>41.526600000000002</v>
      </c>
      <c r="T315" s="130">
        <v>38.031500000000001</v>
      </c>
      <c r="U315" s="130">
        <v>41.28275</v>
      </c>
      <c r="W315" s="123">
        <v>2001</v>
      </c>
      <c r="X315" s="123" t="s">
        <v>629</v>
      </c>
      <c r="Y315" s="125">
        <v>211724518.9285</v>
      </c>
      <c r="Z315" s="125">
        <v>178894304.77289999</v>
      </c>
      <c r="AA315" s="125">
        <v>87766303.415999994</v>
      </c>
      <c r="AB315" s="125">
        <v>91128001.356900007</v>
      </c>
      <c r="AC315" s="125">
        <v>34997687.547600001</v>
      </c>
      <c r="AD315" s="125">
        <v>37109235.005500004</v>
      </c>
      <c r="AE315" s="125">
        <v>44447887.2575</v>
      </c>
      <c r="AF315" s="125">
        <v>38276483.072999999</v>
      </c>
      <c r="AG315" s="125">
        <v>56893226.0449</v>
      </c>
      <c r="AH315" s="125">
        <v>119833605.336</v>
      </c>
      <c r="AJ315" s="129"/>
    </row>
    <row r="316" spans="1:36" x14ac:dyDescent="0.25">
      <c r="A316" s="127">
        <v>2001</v>
      </c>
      <c r="B316" s="125" t="s">
        <v>628</v>
      </c>
      <c r="C316" s="125">
        <v>127932778.8381</v>
      </c>
      <c r="D316" s="125">
        <v>70589965.589000002</v>
      </c>
      <c r="E316" s="125">
        <v>57342813.2491</v>
      </c>
      <c r="F316" s="125">
        <v>21141163.367699999</v>
      </c>
      <c r="G316" s="125">
        <v>28796285.047499999</v>
      </c>
      <c r="H316" s="125">
        <v>32823785.4826</v>
      </c>
      <c r="I316" s="125">
        <v>28061985.642099999</v>
      </c>
      <c r="J316" s="125">
        <v>17109559.2982</v>
      </c>
      <c r="K316" s="125">
        <v>89682056.172199994</v>
      </c>
      <c r="L316" s="125"/>
      <c r="M316" s="130">
        <v>39.595509999999997</v>
      </c>
      <c r="N316" s="130">
        <v>42.303460000000001</v>
      </c>
      <c r="O316" s="130">
        <v>36.261969999999998</v>
      </c>
      <c r="P316" s="130">
        <v>34.692329999999998</v>
      </c>
      <c r="Q316" s="130">
        <v>40.890180000000001</v>
      </c>
      <c r="R316" s="130">
        <v>41.176479999999998</v>
      </c>
      <c r="S316" s="130">
        <v>41.326340000000002</v>
      </c>
      <c r="T316" s="130">
        <v>37.603250000000003</v>
      </c>
      <c r="U316" s="130">
        <v>41.131439999999998</v>
      </c>
      <c r="W316" s="123">
        <v>2001</v>
      </c>
      <c r="X316" s="123" t="s">
        <v>628</v>
      </c>
      <c r="Y316" s="125">
        <v>215179818.55469999</v>
      </c>
      <c r="Z316" s="125">
        <v>181587994.83160001</v>
      </c>
      <c r="AA316" s="125">
        <v>89211449.890200004</v>
      </c>
      <c r="AB316" s="125">
        <v>92376544.941400006</v>
      </c>
      <c r="AC316" s="125">
        <v>34853890.041199997</v>
      </c>
      <c r="AD316" s="125">
        <v>38491656.604199998</v>
      </c>
      <c r="AE316" s="125">
        <v>44176503.472000003</v>
      </c>
      <c r="AF316" s="125">
        <v>38973102.269599997</v>
      </c>
      <c r="AG316" s="125">
        <v>58684666.1677</v>
      </c>
      <c r="AH316" s="125">
        <v>121641262.3458</v>
      </c>
      <c r="AJ316" s="127"/>
    </row>
    <row r="317" spans="1:36" x14ac:dyDescent="0.25">
      <c r="A317" s="127">
        <v>2001</v>
      </c>
      <c r="B317" s="125" t="s">
        <v>627</v>
      </c>
      <c r="C317" s="125">
        <v>128099812.0892</v>
      </c>
      <c r="D317" s="125">
        <v>70149464.800899997</v>
      </c>
      <c r="E317" s="125">
        <v>57950347.2883</v>
      </c>
      <c r="F317" s="125">
        <v>19804003.7795</v>
      </c>
      <c r="G317" s="125">
        <v>29035998.941399999</v>
      </c>
      <c r="H317" s="125">
        <v>33284275.690400001</v>
      </c>
      <c r="I317" s="125">
        <v>28412143.342599999</v>
      </c>
      <c r="J317" s="125">
        <v>17563390.335299999</v>
      </c>
      <c r="K317" s="125">
        <v>90732417.974399999</v>
      </c>
      <c r="L317" s="125"/>
      <c r="M317" s="130">
        <v>39.599409999999999</v>
      </c>
      <c r="N317" s="130">
        <v>42.31812</v>
      </c>
      <c r="O317" s="130">
        <v>36.308399999999999</v>
      </c>
      <c r="P317" s="130">
        <v>34.301009999999998</v>
      </c>
      <c r="Q317" s="130">
        <v>40.79372</v>
      </c>
      <c r="R317" s="130">
        <v>41.25029</v>
      </c>
      <c r="S317" s="130">
        <v>41.445210000000003</v>
      </c>
      <c r="T317" s="130">
        <v>37.484830000000002</v>
      </c>
      <c r="U317" s="130">
        <v>41.165210000000002</v>
      </c>
      <c r="W317" s="123">
        <v>2001</v>
      </c>
      <c r="X317" s="123" t="s">
        <v>627</v>
      </c>
      <c r="Y317" s="125">
        <v>215419941.53619999</v>
      </c>
      <c r="Z317" s="125">
        <v>181795829.03400001</v>
      </c>
      <c r="AA317" s="125">
        <v>89327066.620700002</v>
      </c>
      <c r="AB317" s="125">
        <v>92468762.413299993</v>
      </c>
      <c r="AC317" s="125">
        <v>34878826.251800001</v>
      </c>
      <c r="AD317" s="125">
        <v>38420811.485399999</v>
      </c>
      <c r="AE317" s="125">
        <v>44289138.697099999</v>
      </c>
      <c r="AF317" s="125">
        <v>39015035.8838</v>
      </c>
      <c r="AG317" s="125">
        <v>58816129.218099996</v>
      </c>
      <c r="AH317" s="125">
        <v>121724986.0663</v>
      </c>
      <c r="AJ317" s="127"/>
    </row>
    <row r="318" spans="1:36" x14ac:dyDescent="0.25">
      <c r="A318" s="127">
        <v>2001</v>
      </c>
      <c r="B318" s="125" t="s">
        <v>626</v>
      </c>
      <c r="C318" s="125">
        <v>132397248.71080001</v>
      </c>
      <c r="D318" s="125">
        <v>71350905.038900003</v>
      </c>
      <c r="E318" s="125">
        <v>61046343.671899997</v>
      </c>
      <c r="F318" s="125">
        <v>19389272.4188</v>
      </c>
      <c r="G318" s="125">
        <v>29873924.808200002</v>
      </c>
      <c r="H318" s="125">
        <v>34645408.001500003</v>
      </c>
      <c r="I318" s="125">
        <v>30037860.113000002</v>
      </c>
      <c r="J318" s="125">
        <v>18450783.3693</v>
      </c>
      <c r="K318" s="125">
        <v>94557192.922700003</v>
      </c>
      <c r="L318" s="125"/>
      <c r="M318" s="130">
        <v>38.930250000000001</v>
      </c>
      <c r="N318" s="130">
        <v>41.69576</v>
      </c>
      <c r="O318" s="130">
        <v>35.697920000000003</v>
      </c>
      <c r="P318" s="130">
        <v>31.945959999999999</v>
      </c>
      <c r="Q318" s="130">
        <v>39.989179999999998</v>
      </c>
      <c r="R318" s="130">
        <v>40.89237</v>
      </c>
      <c r="S318" s="130">
        <v>41.261659999999999</v>
      </c>
      <c r="T318" s="130">
        <v>37.075429999999997</v>
      </c>
      <c r="U318" s="130">
        <v>40.724330000000002</v>
      </c>
      <c r="W318" s="123">
        <v>2001</v>
      </c>
      <c r="X318" s="123" t="s">
        <v>626</v>
      </c>
      <c r="Y318" s="125">
        <v>215665181.49020001</v>
      </c>
      <c r="Z318" s="125">
        <v>182009153.2617</v>
      </c>
      <c r="AA318" s="125">
        <v>89449228.324000001</v>
      </c>
      <c r="AB318" s="125">
        <v>92559924.937700003</v>
      </c>
      <c r="AC318" s="125">
        <v>34976175.866599999</v>
      </c>
      <c r="AD318" s="125">
        <v>38541831.222800002</v>
      </c>
      <c r="AE318" s="125">
        <v>44087335.259099998</v>
      </c>
      <c r="AF318" s="125">
        <v>39114758.724399999</v>
      </c>
      <c r="AG318" s="125">
        <v>58945080.417300001</v>
      </c>
      <c r="AH318" s="125">
        <v>121743925.20630001</v>
      </c>
      <c r="AJ318" s="129"/>
    </row>
    <row r="319" spans="1:36" x14ac:dyDescent="0.25">
      <c r="A319" s="127">
        <v>2001</v>
      </c>
      <c r="B319" s="125" t="s">
        <v>625</v>
      </c>
      <c r="C319" s="125">
        <v>132684697.9575</v>
      </c>
      <c r="D319" s="125">
        <v>71154273.498099998</v>
      </c>
      <c r="E319" s="125">
        <v>61530424.459399998</v>
      </c>
      <c r="F319" s="125">
        <v>19338538.8849</v>
      </c>
      <c r="G319" s="125">
        <v>29883476.469500002</v>
      </c>
      <c r="H319" s="125">
        <v>34754575.931900002</v>
      </c>
      <c r="I319" s="125">
        <v>30101016.8994</v>
      </c>
      <c r="J319" s="125">
        <v>18607089.7718</v>
      </c>
      <c r="K319" s="125">
        <v>94739069.300799996</v>
      </c>
      <c r="L319" s="125"/>
      <c r="M319" s="130">
        <v>39.001629999999999</v>
      </c>
      <c r="N319" s="130">
        <v>41.790089999999999</v>
      </c>
      <c r="O319" s="130">
        <v>35.77702</v>
      </c>
      <c r="P319" s="130">
        <v>31.730429999999998</v>
      </c>
      <c r="Q319" s="130">
        <v>40.318390000000001</v>
      </c>
      <c r="R319" s="130">
        <v>40.962679999999999</v>
      </c>
      <c r="S319" s="130">
        <v>41.342239999999997</v>
      </c>
      <c r="T319" s="130">
        <v>36.99456</v>
      </c>
      <c r="U319" s="130">
        <v>40.880049999999997</v>
      </c>
      <c r="W319" s="123">
        <v>2001</v>
      </c>
      <c r="X319" s="123" t="s">
        <v>625</v>
      </c>
      <c r="Y319" s="125">
        <v>215902899.50889999</v>
      </c>
      <c r="Z319" s="125">
        <v>182179044.23809999</v>
      </c>
      <c r="AA319" s="125">
        <v>89548340.985499993</v>
      </c>
      <c r="AB319" s="125">
        <v>92630703.252599999</v>
      </c>
      <c r="AC319" s="125">
        <v>34976466.925499998</v>
      </c>
      <c r="AD319" s="125">
        <v>38554016.140699998</v>
      </c>
      <c r="AE319" s="125">
        <v>44034931.034100004</v>
      </c>
      <c r="AF319" s="125">
        <v>39222022.114299998</v>
      </c>
      <c r="AG319" s="125">
        <v>59115463.294299997</v>
      </c>
      <c r="AH319" s="125">
        <v>121810969.28910001</v>
      </c>
      <c r="AJ319" s="129"/>
    </row>
    <row r="320" spans="1:36" x14ac:dyDescent="0.25">
      <c r="A320" s="127">
        <v>2001</v>
      </c>
      <c r="B320" s="125" t="s">
        <v>624</v>
      </c>
      <c r="C320" s="125">
        <v>132446450.6964</v>
      </c>
      <c r="D320" s="125">
        <v>70702838.636299998</v>
      </c>
      <c r="E320" s="125">
        <v>61743612.060099997</v>
      </c>
      <c r="F320" s="125">
        <v>19283129.5458</v>
      </c>
      <c r="G320" s="125">
        <v>29684363.419300001</v>
      </c>
      <c r="H320" s="125">
        <v>34690139.231299996</v>
      </c>
      <c r="I320" s="125">
        <v>30151826.345100001</v>
      </c>
      <c r="J320" s="125">
        <v>18636992.154899999</v>
      </c>
      <c r="K320" s="125">
        <v>94526328.995700002</v>
      </c>
      <c r="L320" s="125"/>
      <c r="M320" s="130">
        <v>38.747489999999999</v>
      </c>
      <c r="N320" s="130">
        <v>41.47513</v>
      </c>
      <c r="O320" s="130">
        <v>35.624070000000003</v>
      </c>
      <c r="P320" s="130">
        <v>31.413930000000001</v>
      </c>
      <c r="Q320" s="130">
        <v>39.938690000000001</v>
      </c>
      <c r="R320" s="130">
        <v>40.829090000000001</v>
      </c>
      <c r="S320" s="130">
        <v>40.986899999999999</v>
      </c>
      <c r="T320" s="130">
        <v>36.940399999999997</v>
      </c>
      <c r="U320" s="130">
        <v>40.599809999999998</v>
      </c>
      <c r="W320" s="123">
        <v>2001</v>
      </c>
      <c r="X320" s="123" t="s">
        <v>624</v>
      </c>
      <c r="Y320" s="125">
        <v>216116739.51750001</v>
      </c>
      <c r="Z320" s="125">
        <v>182349082.39489999</v>
      </c>
      <c r="AA320" s="125">
        <v>89646942.305199996</v>
      </c>
      <c r="AB320" s="125">
        <v>92702140.089699998</v>
      </c>
      <c r="AC320" s="125">
        <v>35100245.571500003</v>
      </c>
      <c r="AD320" s="125">
        <v>38518224.103500001</v>
      </c>
      <c r="AE320" s="125">
        <v>43994949.470399998</v>
      </c>
      <c r="AF320" s="125">
        <v>39250867.695900001</v>
      </c>
      <c r="AG320" s="125">
        <v>59252452.676200002</v>
      </c>
      <c r="AH320" s="125">
        <v>121764041.26980001</v>
      </c>
      <c r="AJ320" s="127"/>
    </row>
    <row r="321" spans="1:36" x14ac:dyDescent="0.25">
      <c r="A321" s="127">
        <v>2001</v>
      </c>
      <c r="B321" s="125" t="s">
        <v>623</v>
      </c>
      <c r="C321" s="125">
        <v>132828703.5686</v>
      </c>
      <c r="D321" s="125">
        <v>70552128.806400001</v>
      </c>
      <c r="E321" s="125">
        <v>62276574.762199998</v>
      </c>
      <c r="F321" s="125">
        <v>19189269.464000002</v>
      </c>
      <c r="G321" s="125">
        <v>29602169.7454</v>
      </c>
      <c r="H321" s="125">
        <v>34884546.012400001</v>
      </c>
      <c r="I321" s="125">
        <v>30411131.645599999</v>
      </c>
      <c r="J321" s="125">
        <v>18741586.701200001</v>
      </c>
      <c r="K321" s="125">
        <v>94897847.403400004</v>
      </c>
      <c r="L321" s="125"/>
      <c r="M321" s="130">
        <v>39.170380000000002</v>
      </c>
      <c r="N321" s="130">
        <v>41.859630000000003</v>
      </c>
      <c r="O321" s="130">
        <v>36.123759999999997</v>
      </c>
      <c r="P321" s="130">
        <v>31.561350000000001</v>
      </c>
      <c r="Q321" s="130">
        <v>40.488230000000001</v>
      </c>
      <c r="R321" s="130">
        <v>41.33484</v>
      </c>
      <c r="S321" s="130">
        <v>41.364269999999998</v>
      </c>
      <c r="T321" s="130">
        <v>37.290869999999998</v>
      </c>
      <c r="U321" s="130">
        <v>41.080179999999999</v>
      </c>
      <c r="W321" s="123">
        <v>2001</v>
      </c>
      <c r="X321" s="123" t="s">
        <v>623</v>
      </c>
      <c r="Y321" s="125">
        <v>216315105.57210001</v>
      </c>
      <c r="Z321" s="125">
        <v>182496260.15650001</v>
      </c>
      <c r="AA321" s="125">
        <v>89694770.049099997</v>
      </c>
      <c r="AB321" s="125">
        <v>92801490.1074</v>
      </c>
      <c r="AC321" s="125">
        <v>35196807.545699999</v>
      </c>
      <c r="AD321" s="125">
        <v>38442185.465099998</v>
      </c>
      <c r="AE321" s="125">
        <v>44013996.160899997</v>
      </c>
      <c r="AF321" s="125">
        <v>39326969.437600002</v>
      </c>
      <c r="AG321" s="125">
        <v>59335146.962800004</v>
      </c>
      <c r="AH321" s="125">
        <v>121783151.0636</v>
      </c>
      <c r="AJ321" s="127"/>
    </row>
    <row r="322" spans="1:36" x14ac:dyDescent="0.25">
      <c r="A322" s="127">
        <v>2002</v>
      </c>
      <c r="B322" s="125" t="s">
        <v>633</v>
      </c>
      <c r="C322" s="125">
        <v>129782527.175</v>
      </c>
      <c r="D322" s="125">
        <v>68975366.931400001</v>
      </c>
      <c r="E322" s="125">
        <v>60807160.243600003</v>
      </c>
      <c r="F322" s="125">
        <v>17935923.905900002</v>
      </c>
      <c r="G322" s="125">
        <v>29056933.7227</v>
      </c>
      <c r="H322" s="125">
        <v>34446251.092100002</v>
      </c>
      <c r="I322" s="125">
        <v>29948425.577199999</v>
      </c>
      <c r="J322" s="125">
        <v>18394992.877099998</v>
      </c>
      <c r="K322" s="125">
        <v>93451610.392000005</v>
      </c>
      <c r="L322" s="125"/>
      <c r="M322" s="130">
        <v>39.066659999999999</v>
      </c>
      <c r="N322" s="130">
        <v>41.751950000000001</v>
      </c>
      <c r="O322" s="130">
        <v>36.020670000000003</v>
      </c>
      <c r="P322" s="130">
        <v>31.832319999999999</v>
      </c>
      <c r="Q322" s="130">
        <v>40.214489999999998</v>
      </c>
      <c r="R322" s="130">
        <v>40.940069999999999</v>
      </c>
      <c r="S322" s="130">
        <v>41.182760000000002</v>
      </c>
      <c r="T322" s="130">
        <v>37.354059999999997</v>
      </c>
      <c r="U322" s="130">
        <v>40.79224</v>
      </c>
      <c r="W322" s="123">
        <v>2002</v>
      </c>
      <c r="X322" s="123" t="s">
        <v>633</v>
      </c>
      <c r="Y322" s="125">
        <v>216505852.55489999</v>
      </c>
      <c r="Z322" s="125">
        <v>182729410.41850001</v>
      </c>
      <c r="AA322" s="125">
        <v>89823464.425300002</v>
      </c>
      <c r="AB322" s="125">
        <v>92905945.993200004</v>
      </c>
      <c r="AC322" s="125">
        <v>35229846.685800001</v>
      </c>
      <c r="AD322" s="125">
        <v>38359958.615000002</v>
      </c>
      <c r="AE322" s="125">
        <v>44098389.850000001</v>
      </c>
      <c r="AF322" s="125">
        <v>39431624.347000003</v>
      </c>
      <c r="AG322" s="125">
        <v>59386033.057099998</v>
      </c>
      <c r="AH322" s="125">
        <v>121889972.81200001</v>
      </c>
      <c r="AJ322" s="129"/>
    </row>
    <row r="323" spans="1:36" x14ac:dyDescent="0.25">
      <c r="A323" s="127">
        <v>2002</v>
      </c>
      <c r="B323" s="125" t="s">
        <v>632</v>
      </c>
      <c r="C323" s="125">
        <v>131388203.4702</v>
      </c>
      <c r="D323" s="125">
        <v>69838102.8178</v>
      </c>
      <c r="E323" s="125">
        <v>61550100.652400002</v>
      </c>
      <c r="F323" s="125">
        <v>18571444.177499998</v>
      </c>
      <c r="G323" s="125">
        <v>29149867.250999998</v>
      </c>
      <c r="H323" s="125">
        <v>34696840.679700002</v>
      </c>
      <c r="I323" s="125">
        <v>30189132.374299999</v>
      </c>
      <c r="J323" s="125">
        <v>18780918.9877</v>
      </c>
      <c r="K323" s="125">
        <v>94035840.305000007</v>
      </c>
      <c r="L323" s="125"/>
      <c r="M323" s="130">
        <v>38.765180000000001</v>
      </c>
      <c r="N323" s="130">
        <v>41.382689999999997</v>
      </c>
      <c r="O323" s="130">
        <v>35.79522</v>
      </c>
      <c r="P323" s="130">
        <v>31.060790000000001</v>
      </c>
      <c r="Q323" s="130">
        <v>39.978769999999997</v>
      </c>
      <c r="R323" s="130">
        <v>40.638809999999999</v>
      </c>
      <c r="S323" s="130">
        <v>41.112189999999998</v>
      </c>
      <c r="T323" s="130">
        <v>37.265949999999997</v>
      </c>
      <c r="U323" s="130">
        <v>40.586179999999999</v>
      </c>
      <c r="W323" s="123">
        <v>2002</v>
      </c>
      <c r="X323" s="123" t="s">
        <v>632</v>
      </c>
      <c r="Y323" s="125">
        <v>216664698.6212</v>
      </c>
      <c r="Z323" s="125">
        <v>182936558.57449999</v>
      </c>
      <c r="AA323" s="125">
        <v>89901973.082300007</v>
      </c>
      <c r="AB323" s="125">
        <v>93034585.492200002</v>
      </c>
      <c r="AC323" s="125">
        <v>35332447.506899998</v>
      </c>
      <c r="AD323" s="125">
        <v>38223230.760799997</v>
      </c>
      <c r="AE323" s="125">
        <v>44137110.910800003</v>
      </c>
      <c r="AF323" s="125">
        <v>39455176.513400003</v>
      </c>
      <c r="AG323" s="125">
        <v>59516732.929300003</v>
      </c>
      <c r="AH323" s="125">
        <v>121815518.185</v>
      </c>
      <c r="AJ323" s="129"/>
    </row>
    <row r="324" spans="1:36" x14ac:dyDescent="0.25">
      <c r="A324" s="127">
        <v>2002</v>
      </c>
      <c r="B324" s="125" t="s">
        <v>622</v>
      </c>
      <c r="C324" s="125">
        <v>130922211.5544</v>
      </c>
      <c r="D324" s="125">
        <v>69892839.023000002</v>
      </c>
      <c r="E324" s="125">
        <v>61029372.531400003</v>
      </c>
      <c r="F324" s="125">
        <v>18397773.9723</v>
      </c>
      <c r="G324" s="125">
        <v>29113967.708000001</v>
      </c>
      <c r="H324" s="125">
        <v>34425561.953100003</v>
      </c>
      <c r="I324" s="125">
        <v>30157332.325599998</v>
      </c>
      <c r="J324" s="125">
        <v>18827575.595400002</v>
      </c>
      <c r="K324" s="125">
        <v>93696861.986699998</v>
      </c>
      <c r="L324" s="125"/>
      <c r="M324" s="130">
        <v>39.10575</v>
      </c>
      <c r="N324" s="130">
        <v>41.758029999999998</v>
      </c>
      <c r="O324" s="130">
        <v>36.068280000000001</v>
      </c>
      <c r="P324" s="130">
        <v>31.541070000000001</v>
      </c>
      <c r="Q324" s="130">
        <v>40.283790000000003</v>
      </c>
      <c r="R324" s="130">
        <v>41.029769999999999</v>
      </c>
      <c r="S324" s="130">
        <v>41.492269999999998</v>
      </c>
      <c r="T324" s="130">
        <v>37.335459999999998</v>
      </c>
      <c r="U324" s="130">
        <v>40.946829999999999</v>
      </c>
      <c r="W324" s="123">
        <v>2002</v>
      </c>
      <c r="X324" s="123" t="s">
        <v>622</v>
      </c>
      <c r="Y324" s="125">
        <v>216827534.0138</v>
      </c>
      <c r="Z324" s="125">
        <v>183093786.47679999</v>
      </c>
      <c r="AA324" s="125">
        <v>89974685.198200002</v>
      </c>
      <c r="AB324" s="125">
        <v>93119101.278600007</v>
      </c>
      <c r="AC324" s="125">
        <v>35241956.898400001</v>
      </c>
      <c r="AD324" s="125">
        <v>38368901.652500004</v>
      </c>
      <c r="AE324" s="125">
        <v>44080806.234899998</v>
      </c>
      <c r="AF324" s="125">
        <v>39483421.510399997</v>
      </c>
      <c r="AG324" s="125">
        <v>59652447.717600003</v>
      </c>
      <c r="AH324" s="125">
        <v>121933129.3978</v>
      </c>
      <c r="AJ324" s="127"/>
    </row>
    <row r="325" spans="1:36" x14ac:dyDescent="0.25">
      <c r="A325" s="127">
        <v>2002</v>
      </c>
      <c r="B325" s="125" t="s">
        <v>631</v>
      </c>
      <c r="C325" s="125">
        <v>132059875.434</v>
      </c>
      <c r="D325" s="125">
        <v>70751568.099099994</v>
      </c>
      <c r="E325" s="125">
        <v>61308307.334899999</v>
      </c>
      <c r="F325" s="125">
        <v>18750985.942000002</v>
      </c>
      <c r="G325" s="125">
        <v>29367998.208799999</v>
      </c>
      <c r="H325" s="125">
        <v>34559920.603799999</v>
      </c>
      <c r="I325" s="125">
        <v>30242286.849100001</v>
      </c>
      <c r="J325" s="125">
        <v>19138683.8303</v>
      </c>
      <c r="K325" s="125">
        <v>94170205.661699995</v>
      </c>
      <c r="L325" s="125"/>
      <c r="M325" s="130">
        <v>39.279679999999999</v>
      </c>
      <c r="N325" s="130">
        <v>41.935420000000001</v>
      </c>
      <c r="O325" s="130">
        <v>36.214889999999997</v>
      </c>
      <c r="P325" s="130">
        <v>31.474989999999998</v>
      </c>
      <c r="Q325" s="130">
        <v>40.452460000000002</v>
      </c>
      <c r="R325" s="130">
        <v>41.119399999999999</v>
      </c>
      <c r="S325" s="130">
        <v>41.716650000000001</v>
      </c>
      <c r="T325" s="130">
        <v>37.953740000000003</v>
      </c>
      <c r="U325" s="130">
        <v>41.103209999999997</v>
      </c>
      <c r="W325" s="123">
        <v>2002</v>
      </c>
      <c r="X325" s="123" t="s">
        <v>631</v>
      </c>
      <c r="Y325" s="125">
        <v>217005673.58899999</v>
      </c>
      <c r="Z325" s="125">
        <v>183281993.2383</v>
      </c>
      <c r="AA325" s="125">
        <v>90110678.687299997</v>
      </c>
      <c r="AB325" s="125">
        <v>93171314.550999999</v>
      </c>
      <c r="AC325" s="125">
        <v>35268415.819600001</v>
      </c>
      <c r="AD325" s="125">
        <v>38404753.130099997</v>
      </c>
      <c r="AE325" s="125">
        <v>44041193.195299998</v>
      </c>
      <c r="AF325" s="125">
        <v>39490879.2456</v>
      </c>
      <c r="AG325" s="125">
        <v>59800432.198399998</v>
      </c>
      <c r="AH325" s="125">
        <v>121936825.57099999</v>
      </c>
      <c r="AJ325" s="127"/>
    </row>
    <row r="326" spans="1:36" x14ac:dyDescent="0.25">
      <c r="A326" s="127">
        <v>2002</v>
      </c>
      <c r="B326" s="125" t="s">
        <v>630</v>
      </c>
      <c r="C326" s="125">
        <v>132865367.4473</v>
      </c>
      <c r="D326" s="125">
        <v>71629732.593099996</v>
      </c>
      <c r="E326" s="125">
        <v>61235634.854199998</v>
      </c>
      <c r="F326" s="125">
        <v>19086365.274700001</v>
      </c>
      <c r="G326" s="125">
        <v>29481862.5548</v>
      </c>
      <c r="H326" s="125">
        <v>34582440.846100003</v>
      </c>
      <c r="I326" s="125">
        <v>30409735.1362</v>
      </c>
      <c r="J326" s="125">
        <v>19304963.635499999</v>
      </c>
      <c r="K326" s="125">
        <v>94474038.537100002</v>
      </c>
      <c r="L326" s="125"/>
      <c r="M326" s="130">
        <v>39.33587</v>
      </c>
      <c r="N326" s="130">
        <v>42.001750000000001</v>
      </c>
      <c r="O326" s="130">
        <v>36.217480000000002</v>
      </c>
      <c r="P326" s="130">
        <v>32.250309999999999</v>
      </c>
      <c r="Q326" s="130">
        <v>40.50121</v>
      </c>
      <c r="R326" s="130">
        <v>41.303260000000002</v>
      </c>
      <c r="S326" s="130">
        <v>41.400210000000001</v>
      </c>
      <c r="T326" s="130">
        <v>37.78537</v>
      </c>
      <c r="U326" s="130">
        <v>41.084180000000003</v>
      </c>
      <c r="W326" s="123">
        <v>2002</v>
      </c>
      <c r="X326" s="123" t="s">
        <v>630</v>
      </c>
      <c r="Y326" s="125">
        <v>217197905.58610001</v>
      </c>
      <c r="Z326" s="125">
        <v>183458706.77270001</v>
      </c>
      <c r="AA326" s="125">
        <v>90191063.277899995</v>
      </c>
      <c r="AB326" s="125">
        <v>93267643.494800001</v>
      </c>
      <c r="AC326" s="125">
        <v>35264603.645400003</v>
      </c>
      <c r="AD326" s="125">
        <v>38452479.037100002</v>
      </c>
      <c r="AE326" s="125">
        <v>43983774.483800001</v>
      </c>
      <c r="AF326" s="125">
        <v>39559337.850599997</v>
      </c>
      <c r="AG326" s="125">
        <v>59937710.569200002</v>
      </c>
      <c r="AH326" s="125">
        <v>121995591.3715</v>
      </c>
      <c r="AJ326" s="129"/>
    </row>
    <row r="327" spans="1:36" x14ac:dyDescent="0.25">
      <c r="A327" s="127">
        <v>2002</v>
      </c>
      <c r="B327" s="125" t="s">
        <v>629</v>
      </c>
      <c r="C327" s="125">
        <v>130057707.2519</v>
      </c>
      <c r="D327" s="125">
        <v>71255657.970899999</v>
      </c>
      <c r="E327" s="125">
        <v>58802049.281000003</v>
      </c>
      <c r="F327" s="125">
        <v>20199993.2698</v>
      </c>
      <c r="G327" s="125">
        <v>28941821.6307</v>
      </c>
      <c r="H327" s="125">
        <v>33182805.162300002</v>
      </c>
      <c r="I327" s="125">
        <v>29135969.2553</v>
      </c>
      <c r="J327" s="125">
        <v>18597117.933800001</v>
      </c>
      <c r="K327" s="125">
        <v>91260596.048299998</v>
      </c>
      <c r="L327" s="125"/>
      <c r="M327" s="130">
        <v>39.381709999999998</v>
      </c>
      <c r="N327" s="130">
        <v>42.105150000000002</v>
      </c>
      <c r="O327" s="130">
        <v>36.081479999999999</v>
      </c>
      <c r="P327" s="130">
        <v>33.585889999999999</v>
      </c>
      <c r="Q327" s="130">
        <v>40.487029999999997</v>
      </c>
      <c r="R327" s="130">
        <v>41.207830000000001</v>
      </c>
      <c r="S327" s="130">
        <v>41.192419999999998</v>
      </c>
      <c r="T327" s="130">
        <v>37.861730000000001</v>
      </c>
      <c r="U327" s="130">
        <v>40.974319999999999</v>
      </c>
      <c r="W327" s="123">
        <v>2002</v>
      </c>
      <c r="X327" s="123" t="s">
        <v>629</v>
      </c>
      <c r="Y327" s="125">
        <v>217407413.5598</v>
      </c>
      <c r="Z327" s="125">
        <v>183660567.16499999</v>
      </c>
      <c r="AA327" s="125">
        <v>90332532.314700007</v>
      </c>
      <c r="AB327" s="125">
        <v>93328034.850299999</v>
      </c>
      <c r="AC327" s="125">
        <v>35185896.107100002</v>
      </c>
      <c r="AD327" s="125">
        <v>38646390.779799998</v>
      </c>
      <c r="AE327" s="125">
        <v>43917445.5123</v>
      </c>
      <c r="AF327" s="125">
        <v>39595535.1928</v>
      </c>
      <c r="AG327" s="125">
        <v>60062145.967799999</v>
      </c>
      <c r="AH327" s="125">
        <v>122159371.4849</v>
      </c>
      <c r="AJ327" s="129"/>
    </row>
    <row r="328" spans="1:36" x14ac:dyDescent="0.25">
      <c r="A328" s="127">
        <v>2002</v>
      </c>
      <c r="B328" s="125" t="s">
        <v>628</v>
      </c>
      <c r="C328" s="125">
        <v>127141457.55760001</v>
      </c>
      <c r="D328" s="125">
        <v>70440242.2755</v>
      </c>
      <c r="E328" s="125">
        <v>56701215.282099999</v>
      </c>
      <c r="F328" s="125">
        <v>20669085.991900001</v>
      </c>
      <c r="G328" s="125">
        <v>28485381.7194</v>
      </c>
      <c r="H328" s="125">
        <v>31951742.322799999</v>
      </c>
      <c r="I328" s="125">
        <v>27990708.185199998</v>
      </c>
      <c r="J328" s="125">
        <v>18044539.338300001</v>
      </c>
      <c r="K328" s="125">
        <v>88427832.227400005</v>
      </c>
      <c r="L328" s="125"/>
      <c r="M328" s="130">
        <v>39.233020000000003</v>
      </c>
      <c r="N328" s="130">
        <v>41.874200000000002</v>
      </c>
      <c r="O328" s="130">
        <v>35.95187</v>
      </c>
      <c r="P328" s="130">
        <v>33.95975</v>
      </c>
      <c r="Q328" s="130">
        <v>40.598640000000003</v>
      </c>
      <c r="R328" s="130">
        <v>40.767270000000003</v>
      </c>
      <c r="S328" s="130">
        <v>40.995600000000003</v>
      </c>
      <c r="T328" s="130">
        <v>37.66666</v>
      </c>
      <c r="U328" s="130">
        <v>40.785220000000002</v>
      </c>
      <c r="W328" s="123">
        <v>2002</v>
      </c>
      <c r="X328" s="123" t="s">
        <v>628</v>
      </c>
      <c r="Y328" s="125">
        <v>217629940.52329999</v>
      </c>
      <c r="Z328" s="125">
        <v>183904013.28380001</v>
      </c>
      <c r="AA328" s="125">
        <v>90445032.7421</v>
      </c>
      <c r="AB328" s="125">
        <v>93458980.541700006</v>
      </c>
      <c r="AC328" s="125">
        <v>35310455.731899999</v>
      </c>
      <c r="AD328" s="125">
        <v>38553948.2042</v>
      </c>
      <c r="AE328" s="125">
        <v>43834816.201800004</v>
      </c>
      <c r="AF328" s="125">
        <v>39775716.173199996</v>
      </c>
      <c r="AG328" s="125">
        <v>60155004.212200001</v>
      </c>
      <c r="AH328" s="125">
        <v>122164480.5792</v>
      </c>
      <c r="AJ328" s="127"/>
    </row>
    <row r="329" spans="1:36" x14ac:dyDescent="0.25">
      <c r="A329" s="127">
        <v>2002</v>
      </c>
      <c r="B329" s="125" t="s">
        <v>627</v>
      </c>
      <c r="C329" s="125">
        <v>128506932.4351</v>
      </c>
      <c r="D329" s="125">
        <v>70480575.748600006</v>
      </c>
      <c r="E329" s="125">
        <v>58026356.686499998</v>
      </c>
      <c r="F329" s="125">
        <v>19896198.931400001</v>
      </c>
      <c r="G329" s="125">
        <v>28639281.661499999</v>
      </c>
      <c r="H329" s="125">
        <v>32681690.463500001</v>
      </c>
      <c r="I329" s="125">
        <v>28801159.243500002</v>
      </c>
      <c r="J329" s="125">
        <v>18488602.135200001</v>
      </c>
      <c r="K329" s="125">
        <v>90122131.368499994</v>
      </c>
      <c r="L329" s="125"/>
      <c r="M329" s="130">
        <v>39.376710000000003</v>
      </c>
      <c r="N329" s="130">
        <v>42.025089999999999</v>
      </c>
      <c r="O329" s="130">
        <v>36.1599</v>
      </c>
      <c r="P329" s="130">
        <v>33.96499</v>
      </c>
      <c r="Q329" s="130">
        <v>40.692309999999999</v>
      </c>
      <c r="R329" s="130">
        <v>40.98169</v>
      </c>
      <c r="S329" s="130">
        <v>41.110750000000003</v>
      </c>
      <c r="T329" s="130">
        <v>37.624209999999998</v>
      </c>
      <c r="U329" s="130">
        <v>40.930979999999998</v>
      </c>
      <c r="W329" s="123">
        <v>2002</v>
      </c>
      <c r="X329" s="123" t="s">
        <v>627</v>
      </c>
      <c r="Y329" s="125">
        <v>217865612.54800001</v>
      </c>
      <c r="Z329" s="125">
        <v>184121029.22119999</v>
      </c>
      <c r="AA329" s="125">
        <v>90545955.985699996</v>
      </c>
      <c r="AB329" s="125">
        <v>93575073.235499993</v>
      </c>
      <c r="AC329" s="125">
        <v>35340573.505500004</v>
      </c>
      <c r="AD329" s="125">
        <v>38502689.7513</v>
      </c>
      <c r="AE329" s="125">
        <v>43914876.889700003</v>
      </c>
      <c r="AF329" s="125">
        <v>39822866.069600001</v>
      </c>
      <c r="AG329" s="125">
        <v>60284606.331900001</v>
      </c>
      <c r="AH329" s="125">
        <v>122240432.7106</v>
      </c>
      <c r="AJ329" s="127"/>
    </row>
    <row r="330" spans="1:36" x14ac:dyDescent="0.25">
      <c r="A330" s="127">
        <v>2002</v>
      </c>
      <c r="B330" s="125" t="s">
        <v>626</v>
      </c>
      <c r="C330" s="125">
        <v>133126403.45389999</v>
      </c>
      <c r="D330" s="125">
        <v>71665462.166199997</v>
      </c>
      <c r="E330" s="125">
        <v>61460941.287699997</v>
      </c>
      <c r="F330" s="125">
        <v>19135319.091899998</v>
      </c>
      <c r="G330" s="125">
        <v>29649376.0977</v>
      </c>
      <c r="H330" s="125">
        <v>34100612.981700003</v>
      </c>
      <c r="I330" s="125">
        <v>30558374.576000001</v>
      </c>
      <c r="J330" s="125">
        <v>19682720.706599999</v>
      </c>
      <c r="K330" s="125">
        <v>94308363.655399993</v>
      </c>
      <c r="L330" s="125"/>
      <c r="M330" s="130">
        <v>39.421280000000003</v>
      </c>
      <c r="N330" s="130">
        <v>42.13006</v>
      </c>
      <c r="O330" s="130">
        <v>36.262749999999997</v>
      </c>
      <c r="P330" s="130">
        <v>32.230849999999997</v>
      </c>
      <c r="Q330" s="130">
        <v>40.692529999999998</v>
      </c>
      <c r="R330" s="130">
        <v>41.288649999999997</v>
      </c>
      <c r="S330" s="130">
        <v>41.613880000000002</v>
      </c>
      <c r="T330" s="130">
        <v>37.857410000000002</v>
      </c>
      <c r="U330" s="130">
        <v>41.206620000000001</v>
      </c>
      <c r="W330" s="123">
        <v>2002</v>
      </c>
      <c r="X330" s="123" t="s">
        <v>626</v>
      </c>
      <c r="Y330" s="125">
        <v>218106523.50920001</v>
      </c>
      <c r="Z330" s="125">
        <v>184313828.97479999</v>
      </c>
      <c r="AA330" s="125">
        <v>90627517.380500004</v>
      </c>
      <c r="AB330" s="125">
        <v>93686311.594300002</v>
      </c>
      <c r="AC330" s="125">
        <v>35454422.6642</v>
      </c>
      <c r="AD330" s="125">
        <v>38508766.461300001</v>
      </c>
      <c r="AE330" s="125">
        <v>43745367.027199998</v>
      </c>
      <c r="AF330" s="125">
        <v>39977955.687299997</v>
      </c>
      <c r="AG330" s="125">
        <v>60420011.669200003</v>
      </c>
      <c r="AH330" s="125">
        <v>122232089.1758</v>
      </c>
      <c r="AJ330" s="129"/>
    </row>
    <row r="331" spans="1:36" x14ac:dyDescent="0.25">
      <c r="A331" s="127">
        <v>2002</v>
      </c>
      <c r="B331" s="125" t="s">
        <v>625</v>
      </c>
      <c r="C331" s="125">
        <v>133625585.79629999</v>
      </c>
      <c r="D331" s="125">
        <v>71687330.141900003</v>
      </c>
      <c r="E331" s="125">
        <v>61938255.654399998</v>
      </c>
      <c r="F331" s="125">
        <v>19137953.407099999</v>
      </c>
      <c r="G331" s="125">
        <v>29639187.5568</v>
      </c>
      <c r="H331" s="125">
        <v>34262166.817500003</v>
      </c>
      <c r="I331" s="125">
        <v>30609344.644699998</v>
      </c>
      <c r="J331" s="125">
        <v>19976933.370200001</v>
      </c>
      <c r="K331" s="125">
        <v>94510699.018999994</v>
      </c>
      <c r="L331" s="125"/>
      <c r="M331" s="130">
        <v>39.26455</v>
      </c>
      <c r="N331" s="130">
        <v>41.98977</v>
      </c>
      <c r="O331" s="130">
        <v>36.110370000000003</v>
      </c>
      <c r="P331" s="130">
        <v>31.700050000000001</v>
      </c>
      <c r="Q331" s="130">
        <v>40.648629999999997</v>
      </c>
      <c r="R331" s="130">
        <v>41.125819999999997</v>
      </c>
      <c r="S331" s="130">
        <v>41.612699999999997</v>
      </c>
      <c r="T331" s="130">
        <v>37.667650000000002</v>
      </c>
      <c r="U331" s="130">
        <v>41.133859999999999</v>
      </c>
      <c r="W331" s="123">
        <v>2002</v>
      </c>
      <c r="X331" s="123" t="s">
        <v>625</v>
      </c>
      <c r="Y331" s="125">
        <v>218336832.59889999</v>
      </c>
      <c r="Z331" s="125">
        <v>184479390.71419999</v>
      </c>
      <c r="AA331" s="125">
        <v>90731788.109999999</v>
      </c>
      <c r="AB331" s="125">
        <v>93747602.604200006</v>
      </c>
      <c r="AC331" s="125">
        <v>35495006.226199999</v>
      </c>
      <c r="AD331" s="125">
        <v>38484504.768799998</v>
      </c>
      <c r="AE331" s="125">
        <v>43727617.2619</v>
      </c>
      <c r="AF331" s="125">
        <v>40012984.903499998</v>
      </c>
      <c r="AG331" s="125">
        <v>60616719.438500002</v>
      </c>
      <c r="AH331" s="125">
        <v>122225106.9342</v>
      </c>
      <c r="AJ331" s="129"/>
    </row>
    <row r="332" spans="1:36" x14ac:dyDescent="0.25">
      <c r="A332" s="127">
        <v>2002</v>
      </c>
      <c r="B332" s="125" t="s">
        <v>624</v>
      </c>
      <c r="C332" s="125">
        <v>133590861.662</v>
      </c>
      <c r="D332" s="125">
        <v>71055316.300799996</v>
      </c>
      <c r="E332" s="125">
        <v>62535545.361199997</v>
      </c>
      <c r="F332" s="125">
        <v>19145654.835499998</v>
      </c>
      <c r="G332" s="125">
        <v>29478934.461199999</v>
      </c>
      <c r="H332" s="125">
        <v>34263085.134599999</v>
      </c>
      <c r="I332" s="125">
        <v>30795453.857900001</v>
      </c>
      <c r="J332" s="125">
        <v>19907733.3728</v>
      </c>
      <c r="K332" s="125">
        <v>94537473.453700006</v>
      </c>
      <c r="L332" s="125"/>
      <c r="M332" s="130">
        <v>38.72654</v>
      </c>
      <c r="N332" s="130">
        <v>41.43233</v>
      </c>
      <c r="O332" s="130">
        <v>35.65213</v>
      </c>
      <c r="P332" s="130">
        <v>31.28444</v>
      </c>
      <c r="Q332" s="130">
        <v>40.052399999999999</v>
      </c>
      <c r="R332" s="130">
        <v>40.601190000000003</v>
      </c>
      <c r="S332" s="130">
        <v>40.880600000000001</v>
      </c>
      <c r="T332" s="130">
        <v>37.361899999999999</v>
      </c>
      <c r="U332" s="130">
        <v>40.521079999999998</v>
      </c>
      <c r="W332" s="123">
        <v>2002</v>
      </c>
      <c r="X332" s="123" t="s">
        <v>624</v>
      </c>
      <c r="Y332" s="125">
        <v>218548354.5059</v>
      </c>
      <c r="Z332" s="125">
        <v>184656474.0715</v>
      </c>
      <c r="AA332" s="125">
        <v>90813053.122899994</v>
      </c>
      <c r="AB332" s="125">
        <v>93843420.948599994</v>
      </c>
      <c r="AC332" s="125">
        <v>35505018.769599997</v>
      </c>
      <c r="AD332" s="125">
        <v>38511804.715700001</v>
      </c>
      <c r="AE332" s="125">
        <v>43715698.667400002</v>
      </c>
      <c r="AF332" s="125">
        <v>40042607.604099996</v>
      </c>
      <c r="AG332" s="125">
        <v>60773224.7491</v>
      </c>
      <c r="AH332" s="125">
        <v>122270110.98720001</v>
      </c>
      <c r="AJ332" s="127"/>
    </row>
    <row r="333" spans="1:36" x14ac:dyDescent="0.25">
      <c r="A333" s="127">
        <v>2002</v>
      </c>
      <c r="B333" s="125" t="s">
        <v>623</v>
      </c>
      <c r="C333" s="125">
        <v>133158365.26279999</v>
      </c>
      <c r="D333" s="125">
        <v>70572969.265100002</v>
      </c>
      <c r="E333" s="125">
        <v>62585395.997699998</v>
      </c>
      <c r="F333" s="125">
        <v>19016386.586300001</v>
      </c>
      <c r="G333" s="125">
        <v>29498383.679299999</v>
      </c>
      <c r="H333" s="125">
        <v>34171296.804300003</v>
      </c>
      <c r="I333" s="125">
        <v>30664239.1098</v>
      </c>
      <c r="J333" s="125">
        <v>19808059.083099999</v>
      </c>
      <c r="K333" s="125">
        <v>94333919.593400002</v>
      </c>
      <c r="L333" s="125"/>
      <c r="M333" s="130">
        <v>38.666989999999998</v>
      </c>
      <c r="N333" s="130">
        <v>41.334879999999998</v>
      </c>
      <c r="O333" s="130">
        <v>35.6586</v>
      </c>
      <c r="P333" s="130">
        <v>31.161770000000001</v>
      </c>
      <c r="Q333" s="130">
        <v>39.870130000000003</v>
      </c>
      <c r="R333" s="130">
        <v>40.580829999999999</v>
      </c>
      <c r="S333" s="130">
        <v>40.914319999999996</v>
      </c>
      <c r="T333" s="130">
        <v>37.299900000000001</v>
      </c>
      <c r="U333" s="130">
        <v>40.466999999999999</v>
      </c>
      <c r="W333" s="123">
        <v>2002</v>
      </c>
      <c r="X333" s="123" t="s">
        <v>623</v>
      </c>
      <c r="Y333" s="125">
        <v>218741298.53670001</v>
      </c>
      <c r="Z333" s="125">
        <v>184776909.27759999</v>
      </c>
      <c r="AA333" s="125">
        <v>90846041.724700004</v>
      </c>
      <c r="AB333" s="125">
        <v>93930867.552900001</v>
      </c>
      <c r="AC333" s="125">
        <v>35482517.657099999</v>
      </c>
      <c r="AD333" s="125">
        <v>38585924.028800003</v>
      </c>
      <c r="AE333" s="125">
        <v>43678041.464100003</v>
      </c>
      <c r="AF333" s="125">
        <v>40059448.5603</v>
      </c>
      <c r="AG333" s="125">
        <v>60935366.826399997</v>
      </c>
      <c r="AH333" s="125">
        <v>122323414.05320001</v>
      </c>
      <c r="AJ333" s="127"/>
    </row>
    <row r="334" spans="1:36" x14ac:dyDescent="0.25">
      <c r="A334" s="127">
        <v>2003</v>
      </c>
      <c r="B334" s="125" t="s">
        <v>633</v>
      </c>
      <c r="C334" s="125">
        <v>131635144.53740001</v>
      </c>
      <c r="D334" s="125">
        <v>69796976.464699998</v>
      </c>
      <c r="E334" s="125">
        <v>61838168.072700001</v>
      </c>
      <c r="F334" s="125">
        <v>18226558.5594</v>
      </c>
      <c r="G334" s="125">
        <v>29163806.110199999</v>
      </c>
      <c r="H334" s="125">
        <v>34039253.115699999</v>
      </c>
      <c r="I334" s="125">
        <v>30367070.831</v>
      </c>
      <c r="J334" s="125">
        <v>19838455.921100002</v>
      </c>
      <c r="K334" s="125">
        <v>93570130.056899995</v>
      </c>
      <c r="L334" s="125"/>
      <c r="M334" s="130">
        <v>38.760869999999997</v>
      </c>
      <c r="N334" s="130">
        <v>41.416930000000001</v>
      </c>
      <c r="O334" s="130">
        <v>35.762970000000003</v>
      </c>
      <c r="P334" s="130">
        <v>30.951830000000001</v>
      </c>
      <c r="Q334" s="130">
        <v>40</v>
      </c>
      <c r="R334" s="130">
        <v>40.670929999999998</v>
      </c>
      <c r="S334" s="130">
        <v>41.150230000000001</v>
      </c>
      <c r="T334" s="130">
        <v>37.179049999999997</v>
      </c>
      <c r="U334" s="130">
        <v>40.617359999999998</v>
      </c>
      <c r="W334" s="123">
        <v>2003</v>
      </c>
      <c r="X334" s="123" t="s">
        <v>633</v>
      </c>
      <c r="Y334" s="125">
        <v>219897097.5271</v>
      </c>
      <c r="Z334" s="125">
        <v>185776203.4082</v>
      </c>
      <c r="AA334" s="125">
        <v>91345319.770099998</v>
      </c>
      <c r="AB334" s="125">
        <v>94430883.638099998</v>
      </c>
      <c r="AC334" s="125">
        <v>35693783.175499998</v>
      </c>
      <c r="AD334" s="125">
        <v>38909978.083499998</v>
      </c>
      <c r="AE334" s="125">
        <v>43862363.876800001</v>
      </c>
      <c r="AF334" s="125">
        <v>40157849.9648</v>
      </c>
      <c r="AG334" s="125">
        <v>61273122.4265</v>
      </c>
      <c r="AH334" s="125">
        <v>122930191.9251</v>
      </c>
      <c r="AJ334" s="129"/>
    </row>
    <row r="335" spans="1:36" x14ac:dyDescent="0.25">
      <c r="A335" s="127">
        <v>2003</v>
      </c>
      <c r="B335" s="125" t="s">
        <v>632</v>
      </c>
      <c r="C335" s="125">
        <v>132310984.4316</v>
      </c>
      <c r="D335" s="125">
        <v>70407512.711899996</v>
      </c>
      <c r="E335" s="125">
        <v>61903471.719700001</v>
      </c>
      <c r="F335" s="125">
        <v>18429598.161600001</v>
      </c>
      <c r="G335" s="125">
        <v>29454276.769699998</v>
      </c>
      <c r="H335" s="125">
        <v>33828718.199100003</v>
      </c>
      <c r="I335" s="125">
        <v>30621199.043499999</v>
      </c>
      <c r="J335" s="125">
        <v>19977192.2577</v>
      </c>
      <c r="K335" s="125">
        <v>93904194.0123</v>
      </c>
      <c r="L335" s="125"/>
      <c r="M335" s="130">
        <v>38.73075</v>
      </c>
      <c r="N335" s="130">
        <v>41.294809999999998</v>
      </c>
      <c r="O335" s="130">
        <v>35.814439999999998</v>
      </c>
      <c r="P335" s="130">
        <v>30.86495</v>
      </c>
      <c r="Q335" s="130">
        <v>39.922420000000002</v>
      </c>
      <c r="R335" s="130">
        <v>40.679569999999998</v>
      </c>
      <c r="S335" s="130">
        <v>41.079500000000003</v>
      </c>
      <c r="T335" s="130">
        <v>37.329940000000001</v>
      </c>
      <c r="U335" s="130">
        <v>40.572490000000002</v>
      </c>
      <c r="W335" s="123">
        <v>2003</v>
      </c>
      <c r="X335" s="123" t="s">
        <v>632</v>
      </c>
      <c r="Y335" s="125">
        <v>220114293.5722</v>
      </c>
      <c r="Z335" s="125">
        <v>185982067.4506</v>
      </c>
      <c r="AA335" s="125">
        <v>91464420.786799997</v>
      </c>
      <c r="AB335" s="125">
        <v>94517646.663800001</v>
      </c>
      <c r="AC335" s="125">
        <v>35740951.171599999</v>
      </c>
      <c r="AD335" s="125">
        <v>38935646.105599999</v>
      </c>
      <c r="AE335" s="125">
        <v>43839448.909100004</v>
      </c>
      <c r="AF335" s="125">
        <v>40214365.958400004</v>
      </c>
      <c r="AG335" s="125">
        <v>61383881.427500002</v>
      </c>
      <c r="AH335" s="125">
        <v>122989460.97310001</v>
      </c>
      <c r="AJ335" s="129"/>
    </row>
    <row r="336" spans="1:36" x14ac:dyDescent="0.25">
      <c r="A336" s="127">
        <v>2003</v>
      </c>
      <c r="B336" s="125" t="s">
        <v>622</v>
      </c>
      <c r="C336" s="125">
        <v>132235839.3932</v>
      </c>
      <c r="D336" s="125">
        <v>70433139.978200004</v>
      </c>
      <c r="E336" s="125">
        <v>61802699.414999999</v>
      </c>
      <c r="F336" s="125">
        <v>18065050.399500001</v>
      </c>
      <c r="G336" s="125">
        <v>29352440.756499998</v>
      </c>
      <c r="H336" s="125">
        <v>33851414.778399996</v>
      </c>
      <c r="I336" s="125">
        <v>30878036.9573</v>
      </c>
      <c r="J336" s="125">
        <v>20088896.501499999</v>
      </c>
      <c r="K336" s="125">
        <v>94081892.492200002</v>
      </c>
      <c r="L336" s="125"/>
      <c r="M336" s="130">
        <v>39.034260000000003</v>
      </c>
      <c r="N336" s="130">
        <v>41.767829999999996</v>
      </c>
      <c r="O336" s="130">
        <v>35.918970000000002</v>
      </c>
      <c r="P336" s="130">
        <v>31.310469999999999</v>
      </c>
      <c r="Q336" s="130">
        <v>40.251539999999999</v>
      </c>
      <c r="R336" s="130">
        <v>40.855289999999997</v>
      </c>
      <c r="S336" s="130">
        <v>41.33907</v>
      </c>
      <c r="T336" s="130">
        <v>37.5901</v>
      </c>
      <c r="U336" s="130">
        <v>40.825699999999998</v>
      </c>
      <c r="W336" s="123">
        <v>2003</v>
      </c>
      <c r="X336" s="123" t="s">
        <v>622</v>
      </c>
      <c r="Y336" s="125">
        <v>220317189.57949999</v>
      </c>
      <c r="Z336" s="125">
        <v>186168826.25659999</v>
      </c>
      <c r="AA336" s="125">
        <v>91565178.805099994</v>
      </c>
      <c r="AB336" s="125">
        <v>94603647.451499999</v>
      </c>
      <c r="AC336" s="125">
        <v>35775684.177900001</v>
      </c>
      <c r="AD336" s="125">
        <v>38953783.091399997</v>
      </c>
      <c r="AE336" s="125">
        <v>43816753.925300002</v>
      </c>
      <c r="AF336" s="125">
        <v>40272075.962300003</v>
      </c>
      <c r="AG336" s="125">
        <v>61498892.422600001</v>
      </c>
      <c r="AH336" s="125">
        <v>123042612.979</v>
      </c>
      <c r="AJ336" s="127"/>
    </row>
    <row r="337" spans="1:36" x14ac:dyDescent="0.25">
      <c r="A337" s="127">
        <v>2003</v>
      </c>
      <c r="B337" s="125" t="s">
        <v>631</v>
      </c>
      <c r="C337" s="125">
        <v>133122587.0324</v>
      </c>
      <c r="D337" s="125">
        <v>71055830.990899995</v>
      </c>
      <c r="E337" s="125">
        <v>62066756.041500002</v>
      </c>
      <c r="F337" s="125">
        <v>18373828.500599999</v>
      </c>
      <c r="G337" s="125">
        <v>29585191.515099999</v>
      </c>
      <c r="H337" s="125">
        <v>34036405.355999999</v>
      </c>
      <c r="I337" s="125">
        <v>30872112.196199998</v>
      </c>
      <c r="J337" s="125">
        <v>20255049.464499999</v>
      </c>
      <c r="K337" s="125">
        <v>94493709.067300007</v>
      </c>
      <c r="L337" s="125"/>
      <c r="M337" s="130">
        <v>39.036900000000003</v>
      </c>
      <c r="N337" s="130">
        <v>41.719549999999998</v>
      </c>
      <c r="O337" s="130">
        <v>35.965710000000001</v>
      </c>
      <c r="P337" s="130">
        <v>31.356200000000001</v>
      </c>
      <c r="Q337" s="130">
        <v>40.31579</v>
      </c>
      <c r="R337" s="130">
        <v>40.937370000000001</v>
      </c>
      <c r="S337" s="130">
        <v>41.20167</v>
      </c>
      <c r="T337" s="130">
        <v>37.643230000000003</v>
      </c>
      <c r="U337" s="130">
        <v>40.82911</v>
      </c>
      <c r="W337" s="123">
        <v>2003</v>
      </c>
      <c r="X337" s="123" t="s">
        <v>631</v>
      </c>
      <c r="Y337" s="125">
        <v>220540178.99110001</v>
      </c>
      <c r="Z337" s="125">
        <v>186375840.00080001</v>
      </c>
      <c r="AA337" s="125">
        <v>91671411.016000003</v>
      </c>
      <c r="AB337" s="125">
        <v>94704428.984799996</v>
      </c>
      <c r="AC337" s="125">
        <v>35814640.9943</v>
      </c>
      <c r="AD337" s="125">
        <v>38973109.998000003</v>
      </c>
      <c r="AE337" s="125">
        <v>43796411.005900003</v>
      </c>
      <c r="AF337" s="125">
        <v>40334157.003899999</v>
      </c>
      <c r="AG337" s="125">
        <v>61621859.989</v>
      </c>
      <c r="AH337" s="125">
        <v>123103678.0078</v>
      </c>
      <c r="AJ337" s="127"/>
    </row>
    <row r="338" spans="1:36" x14ac:dyDescent="0.25">
      <c r="A338" s="127">
        <v>2003</v>
      </c>
      <c r="B338" s="125" t="s">
        <v>630</v>
      </c>
      <c r="C338" s="125">
        <v>133645804.81730001</v>
      </c>
      <c r="D338" s="125">
        <v>71529144.471399993</v>
      </c>
      <c r="E338" s="125">
        <v>62116660.345899999</v>
      </c>
      <c r="F338" s="125">
        <v>18549829.835700002</v>
      </c>
      <c r="G338" s="125">
        <v>29545157.015700001</v>
      </c>
      <c r="H338" s="125">
        <v>34061961.318000004</v>
      </c>
      <c r="I338" s="125">
        <v>31143743.117400002</v>
      </c>
      <c r="J338" s="125">
        <v>20345113.530499998</v>
      </c>
      <c r="K338" s="125">
        <v>94750861.451100007</v>
      </c>
      <c r="L338" s="125"/>
      <c r="M338" s="130">
        <v>39.239829999999998</v>
      </c>
      <c r="N338" s="130">
        <v>41.935380000000002</v>
      </c>
      <c r="O338" s="130">
        <v>36.135840000000002</v>
      </c>
      <c r="P338" s="130">
        <v>32.135260000000002</v>
      </c>
      <c r="Q338" s="130">
        <v>40.486319999999999</v>
      </c>
      <c r="R338" s="130">
        <v>41.016730000000003</v>
      </c>
      <c r="S338" s="130">
        <v>41.230289999999997</v>
      </c>
      <c r="T338" s="130">
        <v>37.885509999999996</v>
      </c>
      <c r="U338" s="130">
        <v>40.921529999999997</v>
      </c>
      <c r="W338" s="123">
        <v>2003</v>
      </c>
      <c r="X338" s="123" t="s">
        <v>630</v>
      </c>
      <c r="Y338" s="125">
        <v>220768273.99810001</v>
      </c>
      <c r="Z338" s="125">
        <v>186576318.01249999</v>
      </c>
      <c r="AA338" s="125">
        <v>91770117.018700004</v>
      </c>
      <c r="AB338" s="125">
        <v>94806200.993799999</v>
      </c>
      <c r="AC338" s="125">
        <v>35846504.013099998</v>
      </c>
      <c r="AD338" s="125">
        <v>38989545.988300003</v>
      </c>
      <c r="AE338" s="125">
        <v>43771539.005400002</v>
      </c>
      <c r="AF338" s="125">
        <v>40404217.003799997</v>
      </c>
      <c r="AG338" s="125">
        <v>61756467.987499997</v>
      </c>
      <c r="AH338" s="125">
        <v>123165301.9975</v>
      </c>
      <c r="AJ338" s="129"/>
    </row>
    <row r="339" spans="1:36" x14ac:dyDescent="0.25">
      <c r="A339" s="127">
        <v>2003</v>
      </c>
      <c r="B339" s="125" t="s">
        <v>629</v>
      </c>
      <c r="C339" s="125">
        <v>131313116.96089999</v>
      </c>
      <c r="D339" s="125">
        <v>71279203.469400004</v>
      </c>
      <c r="E339" s="125">
        <v>60033913.491499998</v>
      </c>
      <c r="F339" s="125">
        <v>19817407.9527</v>
      </c>
      <c r="G339" s="125">
        <v>28993850.702199999</v>
      </c>
      <c r="H339" s="125">
        <v>32879886.793900002</v>
      </c>
      <c r="I339" s="125">
        <v>30025904.638700001</v>
      </c>
      <c r="J339" s="125">
        <v>19596066.873399999</v>
      </c>
      <c r="K339" s="125">
        <v>91899642.134800002</v>
      </c>
      <c r="L339" s="125"/>
      <c r="M339" s="130">
        <v>39.204000000000001</v>
      </c>
      <c r="N339" s="130">
        <v>41.922199999999997</v>
      </c>
      <c r="O339" s="130">
        <v>35.976640000000003</v>
      </c>
      <c r="P339" s="130">
        <v>33.54936</v>
      </c>
      <c r="Q339" s="130">
        <v>40.493960000000001</v>
      </c>
      <c r="R339" s="130">
        <v>40.832099999999997</v>
      </c>
      <c r="S339" s="130">
        <v>41.037840000000003</v>
      </c>
      <c r="T339" s="130">
        <v>37.472279999999998</v>
      </c>
      <c r="U339" s="130">
        <v>40.792639999999999</v>
      </c>
      <c r="W339" s="123">
        <v>2003</v>
      </c>
      <c r="X339" s="123" t="s">
        <v>629</v>
      </c>
      <c r="Y339" s="125">
        <v>221014428.02689999</v>
      </c>
      <c r="Z339" s="125">
        <v>186791676.01640001</v>
      </c>
      <c r="AA339" s="125">
        <v>91876879.000200003</v>
      </c>
      <c r="AB339" s="125">
        <v>94914797.016200006</v>
      </c>
      <c r="AC339" s="125">
        <v>35879994.002400003</v>
      </c>
      <c r="AD339" s="125">
        <v>39008885.003899999</v>
      </c>
      <c r="AE339" s="125">
        <v>43750989.0022</v>
      </c>
      <c r="AF339" s="125">
        <v>40477843.002400003</v>
      </c>
      <c r="AG339" s="125">
        <v>61896717.016000003</v>
      </c>
      <c r="AH339" s="125">
        <v>123237717.00849999</v>
      </c>
      <c r="AJ339" s="129"/>
    </row>
    <row r="340" spans="1:36" x14ac:dyDescent="0.25">
      <c r="A340" s="127">
        <v>2003</v>
      </c>
      <c r="B340" s="125" t="s">
        <v>628</v>
      </c>
      <c r="C340" s="125">
        <v>127624773.30230001</v>
      </c>
      <c r="D340" s="125">
        <v>70212376.863100007</v>
      </c>
      <c r="E340" s="125">
        <v>57412396.439199999</v>
      </c>
      <c r="F340" s="125">
        <v>20257251.8473</v>
      </c>
      <c r="G340" s="125">
        <v>28241410.616500001</v>
      </c>
      <c r="H340" s="125">
        <v>31572977.817200001</v>
      </c>
      <c r="I340" s="125">
        <v>28685970.326000001</v>
      </c>
      <c r="J340" s="125">
        <v>18867162.695300002</v>
      </c>
      <c r="K340" s="125">
        <v>88500358.7597</v>
      </c>
      <c r="L340" s="125"/>
      <c r="M340" s="130">
        <v>39.120170000000002</v>
      </c>
      <c r="N340" s="130">
        <v>41.821289999999998</v>
      </c>
      <c r="O340" s="130">
        <v>35.816839999999999</v>
      </c>
      <c r="P340" s="130">
        <v>33.836820000000003</v>
      </c>
      <c r="Q340" s="130">
        <v>40.484009999999998</v>
      </c>
      <c r="R340" s="130">
        <v>40.80283</v>
      </c>
      <c r="S340" s="130">
        <v>40.833010000000002</v>
      </c>
      <c r="T340" s="130">
        <v>37.331240000000001</v>
      </c>
      <c r="U340" s="130">
        <v>40.71087</v>
      </c>
      <c r="W340" s="123">
        <v>2003</v>
      </c>
      <c r="X340" s="123" t="s">
        <v>628</v>
      </c>
      <c r="Y340" s="125">
        <v>221252222.0007</v>
      </c>
      <c r="Z340" s="125">
        <v>186997846.9973</v>
      </c>
      <c r="AA340" s="125">
        <v>91971962.990899995</v>
      </c>
      <c r="AB340" s="125">
        <v>95025884.006400004</v>
      </c>
      <c r="AC340" s="125">
        <v>35905299.993600003</v>
      </c>
      <c r="AD340" s="125">
        <v>39026244.997699998</v>
      </c>
      <c r="AE340" s="125">
        <v>43729648.013899997</v>
      </c>
      <c r="AF340" s="125">
        <v>40552357.008199997</v>
      </c>
      <c r="AG340" s="125">
        <v>62038671.987300001</v>
      </c>
      <c r="AH340" s="125">
        <v>123308250.01980001</v>
      </c>
      <c r="AJ340" s="127"/>
    </row>
    <row r="341" spans="1:36" x14ac:dyDescent="0.25">
      <c r="A341" s="127">
        <v>2003</v>
      </c>
      <c r="B341" s="125" t="s">
        <v>627</v>
      </c>
      <c r="C341" s="125">
        <v>128899120.1084</v>
      </c>
      <c r="D341" s="125">
        <v>70442654.872099996</v>
      </c>
      <c r="E341" s="125">
        <v>58456465.236299999</v>
      </c>
      <c r="F341" s="125">
        <v>19523218.703600001</v>
      </c>
      <c r="G341" s="125">
        <v>28495555.0077</v>
      </c>
      <c r="H341" s="125">
        <v>32301743.971000001</v>
      </c>
      <c r="I341" s="125">
        <v>29246772.639800001</v>
      </c>
      <c r="J341" s="125">
        <v>19331829.7863</v>
      </c>
      <c r="K341" s="125">
        <v>90044071.618499994</v>
      </c>
      <c r="L341" s="125"/>
      <c r="M341" s="130">
        <v>39.215949999999999</v>
      </c>
      <c r="N341" s="130">
        <v>41.802729999999997</v>
      </c>
      <c r="O341" s="130">
        <v>36.098750000000003</v>
      </c>
      <c r="P341" s="130">
        <v>33.542999999999999</v>
      </c>
      <c r="Q341" s="130">
        <v>40.581780000000002</v>
      </c>
      <c r="R341" s="130">
        <v>40.847799999999999</v>
      </c>
      <c r="S341" s="130">
        <v>41.052250000000001</v>
      </c>
      <c r="T341" s="130">
        <v>37.426990000000004</v>
      </c>
      <c r="U341" s="130">
        <v>40.830019999999998</v>
      </c>
      <c r="W341" s="123">
        <v>2003</v>
      </c>
      <c r="X341" s="123" t="s">
        <v>627</v>
      </c>
      <c r="Y341" s="125">
        <v>221506933.95590001</v>
      </c>
      <c r="Z341" s="125">
        <v>187209521.97060001</v>
      </c>
      <c r="AA341" s="125">
        <v>92077775.990899995</v>
      </c>
      <c r="AB341" s="125">
        <v>95131745.979699999</v>
      </c>
      <c r="AC341" s="125">
        <v>35938385.992899999</v>
      </c>
      <c r="AD341" s="125">
        <v>39047501.996299997</v>
      </c>
      <c r="AE341" s="125">
        <v>43709366.985100001</v>
      </c>
      <c r="AF341" s="125">
        <v>40621003.993500002</v>
      </c>
      <c r="AG341" s="125">
        <v>62190674.9881</v>
      </c>
      <c r="AH341" s="125">
        <v>123377872.97490001</v>
      </c>
      <c r="AJ341" s="127"/>
    </row>
    <row r="342" spans="1:36" x14ac:dyDescent="0.25">
      <c r="A342" s="127">
        <v>2003</v>
      </c>
      <c r="B342" s="125" t="s">
        <v>626</v>
      </c>
      <c r="C342" s="125">
        <v>133579566.9228</v>
      </c>
      <c r="D342" s="125">
        <v>71977230.452500001</v>
      </c>
      <c r="E342" s="125">
        <v>61602336.470299996</v>
      </c>
      <c r="F342" s="125">
        <v>18699310.625799999</v>
      </c>
      <c r="G342" s="125">
        <v>29591424.7212</v>
      </c>
      <c r="H342" s="125">
        <v>33763441.882600002</v>
      </c>
      <c r="I342" s="125">
        <v>30998443.313299999</v>
      </c>
      <c r="J342" s="125">
        <v>20526946.379900001</v>
      </c>
      <c r="K342" s="125">
        <v>94353309.917099997</v>
      </c>
      <c r="L342" s="125"/>
      <c r="M342" s="130">
        <v>39.360120000000002</v>
      </c>
      <c r="N342" s="130">
        <v>42.008459999999999</v>
      </c>
      <c r="O342" s="130">
        <v>36.265749999999997</v>
      </c>
      <c r="P342" s="130">
        <v>31.775790000000001</v>
      </c>
      <c r="Q342" s="130">
        <v>40.530760000000001</v>
      </c>
      <c r="R342" s="130">
        <v>41.542050000000003</v>
      </c>
      <c r="S342" s="130">
        <v>41.38673</v>
      </c>
      <c r="T342" s="130">
        <v>37.932229999999997</v>
      </c>
      <c r="U342" s="130">
        <v>41.173859999999998</v>
      </c>
      <c r="W342" s="123">
        <v>2003</v>
      </c>
      <c r="X342" s="123" t="s">
        <v>626</v>
      </c>
      <c r="Y342" s="125">
        <v>221778712.96529999</v>
      </c>
      <c r="Z342" s="125">
        <v>187436795.97209999</v>
      </c>
      <c r="AA342" s="125">
        <v>92194215.993200004</v>
      </c>
      <c r="AB342" s="125">
        <v>95242579.9789</v>
      </c>
      <c r="AC342" s="125">
        <v>35978779.0075</v>
      </c>
      <c r="AD342" s="125">
        <v>39071907.988700002</v>
      </c>
      <c r="AE342" s="125">
        <v>43691098.996399999</v>
      </c>
      <c r="AF342" s="125">
        <v>40691593.983599998</v>
      </c>
      <c r="AG342" s="125">
        <v>62345332.989100002</v>
      </c>
      <c r="AH342" s="125">
        <v>123454600.96870001</v>
      </c>
      <c r="AJ342" s="129"/>
    </row>
    <row r="343" spans="1:36" x14ac:dyDescent="0.25">
      <c r="A343" s="127">
        <v>2003</v>
      </c>
      <c r="B343" s="125" t="s">
        <v>625</v>
      </c>
      <c r="C343" s="125">
        <v>134387476.2766</v>
      </c>
      <c r="D343" s="125">
        <v>72375607.981099993</v>
      </c>
      <c r="E343" s="125">
        <v>62011868.295500003</v>
      </c>
      <c r="F343" s="125">
        <v>18843412.223700002</v>
      </c>
      <c r="G343" s="125">
        <v>29581242.1745</v>
      </c>
      <c r="H343" s="125">
        <v>33791790.230099998</v>
      </c>
      <c r="I343" s="125">
        <v>31192148.634399999</v>
      </c>
      <c r="J343" s="125">
        <v>20978883.013900001</v>
      </c>
      <c r="K343" s="125">
        <v>94565181.039000005</v>
      </c>
      <c r="L343" s="125"/>
      <c r="M343" s="130">
        <v>38.995170000000002</v>
      </c>
      <c r="N343" s="130">
        <v>41.767609999999998</v>
      </c>
      <c r="O343" s="130">
        <v>35.759390000000003</v>
      </c>
      <c r="P343" s="130">
        <v>31.574750000000002</v>
      </c>
      <c r="Q343" s="130">
        <v>40.435659999999999</v>
      </c>
      <c r="R343" s="130">
        <v>40.725769999999997</v>
      </c>
      <c r="S343" s="130">
        <v>41.109529999999999</v>
      </c>
      <c r="T343" s="130">
        <v>37.697859999999999</v>
      </c>
      <c r="U343" s="130">
        <v>40.761600000000001</v>
      </c>
      <c r="W343" s="123">
        <v>2003</v>
      </c>
      <c r="X343" s="123" t="s">
        <v>625</v>
      </c>
      <c r="Y343" s="125">
        <v>222039150.01249999</v>
      </c>
      <c r="Z343" s="125">
        <v>187654521.00870001</v>
      </c>
      <c r="AA343" s="125">
        <v>92305901.995299995</v>
      </c>
      <c r="AB343" s="125">
        <v>95348619.013400003</v>
      </c>
      <c r="AC343" s="125">
        <v>36017307.9978</v>
      </c>
      <c r="AD343" s="125">
        <v>39094234.998800002</v>
      </c>
      <c r="AE343" s="125">
        <v>43670389.0088</v>
      </c>
      <c r="AF343" s="125">
        <v>40760199.001199998</v>
      </c>
      <c r="AG343" s="125">
        <v>62497019.005900003</v>
      </c>
      <c r="AH343" s="125">
        <v>123524823.0088</v>
      </c>
      <c r="AJ343" s="129"/>
    </row>
    <row r="344" spans="1:36" x14ac:dyDescent="0.25">
      <c r="A344" s="127">
        <v>2003</v>
      </c>
      <c r="B344" s="125" t="s">
        <v>624</v>
      </c>
      <c r="C344" s="125">
        <v>135287235.09189999</v>
      </c>
      <c r="D344" s="125">
        <v>72358624.523599997</v>
      </c>
      <c r="E344" s="125">
        <v>62928610.568300001</v>
      </c>
      <c r="F344" s="125">
        <v>18904639.5361</v>
      </c>
      <c r="G344" s="125">
        <v>29817607.384599999</v>
      </c>
      <c r="H344" s="125">
        <v>34045073.493600003</v>
      </c>
      <c r="I344" s="125">
        <v>31251162.655099999</v>
      </c>
      <c r="J344" s="125">
        <v>21268752.022500001</v>
      </c>
      <c r="K344" s="125">
        <v>95113843.533299997</v>
      </c>
      <c r="L344" s="125"/>
      <c r="M344" s="130">
        <v>38.715240000000001</v>
      </c>
      <c r="N344" s="130">
        <v>41.46266</v>
      </c>
      <c r="O344" s="130">
        <v>35.556109999999997</v>
      </c>
      <c r="P344" s="130">
        <v>31.303080000000001</v>
      </c>
      <c r="Q344" s="130">
        <v>40.095509999999997</v>
      </c>
      <c r="R344" s="130">
        <v>40.741410000000002</v>
      </c>
      <c r="S344" s="130">
        <v>40.807690000000001</v>
      </c>
      <c r="T344" s="130">
        <v>37.050629999999998</v>
      </c>
      <c r="U344" s="130">
        <v>40.560699999999997</v>
      </c>
      <c r="W344" s="123">
        <v>2003</v>
      </c>
      <c r="X344" s="123" t="s">
        <v>624</v>
      </c>
      <c r="Y344" s="125">
        <v>222279394.9955</v>
      </c>
      <c r="Z344" s="125">
        <v>187878651</v>
      </c>
      <c r="AA344" s="125">
        <v>92420359.018600002</v>
      </c>
      <c r="AB344" s="125">
        <v>95458291.981399998</v>
      </c>
      <c r="AC344" s="125">
        <v>36066294.004000001</v>
      </c>
      <c r="AD344" s="125">
        <v>39112154.008500002</v>
      </c>
      <c r="AE344" s="125">
        <v>43662485.9811</v>
      </c>
      <c r="AF344" s="125">
        <v>40836051.0044</v>
      </c>
      <c r="AG344" s="125">
        <v>62602409.997500002</v>
      </c>
      <c r="AH344" s="125">
        <v>123610690.994</v>
      </c>
      <c r="AJ344" s="127"/>
    </row>
    <row r="345" spans="1:36" x14ac:dyDescent="0.25">
      <c r="A345" s="127">
        <v>2003</v>
      </c>
      <c r="B345" s="125" t="s">
        <v>623</v>
      </c>
      <c r="C345" s="125">
        <v>134627371.2775</v>
      </c>
      <c r="D345" s="125">
        <v>72098225.124599993</v>
      </c>
      <c r="E345" s="125">
        <v>62529146.152900003</v>
      </c>
      <c r="F345" s="125">
        <v>18595971.487500001</v>
      </c>
      <c r="G345" s="125">
        <v>29506434.682700001</v>
      </c>
      <c r="H345" s="125">
        <v>33951586.853200004</v>
      </c>
      <c r="I345" s="125">
        <v>31485195.3891</v>
      </c>
      <c r="J345" s="125">
        <v>21088182.864999998</v>
      </c>
      <c r="K345" s="125">
        <v>94943216.924999997</v>
      </c>
      <c r="L345" s="125"/>
      <c r="M345" s="130">
        <v>38.99062</v>
      </c>
      <c r="N345" s="130">
        <v>41.5779</v>
      </c>
      <c r="O345" s="130">
        <v>36.007390000000001</v>
      </c>
      <c r="P345" s="130">
        <v>31.697700000000001</v>
      </c>
      <c r="Q345" s="130">
        <v>40.247900000000001</v>
      </c>
      <c r="R345" s="130">
        <v>40.899039999999999</v>
      </c>
      <c r="S345" s="130">
        <v>41.07311</v>
      </c>
      <c r="T345" s="130">
        <v>37.480730000000001</v>
      </c>
      <c r="U345" s="130">
        <v>40.754399999999997</v>
      </c>
      <c r="W345" s="123">
        <v>2003</v>
      </c>
      <c r="X345" s="123" t="s">
        <v>623</v>
      </c>
      <c r="Y345" s="125">
        <v>222508701.98379001</v>
      </c>
      <c r="Z345" s="125">
        <v>188093572.98859999</v>
      </c>
      <c r="AA345" s="125">
        <v>92530222.010100007</v>
      </c>
      <c r="AB345" s="125">
        <v>95563350.978499994</v>
      </c>
      <c r="AC345" s="125">
        <v>36113496.005400002</v>
      </c>
      <c r="AD345" s="125">
        <v>39128136.971699998</v>
      </c>
      <c r="AE345" s="125">
        <v>43652440.012599997</v>
      </c>
      <c r="AF345" s="125">
        <v>40909923.995099999</v>
      </c>
      <c r="AG345" s="125">
        <v>62704704.998999998</v>
      </c>
      <c r="AH345" s="125">
        <v>123690500.97939999</v>
      </c>
      <c r="AJ345" s="127"/>
    </row>
    <row r="346" spans="1:36" x14ac:dyDescent="0.25">
      <c r="A346" s="127">
        <v>2004</v>
      </c>
      <c r="B346" s="125" t="s">
        <v>633</v>
      </c>
      <c r="C346" s="125">
        <v>132777444.8794</v>
      </c>
      <c r="D346" s="125">
        <v>71091461.751300007</v>
      </c>
      <c r="E346" s="125">
        <v>61685983.1281</v>
      </c>
      <c r="F346" s="125">
        <v>18302827.3495</v>
      </c>
      <c r="G346" s="125">
        <v>29107998.257100001</v>
      </c>
      <c r="H346" s="125">
        <v>33456534.709199999</v>
      </c>
      <c r="I346" s="125">
        <v>31225558.652800001</v>
      </c>
      <c r="J346" s="125">
        <v>20684525.910799999</v>
      </c>
      <c r="K346" s="125">
        <v>93790091.619100004</v>
      </c>
      <c r="L346" s="125"/>
      <c r="M346" s="130">
        <v>38.89434</v>
      </c>
      <c r="N346" s="130">
        <v>41.396070000000002</v>
      </c>
      <c r="O346" s="130">
        <v>36.011159999999997</v>
      </c>
      <c r="P346" s="130">
        <v>31.189769999999999</v>
      </c>
      <c r="Q346" s="130">
        <v>40.277549999999998</v>
      </c>
      <c r="R346" s="130">
        <v>40.650440000000003</v>
      </c>
      <c r="S346" s="130">
        <v>41.1023</v>
      </c>
      <c r="T346" s="130">
        <v>37.591679999999997</v>
      </c>
      <c r="U346" s="130">
        <v>40.68515</v>
      </c>
      <c r="W346" s="123">
        <v>2004</v>
      </c>
      <c r="X346" s="123" t="s">
        <v>633</v>
      </c>
      <c r="Y346" s="125">
        <v>222161120.02360001</v>
      </c>
      <c r="Z346" s="125">
        <v>187692672.3511</v>
      </c>
      <c r="AA346" s="125">
        <v>92462572.013899997</v>
      </c>
      <c r="AB346" s="125">
        <v>95230100.337200001</v>
      </c>
      <c r="AC346" s="125">
        <v>36284568.992899999</v>
      </c>
      <c r="AD346" s="125">
        <v>38847273.996699996</v>
      </c>
      <c r="AE346" s="125">
        <v>43349205.0163</v>
      </c>
      <c r="AF346" s="125">
        <v>40885145.997199997</v>
      </c>
      <c r="AG346" s="125">
        <v>62794926.020499997</v>
      </c>
      <c r="AH346" s="125">
        <v>123081625.01019999</v>
      </c>
      <c r="AJ346" s="129"/>
    </row>
    <row r="347" spans="1:36" x14ac:dyDescent="0.25">
      <c r="A347" s="127">
        <v>2004</v>
      </c>
      <c r="B347" s="125" t="s">
        <v>632</v>
      </c>
      <c r="C347" s="125">
        <v>133275459.4989</v>
      </c>
      <c r="D347" s="125">
        <v>71105154.726099998</v>
      </c>
      <c r="E347" s="125">
        <v>62170304.772799999</v>
      </c>
      <c r="F347" s="125">
        <v>18278781.170899998</v>
      </c>
      <c r="G347" s="125">
        <v>29118860.946400002</v>
      </c>
      <c r="H347" s="125">
        <v>33512609.682999998</v>
      </c>
      <c r="I347" s="125">
        <v>31329324.491300002</v>
      </c>
      <c r="J347" s="125">
        <v>21035883.2073</v>
      </c>
      <c r="K347" s="125">
        <v>93960795.120700002</v>
      </c>
      <c r="L347" s="125"/>
      <c r="M347" s="130">
        <v>38.87321</v>
      </c>
      <c r="N347" s="130">
        <v>41.406860000000002</v>
      </c>
      <c r="O347" s="130">
        <v>35.975430000000003</v>
      </c>
      <c r="P347" s="130">
        <v>30.95166</v>
      </c>
      <c r="Q347" s="130">
        <v>40.123890000000003</v>
      </c>
      <c r="R347" s="130">
        <v>40.657119999999999</v>
      </c>
      <c r="S347" s="130">
        <v>41.224240000000002</v>
      </c>
      <c r="T347" s="130">
        <v>37.681849999999997</v>
      </c>
      <c r="U347" s="130">
        <v>40.680959999999999</v>
      </c>
      <c r="W347" s="123">
        <v>2004</v>
      </c>
      <c r="X347" s="123" t="s">
        <v>632</v>
      </c>
      <c r="Y347" s="125">
        <v>222356525.97150001</v>
      </c>
      <c r="Z347" s="125">
        <v>187879614.9763</v>
      </c>
      <c r="AA347" s="125">
        <v>92559917.991899997</v>
      </c>
      <c r="AB347" s="125">
        <v>95319696.984400004</v>
      </c>
      <c r="AC347" s="125">
        <v>36312597.000699997</v>
      </c>
      <c r="AD347" s="125">
        <v>38868804.987800002</v>
      </c>
      <c r="AE347" s="125">
        <v>43324780.981799997</v>
      </c>
      <c r="AF347" s="125">
        <v>40946948.000799999</v>
      </c>
      <c r="AG347" s="125">
        <v>62903395.000399999</v>
      </c>
      <c r="AH347" s="125">
        <v>123140533.97040001</v>
      </c>
      <c r="AJ347" s="129"/>
    </row>
    <row r="348" spans="1:36" x14ac:dyDescent="0.25">
      <c r="A348" s="127">
        <v>2004</v>
      </c>
      <c r="B348" s="125" t="s">
        <v>622</v>
      </c>
      <c r="C348" s="125">
        <v>133155645.4409</v>
      </c>
      <c r="D348" s="125">
        <v>71238019.401600003</v>
      </c>
      <c r="E348" s="125">
        <v>61917626.039300002</v>
      </c>
      <c r="F348" s="125">
        <v>18121138.689599998</v>
      </c>
      <c r="G348" s="125">
        <v>29251772.531300001</v>
      </c>
      <c r="H348" s="125">
        <v>33435068.756099999</v>
      </c>
      <c r="I348" s="125">
        <v>31207111.350499999</v>
      </c>
      <c r="J348" s="125">
        <v>21140554.113400001</v>
      </c>
      <c r="K348" s="125">
        <v>93893952.637899995</v>
      </c>
      <c r="L348" s="125"/>
      <c r="M348" s="130">
        <v>39.089770000000001</v>
      </c>
      <c r="N348" s="130">
        <v>41.708710000000004</v>
      </c>
      <c r="O348" s="130">
        <v>36.076610000000002</v>
      </c>
      <c r="P348" s="130">
        <v>31.084199999999999</v>
      </c>
      <c r="Q348" s="130">
        <v>40.229399999999998</v>
      </c>
      <c r="R348" s="130">
        <v>41.073590000000003</v>
      </c>
      <c r="S348" s="130">
        <v>41.512390000000003</v>
      </c>
      <c r="T348" s="130">
        <v>37.66133</v>
      </c>
      <c r="U348" s="130">
        <v>40.956429999999997</v>
      </c>
      <c r="W348" s="123">
        <v>2004</v>
      </c>
      <c r="X348" s="123" t="s">
        <v>622</v>
      </c>
      <c r="Y348" s="125">
        <v>222549805.0059</v>
      </c>
      <c r="Z348" s="125">
        <v>188063092.00239</v>
      </c>
      <c r="AA348" s="125">
        <v>92656370.001699999</v>
      </c>
      <c r="AB348" s="125">
        <v>95406722.000699997</v>
      </c>
      <c r="AC348" s="125">
        <v>36340276.002099998</v>
      </c>
      <c r="AD348" s="125">
        <v>38889961.0066</v>
      </c>
      <c r="AE348" s="125">
        <v>43299945.996200003</v>
      </c>
      <c r="AF348" s="125">
        <v>41008363.994599998</v>
      </c>
      <c r="AG348" s="125">
        <v>63011258.006399997</v>
      </c>
      <c r="AH348" s="125">
        <v>123198270.9974</v>
      </c>
      <c r="AJ348" s="127"/>
    </row>
    <row r="349" spans="1:36" x14ac:dyDescent="0.25">
      <c r="A349" s="127">
        <v>2004</v>
      </c>
      <c r="B349" s="125" t="s">
        <v>631</v>
      </c>
      <c r="C349" s="125">
        <v>133098923.52</v>
      </c>
      <c r="D349" s="125">
        <v>71632311.828700006</v>
      </c>
      <c r="E349" s="125">
        <v>61466611.691299997</v>
      </c>
      <c r="F349" s="125">
        <v>18616931.7764</v>
      </c>
      <c r="G349" s="125">
        <v>29288194.903499998</v>
      </c>
      <c r="H349" s="125">
        <v>33354125.199299999</v>
      </c>
      <c r="I349" s="125">
        <v>31009068.669100001</v>
      </c>
      <c r="J349" s="125">
        <v>20830602.971700002</v>
      </c>
      <c r="K349" s="125">
        <v>93651388.771899998</v>
      </c>
      <c r="L349" s="125"/>
      <c r="M349" s="130">
        <v>38.972439999999999</v>
      </c>
      <c r="N349" s="130">
        <v>41.643639999999998</v>
      </c>
      <c r="O349" s="130">
        <v>35.859470000000002</v>
      </c>
      <c r="P349" s="130">
        <v>31.034549999999999</v>
      </c>
      <c r="Q349" s="130">
        <v>40.249360000000003</v>
      </c>
      <c r="R349" s="130">
        <v>40.881070000000001</v>
      </c>
      <c r="S349" s="130">
        <v>41.247779999999999</v>
      </c>
      <c r="T349" s="130">
        <v>37.82817</v>
      </c>
      <c r="U349" s="130">
        <v>40.804929999999999</v>
      </c>
      <c r="W349" s="123">
        <v>2004</v>
      </c>
      <c r="X349" s="123" t="s">
        <v>631</v>
      </c>
      <c r="Y349" s="125">
        <v>222756864.97558999</v>
      </c>
      <c r="Z349" s="125">
        <v>188258225.9973</v>
      </c>
      <c r="AA349" s="125">
        <v>92758658.998600006</v>
      </c>
      <c r="AB349" s="125">
        <v>95499566.998699993</v>
      </c>
      <c r="AC349" s="125">
        <v>36370206.9921</v>
      </c>
      <c r="AD349" s="125">
        <v>38913499.006499998</v>
      </c>
      <c r="AE349" s="125">
        <v>43277596.995800003</v>
      </c>
      <c r="AF349" s="125">
        <v>41072360.000600003</v>
      </c>
      <c r="AG349" s="125">
        <v>63123201.980599999</v>
      </c>
      <c r="AH349" s="125">
        <v>123263456.0029</v>
      </c>
      <c r="AJ349" s="127"/>
    </row>
    <row r="350" spans="1:36" x14ac:dyDescent="0.25">
      <c r="A350" s="127">
        <v>2004</v>
      </c>
      <c r="B350" s="125" t="s">
        <v>630</v>
      </c>
      <c r="C350" s="125">
        <v>135179791.8493</v>
      </c>
      <c r="D350" s="125">
        <v>72429535.246099994</v>
      </c>
      <c r="E350" s="125">
        <v>62750256.603200004</v>
      </c>
      <c r="F350" s="125">
        <v>18837796.882399999</v>
      </c>
      <c r="G350" s="125">
        <v>29672649.767000001</v>
      </c>
      <c r="H350" s="125">
        <v>34063451.881399997</v>
      </c>
      <c r="I350" s="125">
        <v>31372139.469099998</v>
      </c>
      <c r="J350" s="125">
        <v>21233753.849399999</v>
      </c>
      <c r="K350" s="125">
        <v>95108241.117500007</v>
      </c>
      <c r="L350" s="125"/>
      <c r="M350" s="130">
        <v>39.24353</v>
      </c>
      <c r="N350" s="130">
        <v>41.997430000000001</v>
      </c>
      <c r="O350" s="130">
        <v>36.06485</v>
      </c>
      <c r="P350" s="130">
        <v>31.738099999999999</v>
      </c>
      <c r="Q350" s="130">
        <v>40.601619999999997</v>
      </c>
      <c r="R350" s="130">
        <v>41.133130000000001</v>
      </c>
      <c r="S350" s="130">
        <v>41.418210000000002</v>
      </c>
      <c r="T350" s="130">
        <v>37.759920000000001</v>
      </c>
      <c r="U350" s="130">
        <v>41.061340000000001</v>
      </c>
      <c r="W350" s="123">
        <v>2004</v>
      </c>
      <c r="X350" s="123" t="s">
        <v>630</v>
      </c>
      <c r="Y350" s="125">
        <v>222967359.0018</v>
      </c>
      <c r="Z350" s="125">
        <v>188442886.99739999</v>
      </c>
      <c r="AA350" s="125">
        <v>92856575.997799993</v>
      </c>
      <c r="AB350" s="125">
        <v>95586310.999599993</v>
      </c>
      <c r="AC350" s="125">
        <v>36383393.004600003</v>
      </c>
      <c r="AD350" s="125">
        <v>38922535.001400001</v>
      </c>
      <c r="AE350" s="125">
        <v>43255491.988899998</v>
      </c>
      <c r="AF350" s="125">
        <v>41143870.9978</v>
      </c>
      <c r="AG350" s="125">
        <v>63262068.009099998</v>
      </c>
      <c r="AH350" s="125">
        <v>123321897.98810001</v>
      </c>
      <c r="AJ350" s="129"/>
    </row>
    <row r="351" spans="1:36" x14ac:dyDescent="0.25">
      <c r="A351" s="127">
        <v>2004</v>
      </c>
      <c r="B351" s="125" t="s">
        <v>629</v>
      </c>
      <c r="C351" s="125">
        <v>132641999.9418</v>
      </c>
      <c r="D351" s="125">
        <v>72417211.763999999</v>
      </c>
      <c r="E351" s="125">
        <v>60224788.1778</v>
      </c>
      <c r="F351" s="125">
        <v>19946507.555199999</v>
      </c>
      <c r="G351" s="125">
        <v>29311875.810800001</v>
      </c>
      <c r="H351" s="125">
        <v>32738368.251600001</v>
      </c>
      <c r="I351" s="125">
        <v>30279320.599199999</v>
      </c>
      <c r="J351" s="125">
        <v>20365927.725000001</v>
      </c>
      <c r="K351" s="125">
        <v>92329564.661599994</v>
      </c>
      <c r="L351" s="125"/>
      <c r="M351" s="130">
        <v>39.076650000000001</v>
      </c>
      <c r="N351" s="130">
        <v>41.803069999999998</v>
      </c>
      <c r="O351" s="130">
        <v>35.798279999999998</v>
      </c>
      <c r="P351" s="130">
        <v>33.131259999999997</v>
      </c>
      <c r="Q351" s="130">
        <v>40.267670000000003</v>
      </c>
      <c r="R351" s="130">
        <v>40.924439999999997</v>
      </c>
      <c r="S351" s="130">
        <v>40.926299999999998</v>
      </c>
      <c r="T351" s="130">
        <v>37.4651</v>
      </c>
      <c r="U351" s="130">
        <v>40.716549999999998</v>
      </c>
      <c r="W351" s="123">
        <v>2004</v>
      </c>
      <c r="X351" s="123" t="s">
        <v>629</v>
      </c>
      <c r="Y351" s="125">
        <v>223195544.01289999</v>
      </c>
      <c r="Z351" s="125">
        <v>188642434.00999999</v>
      </c>
      <c r="AA351" s="125">
        <v>92961931.006099999</v>
      </c>
      <c r="AB351" s="125">
        <v>95680503.003900006</v>
      </c>
      <c r="AC351" s="125">
        <v>36399481.006499998</v>
      </c>
      <c r="AD351" s="125">
        <v>38934674.995300002</v>
      </c>
      <c r="AE351" s="125">
        <v>43236805.991599999</v>
      </c>
      <c r="AF351" s="125">
        <v>41218600.011699997</v>
      </c>
      <c r="AG351" s="125">
        <v>63405982.007799998</v>
      </c>
      <c r="AH351" s="125">
        <v>123390080.99860001</v>
      </c>
      <c r="AJ351" s="129"/>
    </row>
    <row r="352" spans="1:36" x14ac:dyDescent="0.25">
      <c r="A352" s="127">
        <v>2004</v>
      </c>
      <c r="B352" s="125" t="s">
        <v>628</v>
      </c>
      <c r="C352" s="125">
        <v>130367697.9131</v>
      </c>
      <c r="D352" s="125">
        <v>72149268.241799995</v>
      </c>
      <c r="E352" s="125">
        <v>58218429.671300001</v>
      </c>
      <c r="F352" s="125">
        <v>20668619.4353</v>
      </c>
      <c r="G352" s="125">
        <v>28540474.8024</v>
      </c>
      <c r="H352" s="125">
        <v>31771482.630199999</v>
      </c>
      <c r="I352" s="125">
        <v>29504380.235399999</v>
      </c>
      <c r="J352" s="125">
        <v>19882740.809799999</v>
      </c>
      <c r="K352" s="125">
        <v>89816337.667999998</v>
      </c>
      <c r="L352" s="125"/>
      <c r="M352" s="130">
        <v>39.12059</v>
      </c>
      <c r="N352" s="130">
        <v>41.768830000000001</v>
      </c>
      <c r="O352" s="130">
        <v>35.83867</v>
      </c>
      <c r="P352" s="130">
        <v>33.973399999999998</v>
      </c>
      <c r="Q352" s="130">
        <v>40.431220000000003</v>
      </c>
      <c r="R352" s="130">
        <v>40.810980000000001</v>
      </c>
      <c r="S352" s="130">
        <v>40.963479999999997</v>
      </c>
      <c r="T352" s="130">
        <v>37.154089999999997</v>
      </c>
      <c r="U352" s="130">
        <v>40.740400000000001</v>
      </c>
      <c r="W352" s="123">
        <v>2004</v>
      </c>
      <c r="X352" s="123" t="s">
        <v>628</v>
      </c>
      <c r="Y352" s="125">
        <v>223421695.99439999</v>
      </c>
      <c r="Z352" s="125">
        <v>188840290.9851</v>
      </c>
      <c r="AA352" s="125">
        <v>93066458.011700004</v>
      </c>
      <c r="AB352" s="125">
        <v>95773832.973399997</v>
      </c>
      <c r="AC352" s="125">
        <v>36415172.002300002</v>
      </c>
      <c r="AD352" s="125">
        <v>38946376.001000002</v>
      </c>
      <c r="AE352" s="125">
        <v>43215246.5348</v>
      </c>
      <c r="AF352" s="125">
        <v>41295352.443700001</v>
      </c>
      <c r="AG352" s="125">
        <v>63549549.012599997</v>
      </c>
      <c r="AH352" s="125">
        <v>123456974.9795</v>
      </c>
      <c r="AJ352" s="127"/>
    </row>
    <row r="353" spans="1:36" x14ac:dyDescent="0.25">
      <c r="A353" s="127">
        <v>2004</v>
      </c>
      <c r="B353" s="125" t="s">
        <v>627</v>
      </c>
      <c r="C353" s="125">
        <v>131514746.5854</v>
      </c>
      <c r="D353" s="125">
        <v>72195458.412799999</v>
      </c>
      <c r="E353" s="125">
        <v>59319288.172600001</v>
      </c>
      <c r="F353" s="125">
        <v>19983125.267999999</v>
      </c>
      <c r="G353" s="125">
        <v>28830524.006900001</v>
      </c>
      <c r="H353" s="125">
        <v>32170681.171500001</v>
      </c>
      <c r="I353" s="125">
        <v>30116713.1675</v>
      </c>
      <c r="J353" s="125">
        <v>20413702.971500002</v>
      </c>
      <c r="K353" s="125">
        <v>91117918.345899999</v>
      </c>
      <c r="L353" s="125"/>
      <c r="M353" s="130">
        <v>39.135150000000003</v>
      </c>
      <c r="N353" s="130">
        <v>41.727930000000001</v>
      </c>
      <c r="O353" s="130">
        <v>35.979570000000002</v>
      </c>
      <c r="P353" s="130">
        <v>33.673340000000003</v>
      </c>
      <c r="Q353" s="130">
        <v>40.60324</v>
      </c>
      <c r="R353" s="130">
        <v>40.823430000000002</v>
      </c>
      <c r="S353" s="130">
        <v>40.886989999999997</v>
      </c>
      <c r="T353" s="130">
        <v>37.163200000000003</v>
      </c>
      <c r="U353" s="130">
        <v>40.774769999999997</v>
      </c>
      <c r="W353" s="123">
        <v>2004</v>
      </c>
      <c r="X353" s="123" t="s">
        <v>627</v>
      </c>
      <c r="Y353" s="125">
        <v>223676959.9711</v>
      </c>
      <c r="Z353" s="125">
        <v>189050523.97620001</v>
      </c>
      <c r="AA353" s="125">
        <v>93177847.994599998</v>
      </c>
      <c r="AB353" s="125">
        <v>95872675.981600001</v>
      </c>
      <c r="AC353" s="125">
        <v>36444377.993799999</v>
      </c>
      <c r="AD353" s="125">
        <v>38960388.002800003</v>
      </c>
      <c r="AE353" s="125">
        <v>43189905.193099998</v>
      </c>
      <c r="AF353" s="125">
        <v>41369002.7984</v>
      </c>
      <c r="AG353" s="125">
        <v>63713285.983000003</v>
      </c>
      <c r="AH353" s="125">
        <v>123519295.99429999</v>
      </c>
      <c r="AJ353" s="127"/>
    </row>
    <row r="354" spans="1:36" x14ac:dyDescent="0.25">
      <c r="A354" s="127">
        <v>2004</v>
      </c>
      <c r="B354" s="125" t="s">
        <v>626</v>
      </c>
      <c r="C354" s="125">
        <v>135626202.29170001</v>
      </c>
      <c r="D354" s="125">
        <v>73059298.480000004</v>
      </c>
      <c r="E354" s="125">
        <v>62566903.811700001</v>
      </c>
      <c r="F354" s="125">
        <v>18919332.063900001</v>
      </c>
      <c r="G354" s="125">
        <v>29627480.451200001</v>
      </c>
      <c r="H354" s="125">
        <v>33603033.552199997</v>
      </c>
      <c r="I354" s="125">
        <v>31901095.133699998</v>
      </c>
      <c r="J354" s="125">
        <v>21575261.090700001</v>
      </c>
      <c r="K354" s="125">
        <v>95131609.137099996</v>
      </c>
      <c r="L354" s="125"/>
      <c r="M354" s="130">
        <v>39.147730000000003</v>
      </c>
      <c r="N354" s="130">
        <v>41.85331</v>
      </c>
      <c r="O354" s="130">
        <v>35.988430000000001</v>
      </c>
      <c r="P354" s="130">
        <v>32.192619999999998</v>
      </c>
      <c r="Q354" s="130">
        <v>40.397260000000003</v>
      </c>
      <c r="R354" s="130">
        <v>41.117600000000003</v>
      </c>
      <c r="S354" s="130">
        <v>41.136150000000001</v>
      </c>
      <c r="T354" s="130">
        <v>37.5227</v>
      </c>
      <c r="U354" s="130">
        <v>40.899479999999997</v>
      </c>
      <c r="W354" s="123">
        <v>2004</v>
      </c>
      <c r="X354" s="123" t="s">
        <v>626</v>
      </c>
      <c r="Y354" s="125">
        <v>223941116.02509001</v>
      </c>
      <c r="Z354" s="125">
        <v>189268240.01769999</v>
      </c>
      <c r="AA354" s="125">
        <v>93292978.0141</v>
      </c>
      <c r="AB354" s="125">
        <v>95975262.003600001</v>
      </c>
      <c r="AC354" s="125">
        <v>36475039.001699999</v>
      </c>
      <c r="AD354" s="125">
        <v>38975958.007700004</v>
      </c>
      <c r="AE354" s="125">
        <v>43168521.003700003</v>
      </c>
      <c r="AF354" s="125">
        <v>41442026.004000001</v>
      </c>
      <c r="AG354" s="125">
        <v>63879572.008000001</v>
      </c>
      <c r="AH354" s="125">
        <v>123586505.01540001</v>
      </c>
      <c r="AJ354" s="129"/>
    </row>
    <row r="355" spans="1:36" x14ac:dyDescent="0.25">
      <c r="A355" s="127">
        <v>2004</v>
      </c>
      <c r="B355" s="125" t="s">
        <v>625</v>
      </c>
      <c r="C355" s="125">
        <v>136622625.75729999</v>
      </c>
      <c r="D355" s="125">
        <v>73534063.272300005</v>
      </c>
      <c r="E355" s="125">
        <v>63088562.484999999</v>
      </c>
      <c r="F355" s="125">
        <v>19374657.7487</v>
      </c>
      <c r="G355" s="125">
        <v>29735839.170299999</v>
      </c>
      <c r="H355" s="125">
        <v>33731023.783699997</v>
      </c>
      <c r="I355" s="125">
        <v>31987364.737599999</v>
      </c>
      <c r="J355" s="125">
        <v>21793740.317000002</v>
      </c>
      <c r="K355" s="125">
        <v>95454227.691599995</v>
      </c>
      <c r="L355" s="125"/>
      <c r="M355" s="130">
        <v>38.998139999999999</v>
      </c>
      <c r="N355" s="130">
        <v>41.799199999999999</v>
      </c>
      <c r="O355" s="130">
        <v>35.733310000000003</v>
      </c>
      <c r="P355" s="130">
        <v>31.659050000000001</v>
      </c>
      <c r="Q355" s="130">
        <v>40.221080000000001</v>
      </c>
      <c r="R355" s="130">
        <v>41.006839999999997</v>
      </c>
      <c r="S355" s="130">
        <v>41.388730000000002</v>
      </c>
      <c r="T355" s="130">
        <v>37.236289999999997</v>
      </c>
      <c r="U355" s="130">
        <v>40.890030000000003</v>
      </c>
      <c r="W355" s="123">
        <v>2004</v>
      </c>
      <c r="X355" s="123" t="s">
        <v>625</v>
      </c>
      <c r="Y355" s="125">
        <v>224192120.9921</v>
      </c>
      <c r="Z355" s="125">
        <v>189474873.98710001</v>
      </c>
      <c r="AA355" s="125">
        <v>93402587.989500001</v>
      </c>
      <c r="AB355" s="125">
        <v>96072285.997600004</v>
      </c>
      <c r="AC355" s="125">
        <v>36503509.9965</v>
      </c>
      <c r="AD355" s="125">
        <v>38989131.991800003</v>
      </c>
      <c r="AE355" s="125">
        <v>43142115.008299999</v>
      </c>
      <c r="AF355" s="125">
        <v>41515003.990000002</v>
      </c>
      <c r="AG355" s="125">
        <v>64042360.005500004</v>
      </c>
      <c r="AH355" s="125">
        <v>123646250.9901</v>
      </c>
      <c r="AJ355" s="129"/>
    </row>
    <row r="356" spans="1:36" x14ac:dyDescent="0.25">
      <c r="A356" s="127">
        <v>2004</v>
      </c>
      <c r="B356" s="125" t="s">
        <v>624</v>
      </c>
      <c r="C356" s="125">
        <v>137184765.9463</v>
      </c>
      <c r="D356" s="125">
        <v>73553306.141599998</v>
      </c>
      <c r="E356" s="125">
        <v>63631459.804700002</v>
      </c>
      <c r="F356" s="125">
        <v>19407575.706500001</v>
      </c>
      <c r="G356" s="125">
        <v>29833789.373500001</v>
      </c>
      <c r="H356" s="125">
        <v>33915619.055699997</v>
      </c>
      <c r="I356" s="125">
        <v>32034317.498799998</v>
      </c>
      <c r="J356" s="125">
        <v>21993464.311799999</v>
      </c>
      <c r="K356" s="125">
        <v>95783725.928000003</v>
      </c>
      <c r="L356" s="125"/>
      <c r="M356" s="130">
        <v>38.640430000000002</v>
      </c>
      <c r="N356" s="130">
        <v>41.342089999999999</v>
      </c>
      <c r="O356" s="130">
        <v>35.517499999999998</v>
      </c>
      <c r="P356" s="130">
        <v>31.254989999999999</v>
      </c>
      <c r="Q356" s="130">
        <v>40.098350000000003</v>
      </c>
      <c r="R356" s="130">
        <v>40.722230000000003</v>
      </c>
      <c r="S356" s="130">
        <v>40.802199999999999</v>
      </c>
      <c r="T356" s="130">
        <v>36.820869999999999</v>
      </c>
      <c r="U356" s="130">
        <v>40.554659999999998</v>
      </c>
      <c r="W356" s="123">
        <v>2004</v>
      </c>
      <c r="X356" s="123" t="s">
        <v>624</v>
      </c>
      <c r="Y356" s="125">
        <v>224421816.0237</v>
      </c>
      <c r="Z356" s="125">
        <v>189683896.0167</v>
      </c>
      <c r="AA356" s="125">
        <v>93512755.018199995</v>
      </c>
      <c r="AB356" s="125">
        <v>96171140.998500004</v>
      </c>
      <c r="AC356" s="125">
        <v>36536275.005800001</v>
      </c>
      <c r="AD356" s="125">
        <v>39003019.998199999</v>
      </c>
      <c r="AE356" s="125">
        <v>43130257.006300002</v>
      </c>
      <c r="AF356" s="125">
        <v>41588562.0031</v>
      </c>
      <c r="AG356" s="125">
        <v>64163702.010300003</v>
      </c>
      <c r="AH356" s="125">
        <v>123721839.00759999</v>
      </c>
      <c r="AJ356" s="127"/>
    </row>
    <row r="357" spans="1:36" x14ac:dyDescent="0.25">
      <c r="A357" s="127">
        <v>2004</v>
      </c>
      <c r="B357" s="125" t="s">
        <v>623</v>
      </c>
      <c r="C357" s="125">
        <v>136852027.0077</v>
      </c>
      <c r="D357" s="125">
        <v>72947032.685800001</v>
      </c>
      <c r="E357" s="125">
        <v>63904994.321900003</v>
      </c>
      <c r="F357" s="125">
        <v>19355884.494399998</v>
      </c>
      <c r="G357" s="125">
        <v>29724277.636700001</v>
      </c>
      <c r="H357" s="125">
        <v>33821848.165399998</v>
      </c>
      <c r="I357" s="125">
        <v>31836764.1105</v>
      </c>
      <c r="J357" s="125">
        <v>22113252.600699998</v>
      </c>
      <c r="K357" s="125">
        <v>95382889.912599996</v>
      </c>
      <c r="L357" s="125"/>
      <c r="M357" s="130">
        <v>39.162889999999997</v>
      </c>
      <c r="N357" s="130">
        <v>41.836829999999999</v>
      </c>
      <c r="O357" s="130">
        <v>36.110599999999998</v>
      </c>
      <c r="P357" s="130">
        <v>31.774750000000001</v>
      </c>
      <c r="Q357" s="130">
        <v>40.394280000000002</v>
      </c>
      <c r="R357" s="130">
        <v>41.255690000000001</v>
      </c>
      <c r="S357" s="130">
        <v>41.437469999999998</v>
      </c>
      <c r="T357" s="130">
        <v>37.498910000000002</v>
      </c>
      <c r="U357" s="130">
        <v>41.047919999999998</v>
      </c>
      <c r="W357" s="123">
        <v>2004</v>
      </c>
      <c r="X357" s="123" t="s">
        <v>623</v>
      </c>
      <c r="Y357" s="125">
        <v>224639753.00049999</v>
      </c>
      <c r="Z357" s="125">
        <v>189883023.0079</v>
      </c>
      <c r="AA357" s="125">
        <v>93617976.005999997</v>
      </c>
      <c r="AB357" s="125">
        <v>96265047.001900002</v>
      </c>
      <c r="AC357" s="125">
        <v>36567113.994900003</v>
      </c>
      <c r="AD357" s="125">
        <v>39014853.009099998</v>
      </c>
      <c r="AE357" s="125">
        <v>43116146.0053</v>
      </c>
      <c r="AF357" s="125">
        <v>41659974.988200001</v>
      </c>
      <c r="AG357" s="125">
        <v>64281665.002999999</v>
      </c>
      <c r="AH357" s="125">
        <v>123790974.0026</v>
      </c>
      <c r="AJ357" s="127"/>
    </row>
    <row r="358" spans="1:36" x14ac:dyDescent="0.25">
      <c r="A358" s="127">
        <v>2005</v>
      </c>
      <c r="B358" s="125" t="s">
        <v>633</v>
      </c>
      <c r="C358" s="125">
        <v>134264422.26859999</v>
      </c>
      <c r="D358" s="125">
        <v>71454042.159199998</v>
      </c>
      <c r="E358" s="125">
        <v>62810380.109399997</v>
      </c>
      <c r="F358" s="125">
        <v>18363061.0788</v>
      </c>
      <c r="G358" s="125">
        <v>29464403.365200002</v>
      </c>
      <c r="H358" s="125">
        <v>33403834.039000001</v>
      </c>
      <c r="I358" s="125">
        <v>31492156.511500001</v>
      </c>
      <c r="J358" s="125">
        <v>21540967.274099998</v>
      </c>
      <c r="K358" s="125">
        <v>94360393.915700004</v>
      </c>
      <c r="L358" s="125"/>
      <c r="M358" s="130">
        <v>38.796250000000001</v>
      </c>
      <c r="N358" s="130">
        <v>41.313960000000002</v>
      </c>
      <c r="O358" s="130">
        <v>35.932049999999997</v>
      </c>
      <c r="P358" s="130">
        <v>31.620709999999999</v>
      </c>
      <c r="Q358" s="130">
        <v>39.868040000000001</v>
      </c>
      <c r="R358" s="130">
        <v>40.634779999999999</v>
      </c>
      <c r="S358" s="130">
        <v>40.979489999999998</v>
      </c>
      <c r="T358" s="130">
        <v>37.40428</v>
      </c>
      <c r="U358" s="130">
        <v>40.51041</v>
      </c>
      <c r="W358" s="123">
        <v>2005</v>
      </c>
      <c r="X358" s="123" t="s">
        <v>633</v>
      </c>
      <c r="Y358" s="125">
        <v>224836853.00709999</v>
      </c>
      <c r="Z358" s="125">
        <v>189964956.01069999</v>
      </c>
      <c r="AA358" s="125">
        <v>93660942.006999999</v>
      </c>
      <c r="AB358" s="125">
        <v>96304014.003700003</v>
      </c>
      <c r="AC358" s="125">
        <v>36564869.998499997</v>
      </c>
      <c r="AD358" s="125">
        <v>38964283.000799999</v>
      </c>
      <c r="AE358" s="125">
        <v>43090650.005800001</v>
      </c>
      <c r="AF358" s="125">
        <v>41725995.006300002</v>
      </c>
      <c r="AG358" s="125">
        <v>64491054.995700002</v>
      </c>
      <c r="AH358" s="125">
        <v>123780928.01289999</v>
      </c>
      <c r="AJ358" s="129"/>
    </row>
    <row r="359" spans="1:36" x14ac:dyDescent="0.25">
      <c r="A359" s="127">
        <v>2005</v>
      </c>
      <c r="B359" s="125" t="s">
        <v>632</v>
      </c>
      <c r="C359" s="125">
        <v>135248266.9761</v>
      </c>
      <c r="D359" s="125">
        <v>72051471.251200005</v>
      </c>
      <c r="E359" s="125">
        <v>63196795.7249</v>
      </c>
      <c r="F359" s="125">
        <v>18376304.589600001</v>
      </c>
      <c r="G359" s="125">
        <v>29441702.602600001</v>
      </c>
      <c r="H359" s="125">
        <v>33463609.934500001</v>
      </c>
      <c r="I359" s="125">
        <v>31868749.967</v>
      </c>
      <c r="J359" s="125">
        <v>22097899.882399999</v>
      </c>
      <c r="K359" s="125">
        <v>94774062.504099995</v>
      </c>
      <c r="L359" s="125"/>
      <c r="M359" s="130">
        <v>38.838140000000003</v>
      </c>
      <c r="N359" s="130">
        <v>41.42727</v>
      </c>
      <c r="O359" s="130">
        <v>35.886240000000001</v>
      </c>
      <c r="P359" s="130">
        <v>31.071549999999998</v>
      </c>
      <c r="Q359" s="130">
        <v>39.999879999999997</v>
      </c>
      <c r="R359" s="130">
        <v>40.737929999999999</v>
      </c>
      <c r="S359" s="130">
        <v>41.223820000000003</v>
      </c>
      <c r="T359" s="130">
        <v>37.431429999999999</v>
      </c>
      <c r="U359" s="130">
        <v>40.672040000000003</v>
      </c>
      <c r="W359" s="123">
        <v>2005</v>
      </c>
      <c r="X359" s="123" t="s">
        <v>632</v>
      </c>
      <c r="Y359" s="125">
        <v>225040690.01440001</v>
      </c>
      <c r="Z359" s="125">
        <v>190146160.01050001</v>
      </c>
      <c r="AA359" s="125">
        <v>93756786.003099993</v>
      </c>
      <c r="AB359" s="125">
        <v>96389374.007400006</v>
      </c>
      <c r="AC359" s="125">
        <v>36577498.001500003</v>
      </c>
      <c r="AD359" s="125">
        <v>38977279.002599999</v>
      </c>
      <c r="AE359" s="125">
        <v>43071791.004699998</v>
      </c>
      <c r="AF359" s="125">
        <v>41799553.008699998</v>
      </c>
      <c r="AG359" s="125">
        <v>64614568.9969</v>
      </c>
      <c r="AH359" s="125">
        <v>123848623.016</v>
      </c>
      <c r="AJ359" s="129"/>
    </row>
    <row r="360" spans="1:36" x14ac:dyDescent="0.25">
      <c r="A360" s="127">
        <v>2005</v>
      </c>
      <c r="B360" s="125" t="s">
        <v>622</v>
      </c>
      <c r="C360" s="125">
        <v>135516423.13429999</v>
      </c>
      <c r="D360" s="125">
        <v>72662501.722399995</v>
      </c>
      <c r="E360" s="125">
        <v>62853921.411899999</v>
      </c>
      <c r="F360" s="125">
        <v>18486270.785500001</v>
      </c>
      <c r="G360" s="125">
        <v>29234637.392999999</v>
      </c>
      <c r="H360" s="125">
        <v>33642045.587099999</v>
      </c>
      <c r="I360" s="125">
        <v>32026946.580200002</v>
      </c>
      <c r="J360" s="125">
        <v>22126522.7885</v>
      </c>
      <c r="K360" s="125">
        <v>94903629.560299993</v>
      </c>
      <c r="L360" s="125"/>
      <c r="M360" s="130">
        <v>39.02711</v>
      </c>
      <c r="N360" s="130">
        <v>41.605899999999998</v>
      </c>
      <c r="O360" s="130">
        <v>36.045879999999997</v>
      </c>
      <c r="P360" s="130">
        <v>31.233709999999999</v>
      </c>
      <c r="Q360" s="130">
        <v>40.118400000000001</v>
      </c>
      <c r="R360" s="130">
        <v>40.959949999999999</v>
      </c>
      <c r="S360" s="130">
        <v>41.358829999999998</v>
      </c>
      <c r="T360" s="130">
        <v>37.782649999999997</v>
      </c>
      <c r="U360" s="130">
        <v>40.835320000000003</v>
      </c>
      <c r="W360" s="123">
        <v>2005</v>
      </c>
      <c r="X360" s="123" t="s">
        <v>622</v>
      </c>
      <c r="Y360" s="125">
        <v>225236462.99939999</v>
      </c>
      <c r="Z360" s="125">
        <v>190320598.9971</v>
      </c>
      <c r="AA360" s="125">
        <v>93849248.990799993</v>
      </c>
      <c r="AB360" s="125">
        <v>96471350.006300002</v>
      </c>
      <c r="AC360" s="125">
        <v>36588812.000100002</v>
      </c>
      <c r="AD360" s="125">
        <v>38988875.995899998</v>
      </c>
      <c r="AE360" s="125">
        <v>43051396.995999999</v>
      </c>
      <c r="AF360" s="125">
        <v>41871639.005000003</v>
      </c>
      <c r="AG360" s="125">
        <v>64735739.002400003</v>
      </c>
      <c r="AH360" s="125">
        <v>123911911.99690001</v>
      </c>
      <c r="AJ360" s="127"/>
    </row>
    <row r="361" spans="1:36" x14ac:dyDescent="0.25">
      <c r="A361" s="127">
        <v>2005</v>
      </c>
      <c r="B361" s="125" t="s">
        <v>631</v>
      </c>
      <c r="C361" s="125">
        <v>137319531.62079999</v>
      </c>
      <c r="D361" s="125">
        <v>74031366.712200001</v>
      </c>
      <c r="E361" s="125">
        <v>63288164.908600003</v>
      </c>
      <c r="F361" s="125">
        <v>18918186.798799999</v>
      </c>
      <c r="G361" s="125">
        <v>29588855.544500001</v>
      </c>
      <c r="H361" s="125">
        <v>33915917.711400002</v>
      </c>
      <c r="I361" s="125">
        <v>32336964.673999999</v>
      </c>
      <c r="J361" s="125">
        <v>22559606.892099999</v>
      </c>
      <c r="K361" s="125">
        <v>95841737.929900005</v>
      </c>
      <c r="L361" s="125"/>
      <c r="M361" s="130">
        <v>39.179600000000001</v>
      </c>
      <c r="N361" s="130">
        <v>41.740929999999999</v>
      </c>
      <c r="O361" s="130">
        <v>36.183480000000003</v>
      </c>
      <c r="P361" s="130">
        <v>31.346119999999999</v>
      </c>
      <c r="Q361" s="130">
        <v>40.400069999999999</v>
      </c>
      <c r="R361" s="130">
        <v>41.250979999999998</v>
      </c>
      <c r="S361" s="130">
        <v>41.418570000000003</v>
      </c>
      <c r="T361" s="130">
        <v>37.824449999999999</v>
      </c>
      <c r="U361" s="130">
        <v>41.044829999999997</v>
      </c>
      <c r="W361" s="123">
        <v>2005</v>
      </c>
      <c r="X361" s="123" t="s">
        <v>631</v>
      </c>
      <c r="Y361" s="125">
        <v>225440531.9734</v>
      </c>
      <c r="Z361" s="125">
        <v>190502036.9738</v>
      </c>
      <c r="AA361" s="125">
        <v>93945209.985400006</v>
      </c>
      <c r="AB361" s="125">
        <v>96556826.988399997</v>
      </c>
      <c r="AC361" s="125">
        <v>36601485.992700003</v>
      </c>
      <c r="AD361" s="125">
        <v>39001920.991099998</v>
      </c>
      <c r="AE361" s="125">
        <v>43032588</v>
      </c>
      <c r="AF361" s="125">
        <v>41945247.989500001</v>
      </c>
      <c r="AG361" s="125">
        <v>64859289.000100002</v>
      </c>
      <c r="AH361" s="125">
        <v>123979756.9806</v>
      </c>
      <c r="AJ361" s="127"/>
    </row>
    <row r="362" spans="1:36" x14ac:dyDescent="0.25">
      <c r="A362" s="127">
        <v>2005</v>
      </c>
      <c r="B362" s="125" t="s">
        <v>630</v>
      </c>
      <c r="C362" s="125">
        <v>137872886.51840001</v>
      </c>
      <c r="D362" s="125">
        <v>74413688.485300004</v>
      </c>
      <c r="E362" s="125">
        <v>63459198.033100002</v>
      </c>
      <c r="F362" s="125">
        <v>19053962.563900001</v>
      </c>
      <c r="G362" s="125">
        <v>29866035.293699998</v>
      </c>
      <c r="H362" s="125">
        <v>34028727.629900001</v>
      </c>
      <c r="I362" s="125">
        <v>32384599.783799998</v>
      </c>
      <c r="J362" s="125">
        <v>22539561.247099999</v>
      </c>
      <c r="K362" s="125">
        <v>96279362.707399994</v>
      </c>
      <c r="L362" s="125"/>
      <c r="M362" s="130">
        <v>39.139389999999999</v>
      </c>
      <c r="N362" s="130">
        <v>41.780200000000001</v>
      </c>
      <c r="O362" s="130">
        <v>36.04271</v>
      </c>
      <c r="P362" s="130">
        <v>31.692139999999998</v>
      </c>
      <c r="Q362" s="130">
        <v>40.252540000000003</v>
      </c>
      <c r="R362" s="130">
        <v>41.295920000000002</v>
      </c>
      <c r="S362" s="130">
        <v>41.28201</v>
      </c>
      <c r="T362" s="130">
        <v>37.625709999999998</v>
      </c>
      <c r="U362" s="130">
        <v>40.967579999999998</v>
      </c>
      <c r="W362" s="123">
        <v>2005</v>
      </c>
      <c r="X362" s="123" t="s">
        <v>630</v>
      </c>
      <c r="Y362" s="125">
        <v>225669796.99869001</v>
      </c>
      <c r="Z362" s="125">
        <v>190698407.99880001</v>
      </c>
      <c r="AA362" s="125">
        <v>94049516.011299998</v>
      </c>
      <c r="AB362" s="125">
        <v>96648891.987499997</v>
      </c>
      <c r="AC362" s="125">
        <v>36626586.999899998</v>
      </c>
      <c r="AD362" s="125">
        <v>39023791.004299998</v>
      </c>
      <c r="AE362" s="125">
        <v>43023378.985799998</v>
      </c>
      <c r="AF362" s="125">
        <v>42014114.004100002</v>
      </c>
      <c r="AG362" s="125">
        <v>64981926.004600003</v>
      </c>
      <c r="AH362" s="125">
        <v>124061283.99420001</v>
      </c>
      <c r="AJ362" s="129"/>
    </row>
    <row r="363" spans="1:36" x14ac:dyDescent="0.25">
      <c r="A363" s="127">
        <v>2005</v>
      </c>
      <c r="B363" s="125" t="s">
        <v>629</v>
      </c>
      <c r="C363" s="125">
        <v>135116516.83340001</v>
      </c>
      <c r="D363" s="125">
        <v>74304861.820800006</v>
      </c>
      <c r="E363" s="125">
        <v>60811655.012599997</v>
      </c>
      <c r="F363" s="125">
        <v>20437174.0493</v>
      </c>
      <c r="G363" s="125">
        <v>29116595.359499998</v>
      </c>
      <c r="H363" s="125">
        <v>32783151.739500001</v>
      </c>
      <c r="I363" s="125">
        <v>31036228.559599999</v>
      </c>
      <c r="J363" s="125">
        <v>21743367.125500001</v>
      </c>
      <c r="K363" s="125">
        <v>92935975.658600003</v>
      </c>
      <c r="L363" s="125"/>
      <c r="M363" s="130">
        <v>39.352530000000002</v>
      </c>
      <c r="N363" s="130">
        <v>41.991390000000003</v>
      </c>
      <c r="O363" s="130">
        <v>36.128149999999998</v>
      </c>
      <c r="P363" s="130">
        <v>33.87688</v>
      </c>
      <c r="Q363" s="130">
        <v>40.484349999999999</v>
      </c>
      <c r="R363" s="130">
        <v>41.08287</v>
      </c>
      <c r="S363" s="130">
        <v>41.323749999999997</v>
      </c>
      <c r="T363" s="130">
        <v>37.561030000000002</v>
      </c>
      <c r="U363" s="130">
        <v>40.9758</v>
      </c>
      <c r="W363" s="123">
        <v>2005</v>
      </c>
      <c r="X363" s="123" t="s">
        <v>629</v>
      </c>
      <c r="Y363" s="125">
        <v>225910831.0205</v>
      </c>
      <c r="Z363" s="125">
        <v>190904706.01570001</v>
      </c>
      <c r="AA363" s="125">
        <v>94158785.001300007</v>
      </c>
      <c r="AB363" s="125">
        <v>96745921.014400005</v>
      </c>
      <c r="AC363" s="125">
        <v>36653614.005099997</v>
      </c>
      <c r="AD363" s="125">
        <v>39047710.0101</v>
      </c>
      <c r="AE363" s="125">
        <v>43016411.995800003</v>
      </c>
      <c r="AF363" s="125">
        <v>42085148.0031</v>
      </c>
      <c r="AG363" s="125">
        <v>65107947.006399997</v>
      </c>
      <c r="AH363" s="125">
        <v>124149270.009</v>
      </c>
      <c r="AJ363" s="129"/>
    </row>
    <row r="364" spans="1:36" x14ac:dyDescent="0.25">
      <c r="A364" s="127">
        <v>2005</v>
      </c>
      <c r="B364" s="125" t="s">
        <v>628</v>
      </c>
      <c r="C364" s="125">
        <v>133405940.8945</v>
      </c>
      <c r="D364" s="125">
        <v>73938198.754500002</v>
      </c>
      <c r="E364" s="125">
        <v>59467742.140000001</v>
      </c>
      <c r="F364" s="125">
        <v>21234703.441500001</v>
      </c>
      <c r="G364" s="125">
        <v>28869853.947099999</v>
      </c>
      <c r="H364" s="125">
        <v>31980104.122699998</v>
      </c>
      <c r="I364" s="125">
        <v>30229876.192699999</v>
      </c>
      <c r="J364" s="125">
        <v>21091403.190499999</v>
      </c>
      <c r="K364" s="125">
        <v>91079834.262500003</v>
      </c>
      <c r="L364" s="125"/>
      <c r="M364" s="130">
        <v>39.261200000000002</v>
      </c>
      <c r="N364" s="130">
        <v>41.778939999999999</v>
      </c>
      <c r="O364" s="130">
        <v>36.13082</v>
      </c>
      <c r="P364" s="130">
        <v>34.110030000000002</v>
      </c>
      <c r="Q364" s="130">
        <v>40.28528</v>
      </c>
      <c r="R364" s="130">
        <v>41.088169999999998</v>
      </c>
      <c r="S364" s="130">
        <v>41.18441</v>
      </c>
      <c r="T364" s="130">
        <v>37.51896</v>
      </c>
      <c r="U364" s="130">
        <v>40.86562</v>
      </c>
      <c r="W364" s="123">
        <v>2005</v>
      </c>
      <c r="X364" s="123" t="s">
        <v>628</v>
      </c>
      <c r="Y364" s="125">
        <v>226152817.998</v>
      </c>
      <c r="Z364" s="125">
        <v>191111813.00749999</v>
      </c>
      <c r="AA364" s="125">
        <v>94268460.024299994</v>
      </c>
      <c r="AB364" s="125">
        <v>96843352.983199999</v>
      </c>
      <c r="AC364" s="125">
        <v>36680797.004100002</v>
      </c>
      <c r="AD364" s="125">
        <v>39071800.0075</v>
      </c>
      <c r="AE364" s="125">
        <v>43009630.999300003</v>
      </c>
      <c r="AF364" s="125">
        <v>42156352.985699996</v>
      </c>
      <c r="AG364" s="125">
        <v>65234237.001400001</v>
      </c>
      <c r="AH364" s="125">
        <v>124237783.99250001</v>
      </c>
      <c r="AJ364" s="127"/>
    </row>
    <row r="365" spans="1:36" x14ac:dyDescent="0.25">
      <c r="A365" s="127">
        <v>2005</v>
      </c>
      <c r="B365" s="125" t="s">
        <v>627</v>
      </c>
      <c r="C365" s="125">
        <v>134371454.91229999</v>
      </c>
      <c r="D365" s="125">
        <v>74008741.767900005</v>
      </c>
      <c r="E365" s="125">
        <v>60362713.144400001</v>
      </c>
      <c r="F365" s="125">
        <v>20272988.988499999</v>
      </c>
      <c r="G365" s="125">
        <v>29143872.1096</v>
      </c>
      <c r="H365" s="125">
        <v>32229276.592799999</v>
      </c>
      <c r="I365" s="125">
        <v>30948729.9802</v>
      </c>
      <c r="J365" s="125">
        <v>21776587.2412</v>
      </c>
      <c r="K365" s="125">
        <v>92321878.682600006</v>
      </c>
      <c r="L365" s="125"/>
      <c r="M365" s="130">
        <v>39.312339999999999</v>
      </c>
      <c r="N365" s="130">
        <v>41.80471</v>
      </c>
      <c r="O365" s="130">
        <v>36.256540000000001</v>
      </c>
      <c r="P365" s="130">
        <v>33.873449999999998</v>
      </c>
      <c r="Q365" s="130">
        <v>40.420279999999998</v>
      </c>
      <c r="R365" s="130">
        <v>41.024880000000003</v>
      </c>
      <c r="S365" s="130">
        <v>41.164369999999998</v>
      </c>
      <c r="T365" s="130">
        <v>37.726300000000002</v>
      </c>
      <c r="U365" s="130">
        <v>40.880780000000001</v>
      </c>
      <c r="W365" s="123">
        <v>2005</v>
      </c>
      <c r="X365" s="123" t="s">
        <v>627</v>
      </c>
      <c r="Y365" s="125">
        <v>226421191.00279999</v>
      </c>
      <c r="Z365" s="125">
        <v>191328185.00330001</v>
      </c>
      <c r="AA365" s="125">
        <v>94383496.018099993</v>
      </c>
      <c r="AB365" s="125">
        <v>96944688.985200003</v>
      </c>
      <c r="AC365" s="125">
        <v>36707413.998800002</v>
      </c>
      <c r="AD365" s="125">
        <v>39094595.995099999</v>
      </c>
      <c r="AE365" s="125">
        <v>42988632.004199997</v>
      </c>
      <c r="AF365" s="125">
        <v>42234830.010399997</v>
      </c>
      <c r="AG365" s="125">
        <v>65395718.9943</v>
      </c>
      <c r="AH365" s="125">
        <v>124318058.0097</v>
      </c>
      <c r="AJ365" s="127"/>
    </row>
    <row r="366" spans="1:36" x14ac:dyDescent="0.25">
      <c r="A366" s="127">
        <v>2005</v>
      </c>
      <c r="B366" s="125" t="s">
        <v>626</v>
      </c>
      <c r="C366" s="125">
        <v>138408301.68619999</v>
      </c>
      <c r="D366" s="125">
        <v>74560437.174799994</v>
      </c>
      <c r="E366" s="125">
        <v>63847864.511399999</v>
      </c>
      <c r="F366" s="125">
        <v>19196658.604899999</v>
      </c>
      <c r="G366" s="125">
        <v>29968265.106199998</v>
      </c>
      <c r="H366" s="125">
        <v>34019639.013300002</v>
      </c>
      <c r="I366" s="125">
        <v>32372001.611699998</v>
      </c>
      <c r="J366" s="125">
        <v>22851737.350099999</v>
      </c>
      <c r="K366" s="125">
        <v>96359905.731199995</v>
      </c>
      <c r="L366" s="125"/>
      <c r="M366" s="130">
        <v>39.53642</v>
      </c>
      <c r="N366" s="130">
        <v>42.209290000000003</v>
      </c>
      <c r="O366" s="130">
        <v>36.41507</v>
      </c>
      <c r="P366" s="130">
        <v>32.163820000000001</v>
      </c>
      <c r="Q366" s="130">
        <v>40.784379999999999</v>
      </c>
      <c r="R366" s="130">
        <v>41.355559999999997</v>
      </c>
      <c r="S366" s="130">
        <v>41.81053</v>
      </c>
      <c r="T366" s="130">
        <v>38.163460000000001</v>
      </c>
      <c r="U366" s="130">
        <v>41.330770000000001</v>
      </c>
      <c r="W366" s="123">
        <v>2005</v>
      </c>
      <c r="X366" s="123" t="s">
        <v>626</v>
      </c>
      <c r="Y366" s="125">
        <v>226692937.05249</v>
      </c>
      <c r="Z366" s="125">
        <v>191547407.0487</v>
      </c>
      <c r="AA366" s="125">
        <v>94499957.016499996</v>
      </c>
      <c r="AB366" s="125">
        <v>97047450.032199994</v>
      </c>
      <c r="AC366" s="125">
        <v>36734583.004600003</v>
      </c>
      <c r="AD366" s="125">
        <v>39117979.014600001</v>
      </c>
      <c r="AE366" s="125">
        <v>42968276.017499998</v>
      </c>
      <c r="AF366" s="125">
        <v>42309969.591200002</v>
      </c>
      <c r="AG366" s="125">
        <v>65562129.424599998</v>
      </c>
      <c r="AH366" s="125">
        <v>124396224.6233</v>
      </c>
      <c r="AJ366" s="129"/>
    </row>
    <row r="367" spans="1:36" x14ac:dyDescent="0.25">
      <c r="A367" s="127">
        <v>2005</v>
      </c>
      <c r="B367" s="125" t="s">
        <v>625</v>
      </c>
      <c r="C367" s="125">
        <v>139520380.04300001</v>
      </c>
      <c r="D367" s="125">
        <v>75151398.918899998</v>
      </c>
      <c r="E367" s="125">
        <v>64368981.1241</v>
      </c>
      <c r="F367" s="125">
        <v>19582504.342500001</v>
      </c>
      <c r="G367" s="125">
        <v>30226244.817600001</v>
      </c>
      <c r="H367" s="125">
        <v>33847876.946599998</v>
      </c>
      <c r="I367" s="125">
        <v>32616514.801899999</v>
      </c>
      <c r="J367" s="125">
        <v>23247239.134399999</v>
      </c>
      <c r="K367" s="125">
        <v>96690636.566100001</v>
      </c>
      <c r="L367" s="125"/>
      <c r="M367" s="130">
        <v>39.089840000000002</v>
      </c>
      <c r="N367" s="130">
        <v>41.812649999999998</v>
      </c>
      <c r="O367" s="130">
        <v>35.910919999999997</v>
      </c>
      <c r="P367" s="130">
        <v>31.62725</v>
      </c>
      <c r="Q367" s="130">
        <v>40.503749999999997</v>
      </c>
      <c r="R367" s="130">
        <v>40.964210000000001</v>
      </c>
      <c r="S367" s="130">
        <v>41.303959999999996</v>
      </c>
      <c r="T367" s="130">
        <v>37.702069999999999</v>
      </c>
      <c r="U367" s="130">
        <v>40.93488</v>
      </c>
      <c r="W367" s="123">
        <v>2005</v>
      </c>
      <c r="X367" s="123" t="s">
        <v>625</v>
      </c>
      <c r="Y367" s="125">
        <v>226958880.98199999</v>
      </c>
      <c r="Z367" s="125">
        <v>191761749.993</v>
      </c>
      <c r="AA367" s="125">
        <v>94613978.995100006</v>
      </c>
      <c r="AB367" s="125">
        <v>97147770.997899994</v>
      </c>
      <c r="AC367" s="125">
        <v>36760806.991400003</v>
      </c>
      <c r="AD367" s="125">
        <v>39140358.000699997</v>
      </c>
      <c r="AE367" s="125">
        <v>42946820.991899997</v>
      </c>
      <c r="AF367" s="125">
        <v>42391958.000600003</v>
      </c>
      <c r="AG367" s="125">
        <v>65718936.997400001</v>
      </c>
      <c r="AH367" s="125">
        <v>124479136.9932</v>
      </c>
      <c r="AJ367" s="129"/>
    </row>
    <row r="368" spans="1:36" x14ac:dyDescent="0.25">
      <c r="A368" s="127">
        <v>2005</v>
      </c>
      <c r="B368" s="125" t="s">
        <v>624</v>
      </c>
      <c r="C368" s="125">
        <v>139284180.69479999</v>
      </c>
      <c r="D368" s="125">
        <v>74790328.215200007</v>
      </c>
      <c r="E368" s="125">
        <v>64493852.479599997</v>
      </c>
      <c r="F368" s="125">
        <v>19467198.022500001</v>
      </c>
      <c r="G368" s="125">
        <v>30257734.3473</v>
      </c>
      <c r="H368" s="125">
        <v>33690195.198399998</v>
      </c>
      <c r="I368" s="125">
        <v>32673805.273400001</v>
      </c>
      <c r="J368" s="125">
        <v>23195247.8532</v>
      </c>
      <c r="K368" s="125">
        <v>96621734.819100007</v>
      </c>
      <c r="L368" s="125"/>
      <c r="M368" s="130">
        <v>38.86009</v>
      </c>
      <c r="N368" s="130">
        <v>41.598739999999999</v>
      </c>
      <c r="O368" s="130">
        <v>35.68421</v>
      </c>
      <c r="P368" s="130">
        <v>31.497479999999999</v>
      </c>
      <c r="Q368" s="130">
        <v>40.179020000000001</v>
      </c>
      <c r="R368" s="130">
        <v>40.780850000000001</v>
      </c>
      <c r="S368" s="130">
        <v>41.14714</v>
      </c>
      <c r="T368" s="130">
        <v>37.307369999999999</v>
      </c>
      <c r="U368" s="130">
        <v>40.716250000000002</v>
      </c>
      <c r="W368" s="123">
        <v>2005</v>
      </c>
      <c r="X368" s="123" t="s">
        <v>624</v>
      </c>
      <c r="Y368" s="125">
        <v>227203625.98249999</v>
      </c>
      <c r="Z368" s="125">
        <v>191979168.97889999</v>
      </c>
      <c r="AA368" s="125">
        <v>94728721.986300007</v>
      </c>
      <c r="AB368" s="125">
        <v>97250446.992599994</v>
      </c>
      <c r="AC368" s="125">
        <v>36784412.006800003</v>
      </c>
      <c r="AD368" s="125">
        <v>39159856.993000001</v>
      </c>
      <c r="AE368" s="125">
        <v>42937596.983099997</v>
      </c>
      <c r="AF368" s="125">
        <v>42467182</v>
      </c>
      <c r="AG368" s="125">
        <v>65854577.999600001</v>
      </c>
      <c r="AH368" s="125">
        <v>124564635.9761</v>
      </c>
      <c r="AJ368" s="127"/>
    </row>
    <row r="369" spans="1:36" x14ac:dyDescent="0.25">
      <c r="A369" s="127">
        <v>2005</v>
      </c>
      <c r="B369" s="125" t="s">
        <v>623</v>
      </c>
      <c r="C369" s="125">
        <v>138834748.80129999</v>
      </c>
      <c r="D369" s="125">
        <v>74295517.183799997</v>
      </c>
      <c r="E369" s="125">
        <v>64539231.6175</v>
      </c>
      <c r="F369" s="125">
        <v>19252012.2392</v>
      </c>
      <c r="G369" s="125">
        <v>29922445.5134</v>
      </c>
      <c r="H369" s="125">
        <v>33761671.571199998</v>
      </c>
      <c r="I369" s="125">
        <v>32711621.957199998</v>
      </c>
      <c r="J369" s="125">
        <v>23186997.520300001</v>
      </c>
      <c r="K369" s="125">
        <v>96395739.041800007</v>
      </c>
      <c r="L369" s="125"/>
      <c r="M369" s="130">
        <v>39.148350000000001</v>
      </c>
      <c r="N369" s="130">
        <v>41.752459999999999</v>
      </c>
      <c r="O369" s="130">
        <v>36.150579999999998</v>
      </c>
      <c r="P369" s="130">
        <v>31.76698</v>
      </c>
      <c r="Q369" s="130">
        <v>40.395650000000003</v>
      </c>
      <c r="R369" s="130">
        <v>40.907850000000003</v>
      </c>
      <c r="S369" s="130">
        <v>41.426600000000001</v>
      </c>
      <c r="T369" s="130">
        <v>37.89141</v>
      </c>
      <c r="U369" s="130">
        <v>40.924889999999998</v>
      </c>
      <c r="W369" s="123">
        <v>2005</v>
      </c>
      <c r="X369" s="123" t="s">
        <v>623</v>
      </c>
      <c r="Y369" s="125">
        <v>227424502.9558</v>
      </c>
      <c r="Z369" s="125">
        <v>192176515.9578</v>
      </c>
      <c r="AA369" s="125">
        <v>94833427.000100002</v>
      </c>
      <c r="AB369" s="125">
        <v>97343088.957699999</v>
      </c>
      <c r="AC369" s="125">
        <v>36804132.987999998</v>
      </c>
      <c r="AD369" s="125">
        <v>39175218.988600001</v>
      </c>
      <c r="AE369" s="125">
        <v>42923879.000100002</v>
      </c>
      <c r="AF369" s="125">
        <v>42538009.986699998</v>
      </c>
      <c r="AG369" s="125">
        <v>65983261.992399998</v>
      </c>
      <c r="AH369" s="125">
        <v>124637107.9754</v>
      </c>
      <c r="AJ369" s="127"/>
    </row>
    <row r="370" spans="1:36" x14ac:dyDescent="0.25">
      <c r="A370" s="127">
        <v>2006</v>
      </c>
      <c r="B370" s="125" t="s">
        <v>633</v>
      </c>
      <c r="C370" s="125">
        <v>136899546.11140001</v>
      </c>
      <c r="D370" s="125">
        <v>73612182.975299999</v>
      </c>
      <c r="E370" s="125">
        <v>63287363.136100002</v>
      </c>
      <c r="F370" s="125">
        <v>18525336.241999999</v>
      </c>
      <c r="G370" s="125">
        <v>29424637.8114</v>
      </c>
      <c r="H370" s="125">
        <v>33385147.032099999</v>
      </c>
      <c r="I370" s="125">
        <v>32649299.682399999</v>
      </c>
      <c r="J370" s="125">
        <v>22915125.343499999</v>
      </c>
      <c r="K370" s="125">
        <v>95459084.525900006</v>
      </c>
      <c r="L370" s="125"/>
      <c r="M370" s="130">
        <v>38.999360000000003</v>
      </c>
      <c r="N370" s="130">
        <v>41.443040000000003</v>
      </c>
      <c r="O370" s="130">
        <v>36.15701</v>
      </c>
      <c r="P370" s="130">
        <v>31.390840000000001</v>
      </c>
      <c r="Q370" s="130">
        <v>40.11063</v>
      </c>
      <c r="R370" s="130">
        <v>40.878169999999997</v>
      </c>
      <c r="S370" s="130">
        <v>41.374659999999999</v>
      </c>
      <c r="T370" s="130">
        <v>37.601799999999997</v>
      </c>
      <c r="U370" s="130">
        <v>40.811399999999999</v>
      </c>
      <c r="W370" s="123">
        <v>2006</v>
      </c>
      <c r="X370" s="123" t="s">
        <v>633</v>
      </c>
      <c r="Y370" s="125">
        <v>227553060.98899999</v>
      </c>
      <c r="Z370" s="125">
        <v>192159403.99520001</v>
      </c>
      <c r="AA370" s="125">
        <v>94839501.002599999</v>
      </c>
      <c r="AB370" s="125">
        <v>97319902.992599994</v>
      </c>
      <c r="AC370" s="125">
        <v>36761068.993699998</v>
      </c>
      <c r="AD370" s="125">
        <v>39090490.993900001</v>
      </c>
      <c r="AE370" s="125">
        <v>42869083.9903</v>
      </c>
      <c r="AF370" s="125">
        <v>42593846.001000002</v>
      </c>
      <c r="AG370" s="125">
        <v>66238571.0101</v>
      </c>
      <c r="AH370" s="125">
        <v>124553420.9852</v>
      </c>
      <c r="AJ370" s="129"/>
    </row>
    <row r="371" spans="1:36" x14ac:dyDescent="0.25">
      <c r="A371" s="127">
        <v>2006</v>
      </c>
      <c r="B371" s="125" t="s">
        <v>632</v>
      </c>
      <c r="C371" s="125">
        <v>137639947.75549999</v>
      </c>
      <c r="D371" s="125">
        <v>73689518.6752</v>
      </c>
      <c r="E371" s="125">
        <v>63950429.080300003</v>
      </c>
      <c r="F371" s="125">
        <v>18855929.770599999</v>
      </c>
      <c r="G371" s="125">
        <v>29534280.614399999</v>
      </c>
      <c r="H371" s="125">
        <v>33472752.513700001</v>
      </c>
      <c r="I371" s="125">
        <v>32752898.638300002</v>
      </c>
      <c r="J371" s="125">
        <v>23024086.218499999</v>
      </c>
      <c r="K371" s="125">
        <v>95759931.766399994</v>
      </c>
      <c r="L371" s="125"/>
      <c r="M371" s="130">
        <v>38.946860000000001</v>
      </c>
      <c r="N371" s="130">
        <v>41.46246</v>
      </c>
      <c r="O371" s="130">
        <v>36.048160000000003</v>
      </c>
      <c r="P371" s="130">
        <v>31.012560000000001</v>
      </c>
      <c r="Q371" s="130">
        <v>39.865369999999999</v>
      </c>
      <c r="R371" s="130">
        <v>40.947780000000002</v>
      </c>
      <c r="S371" s="130">
        <v>41.384030000000003</v>
      </c>
      <c r="T371" s="130">
        <v>37.890610000000002</v>
      </c>
      <c r="U371" s="130">
        <v>40.763150000000003</v>
      </c>
      <c r="W371" s="123">
        <v>2006</v>
      </c>
      <c r="X371" s="123" t="s">
        <v>632</v>
      </c>
      <c r="Y371" s="125">
        <v>227763491.98710001</v>
      </c>
      <c r="Z371" s="125">
        <v>192343563.9894</v>
      </c>
      <c r="AA371" s="125">
        <v>94936975.996299997</v>
      </c>
      <c r="AB371" s="125">
        <v>97406587.993100002</v>
      </c>
      <c r="AC371" s="125">
        <v>36791121.002400003</v>
      </c>
      <c r="AD371" s="125">
        <v>39109476.012900002</v>
      </c>
      <c r="AE371" s="125">
        <v>42853222.993799999</v>
      </c>
      <c r="AF371" s="125">
        <v>42651688.9877</v>
      </c>
      <c r="AG371" s="125">
        <v>66357982.9903</v>
      </c>
      <c r="AH371" s="125">
        <v>124614387.99439999</v>
      </c>
      <c r="AJ371" s="129"/>
    </row>
    <row r="372" spans="1:36" x14ac:dyDescent="0.25">
      <c r="A372" s="127">
        <v>2006</v>
      </c>
      <c r="B372" s="125" t="s">
        <v>622</v>
      </c>
      <c r="C372" s="125">
        <v>137426471.01539999</v>
      </c>
      <c r="D372" s="125">
        <v>74331204.359200001</v>
      </c>
      <c r="E372" s="125">
        <v>63095266.656199999</v>
      </c>
      <c r="F372" s="125">
        <v>18693850.572999999</v>
      </c>
      <c r="G372" s="125">
        <v>29576419.357000001</v>
      </c>
      <c r="H372" s="125">
        <v>33401403.949700002</v>
      </c>
      <c r="I372" s="125">
        <v>32577369.712200001</v>
      </c>
      <c r="J372" s="125">
        <v>23177427.423500001</v>
      </c>
      <c r="K372" s="125">
        <v>95555193.018900007</v>
      </c>
      <c r="L372" s="125"/>
      <c r="M372" s="130">
        <v>39.078220000000002</v>
      </c>
      <c r="N372" s="130">
        <v>41.574249999999999</v>
      </c>
      <c r="O372" s="130">
        <v>36.137700000000002</v>
      </c>
      <c r="P372" s="130">
        <v>31.469570000000001</v>
      </c>
      <c r="Q372" s="130">
        <v>40.372839999999997</v>
      </c>
      <c r="R372" s="130">
        <v>40.762369999999997</v>
      </c>
      <c r="S372" s="130">
        <v>41.373710000000003</v>
      </c>
      <c r="T372" s="130">
        <v>37.909460000000003</v>
      </c>
      <c r="U372" s="130">
        <v>40.85022</v>
      </c>
      <c r="W372" s="123">
        <v>2006</v>
      </c>
      <c r="X372" s="123" t="s">
        <v>622</v>
      </c>
      <c r="Y372" s="125">
        <v>227974724.01589999</v>
      </c>
      <c r="Z372" s="125">
        <v>192528400.00909999</v>
      </c>
      <c r="AA372" s="125">
        <v>95034790.006200001</v>
      </c>
      <c r="AB372" s="125">
        <v>97493610.002900004</v>
      </c>
      <c r="AC372" s="125">
        <v>36821303.979199998</v>
      </c>
      <c r="AD372" s="125">
        <v>39128600.001800001</v>
      </c>
      <c r="AE372" s="125">
        <v>42837512.022799999</v>
      </c>
      <c r="AF372" s="125">
        <v>42709681.004500002</v>
      </c>
      <c r="AG372" s="125">
        <v>66477627.007600002</v>
      </c>
      <c r="AH372" s="125">
        <v>124675793.0291</v>
      </c>
      <c r="AJ372" s="127"/>
    </row>
    <row r="373" spans="1:36" x14ac:dyDescent="0.25">
      <c r="A373" s="127">
        <v>2006</v>
      </c>
      <c r="B373" s="125" t="s">
        <v>631</v>
      </c>
      <c r="C373" s="125">
        <v>137913046.30680001</v>
      </c>
      <c r="D373" s="125">
        <v>74799721.475099996</v>
      </c>
      <c r="E373" s="125">
        <v>63113324.831699997</v>
      </c>
      <c r="F373" s="125">
        <v>18839031.549600001</v>
      </c>
      <c r="G373" s="125">
        <v>29849764.502999999</v>
      </c>
      <c r="H373" s="125">
        <v>33124528.581700001</v>
      </c>
      <c r="I373" s="125">
        <v>32610204.179299999</v>
      </c>
      <c r="J373" s="125">
        <v>23489517.4932</v>
      </c>
      <c r="K373" s="125">
        <v>95584497.263999999</v>
      </c>
      <c r="L373" s="125"/>
      <c r="M373" s="130">
        <v>38.62726</v>
      </c>
      <c r="N373" s="130">
        <v>41.241160000000001</v>
      </c>
      <c r="O373" s="130">
        <v>35.529359999999997</v>
      </c>
      <c r="P373" s="130">
        <v>31.288779999999999</v>
      </c>
      <c r="Q373" s="130">
        <v>39.937510000000003</v>
      </c>
      <c r="R373" s="130">
        <v>40.513080000000002</v>
      </c>
      <c r="S373" s="130">
        <v>40.660179999999997</v>
      </c>
      <c r="T373" s="130">
        <v>37.366199999999999</v>
      </c>
      <c r="U373" s="130">
        <v>40.38353</v>
      </c>
      <c r="W373" s="123">
        <v>2006</v>
      </c>
      <c r="X373" s="123" t="s">
        <v>631</v>
      </c>
      <c r="Y373" s="125">
        <v>228199116.9928</v>
      </c>
      <c r="Z373" s="125">
        <v>192724313.98859999</v>
      </c>
      <c r="AA373" s="125">
        <v>95138144.993300006</v>
      </c>
      <c r="AB373" s="125">
        <v>97586168.995299995</v>
      </c>
      <c r="AC373" s="125">
        <v>36853623.998400003</v>
      </c>
      <c r="AD373" s="125">
        <v>39150001.006300002</v>
      </c>
      <c r="AE373" s="125">
        <v>42824271.996600002</v>
      </c>
      <c r="AF373" s="125">
        <v>42770104.984700002</v>
      </c>
      <c r="AG373" s="125">
        <v>66601115.006800003</v>
      </c>
      <c r="AH373" s="125">
        <v>124744377.9876</v>
      </c>
      <c r="AJ373" s="127"/>
    </row>
    <row r="374" spans="1:36" x14ac:dyDescent="0.25">
      <c r="A374" s="127">
        <v>2006</v>
      </c>
      <c r="B374" s="125" t="s">
        <v>630</v>
      </c>
      <c r="C374" s="125">
        <v>140160782.3642</v>
      </c>
      <c r="D374" s="125">
        <v>75693940.175500005</v>
      </c>
      <c r="E374" s="125">
        <v>64466842.188699998</v>
      </c>
      <c r="F374" s="125">
        <v>19349421.796300001</v>
      </c>
      <c r="G374" s="125">
        <v>30158084.668499999</v>
      </c>
      <c r="H374" s="125">
        <v>33781282.117399998</v>
      </c>
      <c r="I374" s="125">
        <v>33126330.175500002</v>
      </c>
      <c r="J374" s="125">
        <v>23745663.6065</v>
      </c>
      <c r="K374" s="125">
        <v>97065696.961400002</v>
      </c>
      <c r="L374" s="125"/>
      <c r="M374" s="130">
        <v>39.363239999999998</v>
      </c>
      <c r="N374" s="130">
        <v>41.903950000000002</v>
      </c>
      <c r="O374" s="130">
        <v>36.380049999999997</v>
      </c>
      <c r="P374" s="130">
        <v>31.668060000000001</v>
      </c>
      <c r="Q374" s="130">
        <v>40.659179999999999</v>
      </c>
      <c r="R374" s="130">
        <v>41.426670000000001</v>
      </c>
      <c r="S374" s="130">
        <v>41.492379999999997</v>
      </c>
      <c r="T374" s="130">
        <v>38.082099999999997</v>
      </c>
      <c r="U374" s="130">
        <v>41.210639999999998</v>
      </c>
      <c r="W374" s="123">
        <v>2006</v>
      </c>
      <c r="X374" s="123" t="s">
        <v>630</v>
      </c>
      <c r="Y374" s="125">
        <v>228428267.005</v>
      </c>
      <c r="Z374" s="125">
        <v>192915297.99430001</v>
      </c>
      <c r="AA374" s="125">
        <v>95239444.001100004</v>
      </c>
      <c r="AB374" s="125">
        <v>97675853.993200004</v>
      </c>
      <c r="AC374" s="125">
        <v>36897300.997299999</v>
      </c>
      <c r="AD374" s="125">
        <v>39175471.999700002</v>
      </c>
      <c r="AE374" s="125">
        <v>42799915.005900003</v>
      </c>
      <c r="AF374" s="125">
        <v>42820212.995800003</v>
      </c>
      <c r="AG374" s="125">
        <v>66735366.006300002</v>
      </c>
      <c r="AH374" s="125">
        <v>124795600.00139999</v>
      </c>
      <c r="AJ374" s="129"/>
    </row>
    <row r="375" spans="1:36" x14ac:dyDescent="0.25">
      <c r="A375" s="127">
        <v>2006</v>
      </c>
      <c r="B375" s="125" t="s">
        <v>629</v>
      </c>
      <c r="C375" s="125">
        <v>138003438.4021</v>
      </c>
      <c r="D375" s="125">
        <v>75806473.545399994</v>
      </c>
      <c r="E375" s="125">
        <v>62196964.856700003</v>
      </c>
      <c r="F375" s="125">
        <v>20681930.466899998</v>
      </c>
      <c r="G375" s="125">
        <v>29583020.258699998</v>
      </c>
      <c r="H375" s="125">
        <v>32603456.685899999</v>
      </c>
      <c r="I375" s="125">
        <v>32091917.8719</v>
      </c>
      <c r="J375" s="125">
        <v>23043113.118700001</v>
      </c>
      <c r="K375" s="125">
        <v>94278394.816499993</v>
      </c>
      <c r="L375" s="125"/>
      <c r="M375" s="130">
        <v>39.365499999999997</v>
      </c>
      <c r="N375" s="130">
        <v>42.062170000000002</v>
      </c>
      <c r="O375" s="130">
        <v>36.078749999999999</v>
      </c>
      <c r="P375" s="130">
        <v>33.57396</v>
      </c>
      <c r="Q375" s="130">
        <v>40.65137</v>
      </c>
      <c r="R375" s="130">
        <v>41.068390000000001</v>
      </c>
      <c r="S375" s="130">
        <v>41.291710000000002</v>
      </c>
      <c r="T375" s="130">
        <v>37.820729999999998</v>
      </c>
      <c r="U375" s="130">
        <v>41.013550000000002</v>
      </c>
      <c r="W375" s="123">
        <v>2006</v>
      </c>
      <c r="X375" s="123" t="s">
        <v>629</v>
      </c>
      <c r="Y375" s="125">
        <v>228671049.01021001</v>
      </c>
      <c r="Z375" s="125">
        <v>193117744.00350001</v>
      </c>
      <c r="AA375" s="125">
        <v>95346480.006699994</v>
      </c>
      <c r="AB375" s="125">
        <v>97771263.996800005</v>
      </c>
      <c r="AC375" s="125">
        <v>36943194.004600003</v>
      </c>
      <c r="AD375" s="125">
        <v>39203297.004199997</v>
      </c>
      <c r="AE375" s="125">
        <v>42778104.998899996</v>
      </c>
      <c r="AF375" s="125">
        <v>42872834.006499998</v>
      </c>
      <c r="AG375" s="125">
        <v>66873618.995999999</v>
      </c>
      <c r="AH375" s="125">
        <v>124854236.0096</v>
      </c>
      <c r="AJ375" s="129"/>
    </row>
    <row r="376" spans="1:36" x14ac:dyDescent="0.25">
      <c r="A376" s="127">
        <v>2006</v>
      </c>
      <c r="B376" s="125" t="s">
        <v>628</v>
      </c>
      <c r="C376" s="125">
        <v>135639174.41409999</v>
      </c>
      <c r="D376" s="125">
        <v>74902042.223700002</v>
      </c>
      <c r="E376" s="125">
        <v>60737132.190399997</v>
      </c>
      <c r="F376" s="125">
        <v>21307366.150800001</v>
      </c>
      <c r="G376" s="125">
        <v>29189940.577500001</v>
      </c>
      <c r="H376" s="125">
        <v>31837564.949099999</v>
      </c>
      <c r="I376" s="125">
        <v>31158858.6547</v>
      </c>
      <c r="J376" s="125">
        <v>22145444.081999999</v>
      </c>
      <c r="K376" s="125">
        <v>92186364.181299999</v>
      </c>
      <c r="L376" s="125"/>
      <c r="M376" s="130">
        <v>39.427210000000002</v>
      </c>
      <c r="N376" s="130">
        <v>41.971049999999998</v>
      </c>
      <c r="O376" s="130">
        <v>36.290100000000002</v>
      </c>
      <c r="P376" s="130">
        <v>34.021009999999997</v>
      </c>
      <c r="Q376" s="130">
        <v>40.752699999999997</v>
      </c>
      <c r="R376" s="130">
        <v>41.106999999999999</v>
      </c>
      <c r="S376" s="130">
        <v>41.269129999999997</v>
      </c>
      <c r="T376" s="130">
        <v>37.87509</v>
      </c>
      <c r="U376" s="130">
        <v>41.049619999999997</v>
      </c>
      <c r="W376" s="123">
        <v>2006</v>
      </c>
      <c r="X376" s="123" t="s">
        <v>628</v>
      </c>
      <c r="Y376" s="125">
        <v>228912457.99290001</v>
      </c>
      <c r="Z376" s="125">
        <v>193319044.99309999</v>
      </c>
      <c r="AA376" s="125">
        <v>95452940.011199996</v>
      </c>
      <c r="AB376" s="125">
        <v>97866104.981900007</v>
      </c>
      <c r="AC376" s="125">
        <v>36988862.996399999</v>
      </c>
      <c r="AD376" s="125">
        <v>39230886.996600002</v>
      </c>
      <c r="AE376" s="125">
        <v>42756043.9987</v>
      </c>
      <c r="AF376" s="125">
        <v>42925202.998499997</v>
      </c>
      <c r="AG376" s="125">
        <v>67011461.002700001</v>
      </c>
      <c r="AH376" s="125">
        <v>124912133.9938</v>
      </c>
      <c r="AJ376" s="127"/>
    </row>
    <row r="377" spans="1:36" x14ac:dyDescent="0.25">
      <c r="A377" s="127">
        <v>2006</v>
      </c>
      <c r="B377" s="125" t="s">
        <v>627</v>
      </c>
      <c r="C377" s="125">
        <v>136225065.46610001</v>
      </c>
      <c r="D377" s="125">
        <v>74978545.427399993</v>
      </c>
      <c r="E377" s="125">
        <v>61246520.038699999</v>
      </c>
      <c r="F377" s="125">
        <v>20582624.181400001</v>
      </c>
      <c r="G377" s="125">
        <v>29351681.037999999</v>
      </c>
      <c r="H377" s="125">
        <v>32209179.388500001</v>
      </c>
      <c r="I377" s="125">
        <v>31423623.058699999</v>
      </c>
      <c r="J377" s="125">
        <v>22657957.7995</v>
      </c>
      <c r="K377" s="125">
        <v>92984483.485200003</v>
      </c>
      <c r="L377" s="125"/>
      <c r="M377" s="130">
        <v>39.487490000000001</v>
      </c>
      <c r="N377" s="130">
        <v>41.959359999999997</v>
      </c>
      <c r="O377" s="130">
        <v>36.461410000000001</v>
      </c>
      <c r="P377" s="130">
        <v>34.014830000000003</v>
      </c>
      <c r="Q377" s="130">
        <v>40.755940000000002</v>
      </c>
      <c r="R377" s="130">
        <v>41.22307</v>
      </c>
      <c r="S377" s="130">
        <v>41.302230000000002</v>
      </c>
      <c r="T377" s="130">
        <v>37.831710000000001</v>
      </c>
      <c r="U377" s="130">
        <v>41.102370000000001</v>
      </c>
      <c r="W377" s="123">
        <v>2006</v>
      </c>
      <c r="X377" s="123" t="s">
        <v>627</v>
      </c>
      <c r="Y377" s="125">
        <v>229167373.96110001</v>
      </c>
      <c r="Z377" s="125">
        <v>193509769.97659999</v>
      </c>
      <c r="AA377" s="125">
        <v>95554768.9833</v>
      </c>
      <c r="AB377" s="125">
        <v>97955000.993300006</v>
      </c>
      <c r="AC377" s="125">
        <v>37008280.994599998</v>
      </c>
      <c r="AD377" s="125">
        <v>39266277.984200001</v>
      </c>
      <c r="AE377" s="125">
        <v>42726429.989100002</v>
      </c>
      <c r="AF377" s="125">
        <v>42990562.006999999</v>
      </c>
      <c r="AG377" s="125">
        <v>67175822.986200005</v>
      </c>
      <c r="AH377" s="125">
        <v>124983269.98029999</v>
      </c>
      <c r="AJ377" s="127"/>
    </row>
    <row r="378" spans="1:36" x14ac:dyDescent="0.25">
      <c r="A378" s="127">
        <v>2006</v>
      </c>
      <c r="B378" s="125" t="s">
        <v>626</v>
      </c>
      <c r="C378" s="125">
        <v>141102872.8003</v>
      </c>
      <c r="D378" s="125">
        <v>76331240.581699997</v>
      </c>
      <c r="E378" s="125">
        <v>64771632.218599997</v>
      </c>
      <c r="F378" s="125">
        <v>19421094.5035</v>
      </c>
      <c r="G378" s="125">
        <v>30489931.6074</v>
      </c>
      <c r="H378" s="125">
        <v>33822645.6809</v>
      </c>
      <c r="I378" s="125">
        <v>33250093.7357</v>
      </c>
      <c r="J378" s="125">
        <v>24119107.272799999</v>
      </c>
      <c r="K378" s="125">
        <v>97562671.024000004</v>
      </c>
      <c r="L378" s="125"/>
      <c r="M378" s="130">
        <v>39.636330000000001</v>
      </c>
      <c r="N378" s="130">
        <v>42.162669999999999</v>
      </c>
      <c r="O378" s="130">
        <v>36.659120000000001</v>
      </c>
      <c r="P378" s="130">
        <v>32.403280000000002</v>
      </c>
      <c r="Q378" s="130">
        <v>40.688540000000003</v>
      </c>
      <c r="R378" s="130">
        <v>41.561210000000003</v>
      </c>
      <c r="S378" s="130">
        <v>41.858620000000002</v>
      </c>
      <c r="T378" s="130">
        <v>38.367460000000001</v>
      </c>
      <c r="U378" s="130">
        <v>41.38984</v>
      </c>
      <c r="W378" s="123">
        <v>2006</v>
      </c>
      <c r="X378" s="123" t="s">
        <v>626</v>
      </c>
      <c r="Y378" s="125">
        <v>229419853.0406</v>
      </c>
      <c r="Z378" s="125">
        <v>193698459.0433</v>
      </c>
      <c r="AA378" s="125">
        <v>95655579.019299999</v>
      </c>
      <c r="AB378" s="125">
        <v>98042880.024000004</v>
      </c>
      <c r="AC378" s="125">
        <v>37027308.011200003</v>
      </c>
      <c r="AD378" s="125">
        <v>39301251.998199999</v>
      </c>
      <c r="AE378" s="125">
        <v>42696363.016900003</v>
      </c>
      <c r="AF378" s="125">
        <v>43055474.0079</v>
      </c>
      <c r="AG378" s="125">
        <v>67339456.006400004</v>
      </c>
      <c r="AH378" s="125">
        <v>125053089.023</v>
      </c>
      <c r="AJ378" s="129"/>
    </row>
    <row r="379" spans="1:36" x14ac:dyDescent="0.25">
      <c r="A379" s="127">
        <v>2006</v>
      </c>
      <c r="B379" s="125" t="s">
        <v>625</v>
      </c>
      <c r="C379" s="125">
        <v>142133271.81279999</v>
      </c>
      <c r="D379" s="125">
        <v>76565106.480399996</v>
      </c>
      <c r="E379" s="125">
        <v>65568165.332400002</v>
      </c>
      <c r="F379" s="125">
        <v>19567934.000999998</v>
      </c>
      <c r="G379" s="125">
        <v>30659486.960700002</v>
      </c>
      <c r="H379" s="125">
        <v>33994843.9723</v>
      </c>
      <c r="I379" s="125">
        <v>33540292.907699998</v>
      </c>
      <c r="J379" s="125">
        <v>24370713.971099999</v>
      </c>
      <c r="K379" s="125">
        <v>98194623.840700001</v>
      </c>
      <c r="L379" s="125"/>
      <c r="M379" s="130">
        <v>39.225670000000001</v>
      </c>
      <c r="N379" s="130">
        <v>41.742489999999997</v>
      </c>
      <c r="O379" s="130">
        <v>36.286740000000002</v>
      </c>
      <c r="P379" s="130">
        <v>32.005189999999999</v>
      </c>
      <c r="Q379" s="130">
        <v>40.366889999999998</v>
      </c>
      <c r="R379" s="130">
        <v>41.046500000000002</v>
      </c>
      <c r="S379" s="130">
        <v>41.470959999999998</v>
      </c>
      <c r="T379" s="130">
        <v>37.957529999999998</v>
      </c>
      <c r="U379" s="130">
        <v>40.979289999999999</v>
      </c>
      <c r="W379" s="123">
        <v>2006</v>
      </c>
      <c r="X379" s="123" t="s">
        <v>625</v>
      </c>
      <c r="Y379" s="125">
        <v>229675178.9589</v>
      </c>
      <c r="Z379" s="125">
        <v>193889545.97369999</v>
      </c>
      <c r="AA379" s="125">
        <v>95757587.998699993</v>
      </c>
      <c r="AB379" s="125">
        <v>98131957.974999994</v>
      </c>
      <c r="AC379" s="125">
        <v>37046795.979000002</v>
      </c>
      <c r="AD379" s="125">
        <v>39336718.000699997</v>
      </c>
      <c r="AE379" s="125">
        <v>42666828.995700002</v>
      </c>
      <c r="AF379" s="125">
        <v>43120910.001699999</v>
      </c>
      <c r="AG379" s="125">
        <v>67503925.981800005</v>
      </c>
      <c r="AH379" s="125">
        <v>125124456.9981</v>
      </c>
      <c r="AJ379" s="129"/>
    </row>
    <row r="380" spans="1:36" x14ac:dyDescent="0.25">
      <c r="A380" s="127">
        <v>2006</v>
      </c>
      <c r="B380" s="125" t="s">
        <v>624</v>
      </c>
      <c r="C380" s="125">
        <v>142509683.11070001</v>
      </c>
      <c r="D380" s="125">
        <v>76374881.446099997</v>
      </c>
      <c r="E380" s="125">
        <v>66134801.6646</v>
      </c>
      <c r="F380" s="125">
        <v>19652138.909299999</v>
      </c>
      <c r="G380" s="125">
        <v>30655826.427499998</v>
      </c>
      <c r="H380" s="125">
        <v>33959505.758599997</v>
      </c>
      <c r="I380" s="125">
        <v>33607531.108400002</v>
      </c>
      <c r="J380" s="125">
        <v>24634680.9069</v>
      </c>
      <c r="K380" s="125">
        <v>98222863.294499993</v>
      </c>
      <c r="L380" s="125"/>
      <c r="M380" s="130">
        <v>38.932040000000001</v>
      </c>
      <c r="N380" s="130">
        <v>41.538899999999998</v>
      </c>
      <c r="O380" s="130">
        <v>35.921550000000003</v>
      </c>
      <c r="P380" s="130">
        <v>31.706060000000001</v>
      </c>
      <c r="Q380" s="130">
        <v>40.242159999999998</v>
      </c>
      <c r="R380" s="130">
        <v>40.651919999999997</v>
      </c>
      <c r="S380" s="130">
        <v>41.290430000000001</v>
      </c>
      <c r="T380" s="130">
        <v>37.477919999999997</v>
      </c>
      <c r="U380" s="130">
        <v>40.7425</v>
      </c>
      <c r="W380" s="123">
        <v>2006</v>
      </c>
      <c r="X380" s="123" t="s">
        <v>624</v>
      </c>
      <c r="Y380" s="125">
        <v>229904517.0086</v>
      </c>
      <c r="Z380" s="125">
        <v>194083597.00729999</v>
      </c>
      <c r="AA380" s="125">
        <v>95859965.005999997</v>
      </c>
      <c r="AB380" s="125">
        <v>98223632.001300007</v>
      </c>
      <c r="AC380" s="125">
        <v>37075504.995800003</v>
      </c>
      <c r="AD380" s="125">
        <v>39369798.9987</v>
      </c>
      <c r="AE380" s="125">
        <v>42632664.0035</v>
      </c>
      <c r="AF380" s="125">
        <v>43183025.004900001</v>
      </c>
      <c r="AG380" s="125">
        <v>67643524.005700007</v>
      </c>
      <c r="AH380" s="125">
        <v>125185488.0071</v>
      </c>
      <c r="AJ380" s="127"/>
    </row>
    <row r="381" spans="1:36" x14ac:dyDescent="0.25">
      <c r="A381" s="127">
        <v>2006</v>
      </c>
      <c r="B381" s="125" t="s">
        <v>623</v>
      </c>
      <c r="C381" s="125">
        <v>141967229.9296</v>
      </c>
      <c r="D381" s="125">
        <v>75742414.129600003</v>
      </c>
      <c r="E381" s="125">
        <v>66224815.799999997</v>
      </c>
      <c r="F381" s="125">
        <v>19691180.3235</v>
      </c>
      <c r="G381" s="125">
        <v>30283159.197099999</v>
      </c>
      <c r="H381" s="125">
        <v>33759714.9234</v>
      </c>
      <c r="I381" s="125">
        <v>33606986.964299999</v>
      </c>
      <c r="J381" s="125">
        <v>24626188.521299999</v>
      </c>
      <c r="K381" s="125">
        <v>97649861.084800005</v>
      </c>
      <c r="L381" s="125"/>
      <c r="M381" s="130">
        <v>39.315269999999998</v>
      </c>
      <c r="N381" s="130">
        <v>41.853389999999997</v>
      </c>
      <c r="O381" s="130">
        <v>36.412370000000003</v>
      </c>
      <c r="P381" s="130">
        <v>31.790289999999999</v>
      </c>
      <c r="Q381" s="130">
        <v>40.654429999999998</v>
      </c>
      <c r="R381" s="130">
        <v>41.284489999999998</v>
      </c>
      <c r="S381" s="130">
        <v>41.732590000000002</v>
      </c>
      <c r="T381" s="130">
        <v>37.686999999999998</v>
      </c>
      <c r="U381" s="130">
        <v>41.243310000000001</v>
      </c>
      <c r="W381" s="123">
        <v>2006</v>
      </c>
      <c r="X381" s="123" t="s">
        <v>623</v>
      </c>
      <c r="Y381" s="125">
        <v>230107942.9844</v>
      </c>
      <c r="Z381" s="125">
        <v>194255873.99720001</v>
      </c>
      <c r="AA381" s="125">
        <v>95951444.004500002</v>
      </c>
      <c r="AB381" s="125">
        <v>98304429.992699996</v>
      </c>
      <c r="AC381" s="125">
        <v>37100016.998899996</v>
      </c>
      <c r="AD381" s="125">
        <v>39398416.983599998</v>
      </c>
      <c r="AE381" s="125">
        <v>42593705.001699999</v>
      </c>
      <c r="AF381" s="125">
        <v>43240345.009499997</v>
      </c>
      <c r="AG381" s="125">
        <v>67775458.990700006</v>
      </c>
      <c r="AH381" s="125">
        <v>125232466.9948</v>
      </c>
      <c r="AJ381" s="127"/>
    </row>
    <row r="382" spans="1:36" x14ac:dyDescent="0.25">
      <c r="A382" s="127">
        <v>2007</v>
      </c>
      <c r="B382" s="125" t="s">
        <v>633</v>
      </c>
      <c r="C382" s="125">
        <v>139479327.91319999</v>
      </c>
      <c r="D382" s="125">
        <v>74525397.988900006</v>
      </c>
      <c r="E382" s="125">
        <v>64953929.9243</v>
      </c>
      <c r="F382" s="125">
        <v>18781777.160300002</v>
      </c>
      <c r="G382" s="125">
        <v>29866072.923900001</v>
      </c>
      <c r="H382" s="125">
        <v>33487967.279599998</v>
      </c>
      <c r="I382" s="125">
        <v>33491382.255800001</v>
      </c>
      <c r="J382" s="125">
        <v>23852128.2936</v>
      </c>
      <c r="K382" s="125">
        <v>96845422.459299996</v>
      </c>
      <c r="L382" s="125"/>
      <c r="M382" s="130">
        <v>38.929780000000001</v>
      </c>
      <c r="N382" s="130">
        <v>41.374380000000002</v>
      </c>
      <c r="O382" s="130">
        <v>36.124940000000002</v>
      </c>
      <c r="P382" s="130">
        <v>31.745159999999998</v>
      </c>
      <c r="Q382" s="130">
        <v>39.819040000000001</v>
      </c>
      <c r="R382" s="130">
        <v>40.761180000000003</v>
      </c>
      <c r="S382" s="130">
        <v>41.200510000000001</v>
      </c>
      <c r="T382" s="130">
        <v>37.713990000000003</v>
      </c>
      <c r="U382" s="130">
        <v>40.622570000000003</v>
      </c>
      <c r="W382" s="123">
        <v>2007</v>
      </c>
      <c r="X382" s="123" t="s">
        <v>633</v>
      </c>
      <c r="Y382" s="125">
        <v>230649614.0036</v>
      </c>
      <c r="Z382" s="125">
        <v>194716033.00310001</v>
      </c>
      <c r="AA382" s="125">
        <v>96154551.9947</v>
      </c>
      <c r="AB382" s="125">
        <v>98561481.008399993</v>
      </c>
      <c r="AC382" s="125">
        <v>37282057.009800002</v>
      </c>
      <c r="AD382" s="125">
        <v>39513697.017999999</v>
      </c>
      <c r="AE382" s="125">
        <v>42582040.983999997</v>
      </c>
      <c r="AF382" s="125">
        <v>43303800.996600002</v>
      </c>
      <c r="AG382" s="125">
        <v>67968017.995199993</v>
      </c>
      <c r="AH382" s="125">
        <v>125399538.99860001</v>
      </c>
      <c r="AJ382" s="129"/>
    </row>
    <row r="383" spans="1:36" x14ac:dyDescent="0.25">
      <c r="A383" s="127">
        <v>2007</v>
      </c>
      <c r="B383" s="125" t="s">
        <v>632</v>
      </c>
      <c r="C383" s="125">
        <v>139729739.0223</v>
      </c>
      <c r="D383" s="125">
        <v>74610126.083399996</v>
      </c>
      <c r="E383" s="125">
        <v>65119612.938900001</v>
      </c>
      <c r="F383" s="125">
        <v>18890940.216600001</v>
      </c>
      <c r="G383" s="125">
        <v>30006398.107299998</v>
      </c>
      <c r="H383" s="125">
        <v>33335419.000999998</v>
      </c>
      <c r="I383" s="125">
        <v>33180625.874699999</v>
      </c>
      <c r="J383" s="125">
        <v>24316355.822700001</v>
      </c>
      <c r="K383" s="125">
        <v>96522442.982999995</v>
      </c>
      <c r="L383" s="125"/>
      <c r="M383" s="130">
        <v>38.54712</v>
      </c>
      <c r="N383" s="130">
        <v>41.248980000000003</v>
      </c>
      <c r="O383" s="130">
        <v>35.45149</v>
      </c>
      <c r="P383" s="130">
        <v>31.032260000000001</v>
      </c>
      <c r="Q383" s="130">
        <v>39.623100000000001</v>
      </c>
      <c r="R383" s="130">
        <v>40.498080000000002</v>
      </c>
      <c r="S383" s="130">
        <v>40.832169999999998</v>
      </c>
      <c r="T383" s="130">
        <v>37.264879999999998</v>
      </c>
      <c r="U383" s="130">
        <v>40.340919999999997</v>
      </c>
      <c r="W383" s="123">
        <v>2007</v>
      </c>
      <c r="X383" s="123" t="s">
        <v>632</v>
      </c>
      <c r="Y383" s="125">
        <v>230834247.97830999</v>
      </c>
      <c r="Z383" s="125">
        <v>194866706.97751001</v>
      </c>
      <c r="AA383" s="125">
        <v>96235210.006200001</v>
      </c>
      <c r="AB383" s="125">
        <v>98631496.971300006</v>
      </c>
      <c r="AC383" s="125">
        <v>37301783.993699998</v>
      </c>
      <c r="AD383" s="125">
        <v>39545979.988399997</v>
      </c>
      <c r="AE383" s="125">
        <v>42549335.998000003</v>
      </c>
      <c r="AF383" s="125">
        <v>43346888.9965</v>
      </c>
      <c r="AG383" s="125">
        <v>68090259.001699999</v>
      </c>
      <c r="AH383" s="125">
        <v>125442204.98289999</v>
      </c>
      <c r="AJ383" s="129"/>
    </row>
    <row r="384" spans="1:36" x14ac:dyDescent="0.25">
      <c r="A384" s="127">
        <v>2007</v>
      </c>
      <c r="B384" s="125" t="s">
        <v>622</v>
      </c>
      <c r="C384" s="125">
        <v>140113065.90889999</v>
      </c>
      <c r="D384" s="125">
        <v>75172544.5845</v>
      </c>
      <c r="E384" s="125">
        <v>64940521.3244</v>
      </c>
      <c r="F384" s="125">
        <v>18876330.817499999</v>
      </c>
      <c r="G384" s="125">
        <v>30302286.5132</v>
      </c>
      <c r="H384" s="125">
        <v>33372735.171399999</v>
      </c>
      <c r="I384" s="125">
        <v>33170046.442400001</v>
      </c>
      <c r="J384" s="125">
        <v>24391666.964400001</v>
      </c>
      <c r="K384" s="125">
        <v>96845068.127000004</v>
      </c>
      <c r="L384" s="125"/>
      <c r="M384" s="130">
        <v>39.172089999999997</v>
      </c>
      <c r="N384" s="130">
        <v>41.900570000000002</v>
      </c>
      <c r="O384" s="130">
        <v>36.013710000000003</v>
      </c>
      <c r="P384" s="130">
        <v>31.683160000000001</v>
      </c>
      <c r="Q384" s="130">
        <v>40.326090000000001</v>
      </c>
      <c r="R384" s="130">
        <v>41.019860000000001</v>
      </c>
      <c r="S384" s="130">
        <v>41.450629999999997</v>
      </c>
      <c r="T384" s="130">
        <v>37.907310000000003</v>
      </c>
      <c r="U384" s="130">
        <v>40.950330000000001</v>
      </c>
      <c r="W384" s="123">
        <v>2007</v>
      </c>
      <c r="X384" s="123" t="s">
        <v>622</v>
      </c>
      <c r="Y384" s="125">
        <v>231033617.0467</v>
      </c>
      <c r="Z384" s="125">
        <v>195029766.0402</v>
      </c>
      <c r="AA384" s="125">
        <v>96322064.004800007</v>
      </c>
      <c r="AB384" s="125">
        <v>98707702.035400003</v>
      </c>
      <c r="AC384" s="125">
        <v>37323903.003399998</v>
      </c>
      <c r="AD384" s="125">
        <v>39580801.0044</v>
      </c>
      <c r="AE384" s="125">
        <v>42519345.012599997</v>
      </c>
      <c r="AF384" s="125">
        <v>43392703.013400003</v>
      </c>
      <c r="AG384" s="125">
        <v>68216865.012899995</v>
      </c>
      <c r="AH384" s="125">
        <v>125492849.03039999</v>
      </c>
      <c r="AJ384" s="127"/>
    </row>
    <row r="385" spans="1:36" x14ac:dyDescent="0.25">
      <c r="A385" s="127">
        <v>2007</v>
      </c>
      <c r="B385" s="125" t="s">
        <v>631</v>
      </c>
      <c r="C385" s="125">
        <v>139964527.83669999</v>
      </c>
      <c r="D385" s="125">
        <v>75809824.857999995</v>
      </c>
      <c r="E385" s="125">
        <v>64154702.978699997</v>
      </c>
      <c r="F385" s="125">
        <v>18778844.937899999</v>
      </c>
      <c r="G385" s="125">
        <v>30541427.042399999</v>
      </c>
      <c r="H385" s="125">
        <v>33052575.256700002</v>
      </c>
      <c r="I385" s="125">
        <v>33021210.766399998</v>
      </c>
      <c r="J385" s="125">
        <v>24570469.833299998</v>
      </c>
      <c r="K385" s="125">
        <v>96615213.065500006</v>
      </c>
      <c r="L385" s="125"/>
      <c r="M385" s="130">
        <v>38.965170000000001</v>
      </c>
      <c r="N385" s="130">
        <v>41.555700000000002</v>
      </c>
      <c r="O385" s="130">
        <v>35.904020000000003</v>
      </c>
      <c r="P385" s="130">
        <v>31.351759999999999</v>
      </c>
      <c r="Q385" s="130">
        <v>40.092329999999997</v>
      </c>
      <c r="R385" s="130">
        <v>40.88006</v>
      </c>
      <c r="S385" s="130">
        <v>41.243360000000003</v>
      </c>
      <c r="T385" s="130">
        <v>37.745240000000003</v>
      </c>
      <c r="U385" s="130">
        <v>40.755220000000001</v>
      </c>
      <c r="W385" s="123">
        <v>2007</v>
      </c>
      <c r="X385" s="123" t="s">
        <v>631</v>
      </c>
      <c r="Y385" s="125">
        <v>231252590.99401</v>
      </c>
      <c r="Z385" s="125">
        <v>195209305.99641001</v>
      </c>
      <c r="AA385" s="125">
        <v>96417165.013500005</v>
      </c>
      <c r="AB385" s="125">
        <v>98792140.982899994</v>
      </c>
      <c r="AC385" s="125">
        <v>37349198.998999998</v>
      </c>
      <c r="AD385" s="125">
        <v>39619001.996299997</v>
      </c>
      <c r="AE385" s="125">
        <v>42492962.000699997</v>
      </c>
      <c r="AF385" s="125">
        <v>43442148.990000002</v>
      </c>
      <c r="AG385" s="125">
        <v>68349279.008000001</v>
      </c>
      <c r="AH385" s="125">
        <v>125554112.987</v>
      </c>
      <c r="AJ385" s="127"/>
    </row>
    <row r="386" spans="1:36" x14ac:dyDescent="0.25">
      <c r="A386" s="127">
        <v>2007</v>
      </c>
      <c r="B386" s="125" t="s">
        <v>630</v>
      </c>
      <c r="C386" s="125">
        <v>142127847.1895</v>
      </c>
      <c r="D386" s="125">
        <v>76648206.036899999</v>
      </c>
      <c r="E386" s="125">
        <v>65479641.152599998</v>
      </c>
      <c r="F386" s="125">
        <v>19005045.780000001</v>
      </c>
      <c r="G386" s="125">
        <v>30775080.327300001</v>
      </c>
      <c r="H386" s="125">
        <v>33608491.976999998</v>
      </c>
      <c r="I386" s="125">
        <v>33808204.997199997</v>
      </c>
      <c r="J386" s="125">
        <v>24931024.107999999</v>
      </c>
      <c r="K386" s="125">
        <v>98191777.301499993</v>
      </c>
      <c r="L386" s="125"/>
      <c r="M386" s="130">
        <v>39.426830000000002</v>
      </c>
      <c r="N386" s="130">
        <v>42.099780000000003</v>
      </c>
      <c r="O386" s="130">
        <v>36.29795</v>
      </c>
      <c r="P386" s="130">
        <v>32.085140000000003</v>
      </c>
      <c r="Q386" s="130">
        <v>40.69218</v>
      </c>
      <c r="R386" s="130">
        <v>41.227879999999999</v>
      </c>
      <c r="S386" s="130">
        <v>41.555210000000002</v>
      </c>
      <c r="T386" s="130">
        <v>38.147300000000001</v>
      </c>
      <c r="U386" s="130">
        <v>41.17268</v>
      </c>
      <c r="W386" s="123">
        <v>2007</v>
      </c>
      <c r="X386" s="123" t="s">
        <v>630</v>
      </c>
      <c r="Y386" s="125">
        <v>231480038.01679999</v>
      </c>
      <c r="Z386" s="125">
        <v>195387889.01120001</v>
      </c>
      <c r="AA386" s="125">
        <v>96512287.996299997</v>
      </c>
      <c r="AB386" s="125">
        <v>98875601.014899999</v>
      </c>
      <c r="AC386" s="125">
        <v>37379266.001199998</v>
      </c>
      <c r="AD386" s="125">
        <v>39665680.009400003</v>
      </c>
      <c r="AE386" s="125">
        <v>42461544.017399997</v>
      </c>
      <c r="AF386" s="125">
        <v>43487126.995099999</v>
      </c>
      <c r="AG386" s="125">
        <v>68486420.993699998</v>
      </c>
      <c r="AH386" s="125">
        <v>125614351.0219</v>
      </c>
      <c r="AJ386" s="129"/>
    </row>
    <row r="387" spans="1:36" x14ac:dyDescent="0.25">
      <c r="A387" s="127">
        <v>2007</v>
      </c>
      <c r="B387" s="125" t="s">
        <v>629</v>
      </c>
      <c r="C387" s="125">
        <v>139506294.2286</v>
      </c>
      <c r="D387" s="125">
        <v>76546190.249899998</v>
      </c>
      <c r="E387" s="125">
        <v>62960103.978699997</v>
      </c>
      <c r="F387" s="125">
        <v>20478361.3477</v>
      </c>
      <c r="G387" s="125">
        <v>30164003.0482</v>
      </c>
      <c r="H387" s="125">
        <v>32342804.833799999</v>
      </c>
      <c r="I387" s="125">
        <v>32566706.552999999</v>
      </c>
      <c r="J387" s="125">
        <v>23954418.445900001</v>
      </c>
      <c r="K387" s="125">
        <v>95073514.435000002</v>
      </c>
      <c r="L387" s="125"/>
      <c r="M387" s="130">
        <v>39.30265</v>
      </c>
      <c r="N387" s="130">
        <v>41.905250000000002</v>
      </c>
      <c r="O387" s="130">
        <v>36.138449999999999</v>
      </c>
      <c r="P387" s="130">
        <v>33.18768</v>
      </c>
      <c r="Q387" s="130">
        <v>40.450420000000001</v>
      </c>
      <c r="R387" s="130">
        <v>41.070680000000003</v>
      </c>
      <c r="S387" s="130">
        <v>41.286459999999998</v>
      </c>
      <c r="T387" s="130">
        <v>38.000770000000003</v>
      </c>
      <c r="U387" s="130">
        <v>40.947800000000001</v>
      </c>
      <c r="W387" s="123">
        <v>2007</v>
      </c>
      <c r="X387" s="123" t="s">
        <v>629</v>
      </c>
      <c r="Y387" s="125">
        <v>231712848.0167</v>
      </c>
      <c r="Z387" s="125">
        <v>195570973.00749999</v>
      </c>
      <c r="AA387" s="125">
        <v>96609663.002800003</v>
      </c>
      <c r="AB387" s="125">
        <v>98961310.004700005</v>
      </c>
      <c r="AC387" s="125">
        <v>37410200.009099998</v>
      </c>
      <c r="AD387" s="125">
        <v>39713281.008100003</v>
      </c>
      <c r="AE387" s="125">
        <v>42431106.987899996</v>
      </c>
      <c r="AF387" s="125">
        <v>43533096.996399999</v>
      </c>
      <c r="AG387" s="125">
        <v>68625163.015200004</v>
      </c>
      <c r="AH387" s="125">
        <v>125677484.99240001</v>
      </c>
      <c r="AJ387" s="129"/>
    </row>
    <row r="388" spans="1:36" x14ac:dyDescent="0.25">
      <c r="A388" s="127">
        <v>2007</v>
      </c>
      <c r="B388" s="125" t="s">
        <v>628</v>
      </c>
      <c r="C388" s="125">
        <v>136818129.89539999</v>
      </c>
      <c r="D388" s="125">
        <v>75758879.796700001</v>
      </c>
      <c r="E388" s="125">
        <v>61059250.098700002</v>
      </c>
      <c r="F388" s="125">
        <v>20807675.025600001</v>
      </c>
      <c r="G388" s="125">
        <v>29697699.0865</v>
      </c>
      <c r="H388" s="125">
        <v>31303072.169599999</v>
      </c>
      <c r="I388" s="125">
        <v>31434169.655900002</v>
      </c>
      <c r="J388" s="125">
        <v>23575513.957800001</v>
      </c>
      <c r="K388" s="125">
        <v>92434940.912</v>
      </c>
      <c r="L388" s="125"/>
      <c r="M388" s="130">
        <v>39.228729999999999</v>
      </c>
      <c r="N388" s="130">
        <v>41.777549999999998</v>
      </c>
      <c r="O388" s="130">
        <v>36.066290000000002</v>
      </c>
      <c r="P388" s="130">
        <v>33.936480000000003</v>
      </c>
      <c r="Q388" s="130">
        <v>40.242199999999997</v>
      </c>
      <c r="R388" s="130">
        <v>40.993670000000002</v>
      </c>
      <c r="S388" s="130">
        <v>41.000070000000001</v>
      </c>
      <c r="T388" s="130">
        <v>37.917720000000003</v>
      </c>
      <c r="U388" s="130">
        <v>40.75441</v>
      </c>
      <c r="W388" s="123">
        <v>2007</v>
      </c>
      <c r="X388" s="123" t="s">
        <v>628</v>
      </c>
      <c r="Y388" s="125">
        <v>231958271.03040001</v>
      </c>
      <c r="Z388" s="125">
        <v>195764661.02379999</v>
      </c>
      <c r="AA388" s="125">
        <v>96712344.015100002</v>
      </c>
      <c r="AB388" s="125">
        <v>99052317.008699998</v>
      </c>
      <c r="AC388" s="125">
        <v>37443180.996399999</v>
      </c>
      <c r="AD388" s="125">
        <v>39763056.019400001</v>
      </c>
      <c r="AE388" s="125">
        <v>42402982.0154</v>
      </c>
      <c r="AF388" s="125">
        <v>43581402.993000001</v>
      </c>
      <c r="AG388" s="125">
        <v>68767649.006200001</v>
      </c>
      <c r="AH388" s="125">
        <v>125747441.02779999</v>
      </c>
      <c r="AJ388" s="127"/>
    </row>
    <row r="389" spans="1:36" x14ac:dyDescent="0.25">
      <c r="A389" s="127">
        <v>2007</v>
      </c>
      <c r="B389" s="125" t="s">
        <v>627</v>
      </c>
      <c r="C389" s="125">
        <v>137789400.7969</v>
      </c>
      <c r="D389" s="125">
        <v>75592037.260900006</v>
      </c>
      <c r="E389" s="125">
        <v>62197363.535999998</v>
      </c>
      <c r="F389" s="125">
        <v>19741950.4846</v>
      </c>
      <c r="G389" s="125">
        <v>30041946.782000002</v>
      </c>
      <c r="H389" s="125">
        <v>31959338.089899998</v>
      </c>
      <c r="I389" s="125">
        <v>32202049.466400001</v>
      </c>
      <c r="J389" s="125">
        <v>23844115.973999999</v>
      </c>
      <c r="K389" s="125">
        <v>94203334.338300005</v>
      </c>
      <c r="L389" s="125"/>
      <c r="M389" s="130">
        <v>39.324599999999997</v>
      </c>
      <c r="N389" s="130">
        <v>41.864719999999998</v>
      </c>
      <c r="O389" s="130">
        <v>36.237439999999999</v>
      </c>
      <c r="P389" s="130">
        <v>33.505450000000003</v>
      </c>
      <c r="Q389" s="130">
        <v>40.499920000000003</v>
      </c>
      <c r="R389" s="130">
        <v>41.059080000000002</v>
      </c>
      <c r="S389" s="130">
        <v>41.069110000000002</v>
      </c>
      <c r="T389" s="130">
        <v>37.980989999999998</v>
      </c>
      <c r="U389" s="130">
        <v>40.884189999999997</v>
      </c>
      <c r="W389" s="123">
        <v>2007</v>
      </c>
      <c r="X389" s="123" t="s">
        <v>627</v>
      </c>
      <c r="Y389" s="125">
        <v>232210687.03679001</v>
      </c>
      <c r="Z389" s="125">
        <v>195933929.0314</v>
      </c>
      <c r="AA389" s="125">
        <v>96803173.024599999</v>
      </c>
      <c r="AB389" s="125">
        <v>99130756.006799996</v>
      </c>
      <c r="AC389" s="125">
        <v>37455473.007799998</v>
      </c>
      <c r="AD389" s="125">
        <v>39818957.010399997</v>
      </c>
      <c r="AE389" s="125">
        <v>42360659.998099998</v>
      </c>
      <c r="AF389" s="125">
        <v>43624556.013599999</v>
      </c>
      <c r="AG389" s="125">
        <v>68951041.006899998</v>
      </c>
      <c r="AH389" s="125">
        <v>125804173.0221</v>
      </c>
      <c r="AJ389" s="127"/>
    </row>
    <row r="390" spans="1:36" x14ac:dyDescent="0.25">
      <c r="A390" s="127">
        <v>2007</v>
      </c>
      <c r="B390" s="125" t="s">
        <v>626</v>
      </c>
      <c r="C390" s="125">
        <v>142928597.59639999</v>
      </c>
      <c r="D390" s="125">
        <v>76739821.806500003</v>
      </c>
      <c r="E390" s="125">
        <v>66188775.789899997</v>
      </c>
      <c r="F390" s="125">
        <v>19237498.9179</v>
      </c>
      <c r="G390" s="125">
        <v>30900861.562899999</v>
      </c>
      <c r="H390" s="125">
        <v>33624555.150799997</v>
      </c>
      <c r="I390" s="125">
        <v>33781423.190499999</v>
      </c>
      <c r="J390" s="125">
        <v>25384258.774300002</v>
      </c>
      <c r="K390" s="125">
        <v>98306839.904200003</v>
      </c>
      <c r="L390" s="125"/>
      <c r="M390" s="130">
        <v>39.38232</v>
      </c>
      <c r="N390" s="130">
        <v>41.888820000000003</v>
      </c>
      <c r="O390" s="130">
        <v>36.476260000000003</v>
      </c>
      <c r="P390" s="130">
        <v>32.367759999999997</v>
      </c>
      <c r="Q390" s="130">
        <v>40.647129999999997</v>
      </c>
      <c r="R390" s="130">
        <v>41.129910000000002</v>
      </c>
      <c r="S390" s="130">
        <v>41.533340000000003</v>
      </c>
      <c r="T390" s="130">
        <v>37.981140000000003</v>
      </c>
      <c r="U390" s="130">
        <v>41.116790000000002</v>
      </c>
      <c r="W390" s="123">
        <v>2007</v>
      </c>
      <c r="X390" s="123" t="s">
        <v>626</v>
      </c>
      <c r="Y390" s="125">
        <v>232460839.9756</v>
      </c>
      <c r="Z390" s="125">
        <v>196101295.9874</v>
      </c>
      <c r="AA390" s="125">
        <v>96893050.993300006</v>
      </c>
      <c r="AB390" s="125">
        <v>99208244.994100004</v>
      </c>
      <c r="AC390" s="125">
        <v>37467396.007700004</v>
      </c>
      <c r="AD390" s="125">
        <v>39874468.004000001</v>
      </c>
      <c r="AE390" s="125">
        <v>42317928.976400003</v>
      </c>
      <c r="AF390" s="125">
        <v>43667290.008000001</v>
      </c>
      <c r="AG390" s="125">
        <v>69133756.979499996</v>
      </c>
      <c r="AH390" s="125">
        <v>125859686.9884</v>
      </c>
      <c r="AJ390" s="129"/>
    </row>
    <row r="391" spans="1:36" x14ac:dyDescent="0.25">
      <c r="A391" s="127">
        <v>2007</v>
      </c>
      <c r="B391" s="125" t="s">
        <v>625</v>
      </c>
      <c r="C391" s="125">
        <v>142875191.0808</v>
      </c>
      <c r="D391" s="125">
        <v>76753042.022</v>
      </c>
      <c r="E391" s="125">
        <v>66122149.058799997</v>
      </c>
      <c r="F391" s="125">
        <v>19375263.002300002</v>
      </c>
      <c r="G391" s="125">
        <v>30954869.506499998</v>
      </c>
      <c r="H391" s="125">
        <v>33481220.9087</v>
      </c>
      <c r="I391" s="125">
        <v>33815477.753899999</v>
      </c>
      <c r="J391" s="125">
        <v>25248359.909400001</v>
      </c>
      <c r="K391" s="125">
        <v>98251568.169100001</v>
      </c>
      <c r="L391" s="125"/>
      <c r="M391" s="130">
        <v>39.168030000000002</v>
      </c>
      <c r="N391" s="130">
        <v>41.704540000000001</v>
      </c>
      <c r="O391" s="130">
        <v>36.223709999999997</v>
      </c>
      <c r="P391" s="130">
        <v>32.035330000000002</v>
      </c>
      <c r="Q391" s="130">
        <v>40.347610000000003</v>
      </c>
      <c r="R391" s="130">
        <v>41.001379999999997</v>
      </c>
      <c r="S391" s="130">
        <v>41.176130000000001</v>
      </c>
      <c r="T391" s="130">
        <v>38.074739999999998</v>
      </c>
      <c r="U391" s="130">
        <v>40.855550000000001</v>
      </c>
      <c r="W391" s="123">
        <v>2007</v>
      </c>
      <c r="X391" s="123" t="s">
        <v>625</v>
      </c>
      <c r="Y391" s="125">
        <v>232715427.99649</v>
      </c>
      <c r="Z391" s="125">
        <v>196272385.98980001</v>
      </c>
      <c r="AA391" s="125">
        <v>96984791.005899996</v>
      </c>
      <c r="AB391" s="125">
        <v>99287594.983899996</v>
      </c>
      <c r="AC391" s="125">
        <v>37480038.987199999</v>
      </c>
      <c r="AD391" s="125">
        <v>39930743.997000001</v>
      </c>
      <c r="AE391" s="125">
        <v>42276001.994800001</v>
      </c>
      <c r="AF391" s="125">
        <v>43710843.001800001</v>
      </c>
      <c r="AG391" s="125">
        <v>69317800.015699998</v>
      </c>
      <c r="AH391" s="125">
        <v>125917588.9936</v>
      </c>
      <c r="AJ391" s="129"/>
    </row>
    <row r="392" spans="1:36" x14ac:dyDescent="0.25">
      <c r="A392" s="127">
        <v>2007</v>
      </c>
      <c r="B392" s="125" t="s">
        <v>624</v>
      </c>
      <c r="C392" s="125">
        <v>143960760.60710001</v>
      </c>
      <c r="D392" s="125">
        <v>77159829.25</v>
      </c>
      <c r="E392" s="125">
        <v>66800931.357100002</v>
      </c>
      <c r="F392" s="125">
        <v>19550999.208799999</v>
      </c>
      <c r="G392" s="125">
        <v>31062535.154899999</v>
      </c>
      <c r="H392" s="125">
        <v>33652119.021300003</v>
      </c>
      <c r="I392" s="125">
        <v>34025762.485399999</v>
      </c>
      <c r="J392" s="125">
        <v>25669344.736699998</v>
      </c>
      <c r="K392" s="125">
        <v>98740416.661599994</v>
      </c>
      <c r="L392" s="125"/>
      <c r="M392" s="130">
        <v>39.16245</v>
      </c>
      <c r="N392" s="130">
        <v>41.681939999999997</v>
      </c>
      <c r="O392" s="130">
        <v>36.252270000000003</v>
      </c>
      <c r="P392" s="130">
        <v>31.803820000000002</v>
      </c>
      <c r="Q392" s="130">
        <v>40.466180000000001</v>
      </c>
      <c r="R392" s="130">
        <v>41.005789999999998</v>
      </c>
      <c r="S392" s="130">
        <v>41.253700000000002</v>
      </c>
      <c r="T392" s="130">
        <v>38.000880000000002</v>
      </c>
      <c r="U392" s="130">
        <v>40.921460000000003</v>
      </c>
      <c r="W392" s="123">
        <v>2007</v>
      </c>
      <c r="X392" s="123" t="s">
        <v>624</v>
      </c>
      <c r="Y392" s="125">
        <v>232939084.99689999</v>
      </c>
      <c r="Z392" s="125">
        <v>196414705.98840001</v>
      </c>
      <c r="AA392" s="125">
        <v>97062018.991799995</v>
      </c>
      <c r="AB392" s="125">
        <v>99352686.996600002</v>
      </c>
      <c r="AC392" s="125">
        <v>37499771.001699999</v>
      </c>
      <c r="AD392" s="125">
        <v>39974508.9943</v>
      </c>
      <c r="AE392" s="125">
        <v>42233343.9978</v>
      </c>
      <c r="AF392" s="125">
        <v>43754862.990699999</v>
      </c>
      <c r="AG392" s="125">
        <v>69476598.012400001</v>
      </c>
      <c r="AH392" s="125">
        <v>125962715.98280001</v>
      </c>
      <c r="AJ392" s="127"/>
    </row>
    <row r="393" spans="1:36" x14ac:dyDescent="0.25">
      <c r="A393" s="127">
        <v>2007</v>
      </c>
      <c r="B393" s="125" t="s">
        <v>623</v>
      </c>
      <c r="C393" s="125">
        <v>142823891.27900001</v>
      </c>
      <c r="D393" s="125">
        <v>76155249.193700001</v>
      </c>
      <c r="E393" s="125">
        <v>66668642.085299999</v>
      </c>
      <c r="F393" s="125">
        <v>19108186.1439</v>
      </c>
      <c r="G393" s="125">
        <v>30759612.007199999</v>
      </c>
      <c r="H393" s="125">
        <v>33407325.346999999</v>
      </c>
      <c r="I393" s="125">
        <v>34015691.741700001</v>
      </c>
      <c r="J393" s="125">
        <v>25533076.0392</v>
      </c>
      <c r="K393" s="125">
        <v>98182629.095899999</v>
      </c>
      <c r="L393" s="125"/>
      <c r="M393" s="130">
        <v>39.029960000000003</v>
      </c>
      <c r="N393" s="130">
        <v>41.470210000000002</v>
      </c>
      <c r="O393" s="130">
        <v>36.242469999999997</v>
      </c>
      <c r="P393" s="130">
        <v>31.740649999999999</v>
      </c>
      <c r="Q393" s="130">
        <v>40.186129999999999</v>
      </c>
      <c r="R393" s="130">
        <v>41.042200000000001</v>
      </c>
      <c r="S393" s="130">
        <v>41.05171</v>
      </c>
      <c r="T393" s="130">
        <v>37.766019999999997</v>
      </c>
      <c r="U393" s="130">
        <v>40.777290000000001</v>
      </c>
      <c r="W393" s="123">
        <v>2007</v>
      </c>
      <c r="X393" s="123" t="s">
        <v>623</v>
      </c>
      <c r="Y393" s="125">
        <v>233155854.00080001</v>
      </c>
      <c r="Z393" s="125">
        <v>196551244.00330001</v>
      </c>
      <c r="AA393" s="125">
        <v>97136350.999699995</v>
      </c>
      <c r="AB393" s="125">
        <v>99414893.003600001</v>
      </c>
      <c r="AC393" s="125">
        <v>37518389.005099997</v>
      </c>
      <c r="AD393" s="125">
        <v>40017086.998999998</v>
      </c>
      <c r="AE393" s="125">
        <v>42189436.9947</v>
      </c>
      <c r="AF393" s="125">
        <v>43797606.993199997</v>
      </c>
      <c r="AG393" s="125">
        <v>69633334.0088</v>
      </c>
      <c r="AH393" s="125">
        <v>126004130.9869</v>
      </c>
      <c r="AJ393" s="127"/>
    </row>
    <row r="394" spans="1:36" x14ac:dyDescent="0.25">
      <c r="A394" s="127">
        <v>2008</v>
      </c>
      <c r="B394" s="125" t="s">
        <v>633</v>
      </c>
      <c r="C394" s="125">
        <v>139975119.13339999</v>
      </c>
      <c r="D394" s="125">
        <v>74508180.545000002</v>
      </c>
      <c r="E394" s="125">
        <v>65466938.588399999</v>
      </c>
      <c r="F394" s="125">
        <v>17986036.4344</v>
      </c>
      <c r="G394" s="125">
        <v>30087951.536499999</v>
      </c>
      <c r="H394" s="125">
        <v>32865384.392499998</v>
      </c>
      <c r="I394" s="125">
        <v>33665453.952600002</v>
      </c>
      <c r="J394" s="125">
        <v>25370292.817400001</v>
      </c>
      <c r="K394" s="125">
        <v>96618789.881600007</v>
      </c>
      <c r="L394" s="125"/>
      <c r="M394" s="130">
        <v>38.929989999999997</v>
      </c>
      <c r="N394" s="130">
        <v>41.298699999999997</v>
      </c>
      <c r="O394" s="130">
        <v>36.23415</v>
      </c>
      <c r="P394" s="130">
        <v>31.746749999999999</v>
      </c>
      <c r="Q394" s="130">
        <v>39.982709999999997</v>
      </c>
      <c r="R394" s="130">
        <v>40.687249999999999</v>
      </c>
      <c r="S394" s="130">
        <v>41.002400000000002</v>
      </c>
      <c r="T394" s="130">
        <v>37.747590000000002</v>
      </c>
      <c r="U394" s="130">
        <v>40.577660000000002</v>
      </c>
      <c r="W394" s="123">
        <v>2008</v>
      </c>
      <c r="X394" s="123" t="s">
        <v>633</v>
      </c>
      <c r="Y394" s="125">
        <v>232616410.9989</v>
      </c>
      <c r="Z394" s="125">
        <v>195854671.0029</v>
      </c>
      <c r="AA394" s="125">
        <v>96703173.998600006</v>
      </c>
      <c r="AB394" s="125">
        <v>99151497.004299998</v>
      </c>
      <c r="AC394" s="125">
        <v>37342289.988799997</v>
      </c>
      <c r="AD394" s="125">
        <v>39707413.008699998</v>
      </c>
      <c r="AE394" s="125">
        <v>41965866.0035</v>
      </c>
      <c r="AF394" s="125">
        <v>43767634.004699998</v>
      </c>
      <c r="AG394" s="125">
        <v>69833207.993200004</v>
      </c>
      <c r="AH394" s="125">
        <v>125440913.0169</v>
      </c>
      <c r="AJ394" s="129"/>
    </row>
    <row r="395" spans="1:36" x14ac:dyDescent="0.25">
      <c r="A395" s="127">
        <v>2008</v>
      </c>
      <c r="B395" s="125" t="s">
        <v>632</v>
      </c>
      <c r="C395" s="125">
        <v>140025234.79699999</v>
      </c>
      <c r="D395" s="125">
        <v>74589044.065699995</v>
      </c>
      <c r="E395" s="125">
        <v>65436190.731299996</v>
      </c>
      <c r="F395" s="125">
        <v>18075881.439399999</v>
      </c>
      <c r="G395" s="125">
        <v>30280808.982999999</v>
      </c>
      <c r="H395" s="125">
        <v>32884805.782000002</v>
      </c>
      <c r="I395" s="125">
        <v>33311374.719900001</v>
      </c>
      <c r="J395" s="125">
        <v>25472363.872699998</v>
      </c>
      <c r="K395" s="125">
        <v>96476989.484899998</v>
      </c>
      <c r="L395" s="125"/>
      <c r="M395" s="130">
        <v>38.697960000000002</v>
      </c>
      <c r="N395" s="130">
        <v>41.187950000000001</v>
      </c>
      <c r="O395" s="130">
        <v>35.859679999999997</v>
      </c>
      <c r="P395" s="130">
        <v>31.162130000000001</v>
      </c>
      <c r="Q395" s="130">
        <v>39.814749999999997</v>
      </c>
      <c r="R395" s="130">
        <v>40.767119999999998</v>
      </c>
      <c r="S395" s="130">
        <v>40.627380000000002</v>
      </c>
      <c r="T395" s="130">
        <v>37.523490000000002</v>
      </c>
      <c r="U395" s="130">
        <v>40.419960000000003</v>
      </c>
      <c r="W395" s="123">
        <v>2008</v>
      </c>
      <c r="X395" s="123" t="s">
        <v>632</v>
      </c>
      <c r="Y395" s="125">
        <v>232809250.01409999</v>
      </c>
      <c r="Z395" s="125">
        <v>195990620.01930001</v>
      </c>
      <c r="AA395" s="125">
        <v>96776693.004099995</v>
      </c>
      <c r="AB395" s="125">
        <v>99213927.015200004</v>
      </c>
      <c r="AC395" s="125">
        <v>37369533.005999997</v>
      </c>
      <c r="AD395" s="125">
        <v>39754356.002899997</v>
      </c>
      <c r="AE395" s="125">
        <v>41921405.999499999</v>
      </c>
      <c r="AF395" s="125">
        <v>43807103.009900004</v>
      </c>
      <c r="AG395" s="125">
        <v>69956851.995800003</v>
      </c>
      <c r="AH395" s="125">
        <v>125482865.0123</v>
      </c>
      <c r="AJ395" s="129"/>
    </row>
    <row r="396" spans="1:36" x14ac:dyDescent="0.25">
      <c r="A396" s="127">
        <v>2008</v>
      </c>
      <c r="B396" s="125" t="s">
        <v>622</v>
      </c>
      <c r="C396" s="125">
        <v>140662255.82440001</v>
      </c>
      <c r="D396" s="125">
        <v>75003648.873600006</v>
      </c>
      <c r="E396" s="125">
        <v>65658606.950800002</v>
      </c>
      <c r="F396" s="125">
        <v>18191865.8127</v>
      </c>
      <c r="G396" s="125">
        <v>30439597.5715</v>
      </c>
      <c r="H396" s="125">
        <v>32853871.0988</v>
      </c>
      <c r="I396" s="125">
        <v>33504991.7245</v>
      </c>
      <c r="J396" s="125">
        <v>25671929.616900001</v>
      </c>
      <c r="K396" s="125">
        <v>96798460.394800007</v>
      </c>
      <c r="L396" s="125"/>
      <c r="M396" s="130">
        <v>38.991619999999998</v>
      </c>
      <c r="N396" s="130">
        <v>41.472729999999999</v>
      </c>
      <c r="O396" s="130">
        <v>36.157380000000003</v>
      </c>
      <c r="P396" s="130">
        <v>31.37218</v>
      </c>
      <c r="Q396" s="130">
        <v>40.02693</v>
      </c>
      <c r="R396" s="130">
        <v>40.968780000000002</v>
      </c>
      <c r="S396" s="130">
        <v>41.096789999999999</v>
      </c>
      <c r="T396" s="130">
        <v>37.885590000000001</v>
      </c>
      <c r="U396" s="130">
        <v>40.716909999999999</v>
      </c>
      <c r="W396" s="123">
        <v>2008</v>
      </c>
      <c r="X396" s="123" t="s">
        <v>622</v>
      </c>
      <c r="Y396" s="125">
        <v>232994804.99599999</v>
      </c>
      <c r="Z396" s="125">
        <v>196120462.99880001</v>
      </c>
      <c r="AA396" s="125">
        <v>96847154.001100004</v>
      </c>
      <c r="AB396" s="125">
        <v>99273308.997700006</v>
      </c>
      <c r="AC396" s="125">
        <v>37395600.995099999</v>
      </c>
      <c r="AD396" s="125">
        <v>39800048.009499997</v>
      </c>
      <c r="AE396" s="125">
        <v>41875637.000699997</v>
      </c>
      <c r="AF396" s="125">
        <v>43845220.996399999</v>
      </c>
      <c r="AG396" s="125">
        <v>70078297.994299993</v>
      </c>
      <c r="AH396" s="125">
        <v>125520906.00660001</v>
      </c>
      <c r="AJ396" s="127"/>
    </row>
    <row r="397" spans="1:36" x14ac:dyDescent="0.25">
      <c r="A397" s="127">
        <v>2008</v>
      </c>
      <c r="B397" s="125" t="s">
        <v>631</v>
      </c>
      <c r="C397" s="125">
        <v>141731313.16909999</v>
      </c>
      <c r="D397" s="125">
        <v>75771973.722100005</v>
      </c>
      <c r="E397" s="125">
        <v>65959339.446999997</v>
      </c>
      <c r="F397" s="125">
        <v>18702071.750399999</v>
      </c>
      <c r="G397" s="125">
        <v>30713805.755899999</v>
      </c>
      <c r="H397" s="125">
        <v>32895355.239999998</v>
      </c>
      <c r="I397" s="125">
        <v>33597254.922300003</v>
      </c>
      <c r="J397" s="125">
        <v>25822825.500500001</v>
      </c>
      <c r="K397" s="125">
        <v>97206415.918200001</v>
      </c>
      <c r="L397" s="125"/>
      <c r="M397" s="130">
        <v>39.052050000000001</v>
      </c>
      <c r="N397" s="130">
        <v>41.558540000000001</v>
      </c>
      <c r="O397" s="130">
        <v>36.172669999999997</v>
      </c>
      <c r="P397" s="130">
        <v>31.23817</v>
      </c>
      <c r="Q397" s="130">
        <v>40.228439999999999</v>
      </c>
      <c r="R397" s="130">
        <v>41.00864</v>
      </c>
      <c r="S397" s="130">
        <v>41.321019999999997</v>
      </c>
      <c r="T397" s="130">
        <v>37.867449999999998</v>
      </c>
      <c r="U397" s="130">
        <v>40.870089999999998</v>
      </c>
      <c r="W397" s="123">
        <v>2008</v>
      </c>
      <c r="X397" s="123" t="s">
        <v>631</v>
      </c>
      <c r="Y397" s="125">
        <v>233198347.99270001</v>
      </c>
      <c r="Z397" s="125">
        <v>196265387.00261</v>
      </c>
      <c r="AA397" s="125">
        <v>96925163.013799995</v>
      </c>
      <c r="AB397" s="125">
        <v>99340223.988800004</v>
      </c>
      <c r="AC397" s="125">
        <v>37424567.996200003</v>
      </c>
      <c r="AD397" s="125">
        <v>39848830.999499999</v>
      </c>
      <c r="AE397" s="125">
        <v>41833101.004100002</v>
      </c>
      <c r="AF397" s="125">
        <v>43886676.991999999</v>
      </c>
      <c r="AG397" s="125">
        <v>70205171.0009</v>
      </c>
      <c r="AH397" s="125">
        <v>125568608.9956</v>
      </c>
      <c r="AJ397" s="127"/>
    </row>
    <row r="398" spans="1:36" x14ac:dyDescent="0.25">
      <c r="A398" s="127">
        <v>2008</v>
      </c>
      <c r="B398" s="125" t="s">
        <v>630</v>
      </c>
      <c r="C398" s="125">
        <v>141850919.95449999</v>
      </c>
      <c r="D398" s="125">
        <v>76067802.814999998</v>
      </c>
      <c r="E398" s="125">
        <v>65783117.1395</v>
      </c>
      <c r="F398" s="125">
        <v>18764553.692400001</v>
      </c>
      <c r="G398" s="125">
        <v>30703514.351799998</v>
      </c>
      <c r="H398" s="125">
        <v>33018587.2104</v>
      </c>
      <c r="I398" s="125">
        <v>33612195.031300001</v>
      </c>
      <c r="J398" s="125">
        <v>25752069.6686</v>
      </c>
      <c r="K398" s="125">
        <v>97334296.593500003</v>
      </c>
      <c r="L398" s="125"/>
      <c r="M398" s="130">
        <v>39.210279999999997</v>
      </c>
      <c r="N398" s="130">
        <v>41.75985</v>
      </c>
      <c r="O398" s="130">
        <v>36.26211</v>
      </c>
      <c r="P398" s="130">
        <v>31.95196</v>
      </c>
      <c r="Q398" s="130">
        <v>40.292650000000002</v>
      </c>
      <c r="R398" s="130">
        <v>41.0715</v>
      </c>
      <c r="S398" s="130">
        <v>41.453830000000004</v>
      </c>
      <c r="T398" s="130">
        <v>37.893940000000001</v>
      </c>
      <c r="U398" s="130">
        <v>40.957839999999997</v>
      </c>
      <c r="W398" s="123">
        <v>2008</v>
      </c>
      <c r="X398" s="123" t="s">
        <v>630</v>
      </c>
      <c r="Y398" s="125">
        <v>233405100.00619999</v>
      </c>
      <c r="Z398" s="125">
        <v>196409919.0081</v>
      </c>
      <c r="AA398" s="125">
        <v>97002972.002599999</v>
      </c>
      <c r="AB398" s="125">
        <v>99406947.005500004</v>
      </c>
      <c r="AC398" s="125">
        <v>37449161.014799997</v>
      </c>
      <c r="AD398" s="125">
        <v>39902938.0035</v>
      </c>
      <c r="AE398" s="125">
        <v>41782519.992899999</v>
      </c>
      <c r="AF398" s="125">
        <v>43930360.997599997</v>
      </c>
      <c r="AG398" s="125">
        <v>70340119.997400001</v>
      </c>
      <c r="AH398" s="125">
        <v>125615818.994</v>
      </c>
      <c r="AJ398" s="129"/>
    </row>
    <row r="399" spans="1:36" x14ac:dyDescent="0.25">
      <c r="A399" s="127">
        <v>2008</v>
      </c>
      <c r="B399" s="125" t="s">
        <v>629</v>
      </c>
      <c r="C399" s="125">
        <v>139875448.17129999</v>
      </c>
      <c r="D399" s="125">
        <v>75992597.288000003</v>
      </c>
      <c r="E399" s="125">
        <v>63882850.883299999</v>
      </c>
      <c r="F399" s="125">
        <v>19954308.942200001</v>
      </c>
      <c r="G399" s="125">
        <v>29983864.681600001</v>
      </c>
      <c r="H399" s="125">
        <v>31994742.360800002</v>
      </c>
      <c r="I399" s="125">
        <v>32884054.6118</v>
      </c>
      <c r="J399" s="125">
        <v>25058477.574900001</v>
      </c>
      <c r="K399" s="125">
        <v>94862661.654200003</v>
      </c>
      <c r="L399" s="125"/>
      <c r="M399" s="130">
        <v>39.142000000000003</v>
      </c>
      <c r="N399" s="130">
        <v>41.65202</v>
      </c>
      <c r="O399" s="130">
        <v>36.156190000000002</v>
      </c>
      <c r="P399" s="130">
        <v>33.125399999999999</v>
      </c>
      <c r="Q399" s="130">
        <v>40.125549999999997</v>
      </c>
      <c r="R399" s="130">
        <v>40.873370000000001</v>
      </c>
      <c r="S399" s="130">
        <v>41.103279999999998</v>
      </c>
      <c r="T399" s="130">
        <v>37.971829999999997</v>
      </c>
      <c r="U399" s="130">
        <v>40.716700000000003</v>
      </c>
      <c r="W399" s="123">
        <v>2008</v>
      </c>
      <c r="X399" s="123" t="s">
        <v>629</v>
      </c>
      <c r="Y399" s="125">
        <v>233626967.00718999</v>
      </c>
      <c r="Z399" s="125">
        <v>196567120.0149</v>
      </c>
      <c r="AA399" s="125">
        <v>97087120.023200005</v>
      </c>
      <c r="AB399" s="125">
        <v>99479999.991699994</v>
      </c>
      <c r="AC399" s="125">
        <v>37476185.005199999</v>
      </c>
      <c r="AD399" s="125">
        <v>39959644.010600001</v>
      </c>
      <c r="AE399" s="125">
        <v>41734647.001999997</v>
      </c>
      <c r="AF399" s="125">
        <v>43976854.006899998</v>
      </c>
      <c r="AG399" s="125">
        <v>70479636.982500002</v>
      </c>
      <c r="AH399" s="125">
        <v>125671145.0195</v>
      </c>
      <c r="AJ399" s="129"/>
    </row>
    <row r="400" spans="1:36" x14ac:dyDescent="0.25">
      <c r="A400" s="127">
        <v>2008</v>
      </c>
      <c r="B400" s="125" t="s">
        <v>628</v>
      </c>
      <c r="C400" s="125">
        <v>136000765.6442</v>
      </c>
      <c r="D400" s="125">
        <v>74820465.114600003</v>
      </c>
      <c r="E400" s="125">
        <v>61180300.529600002</v>
      </c>
      <c r="F400" s="125">
        <v>20123550.067699999</v>
      </c>
      <c r="G400" s="125">
        <v>29301519.751400001</v>
      </c>
      <c r="H400" s="125">
        <v>30683628.559799999</v>
      </c>
      <c r="I400" s="125">
        <v>31445497.225099999</v>
      </c>
      <c r="J400" s="125">
        <v>24446570.040199999</v>
      </c>
      <c r="K400" s="125">
        <v>91430645.536300004</v>
      </c>
      <c r="L400" s="125"/>
      <c r="M400" s="130">
        <v>38.970100000000002</v>
      </c>
      <c r="N400" s="130">
        <v>41.417639999999999</v>
      </c>
      <c r="O400" s="130">
        <v>35.976880000000001</v>
      </c>
      <c r="P400" s="130">
        <v>33.499279999999999</v>
      </c>
      <c r="Q400" s="130">
        <v>40.113349999999997</v>
      </c>
      <c r="R400" s="130">
        <v>40.67033</v>
      </c>
      <c r="S400" s="130">
        <v>40.911369999999998</v>
      </c>
      <c r="T400" s="130">
        <v>37.472149999999999</v>
      </c>
      <c r="U400" s="130">
        <v>40.574730000000002</v>
      </c>
      <c r="W400" s="123">
        <v>2008</v>
      </c>
      <c r="X400" s="123" t="s">
        <v>628</v>
      </c>
      <c r="Y400" s="125">
        <v>233863827.00439</v>
      </c>
      <c r="Z400" s="125">
        <v>196736885.99928999</v>
      </c>
      <c r="AA400" s="125">
        <v>97177559.990899995</v>
      </c>
      <c r="AB400" s="125">
        <v>99559326.008399993</v>
      </c>
      <c r="AC400" s="125">
        <v>37505627.991800003</v>
      </c>
      <c r="AD400" s="125">
        <v>40018930.0079</v>
      </c>
      <c r="AE400" s="125">
        <v>41689455.9881</v>
      </c>
      <c r="AF400" s="125">
        <v>44026123.999600001</v>
      </c>
      <c r="AG400" s="125">
        <v>70623689.017000005</v>
      </c>
      <c r="AH400" s="125">
        <v>125734509.9956</v>
      </c>
      <c r="AJ400" s="127"/>
    </row>
    <row r="401" spans="1:36" x14ac:dyDescent="0.25">
      <c r="A401" s="127">
        <v>2008</v>
      </c>
      <c r="B401" s="125" t="s">
        <v>627</v>
      </c>
      <c r="C401" s="125">
        <v>137216131.0853</v>
      </c>
      <c r="D401" s="125">
        <v>74920686.861900002</v>
      </c>
      <c r="E401" s="125">
        <v>62295444.223399997</v>
      </c>
      <c r="F401" s="125">
        <v>19361359.4188</v>
      </c>
      <c r="G401" s="125">
        <v>29534409.032900002</v>
      </c>
      <c r="H401" s="125">
        <v>31062015.958799999</v>
      </c>
      <c r="I401" s="125">
        <v>32412962.0337</v>
      </c>
      <c r="J401" s="125">
        <v>24845384.641100001</v>
      </c>
      <c r="K401" s="125">
        <v>93009387.025399998</v>
      </c>
      <c r="L401" s="125"/>
      <c r="M401" s="130">
        <v>39.078609999999998</v>
      </c>
      <c r="N401" s="130">
        <v>41.513869999999997</v>
      </c>
      <c r="O401" s="130">
        <v>36.149799999999999</v>
      </c>
      <c r="P401" s="130">
        <v>33.319290000000002</v>
      </c>
      <c r="Q401" s="130">
        <v>40.195770000000003</v>
      </c>
      <c r="R401" s="130">
        <v>40.779879999999999</v>
      </c>
      <c r="S401" s="130">
        <v>40.954729999999998</v>
      </c>
      <c r="T401" s="130">
        <v>37.664160000000003</v>
      </c>
      <c r="U401" s="130">
        <v>40.655340000000002</v>
      </c>
      <c r="W401" s="123">
        <v>2008</v>
      </c>
      <c r="X401" s="123" t="s">
        <v>627</v>
      </c>
      <c r="Y401" s="125">
        <v>234106655.99349999</v>
      </c>
      <c r="Z401" s="125">
        <v>196891167.98050001</v>
      </c>
      <c r="AA401" s="125">
        <v>97261187.990700006</v>
      </c>
      <c r="AB401" s="125">
        <v>99629979.989800006</v>
      </c>
      <c r="AC401" s="125">
        <v>37525555.988200001</v>
      </c>
      <c r="AD401" s="125">
        <v>40074114.995800003</v>
      </c>
      <c r="AE401" s="125">
        <v>41631851.997699998</v>
      </c>
      <c r="AF401" s="125">
        <v>44063922.992799997</v>
      </c>
      <c r="AG401" s="125">
        <v>70811210.018999994</v>
      </c>
      <c r="AH401" s="125">
        <v>125769889.98630001</v>
      </c>
      <c r="AJ401" s="127"/>
    </row>
    <row r="402" spans="1:36" x14ac:dyDescent="0.25">
      <c r="A402" s="127">
        <v>2008</v>
      </c>
      <c r="B402" s="125" t="s">
        <v>626</v>
      </c>
      <c r="C402" s="125">
        <v>141282878.11520001</v>
      </c>
      <c r="D402" s="125">
        <v>75528984.979800001</v>
      </c>
      <c r="E402" s="125">
        <v>65753893.135399997</v>
      </c>
      <c r="F402" s="125">
        <v>18480199.191500001</v>
      </c>
      <c r="G402" s="125">
        <v>30503447.080800001</v>
      </c>
      <c r="H402" s="125">
        <v>32446864.048599999</v>
      </c>
      <c r="I402" s="125">
        <v>33700056.647399999</v>
      </c>
      <c r="J402" s="125">
        <v>26152311.146899998</v>
      </c>
      <c r="K402" s="125">
        <v>96650367.776800007</v>
      </c>
      <c r="L402" s="125"/>
      <c r="M402" s="130">
        <v>39.080500000000001</v>
      </c>
      <c r="N402" s="130">
        <v>41.441000000000003</v>
      </c>
      <c r="O402" s="130">
        <v>36.369079999999997</v>
      </c>
      <c r="P402" s="130">
        <v>31.953150000000001</v>
      </c>
      <c r="Q402" s="130">
        <v>40.052930000000003</v>
      </c>
      <c r="R402" s="130">
        <v>40.854979999999998</v>
      </c>
      <c r="S402" s="130">
        <v>41.38494</v>
      </c>
      <c r="T402" s="130">
        <v>37.811630000000001</v>
      </c>
      <c r="U402" s="130">
        <v>40.786630000000002</v>
      </c>
      <c r="W402" s="123">
        <v>2008</v>
      </c>
      <c r="X402" s="123" t="s">
        <v>626</v>
      </c>
      <c r="Y402" s="125">
        <v>234359969.9989</v>
      </c>
      <c r="Z402" s="125">
        <v>197054231.01100001</v>
      </c>
      <c r="AA402" s="125">
        <v>97349208.993699998</v>
      </c>
      <c r="AB402" s="125">
        <v>99705022.017299995</v>
      </c>
      <c r="AC402" s="125">
        <v>37547170.002499998</v>
      </c>
      <c r="AD402" s="125">
        <v>40131105.996299997</v>
      </c>
      <c r="AE402" s="125">
        <v>41576111.989399999</v>
      </c>
      <c r="AF402" s="125">
        <v>44103668.015100002</v>
      </c>
      <c r="AG402" s="125">
        <v>71001913.9956</v>
      </c>
      <c r="AH402" s="125">
        <v>125810886.0008</v>
      </c>
      <c r="AJ402" s="129"/>
    </row>
    <row r="403" spans="1:36" x14ac:dyDescent="0.25">
      <c r="A403" s="127">
        <v>2008</v>
      </c>
      <c r="B403" s="125" t="s">
        <v>625</v>
      </c>
      <c r="C403" s="125">
        <v>141502776.4887</v>
      </c>
      <c r="D403" s="125">
        <v>75428302.097299993</v>
      </c>
      <c r="E403" s="125">
        <v>66074474.391400002</v>
      </c>
      <c r="F403" s="125">
        <v>18447223.900699999</v>
      </c>
      <c r="G403" s="125">
        <v>30410543.725699998</v>
      </c>
      <c r="H403" s="125">
        <v>32426635.265000001</v>
      </c>
      <c r="I403" s="125">
        <v>33923749.690399997</v>
      </c>
      <c r="J403" s="125">
        <v>26294623.9069</v>
      </c>
      <c r="K403" s="125">
        <v>96760928.681099996</v>
      </c>
      <c r="L403" s="125"/>
      <c r="M403" s="130">
        <v>38.757010000000001</v>
      </c>
      <c r="N403" s="130">
        <v>41.18262</v>
      </c>
      <c r="O403" s="130">
        <v>35.988019999999999</v>
      </c>
      <c r="P403" s="130">
        <v>31.281500000000001</v>
      </c>
      <c r="Q403" s="130">
        <v>39.951860000000003</v>
      </c>
      <c r="R403" s="130">
        <v>40.685429999999997</v>
      </c>
      <c r="S403" s="130">
        <v>40.79522</v>
      </c>
      <c r="T403" s="130">
        <v>37.611930000000001</v>
      </c>
      <c r="U403" s="130">
        <v>40.493369999999999</v>
      </c>
      <c r="W403" s="123">
        <v>2008</v>
      </c>
      <c r="X403" s="123" t="s">
        <v>625</v>
      </c>
      <c r="Y403" s="125">
        <v>234612419.98389</v>
      </c>
      <c r="Z403" s="125">
        <v>197216570.98339</v>
      </c>
      <c r="AA403" s="125">
        <v>97436869.995000005</v>
      </c>
      <c r="AB403" s="125">
        <v>99779700.988399997</v>
      </c>
      <c r="AC403" s="125">
        <v>37568645.003899999</v>
      </c>
      <c r="AD403" s="125">
        <v>40187947.999200001</v>
      </c>
      <c r="AE403" s="125">
        <v>41520221.987099998</v>
      </c>
      <c r="AF403" s="125">
        <v>44143249.010600001</v>
      </c>
      <c r="AG403" s="125">
        <v>71192355.983099997</v>
      </c>
      <c r="AH403" s="125">
        <v>125851418.99690001</v>
      </c>
      <c r="AJ403" s="129"/>
    </row>
    <row r="404" spans="1:36" x14ac:dyDescent="0.25">
      <c r="A404" s="127">
        <v>2008</v>
      </c>
      <c r="B404" s="125" t="s">
        <v>624</v>
      </c>
      <c r="C404" s="125">
        <v>141169971.15169999</v>
      </c>
      <c r="D404" s="125">
        <v>74948225.899200007</v>
      </c>
      <c r="E404" s="125">
        <v>66221745.252499998</v>
      </c>
      <c r="F404" s="125">
        <v>18205291.7533</v>
      </c>
      <c r="G404" s="125">
        <v>30605142.839899998</v>
      </c>
      <c r="H404" s="125">
        <v>32195114.381000001</v>
      </c>
      <c r="I404" s="125">
        <v>33818148.204999998</v>
      </c>
      <c r="J404" s="125">
        <v>26346273.9725</v>
      </c>
      <c r="K404" s="125">
        <v>96618405.425899997</v>
      </c>
      <c r="L404" s="125"/>
      <c r="M404" s="130">
        <v>38.213569999999997</v>
      </c>
      <c r="N404" s="130">
        <v>40.549210000000002</v>
      </c>
      <c r="O404" s="130">
        <v>35.570140000000002</v>
      </c>
      <c r="P404" s="130">
        <v>30.74363</v>
      </c>
      <c r="Q404" s="130">
        <v>39.249580000000002</v>
      </c>
      <c r="R404" s="130">
        <v>40.263939999999998</v>
      </c>
      <c r="S404" s="130">
        <v>40.293199999999999</v>
      </c>
      <c r="T404" s="130">
        <v>36.996839999999999</v>
      </c>
      <c r="U404" s="130">
        <v>39.952869999999997</v>
      </c>
      <c r="W404" s="123">
        <v>2008</v>
      </c>
      <c r="X404" s="123" t="s">
        <v>624</v>
      </c>
      <c r="Y404" s="125">
        <v>234827651.99359</v>
      </c>
      <c r="Z404" s="125">
        <v>197369794.99109</v>
      </c>
      <c r="AA404" s="125">
        <v>97519242.993000001</v>
      </c>
      <c r="AB404" s="125">
        <v>99850551.998099998</v>
      </c>
      <c r="AC404" s="125">
        <v>37591748.995800003</v>
      </c>
      <c r="AD404" s="125">
        <v>40240119.0079</v>
      </c>
      <c r="AE404" s="125">
        <v>41460390.001000002</v>
      </c>
      <c r="AF404" s="125">
        <v>44181059.9921</v>
      </c>
      <c r="AG404" s="125">
        <v>71354333.996800005</v>
      </c>
      <c r="AH404" s="125">
        <v>125881569.001</v>
      </c>
      <c r="AJ404" s="127"/>
    </row>
    <row r="405" spans="1:36" x14ac:dyDescent="0.25">
      <c r="A405" s="127">
        <v>2008</v>
      </c>
      <c r="B405" s="125" t="s">
        <v>623</v>
      </c>
      <c r="C405" s="125">
        <v>139571262.5266</v>
      </c>
      <c r="D405" s="125">
        <v>73642223.539000005</v>
      </c>
      <c r="E405" s="125">
        <v>65929038.987599999</v>
      </c>
      <c r="F405" s="125">
        <v>18102599.789500002</v>
      </c>
      <c r="G405" s="125">
        <v>30020179.421500001</v>
      </c>
      <c r="H405" s="125">
        <v>31841219.048599999</v>
      </c>
      <c r="I405" s="125">
        <v>33270273.604200002</v>
      </c>
      <c r="J405" s="125">
        <v>26336990.662799999</v>
      </c>
      <c r="K405" s="125">
        <v>95131672.074300006</v>
      </c>
      <c r="L405" s="125"/>
      <c r="M405" s="130">
        <v>38.399349999999998</v>
      </c>
      <c r="N405" s="130">
        <v>40.629649999999998</v>
      </c>
      <c r="O405" s="130">
        <v>35.908119999999997</v>
      </c>
      <c r="P405" s="130">
        <v>30.825700000000001</v>
      </c>
      <c r="Q405" s="130">
        <v>39.383589999999998</v>
      </c>
      <c r="R405" s="130">
        <v>40.32376</v>
      </c>
      <c r="S405" s="130">
        <v>40.643599999999999</v>
      </c>
      <c r="T405" s="130">
        <v>37.321539999999999</v>
      </c>
      <c r="U405" s="130">
        <v>40.138939999999998</v>
      </c>
      <c r="W405" s="123">
        <v>2008</v>
      </c>
      <c r="X405" s="123" t="s">
        <v>623</v>
      </c>
      <c r="Y405" s="125">
        <v>235034759.00900999</v>
      </c>
      <c r="Z405" s="125">
        <v>197516216.00421</v>
      </c>
      <c r="AA405" s="125">
        <v>97598207.998799995</v>
      </c>
      <c r="AB405" s="125">
        <v>99918008.005400002</v>
      </c>
      <c r="AC405" s="125">
        <v>37613547.9991</v>
      </c>
      <c r="AD405" s="125">
        <v>40290889.001100004</v>
      </c>
      <c r="AE405" s="125">
        <v>41399123.999499999</v>
      </c>
      <c r="AF405" s="125">
        <v>44217363.002300002</v>
      </c>
      <c r="AG405" s="125">
        <v>71513835.006999999</v>
      </c>
      <c r="AH405" s="125">
        <v>125907376.0029</v>
      </c>
      <c r="AJ405" s="127"/>
    </row>
    <row r="406" spans="1:36" x14ac:dyDescent="0.25">
      <c r="A406" s="127">
        <v>2009</v>
      </c>
      <c r="B406" s="125" t="s">
        <v>633</v>
      </c>
      <c r="C406" s="125">
        <v>136200502.46039999</v>
      </c>
      <c r="D406" s="125">
        <v>71667188.588599995</v>
      </c>
      <c r="E406" s="125">
        <v>64533313.871799998</v>
      </c>
      <c r="F406" s="125">
        <v>17069160.420699999</v>
      </c>
      <c r="G406" s="125">
        <v>29263440.420600001</v>
      </c>
      <c r="H406" s="125">
        <v>31097388.278099999</v>
      </c>
      <c r="I406" s="125">
        <v>32664164.1642</v>
      </c>
      <c r="J406" s="125">
        <v>26106349.176800001</v>
      </c>
      <c r="K406" s="125">
        <v>93024992.862900004</v>
      </c>
      <c r="L406" s="125"/>
      <c r="M406" s="130">
        <v>38.159680000000002</v>
      </c>
      <c r="N406" s="130">
        <v>40.41995</v>
      </c>
      <c r="O406" s="130">
        <v>35.649540000000002</v>
      </c>
      <c r="P406" s="130">
        <v>30.622890000000002</v>
      </c>
      <c r="Q406" s="130">
        <v>39.126220000000004</v>
      </c>
      <c r="R406" s="130">
        <v>39.939349999999997</v>
      </c>
      <c r="S406" s="130">
        <v>40.287570000000002</v>
      </c>
      <c r="T406" s="130">
        <v>37.221690000000002</v>
      </c>
      <c r="U406" s="130">
        <v>39.80583</v>
      </c>
      <c r="W406" s="123">
        <v>2009</v>
      </c>
      <c r="X406" s="123" t="s">
        <v>633</v>
      </c>
      <c r="Y406" s="125">
        <v>234738564.00459999</v>
      </c>
      <c r="Z406" s="125">
        <v>197059052.01320001</v>
      </c>
      <c r="AA406" s="125">
        <v>97327186.010900006</v>
      </c>
      <c r="AB406" s="125">
        <v>99731866.002299994</v>
      </c>
      <c r="AC406" s="125">
        <v>37491200.006800003</v>
      </c>
      <c r="AD406" s="125">
        <v>40042142.001500003</v>
      </c>
      <c r="AE406" s="125">
        <v>41195244.008900002</v>
      </c>
      <c r="AF406" s="125">
        <v>44223476.993000001</v>
      </c>
      <c r="AG406" s="125">
        <v>71786500.994399995</v>
      </c>
      <c r="AH406" s="125">
        <v>125460863.0034</v>
      </c>
      <c r="AJ406" s="129"/>
    </row>
    <row r="407" spans="1:36" x14ac:dyDescent="0.25">
      <c r="A407" s="127">
        <v>2009</v>
      </c>
      <c r="B407" s="125" t="s">
        <v>632</v>
      </c>
      <c r="C407" s="125">
        <v>136005586.32530001</v>
      </c>
      <c r="D407" s="125">
        <v>71417935.050300002</v>
      </c>
      <c r="E407" s="125">
        <v>64587651.274999999</v>
      </c>
      <c r="F407" s="125">
        <v>17249188.9234</v>
      </c>
      <c r="G407" s="125">
        <v>29224507.4001</v>
      </c>
      <c r="H407" s="125">
        <v>31007301.3959</v>
      </c>
      <c r="I407" s="125">
        <v>32641053.644299999</v>
      </c>
      <c r="J407" s="125">
        <v>25883534.961599998</v>
      </c>
      <c r="K407" s="125">
        <v>92872862.440300003</v>
      </c>
      <c r="L407" s="125"/>
      <c r="M407" s="130">
        <v>38.026789999999998</v>
      </c>
      <c r="N407" s="130">
        <v>40.307429999999997</v>
      </c>
      <c r="O407" s="130">
        <v>35.504959999999997</v>
      </c>
      <c r="P407" s="130">
        <v>30.065200000000001</v>
      </c>
      <c r="Q407" s="130">
        <v>38.977499999999999</v>
      </c>
      <c r="R407" s="130">
        <v>39.911540000000002</v>
      </c>
      <c r="S407" s="130">
        <v>40.274329999999999</v>
      </c>
      <c r="T407" s="130">
        <v>37.166930000000001</v>
      </c>
      <c r="U407" s="130">
        <v>39.745130000000003</v>
      </c>
      <c r="W407" s="123">
        <v>2009</v>
      </c>
      <c r="X407" s="123" t="s">
        <v>632</v>
      </c>
      <c r="Y407" s="125">
        <v>234912908.99180001</v>
      </c>
      <c r="Z407" s="125">
        <v>197186197.99360001</v>
      </c>
      <c r="AA407" s="125">
        <v>97395899.0229</v>
      </c>
      <c r="AB407" s="125">
        <v>99790298.970699996</v>
      </c>
      <c r="AC407" s="125">
        <v>37505604.995200001</v>
      </c>
      <c r="AD407" s="125">
        <v>40086758.995999999</v>
      </c>
      <c r="AE407" s="125">
        <v>41142760.0176</v>
      </c>
      <c r="AF407" s="125">
        <v>44251461.982600003</v>
      </c>
      <c r="AG407" s="125">
        <v>71926323.000400007</v>
      </c>
      <c r="AH407" s="125">
        <v>125480980.9962</v>
      </c>
      <c r="AJ407" s="129"/>
    </row>
    <row r="408" spans="1:36" x14ac:dyDescent="0.25">
      <c r="A408" s="127">
        <v>2009</v>
      </c>
      <c r="B408" s="125" t="s">
        <v>622</v>
      </c>
      <c r="C408" s="125">
        <v>135404055.52360001</v>
      </c>
      <c r="D408" s="125">
        <v>71040911.353400007</v>
      </c>
      <c r="E408" s="125">
        <v>64363144.170199998</v>
      </c>
      <c r="F408" s="125">
        <v>17091530.8367</v>
      </c>
      <c r="G408" s="125">
        <v>29031353.2346</v>
      </c>
      <c r="H408" s="125">
        <v>30855945.856600001</v>
      </c>
      <c r="I408" s="125">
        <v>32585018.090300001</v>
      </c>
      <c r="J408" s="125">
        <v>25840207.505399998</v>
      </c>
      <c r="K408" s="125">
        <v>92472317.181500003</v>
      </c>
      <c r="L408" s="125"/>
      <c r="M408" s="130">
        <v>38.184669999999997</v>
      </c>
      <c r="N408" s="130">
        <v>40.579520000000002</v>
      </c>
      <c r="O408" s="130">
        <v>35.541359999999997</v>
      </c>
      <c r="P408" s="130">
        <v>30.168589999999998</v>
      </c>
      <c r="Q408" s="130">
        <v>39.078119999999998</v>
      </c>
      <c r="R408" s="130">
        <v>40.143050000000002</v>
      </c>
      <c r="S408" s="130">
        <v>40.42868</v>
      </c>
      <c r="T408" s="130">
        <v>37.31474</v>
      </c>
      <c r="U408" s="130">
        <v>39.909370000000003</v>
      </c>
      <c r="W408" s="123">
        <v>2009</v>
      </c>
      <c r="X408" s="123" t="s">
        <v>622</v>
      </c>
      <c r="Y408" s="125">
        <v>235085674.01061001</v>
      </c>
      <c r="Z408" s="125">
        <v>197312026.02149999</v>
      </c>
      <c r="AA408" s="125">
        <v>97463942.026199996</v>
      </c>
      <c r="AB408" s="125">
        <v>99848083.995299995</v>
      </c>
      <c r="AC408" s="125">
        <v>37519757.010799997</v>
      </c>
      <c r="AD408" s="125">
        <v>40131103.008100003</v>
      </c>
      <c r="AE408" s="125">
        <v>41090002.987400003</v>
      </c>
      <c r="AF408" s="125">
        <v>44279147.010700002</v>
      </c>
      <c r="AG408" s="125">
        <v>72065663.993599996</v>
      </c>
      <c r="AH408" s="125">
        <v>125500253.0062</v>
      </c>
      <c r="AJ408" s="127"/>
    </row>
    <row r="409" spans="1:36" x14ac:dyDescent="0.25">
      <c r="A409" s="127">
        <v>2009</v>
      </c>
      <c r="B409" s="125" t="s">
        <v>631</v>
      </c>
      <c r="C409" s="125">
        <v>135454121.35330001</v>
      </c>
      <c r="D409" s="125">
        <v>71592182.959099993</v>
      </c>
      <c r="E409" s="125">
        <v>63861938.394199997</v>
      </c>
      <c r="F409" s="125">
        <v>17292277.814100001</v>
      </c>
      <c r="G409" s="125">
        <v>29038862.573399998</v>
      </c>
      <c r="H409" s="125">
        <v>30753413.1712</v>
      </c>
      <c r="I409" s="125">
        <v>32695404.4142</v>
      </c>
      <c r="J409" s="125">
        <v>25674163.380399998</v>
      </c>
      <c r="K409" s="125">
        <v>92487680.158800006</v>
      </c>
      <c r="L409" s="125"/>
      <c r="M409" s="130">
        <v>37.990630000000003</v>
      </c>
      <c r="N409" s="130">
        <v>40.266539999999999</v>
      </c>
      <c r="O409" s="130">
        <v>35.439219999999999</v>
      </c>
      <c r="P409" s="130">
        <v>29.998149999999999</v>
      </c>
      <c r="Q409" s="130">
        <v>39.021030000000003</v>
      </c>
      <c r="R409" s="130">
        <v>39.848770000000002</v>
      </c>
      <c r="S409" s="130">
        <v>40.161050000000003</v>
      </c>
      <c r="T409" s="130">
        <v>37.218620000000001</v>
      </c>
      <c r="U409" s="130">
        <v>39.699280000000002</v>
      </c>
      <c r="W409" s="123">
        <v>2009</v>
      </c>
      <c r="X409" s="123" t="s">
        <v>631</v>
      </c>
      <c r="Y409" s="125">
        <v>235271252.9851</v>
      </c>
      <c r="Z409" s="125">
        <v>197448564.98899999</v>
      </c>
      <c r="AA409" s="125">
        <v>97537365.9991</v>
      </c>
      <c r="AB409" s="125">
        <v>99911198.989899993</v>
      </c>
      <c r="AC409" s="125">
        <v>37535966.992600001</v>
      </c>
      <c r="AD409" s="125">
        <v>40177648.009599999</v>
      </c>
      <c r="AE409" s="125">
        <v>41039481.990599997</v>
      </c>
      <c r="AF409" s="125">
        <v>44309216.002300002</v>
      </c>
      <c r="AG409" s="125">
        <v>72208939.989999995</v>
      </c>
      <c r="AH409" s="125">
        <v>125526346.0025</v>
      </c>
      <c r="AJ409" s="127"/>
    </row>
    <row r="410" spans="1:36" x14ac:dyDescent="0.25">
      <c r="A410" s="127">
        <v>2009</v>
      </c>
      <c r="B410" s="125" t="s">
        <v>630</v>
      </c>
      <c r="C410" s="125">
        <v>135998844.69530001</v>
      </c>
      <c r="D410" s="125">
        <v>71963116.302900001</v>
      </c>
      <c r="E410" s="125">
        <v>64035728.392399997</v>
      </c>
      <c r="F410" s="125">
        <v>16993803.877799999</v>
      </c>
      <c r="G410" s="125">
        <v>29031143.175000001</v>
      </c>
      <c r="H410" s="125">
        <v>31013021.023800001</v>
      </c>
      <c r="I410" s="125">
        <v>32715103.921399999</v>
      </c>
      <c r="J410" s="125">
        <v>26245772.697299998</v>
      </c>
      <c r="K410" s="125">
        <v>92759268.120199993</v>
      </c>
      <c r="L410" s="125"/>
      <c r="M410" s="130">
        <v>38.29504</v>
      </c>
      <c r="N410" s="130">
        <v>40.541289999999996</v>
      </c>
      <c r="O410" s="130">
        <v>35.770719999999997</v>
      </c>
      <c r="P410" s="130">
        <v>30.569289999999999</v>
      </c>
      <c r="Q410" s="130">
        <v>39.214120000000001</v>
      </c>
      <c r="R410" s="130">
        <v>40.17333</v>
      </c>
      <c r="S410" s="130">
        <v>40.55321</v>
      </c>
      <c r="T410" s="130">
        <v>37.246499999999997</v>
      </c>
      <c r="U410" s="130">
        <v>40.007100000000001</v>
      </c>
      <c r="W410" s="123">
        <v>2009</v>
      </c>
      <c r="X410" s="123" t="s">
        <v>630</v>
      </c>
      <c r="Y410" s="125">
        <v>235451855.99568999</v>
      </c>
      <c r="Z410" s="125">
        <v>197576507.00130001</v>
      </c>
      <c r="AA410" s="125">
        <v>97606512.990999997</v>
      </c>
      <c r="AB410" s="125">
        <v>99969994.010299996</v>
      </c>
      <c r="AC410" s="125">
        <v>37549457.009199999</v>
      </c>
      <c r="AD410" s="125">
        <v>40218469.011299998</v>
      </c>
      <c r="AE410" s="125">
        <v>40987267.999200001</v>
      </c>
      <c r="AF410" s="125">
        <v>44334818.993000001</v>
      </c>
      <c r="AG410" s="125">
        <v>72361842.982999995</v>
      </c>
      <c r="AH410" s="125">
        <v>125540556.0035</v>
      </c>
      <c r="AJ410" s="129"/>
    </row>
    <row r="411" spans="1:36" x14ac:dyDescent="0.25">
      <c r="A411" s="127">
        <v>2009</v>
      </c>
      <c r="B411" s="125" t="s">
        <v>629</v>
      </c>
      <c r="C411" s="125">
        <v>133817078.1855</v>
      </c>
      <c r="D411" s="125">
        <v>71805660.273599997</v>
      </c>
      <c r="E411" s="125">
        <v>62011417.911899999</v>
      </c>
      <c r="F411" s="125">
        <v>18058278.238699999</v>
      </c>
      <c r="G411" s="125">
        <v>28649357.728100002</v>
      </c>
      <c r="H411" s="125">
        <v>30126324.955600001</v>
      </c>
      <c r="I411" s="125">
        <v>31685848.237300001</v>
      </c>
      <c r="J411" s="125">
        <v>25297269.025800001</v>
      </c>
      <c r="K411" s="125">
        <v>90461530.921000004</v>
      </c>
      <c r="L411" s="125"/>
      <c r="M411" s="130">
        <v>38.082639999999998</v>
      </c>
      <c r="N411" s="130">
        <v>40.411349999999999</v>
      </c>
      <c r="O411" s="130">
        <v>35.386119999999998</v>
      </c>
      <c r="P411" s="130">
        <v>31.268509999999999</v>
      </c>
      <c r="Q411" s="130">
        <v>38.96481</v>
      </c>
      <c r="R411" s="130">
        <v>39.853850000000001</v>
      </c>
      <c r="S411" s="130">
        <v>40.215040000000002</v>
      </c>
      <c r="T411" s="130">
        <v>37.167540000000002</v>
      </c>
      <c r="U411" s="130">
        <v>39.698799999999999</v>
      </c>
      <c r="W411" s="123">
        <v>2009</v>
      </c>
      <c r="X411" s="123" t="s">
        <v>629</v>
      </c>
      <c r="Y411" s="125">
        <v>235654558.00350001</v>
      </c>
      <c r="Z411" s="125">
        <v>197722917.98649999</v>
      </c>
      <c r="AA411" s="125">
        <v>97684901.986900002</v>
      </c>
      <c r="AB411" s="125">
        <v>100038015.99959999</v>
      </c>
      <c r="AC411" s="125">
        <v>37566488.991599999</v>
      </c>
      <c r="AD411" s="125">
        <v>40263068.998999998</v>
      </c>
      <c r="AE411" s="125">
        <v>40938913.987000003</v>
      </c>
      <c r="AF411" s="125">
        <v>44364530.014399998</v>
      </c>
      <c r="AG411" s="125">
        <v>72521556.011500001</v>
      </c>
      <c r="AH411" s="125">
        <v>125566513.00040001</v>
      </c>
      <c r="AJ411" s="129"/>
    </row>
    <row r="412" spans="1:36" x14ac:dyDescent="0.25">
      <c r="A412" s="127">
        <v>2009</v>
      </c>
      <c r="B412" s="125" t="s">
        <v>628</v>
      </c>
      <c r="C412" s="125">
        <v>130724026.1978</v>
      </c>
      <c r="D412" s="125">
        <v>71140061.303299993</v>
      </c>
      <c r="E412" s="125">
        <v>59583964.894500002</v>
      </c>
      <c r="F412" s="125">
        <v>18563523.425299998</v>
      </c>
      <c r="G412" s="125">
        <v>28315949.696199998</v>
      </c>
      <c r="H412" s="125">
        <v>29048681.732299998</v>
      </c>
      <c r="I412" s="125">
        <v>30476875.175999999</v>
      </c>
      <c r="J412" s="125">
        <v>24318996.168000001</v>
      </c>
      <c r="K412" s="125">
        <v>87841506.604499996</v>
      </c>
      <c r="L412" s="125"/>
      <c r="M412" s="130">
        <v>38.119840000000003</v>
      </c>
      <c r="N412" s="130">
        <v>40.412109999999998</v>
      </c>
      <c r="O412" s="130">
        <v>35.382980000000003</v>
      </c>
      <c r="P412" s="130">
        <v>31.815860000000001</v>
      </c>
      <c r="Q412" s="130">
        <v>39.034680000000002</v>
      </c>
      <c r="R412" s="130">
        <v>39.956420000000001</v>
      </c>
      <c r="S412" s="130">
        <v>40.071109999999997</v>
      </c>
      <c r="T412" s="130">
        <v>37.227550000000001</v>
      </c>
      <c r="U412" s="130">
        <v>39.699089999999998</v>
      </c>
      <c r="W412" s="123">
        <v>2009</v>
      </c>
      <c r="X412" s="123" t="s">
        <v>628</v>
      </c>
      <c r="Y412" s="125">
        <v>235869640.97121</v>
      </c>
      <c r="Z412" s="125">
        <v>197879675.98431</v>
      </c>
      <c r="AA412" s="125">
        <v>97768470.994599998</v>
      </c>
      <c r="AB412" s="125">
        <v>100111204.9897</v>
      </c>
      <c r="AC412" s="125">
        <v>37585501.997100003</v>
      </c>
      <c r="AD412" s="125">
        <v>40309808.011500001</v>
      </c>
      <c r="AE412" s="125">
        <v>40892711.997500002</v>
      </c>
      <c r="AF412" s="125">
        <v>44396530.989100002</v>
      </c>
      <c r="AG412" s="125">
        <v>72685087.975999996</v>
      </c>
      <c r="AH412" s="125">
        <v>125599050.9981</v>
      </c>
      <c r="AJ412" s="127"/>
    </row>
    <row r="413" spans="1:36" x14ac:dyDescent="0.25">
      <c r="A413" s="127">
        <v>2009</v>
      </c>
      <c r="B413" s="125" t="s">
        <v>627</v>
      </c>
      <c r="C413" s="125">
        <v>131214419.9034</v>
      </c>
      <c r="D413" s="125">
        <v>70927364.897599995</v>
      </c>
      <c r="E413" s="125">
        <v>60287055.005800001</v>
      </c>
      <c r="F413" s="125">
        <v>17573590.462900002</v>
      </c>
      <c r="G413" s="125">
        <v>28410396.4736</v>
      </c>
      <c r="H413" s="125">
        <v>29418469.720600002</v>
      </c>
      <c r="I413" s="125">
        <v>30967856.272</v>
      </c>
      <c r="J413" s="125">
        <v>24844106.974300001</v>
      </c>
      <c r="K413" s="125">
        <v>88796722.466199994</v>
      </c>
      <c r="L413" s="125"/>
      <c r="M413" s="130">
        <v>38.136499999999998</v>
      </c>
      <c r="N413" s="130">
        <v>40.408079999999998</v>
      </c>
      <c r="O413" s="130">
        <v>35.463999999999999</v>
      </c>
      <c r="P413" s="130">
        <v>32.028579999999998</v>
      </c>
      <c r="Q413" s="130">
        <v>39.18676</v>
      </c>
      <c r="R413" s="130">
        <v>39.767270000000003</v>
      </c>
      <c r="S413" s="130">
        <v>40.059899999999999</v>
      </c>
      <c r="T413" s="130">
        <v>36.927410000000002</v>
      </c>
      <c r="U413" s="130">
        <v>39.683590000000002</v>
      </c>
      <c r="W413" s="123">
        <v>2009</v>
      </c>
      <c r="X413" s="123" t="s">
        <v>627</v>
      </c>
      <c r="Y413" s="125">
        <v>236086542.96630999</v>
      </c>
      <c r="Z413" s="125">
        <v>198014623.9698</v>
      </c>
      <c r="AA413" s="125">
        <v>97841647.997199997</v>
      </c>
      <c r="AB413" s="125">
        <v>100172975.9726</v>
      </c>
      <c r="AC413" s="125">
        <v>37594017.992399998</v>
      </c>
      <c r="AD413" s="125">
        <v>40347494.0035</v>
      </c>
      <c r="AE413" s="125">
        <v>40844000.986299999</v>
      </c>
      <c r="AF413" s="125">
        <v>44414546.988600001</v>
      </c>
      <c r="AG413" s="125">
        <v>72886482.995499998</v>
      </c>
      <c r="AH413" s="125">
        <v>125606041.97840001</v>
      </c>
      <c r="AJ413" s="127"/>
    </row>
    <row r="414" spans="1:36" x14ac:dyDescent="0.25">
      <c r="A414" s="127">
        <v>2009</v>
      </c>
      <c r="B414" s="125" t="s">
        <v>626</v>
      </c>
      <c r="C414" s="125">
        <v>134414894.92179999</v>
      </c>
      <c r="D414" s="125">
        <v>71251900.177900001</v>
      </c>
      <c r="E414" s="125">
        <v>63162994.743900001</v>
      </c>
      <c r="F414" s="125">
        <v>16681315.071</v>
      </c>
      <c r="G414" s="125">
        <v>29004898.410599999</v>
      </c>
      <c r="H414" s="125">
        <v>30421996.129299998</v>
      </c>
      <c r="I414" s="125">
        <v>32313618.641100001</v>
      </c>
      <c r="J414" s="125">
        <v>25993066.669799998</v>
      </c>
      <c r="K414" s="125">
        <v>91740513.180999994</v>
      </c>
      <c r="L414" s="125"/>
      <c r="M414" s="130">
        <v>36.154470000000003</v>
      </c>
      <c r="N414" s="130">
        <v>38.347709999999999</v>
      </c>
      <c r="O414" s="130">
        <v>33.68036</v>
      </c>
      <c r="P414" s="130">
        <v>29.604890000000001</v>
      </c>
      <c r="Q414" s="130">
        <v>37.024230000000003</v>
      </c>
      <c r="R414" s="130">
        <v>37.797449999999998</v>
      </c>
      <c r="S414" s="130">
        <v>38.028289999999998</v>
      </c>
      <c r="T414" s="130">
        <v>35.134819999999998</v>
      </c>
      <c r="U414" s="130">
        <v>37.63429</v>
      </c>
      <c r="W414" s="123">
        <v>2009</v>
      </c>
      <c r="X414" s="123" t="s">
        <v>626</v>
      </c>
      <c r="Y414" s="125">
        <v>236322471.98681</v>
      </c>
      <c r="Z414" s="125">
        <v>198165465.98100001</v>
      </c>
      <c r="AA414" s="125">
        <v>97922792.994599998</v>
      </c>
      <c r="AB414" s="125">
        <v>100242672.98639999</v>
      </c>
      <c r="AC414" s="125">
        <v>37605571.990400001</v>
      </c>
      <c r="AD414" s="125">
        <v>40388469.991300002</v>
      </c>
      <c r="AE414" s="125">
        <v>40798571.0031</v>
      </c>
      <c r="AF414" s="125">
        <v>44436087.983800001</v>
      </c>
      <c r="AG414" s="125">
        <v>73093771.018199995</v>
      </c>
      <c r="AH414" s="125">
        <v>125623128.9782</v>
      </c>
      <c r="AJ414" s="129"/>
    </row>
    <row r="415" spans="1:36" x14ac:dyDescent="0.25">
      <c r="A415" s="127">
        <v>2009</v>
      </c>
      <c r="B415" s="125" t="s">
        <v>625</v>
      </c>
      <c r="C415" s="125">
        <v>134887455.69819999</v>
      </c>
      <c r="D415" s="125">
        <v>71323486.646899998</v>
      </c>
      <c r="E415" s="125">
        <v>63563969.051299997</v>
      </c>
      <c r="F415" s="125">
        <v>16425034.4079</v>
      </c>
      <c r="G415" s="125">
        <v>29221264.746599998</v>
      </c>
      <c r="H415" s="125">
        <v>30249235.7359</v>
      </c>
      <c r="I415" s="125">
        <v>32721733.561700001</v>
      </c>
      <c r="J415" s="125">
        <v>26270187.246100001</v>
      </c>
      <c r="K415" s="125">
        <v>92192234.044200003</v>
      </c>
      <c r="L415" s="125"/>
      <c r="M415" s="130">
        <v>37.830440000000003</v>
      </c>
      <c r="N415" s="130">
        <v>40.197099999999999</v>
      </c>
      <c r="O415" s="130">
        <v>35.174880000000002</v>
      </c>
      <c r="P415" s="130">
        <v>29.990020000000001</v>
      </c>
      <c r="Q415" s="130">
        <v>39.049349999999997</v>
      </c>
      <c r="R415" s="130">
        <v>39.491439999999997</v>
      </c>
      <c r="S415" s="130">
        <v>39.785420000000002</v>
      </c>
      <c r="T415" s="130">
        <v>37.029049999999998</v>
      </c>
      <c r="U415" s="130">
        <v>39.455660000000002</v>
      </c>
      <c r="W415" s="123">
        <v>2009</v>
      </c>
      <c r="X415" s="123" t="s">
        <v>625</v>
      </c>
      <c r="Y415" s="125">
        <v>236549943.98519999</v>
      </c>
      <c r="Z415" s="125">
        <v>198309241.977</v>
      </c>
      <c r="AA415" s="125">
        <v>98000395.988299996</v>
      </c>
      <c r="AB415" s="125">
        <v>100308845.9887</v>
      </c>
      <c r="AC415" s="125">
        <v>37615770.001199998</v>
      </c>
      <c r="AD415" s="125">
        <v>40427977.989399999</v>
      </c>
      <c r="AE415" s="125">
        <v>40751699.985399999</v>
      </c>
      <c r="AF415" s="125">
        <v>44456059.995700002</v>
      </c>
      <c r="AG415" s="125">
        <v>73298436.013500005</v>
      </c>
      <c r="AH415" s="125">
        <v>125635737.97050001</v>
      </c>
      <c r="AJ415" s="129"/>
    </row>
    <row r="416" spans="1:36" x14ac:dyDescent="0.25">
      <c r="A416" s="127">
        <v>2009</v>
      </c>
      <c r="B416" s="125" t="s">
        <v>624</v>
      </c>
      <c r="C416" s="125">
        <v>135356107.77509999</v>
      </c>
      <c r="D416" s="125">
        <v>71243092.646400005</v>
      </c>
      <c r="E416" s="125">
        <v>64113015.128700003</v>
      </c>
      <c r="F416" s="125">
        <v>16488772.0342</v>
      </c>
      <c r="G416" s="125">
        <v>29315431.528099999</v>
      </c>
      <c r="H416" s="125">
        <v>30331016.284699999</v>
      </c>
      <c r="I416" s="125">
        <v>32776348.483199999</v>
      </c>
      <c r="J416" s="125">
        <v>26444539.444899999</v>
      </c>
      <c r="K416" s="125">
        <v>92422796.296000004</v>
      </c>
      <c r="L416" s="125"/>
      <c r="M416" s="130">
        <v>37.653239999999997</v>
      </c>
      <c r="N416" s="130">
        <v>40.009149999999998</v>
      </c>
      <c r="O416" s="130">
        <v>35.035339999999998</v>
      </c>
      <c r="P416" s="130">
        <v>29.892130000000002</v>
      </c>
      <c r="Q416" s="130">
        <v>38.594090000000001</v>
      </c>
      <c r="R416" s="130">
        <v>39.498959999999997</v>
      </c>
      <c r="S416" s="130">
        <v>39.709420000000001</v>
      </c>
      <c r="T416" s="130">
        <v>36.784010000000002</v>
      </c>
      <c r="U416" s="130">
        <v>39.286580000000001</v>
      </c>
      <c r="W416" s="123">
        <v>2009</v>
      </c>
      <c r="X416" s="123" t="s">
        <v>624</v>
      </c>
      <c r="Y416" s="125">
        <v>236742660.98899001</v>
      </c>
      <c r="Z416" s="125">
        <v>198438336.99180001</v>
      </c>
      <c r="AA416" s="125">
        <v>98069668.990999997</v>
      </c>
      <c r="AB416" s="125">
        <v>100368668.0008</v>
      </c>
      <c r="AC416" s="125">
        <v>37619731.995099999</v>
      </c>
      <c r="AD416" s="125">
        <v>40467343.985399999</v>
      </c>
      <c r="AE416" s="125">
        <v>40702162.999499999</v>
      </c>
      <c r="AF416" s="125">
        <v>44471336.0053</v>
      </c>
      <c r="AG416" s="125">
        <v>73482086.003700003</v>
      </c>
      <c r="AH416" s="125">
        <v>125640842.9902</v>
      </c>
      <c r="AJ416" s="127"/>
    </row>
    <row r="417" spans="1:36" x14ac:dyDescent="0.25">
      <c r="A417" s="127">
        <v>2009</v>
      </c>
      <c r="B417" s="125" t="s">
        <v>623</v>
      </c>
      <c r="C417" s="125">
        <v>133958432.91419999</v>
      </c>
      <c r="D417" s="125">
        <v>70251154.327399999</v>
      </c>
      <c r="E417" s="125">
        <v>63707278.586800002</v>
      </c>
      <c r="F417" s="125">
        <v>16275522.977299999</v>
      </c>
      <c r="G417" s="125">
        <v>28939212.013700001</v>
      </c>
      <c r="H417" s="125">
        <v>29949128.154800002</v>
      </c>
      <c r="I417" s="125">
        <v>32359160.263500001</v>
      </c>
      <c r="J417" s="125">
        <v>26435409.504900001</v>
      </c>
      <c r="K417" s="125">
        <v>91247500.431999996</v>
      </c>
      <c r="L417" s="125"/>
      <c r="M417" s="130">
        <v>37.984949999999998</v>
      </c>
      <c r="N417" s="130">
        <v>40.286320000000003</v>
      </c>
      <c r="O417" s="130">
        <v>35.447180000000003</v>
      </c>
      <c r="P417" s="130">
        <v>29.91854</v>
      </c>
      <c r="Q417" s="130">
        <v>38.971609999999998</v>
      </c>
      <c r="R417" s="130">
        <v>40.01484</v>
      </c>
      <c r="S417" s="130">
        <v>40.075780000000002</v>
      </c>
      <c r="T417" s="130">
        <v>37.01202</v>
      </c>
      <c r="U417" s="130">
        <v>39.705590000000001</v>
      </c>
      <c r="W417" s="123">
        <v>2009</v>
      </c>
      <c r="X417" s="123" t="s">
        <v>623</v>
      </c>
      <c r="Y417" s="125">
        <v>236924088.9531</v>
      </c>
      <c r="Z417" s="125">
        <v>198558004.9743</v>
      </c>
      <c r="AA417" s="125">
        <v>98134221.981999993</v>
      </c>
      <c r="AB417" s="125">
        <v>100423782.9923</v>
      </c>
      <c r="AC417" s="125">
        <v>37621881.9855</v>
      </c>
      <c r="AD417" s="125">
        <v>40504766.004699998</v>
      </c>
      <c r="AE417" s="125">
        <v>40650680.008500002</v>
      </c>
      <c r="AF417" s="125">
        <v>44484524.980400003</v>
      </c>
      <c r="AG417" s="125">
        <v>73662235.974000007</v>
      </c>
      <c r="AH417" s="125">
        <v>125639970.9936</v>
      </c>
      <c r="AJ417" s="127"/>
    </row>
    <row r="418" spans="1:36" x14ac:dyDescent="0.25">
      <c r="A418" s="127">
        <v>2010</v>
      </c>
      <c r="B418" s="125" t="s">
        <v>633</v>
      </c>
      <c r="C418" s="125">
        <v>132765986.01180001</v>
      </c>
      <c r="D418" s="125">
        <v>69229434.958700001</v>
      </c>
      <c r="E418" s="125">
        <v>63536551.053099997</v>
      </c>
      <c r="F418" s="125">
        <v>15672696.012399999</v>
      </c>
      <c r="G418" s="125">
        <v>28807988.753600001</v>
      </c>
      <c r="H418" s="125">
        <v>29643558.621300001</v>
      </c>
      <c r="I418" s="125">
        <v>32324483.8686</v>
      </c>
      <c r="J418" s="125">
        <v>26317258.755899999</v>
      </c>
      <c r="K418" s="125">
        <v>90776031.243499994</v>
      </c>
      <c r="L418" s="125"/>
      <c r="M418" s="130">
        <v>37.975029999999997</v>
      </c>
      <c r="N418" s="130">
        <v>40.151699999999998</v>
      </c>
      <c r="O418" s="130">
        <v>35.603319999999997</v>
      </c>
      <c r="P418" s="130">
        <v>29.745460000000001</v>
      </c>
      <c r="Q418" s="130">
        <v>38.87968</v>
      </c>
      <c r="R418" s="130">
        <v>39.815649999999998</v>
      </c>
      <c r="S418" s="130">
        <v>40.144730000000003</v>
      </c>
      <c r="T418" s="130">
        <v>37.147480000000002</v>
      </c>
      <c r="U418" s="130">
        <v>39.635800000000003</v>
      </c>
      <c r="W418" s="123">
        <v>2010</v>
      </c>
      <c r="X418" s="123" t="s">
        <v>633</v>
      </c>
      <c r="Y418" s="125">
        <v>236832457.03960001</v>
      </c>
      <c r="Z418" s="125">
        <v>198463140.0352</v>
      </c>
      <c r="AA418" s="125">
        <v>98050193.003900006</v>
      </c>
      <c r="AB418" s="125">
        <v>100412947.03129999</v>
      </c>
      <c r="AC418" s="125">
        <v>37950391.991499998</v>
      </c>
      <c r="AD418" s="125">
        <v>40608410.997199997</v>
      </c>
      <c r="AE418" s="125">
        <v>40276100.030500002</v>
      </c>
      <c r="AF418" s="125">
        <v>44300785.0009</v>
      </c>
      <c r="AG418" s="125">
        <v>73696769.019500002</v>
      </c>
      <c r="AH418" s="125">
        <v>125185296.02860001</v>
      </c>
      <c r="AJ418" s="129"/>
    </row>
    <row r="419" spans="1:36" x14ac:dyDescent="0.25">
      <c r="A419" s="127">
        <v>2010</v>
      </c>
      <c r="B419" s="125" t="s">
        <v>632</v>
      </c>
      <c r="C419" s="125">
        <v>132785627.44679999</v>
      </c>
      <c r="D419" s="125">
        <v>69536527.294400007</v>
      </c>
      <c r="E419" s="125">
        <v>63249100.152400002</v>
      </c>
      <c r="F419" s="125">
        <v>16137075.174000001</v>
      </c>
      <c r="G419" s="125">
        <v>28915924.3957</v>
      </c>
      <c r="H419" s="125">
        <v>29462730.709800001</v>
      </c>
      <c r="I419" s="125">
        <v>32098963.008900002</v>
      </c>
      <c r="J419" s="125">
        <v>26170934.158399999</v>
      </c>
      <c r="K419" s="125">
        <v>90477618.114399999</v>
      </c>
      <c r="L419" s="125"/>
      <c r="M419" s="130">
        <v>37.134830000000001</v>
      </c>
      <c r="N419" s="130">
        <v>39.539409999999997</v>
      </c>
      <c r="O419" s="130">
        <v>34.491210000000002</v>
      </c>
      <c r="P419" s="130">
        <v>29.00609</v>
      </c>
      <c r="Q419" s="130">
        <v>38.000190000000003</v>
      </c>
      <c r="R419" s="130">
        <v>39.11448</v>
      </c>
      <c r="S419" s="130">
        <v>39.252130000000001</v>
      </c>
      <c r="T419" s="130">
        <v>36.365369999999999</v>
      </c>
      <c r="U419" s="130">
        <v>38.807189999999999</v>
      </c>
      <c r="W419" s="123">
        <v>2010</v>
      </c>
      <c r="X419" s="123" t="s">
        <v>632</v>
      </c>
      <c r="Y419" s="125">
        <v>236998327.99110001</v>
      </c>
      <c r="Z419" s="125">
        <v>198579059.00229999</v>
      </c>
      <c r="AA419" s="125">
        <v>98112189.987299994</v>
      </c>
      <c r="AB419" s="125">
        <v>100466869.015</v>
      </c>
      <c r="AC419" s="125">
        <v>37950691.983400002</v>
      </c>
      <c r="AD419" s="125">
        <v>40656739.008000001</v>
      </c>
      <c r="AE419" s="125">
        <v>40237799.014700003</v>
      </c>
      <c r="AF419" s="125">
        <v>44307115.000600003</v>
      </c>
      <c r="AG419" s="125">
        <v>73845982.984400004</v>
      </c>
      <c r="AH419" s="125">
        <v>125201653.02330001</v>
      </c>
      <c r="AJ419" s="129"/>
    </row>
    <row r="420" spans="1:36" x14ac:dyDescent="0.25">
      <c r="A420" s="127">
        <v>2010</v>
      </c>
      <c r="B420" s="125" t="s">
        <v>622</v>
      </c>
      <c r="C420" s="125">
        <v>133913408.00560001</v>
      </c>
      <c r="D420" s="125">
        <v>70400214.018199995</v>
      </c>
      <c r="E420" s="125">
        <v>63513193.987400003</v>
      </c>
      <c r="F420" s="125">
        <v>16099131.545299999</v>
      </c>
      <c r="G420" s="125">
        <v>29085747.125599999</v>
      </c>
      <c r="H420" s="125">
        <v>29789314.509399999</v>
      </c>
      <c r="I420" s="125">
        <v>32196961.456900001</v>
      </c>
      <c r="J420" s="125">
        <v>26742253.3684</v>
      </c>
      <c r="K420" s="125">
        <v>91072023.091900006</v>
      </c>
      <c r="L420" s="125"/>
      <c r="M420" s="130">
        <v>38.137830000000001</v>
      </c>
      <c r="N420" s="130">
        <v>40.422809999999998</v>
      </c>
      <c r="O420" s="130">
        <v>35.605060000000002</v>
      </c>
      <c r="P420" s="130">
        <v>29.812059999999999</v>
      </c>
      <c r="Q420" s="130">
        <v>39.053350000000002</v>
      </c>
      <c r="R420" s="130">
        <v>40.129130000000004</v>
      </c>
      <c r="S420" s="130">
        <v>40.332790000000003</v>
      </c>
      <c r="T420" s="130">
        <v>37.293379999999999</v>
      </c>
      <c r="U420" s="130">
        <v>39.857559999999999</v>
      </c>
      <c r="W420" s="123">
        <v>2010</v>
      </c>
      <c r="X420" s="123" t="s">
        <v>622</v>
      </c>
      <c r="Y420" s="125">
        <v>237159200.03349999</v>
      </c>
      <c r="Z420" s="125">
        <v>198690286.03898999</v>
      </c>
      <c r="AA420" s="125">
        <v>98171667.008399993</v>
      </c>
      <c r="AB420" s="125">
        <v>100518619.0306</v>
      </c>
      <c r="AC420" s="125">
        <v>37949810.9987</v>
      </c>
      <c r="AD420" s="125">
        <v>40703799.001199998</v>
      </c>
      <c r="AE420" s="125">
        <v>40198423.002899997</v>
      </c>
      <c r="AF420" s="125">
        <v>44312691.027500004</v>
      </c>
      <c r="AG420" s="125">
        <v>73994476.003199995</v>
      </c>
      <c r="AH420" s="125">
        <v>125214913.0316</v>
      </c>
      <c r="AJ420" s="127"/>
    </row>
    <row r="421" spans="1:36" x14ac:dyDescent="0.25">
      <c r="A421" s="127">
        <v>2010</v>
      </c>
      <c r="B421" s="125" t="s">
        <v>631</v>
      </c>
      <c r="C421" s="125">
        <v>135698741.73300001</v>
      </c>
      <c r="D421" s="125">
        <v>71659317.377399996</v>
      </c>
      <c r="E421" s="125">
        <v>64039424.355599999</v>
      </c>
      <c r="F421" s="125">
        <v>16622351.880000001</v>
      </c>
      <c r="G421" s="125">
        <v>29396110.202500001</v>
      </c>
      <c r="H421" s="125">
        <v>30180271.202799998</v>
      </c>
      <c r="I421" s="125">
        <v>32527917.193599999</v>
      </c>
      <c r="J421" s="125">
        <v>26972091.254099999</v>
      </c>
      <c r="K421" s="125">
        <v>92104298.598900005</v>
      </c>
      <c r="L421" s="125"/>
      <c r="M421" s="130">
        <v>38.362499999999997</v>
      </c>
      <c r="N421" s="130">
        <v>40.629429999999999</v>
      </c>
      <c r="O421" s="130">
        <v>35.82582</v>
      </c>
      <c r="P421" s="130">
        <v>30.029170000000001</v>
      </c>
      <c r="Q421" s="130">
        <v>39.324019999999997</v>
      </c>
      <c r="R421" s="130">
        <v>40.129379999999998</v>
      </c>
      <c r="S421" s="130">
        <v>40.627740000000003</v>
      </c>
      <c r="T421" s="130">
        <v>37.741340000000001</v>
      </c>
      <c r="U421" s="130">
        <v>40.048340000000003</v>
      </c>
      <c r="W421" s="123">
        <v>2010</v>
      </c>
      <c r="X421" s="123" t="s">
        <v>631</v>
      </c>
      <c r="Y421" s="125">
        <v>237328882.99950001</v>
      </c>
      <c r="Z421" s="125">
        <v>198809500.99259999</v>
      </c>
      <c r="AA421" s="125">
        <v>98235396.013099998</v>
      </c>
      <c r="AB421" s="125">
        <v>100574104.9795</v>
      </c>
      <c r="AC421" s="125">
        <v>37950819.003799997</v>
      </c>
      <c r="AD421" s="125">
        <v>40752867.985100001</v>
      </c>
      <c r="AE421" s="125">
        <v>40160814.008100003</v>
      </c>
      <c r="AF421" s="125">
        <v>44319689.0009</v>
      </c>
      <c r="AG421" s="125">
        <v>74144693.001599997</v>
      </c>
      <c r="AH421" s="125">
        <v>125233370.9941</v>
      </c>
      <c r="AJ421" s="127"/>
    </row>
    <row r="422" spans="1:36" x14ac:dyDescent="0.25">
      <c r="A422" s="127">
        <v>2010</v>
      </c>
      <c r="B422" s="125" t="s">
        <v>630</v>
      </c>
      <c r="C422" s="125">
        <v>135626583.94980001</v>
      </c>
      <c r="D422" s="125">
        <v>72039400.804000005</v>
      </c>
      <c r="E422" s="125">
        <v>63587183.145800002</v>
      </c>
      <c r="F422" s="125">
        <v>16687008.9125</v>
      </c>
      <c r="G422" s="125">
        <v>29372388.4877</v>
      </c>
      <c r="H422" s="125">
        <v>30288833.236099999</v>
      </c>
      <c r="I422" s="125">
        <v>32277671.5984</v>
      </c>
      <c r="J422" s="125">
        <v>27000681.715100002</v>
      </c>
      <c r="K422" s="125">
        <v>91938893.3222</v>
      </c>
      <c r="L422" s="125"/>
      <c r="M422" s="130">
        <v>38.452710000000003</v>
      </c>
      <c r="N422" s="130">
        <v>40.692810000000001</v>
      </c>
      <c r="O422" s="130">
        <v>35.914859999999997</v>
      </c>
      <c r="P422" s="130">
        <v>30.86157</v>
      </c>
      <c r="Q422" s="130">
        <v>39.411479999999997</v>
      </c>
      <c r="R422" s="130">
        <v>40.143880000000003</v>
      </c>
      <c r="S422" s="130">
        <v>40.528860000000002</v>
      </c>
      <c r="T422" s="130">
        <v>37.722209999999997</v>
      </c>
      <c r="U422" s="130">
        <v>40.045050000000003</v>
      </c>
      <c r="W422" s="123">
        <v>2010</v>
      </c>
      <c r="X422" s="123" t="s">
        <v>630</v>
      </c>
      <c r="Y422" s="125">
        <v>237499380.99200001</v>
      </c>
      <c r="Z422" s="125">
        <v>198928907.99450001</v>
      </c>
      <c r="AA422" s="125">
        <v>98299678.003900006</v>
      </c>
      <c r="AB422" s="125">
        <v>100629229.9906</v>
      </c>
      <c r="AC422" s="125">
        <v>37945871.004900001</v>
      </c>
      <c r="AD422" s="125">
        <v>40810586.995399997</v>
      </c>
      <c r="AE422" s="125">
        <v>40130551.999600001</v>
      </c>
      <c r="AF422" s="125">
        <v>44321851.994999997</v>
      </c>
      <c r="AG422" s="125">
        <v>74290518.997099996</v>
      </c>
      <c r="AH422" s="125">
        <v>125262990.98999999</v>
      </c>
      <c r="AJ422" s="129"/>
    </row>
    <row r="423" spans="1:36" x14ac:dyDescent="0.25">
      <c r="A423" s="127">
        <v>2010</v>
      </c>
      <c r="B423" s="125" t="s">
        <v>629</v>
      </c>
      <c r="C423" s="125">
        <v>134115923.3105</v>
      </c>
      <c r="D423" s="125">
        <v>71907597.005400002</v>
      </c>
      <c r="E423" s="125">
        <v>62208326.305100001</v>
      </c>
      <c r="F423" s="125">
        <v>17665894.624600001</v>
      </c>
      <c r="G423" s="125">
        <v>28992393.129700001</v>
      </c>
      <c r="H423" s="125">
        <v>29486499.251400001</v>
      </c>
      <c r="I423" s="125">
        <v>31624684.470800001</v>
      </c>
      <c r="J423" s="125">
        <v>26346451.833999999</v>
      </c>
      <c r="K423" s="125">
        <v>90103576.851899996</v>
      </c>
      <c r="L423" s="125"/>
      <c r="M423" s="130">
        <v>38.318890000000003</v>
      </c>
      <c r="N423" s="130">
        <v>40.666899999999998</v>
      </c>
      <c r="O423" s="130">
        <v>35.604779999999998</v>
      </c>
      <c r="P423" s="130">
        <v>31.711040000000001</v>
      </c>
      <c r="Q423" s="130">
        <v>39.310769999999998</v>
      </c>
      <c r="R423" s="130">
        <v>39.989559999999997</v>
      </c>
      <c r="S423" s="130">
        <v>40.323169999999998</v>
      </c>
      <c r="T423" s="130">
        <v>37.382510000000003</v>
      </c>
      <c r="U423" s="130">
        <v>39.888240000000003</v>
      </c>
      <c r="W423" s="123">
        <v>2010</v>
      </c>
      <c r="X423" s="123" t="s">
        <v>629</v>
      </c>
      <c r="Y423" s="125">
        <v>237690334.99860001</v>
      </c>
      <c r="Z423" s="125">
        <v>199065656.00960001</v>
      </c>
      <c r="AA423" s="125">
        <v>98372961.010800004</v>
      </c>
      <c r="AB423" s="125">
        <v>100692694.99879999</v>
      </c>
      <c r="AC423" s="125">
        <v>37944434.004199997</v>
      </c>
      <c r="AD423" s="125">
        <v>40872045.992399998</v>
      </c>
      <c r="AE423" s="125">
        <v>40103846.004799999</v>
      </c>
      <c r="AF423" s="125">
        <v>44327690.999600001</v>
      </c>
      <c r="AG423" s="125">
        <v>74442317.997600004</v>
      </c>
      <c r="AH423" s="125">
        <v>125303582.99680001</v>
      </c>
      <c r="AJ423" s="129"/>
    </row>
    <row r="424" spans="1:36" x14ac:dyDescent="0.25">
      <c r="A424" s="127">
        <v>2010</v>
      </c>
      <c r="B424" s="125" t="s">
        <v>628</v>
      </c>
      <c r="C424" s="125">
        <v>130708468.46709999</v>
      </c>
      <c r="D424" s="125">
        <v>71326735.008900002</v>
      </c>
      <c r="E424" s="125">
        <v>59381733.4582</v>
      </c>
      <c r="F424" s="125">
        <v>18106975.425999999</v>
      </c>
      <c r="G424" s="125">
        <v>28632327.280200001</v>
      </c>
      <c r="H424" s="125">
        <v>28245344.193700001</v>
      </c>
      <c r="I424" s="125">
        <v>30300061.1932</v>
      </c>
      <c r="J424" s="125">
        <v>25423760.374000002</v>
      </c>
      <c r="K424" s="125">
        <v>87177732.667099997</v>
      </c>
      <c r="L424" s="125"/>
      <c r="M424" s="130">
        <v>38.305309999999999</v>
      </c>
      <c r="N424" s="130">
        <v>40.601100000000002</v>
      </c>
      <c r="O424" s="130">
        <v>35.547710000000002</v>
      </c>
      <c r="P424" s="130">
        <v>32.265070000000001</v>
      </c>
      <c r="Q424" s="130">
        <v>39.333109999999998</v>
      </c>
      <c r="R424" s="130">
        <v>39.962649999999996</v>
      </c>
      <c r="S424" s="130">
        <v>40.127580000000002</v>
      </c>
      <c r="T424" s="130">
        <v>37.436630000000001</v>
      </c>
      <c r="U424" s="130">
        <v>39.813209999999998</v>
      </c>
      <c r="W424" s="123">
        <v>2010</v>
      </c>
      <c r="X424" s="123" t="s">
        <v>628</v>
      </c>
      <c r="Y424" s="125">
        <v>237889821.0196</v>
      </c>
      <c r="Z424" s="125">
        <v>199209339.00659999</v>
      </c>
      <c r="AA424" s="125">
        <v>98449803.0009</v>
      </c>
      <c r="AB424" s="125">
        <v>100759536.00570001</v>
      </c>
      <c r="AC424" s="125">
        <v>37944245.998199999</v>
      </c>
      <c r="AD424" s="125">
        <v>40934828.0035</v>
      </c>
      <c r="AE424" s="125">
        <v>40078500.005000003</v>
      </c>
      <c r="AF424" s="125">
        <v>44335156.988700002</v>
      </c>
      <c r="AG424" s="125">
        <v>74597090.024200007</v>
      </c>
      <c r="AH424" s="125">
        <v>125348484.9972</v>
      </c>
      <c r="AJ424" s="127"/>
    </row>
    <row r="425" spans="1:36" x14ac:dyDescent="0.25">
      <c r="A425" s="127">
        <v>2010</v>
      </c>
      <c r="B425" s="125" t="s">
        <v>627</v>
      </c>
      <c r="C425" s="125">
        <v>131793275.355</v>
      </c>
      <c r="D425" s="125">
        <v>71346679.419499993</v>
      </c>
      <c r="E425" s="125">
        <v>60446595.935500003</v>
      </c>
      <c r="F425" s="125">
        <v>17486853.542100001</v>
      </c>
      <c r="G425" s="125">
        <v>28937956.415100001</v>
      </c>
      <c r="H425" s="125">
        <v>28779626.7883</v>
      </c>
      <c r="I425" s="125">
        <v>30870948.829599999</v>
      </c>
      <c r="J425" s="125">
        <v>25717889.779899999</v>
      </c>
      <c r="K425" s="125">
        <v>88588532.033000007</v>
      </c>
      <c r="L425" s="125"/>
      <c r="M425" s="130">
        <v>38.278469999999999</v>
      </c>
      <c r="N425" s="130">
        <v>40.619700000000002</v>
      </c>
      <c r="O425" s="130">
        <v>35.515050000000002</v>
      </c>
      <c r="P425" s="130">
        <v>32.083910000000003</v>
      </c>
      <c r="Q425" s="130">
        <v>39.218220000000002</v>
      </c>
      <c r="R425" s="130">
        <v>39.946289999999998</v>
      </c>
      <c r="S425" s="130">
        <v>40.110289999999999</v>
      </c>
      <c r="T425" s="130">
        <v>37.367800000000003</v>
      </c>
      <c r="U425" s="130">
        <v>39.765610000000002</v>
      </c>
      <c r="W425" s="123">
        <v>2010</v>
      </c>
      <c r="X425" s="123" t="s">
        <v>627</v>
      </c>
      <c r="Y425" s="125">
        <v>238099355.00459999</v>
      </c>
      <c r="Z425" s="125">
        <v>199343123.9874</v>
      </c>
      <c r="AA425" s="125">
        <v>98521889.999200001</v>
      </c>
      <c r="AB425" s="125">
        <v>100821233.98819999</v>
      </c>
      <c r="AC425" s="125">
        <v>37945213.998800002</v>
      </c>
      <c r="AD425" s="125">
        <v>40988665.002599999</v>
      </c>
      <c r="AE425" s="125">
        <v>40044979.999799997</v>
      </c>
      <c r="AF425" s="125">
        <v>44332879.9925</v>
      </c>
      <c r="AG425" s="125">
        <v>74787616.010900006</v>
      </c>
      <c r="AH425" s="125">
        <v>125366524.9949</v>
      </c>
      <c r="AJ425" s="127"/>
    </row>
    <row r="426" spans="1:36" x14ac:dyDescent="0.25">
      <c r="A426" s="127">
        <v>2010</v>
      </c>
      <c r="B426" s="125" t="s">
        <v>626</v>
      </c>
      <c r="C426" s="125">
        <v>135992997.54139999</v>
      </c>
      <c r="D426" s="125">
        <v>72195545.256500006</v>
      </c>
      <c r="E426" s="125">
        <v>63797452.284900002</v>
      </c>
      <c r="F426" s="125">
        <v>16705445.7992</v>
      </c>
      <c r="G426" s="125">
        <v>29527150.433200002</v>
      </c>
      <c r="H426" s="125">
        <v>29929693.861099999</v>
      </c>
      <c r="I426" s="125">
        <v>32580015.739799999</v>
      </c>
      <c r="J426" s="125">
        <v>27250691.708099999</v>
      </c>
      <c r="K426" s="125">
        <v>92036860.034099996</v>
      </c>
      <c r="L426" s="125"/>
      <c r="M426" s="130">
        <v>38.522440000000003</v>
      </c>
      <c r="N426" s="130">
        <v>40.934699999999999</v>
      </c>
      <c r="O426" s="130">
        <v>35.792630000000003</v>
      </c>
      <c r="P426" s="130">
        <v>30.668330000000001</v>
      </c>
      <c r="Q426" s="130">
        <v>39.478940000000001</v>
      </c>
      <c r="R426" s="130">
        <v>40.417540000000002</v>
      </c>
      <c r="S426" s="130">
        <v>40.662939999999999</v>
      </c>
      <c r="T426" s="130">
        <v>37.660299999999999</v>
      </c>
      <c r="U426" s="130">
        <v>40.203290000000003</v>
      </c>
      <c r="W426" s="123">
        <v>2010</v>
      </c>
      <c r="X426" s="123" t="s">
        <v>626</v>
      </c>
      <c r="Y426" s="125">
        <v>238322015.9971</v>
      </c>
      <c r="Z426" s="125">
        <v>199487962.9975</v>
      </c>
      <c r="AA426" s="125">
        <v>98599702.991799995</v>
      </c>
      <c r="AB426" s="125">
        <v>100888260.00570001</v>
      </c>
      <c r="AC426" s="125">
        <v>37948378.009199999</v>
      </c>
      <c r="AD426" s="125">
        <v>41044855.995800003</v>
      </c>
      <c r="AE426" s="125">
        <v>40013690.995700002</v>
      </c>
      <c r="AF426" s="125">
        <v>44332978.999399997</v>
      </c>
      <c r="AG426" s="125">
        <v>74982111.996999994</v>
      </c>
      <c r="AH426" s="125">
        <v>125391525.99089999</v>
      </c>
      <c r="AJ426" s="129"/>
    </row>
    <row r="427" spans="1:36" x14ac:dyDescent="0.25">
      <c r="A427" s="127">
        <v>2010</v>
      </c>
      <c r="B427" s="125" t="s">
        <v>625</v>
      </c>
      <c r="C427" s="125">
        <v>136167678.5235</v>
      </c>
      <c r="D427" s="125">
        <v>72245615.812099993</v>
      </c>
      <c r="E427" s="125">
        <v>63922062.711400002</v>
      </c>
      <c r="F427" s="125">
        <v>16737521.543099999</v>
      </c>
      <c r="G427" s="125">
        <v>29742113.441599999</v>
      </c>
      <c r="H427" s="125">
        <v>30207839.0559</v>
      </c>
      <c r="I427" s="125">
        <v>32566992.780400001</v>
      </c>
      <c r="J427" s="125">
        <v>26913211.702500001</v>
      </c>
      <c r="K427" s="125">
        <v>92516945.277899995</v>
      </c>
      <c r="L427" s="125"/>
      <c r="M427" s="130">
        <v>38.23254</v>
      </c>
      <c r="N427" s="130">
        <v>40.666930000000001</v>
      </c>
      <c r="O427" s="130">
        <v>35.481160000000003</v>
      </c>
      <c r="P427" s="130">
        <v>30.45777</v>
      </c>
      <c r="Q427" s="130">
        <v>39.175330000000002</v>
      </c>
      <c r="R427" s="130">
        <v>39.96951</v>
      </c>
      <c r="S427" s="130">
        <v>40.349069999999998</v>
      </c>
      <c r="T427" s="130">
        <v>37.515090000000001</v>
      </c>
      <c r="U427" s="130">
        <v>39.847810000000003</v>
      </c>
      <c r="W427" s="123">
        <v>2010</v>
      </c>
      <c r="X427" s="123" t="s">
        <v>625</v>
      </c>
      <c r="Y427" s="125">
        <v>238530287.00209999</v>
      </c>
      <c r="Z427" s="125">
        <v>199620522.99880001</v>
      </c>
      <c r="AA427" s="125">
        <v>98671136.981099993</v>
      </c>
      <c r="AB427" s="125">
        <v>100949386.0177</v>
      </c>
      <c r="AC427" s="125">
        <v>37949017.004699998</v>
      </c>
      <c r="AD427" s="125">
        <v>41098346.996399999</v>
      </c>
      <c r="AE427" s="125">
        <v>39979890.994599998</v>
      </c>
      <c r="AF427" s="125">
        <v>44330513.988399997</v>
      </c>
      <c r="AG427" s="125">
        <v>75172518.018000007</v>
      </c>
      <c r="AH427" s="125">
        <v>125408751.97939999</v>
      </c>
      <c r="AJ427" s="129"/>
    </row>
    <row r="428" spans="1:36" x14ac:dyDescent="0.25">
      <c r="A428" s="127">
        <v>2010</v>
      </c>
      <c r="B428" s="125" t="s">
        <v>624</v>
      </c>
      <c r="C428" s="125">
        <v>136190824.00549999</v>
      </c>
      <c r="D428" s="125">
        <v>71977675.383900002</v>
      </c>
      <c r="E428" s="125">
        <v>64213148.621600002</v>
      </c>
      <c r="F428" s="125">
        <v>16984823.4496</v>
      </c>
      <c r="G428" s="125">
        <v>29716151.205400001</v>
      </c>
      <c r="H428" s="125">
        <v>30027005.1219</v>
      </c>
      <c r="I428" s="125">
        <v>32430789.8565</v>
      </c>
      <c r="J428" s="125">
        <v>27032054.372099999</v>
      </c>
      <c r="K428" s="125">
        <v>92173946.183799997</v>
      </c>
      <c r="L428" s="125"/>
      <c r="M428" s="130">
        <v>37.783459999999998</v>
      </c>
      <c r="N428" s="130">
        <v>40.158239999999999</v>
      </c>
      <c r="O428" s="130">
        <v>35.121540000000003</v>
      </c>
      <c r="P428" s="130">
        <v>29.80311</v>
      </c>
      <c r="Q428" s="130">
        <v>39.130569999999999</v>
      </c>
      <c r="R428" s="130">
        <v>39.739800000000002</v>
      </c>
      <c r="S428" s="130">
        <v>39.756880000000002</v>
      </c>
      <c r="T428" s="130">
        <v>36.77619</v>
      </c>
      <c r="U428" s="130">
        <v>39.549399999999999</v>
      </c>
      <c r="W428" s="123">
        <v>2010</v>
      </c>
      <c r="X428" s="123" t="s">
        <v>624</v>
      </c>
      <c r="Y428" s="125">
        <v>238714998.0291</v>
      </c>
      <c r="Z428" s="125">
        <v>199749257.02680001</v>
      </c>
      <c r="AA428" s="125">
        <v>98740253.018800005</v>
      </c>
      <c r="AB428" s="125">
        <v>101009004.008</v>
      </c>
      <c r="AC428" s="125">
        <v>37948146.0053</v>
      </c>
      <c r="AD428" s="125">
        <v>41155497.999799997</v>
      </c>
      <c r="AE428" s="125">
        <v>39945717.008199997</v>
      </c>
      <c r="AF428" s="125">
        <v>44322144.001900002</v>
      </c>
      <c r="AG428" s="125">
        <v>75343493.013899997</v>
      </c>
      <c r="AH428" s="125">
        <v>125423359.0099</v>
      </c>
      <c r="AJ428" s="127"/>
    </row>
    <row r="429" spans="1:36" x14ac:dyDescent="0.25">
      <c r="A429" s="127">
        <v>2010</v>
      </c>
      <c r="B429" s="125" t="s">
        <v>623</v>
      </c>
      <c r="C429" s="125">
        <v>135898391.678</v>
      </c>
      <c r="D429" s="125">
        <v>71531157.463599995</v>
      </c>
      <c r="E429" s="125">
        <v>64367234.214400001</v>
      </c>
      <c r="F429" s="125">
        <v>16627015.3473</v>
      </c>
      <c r="G429" s="125">
        <v>29610351.765700001</v>
      </c>
      <c r="H429" s="125">
        <v>29896235.8748</v>
      </c>
      <c r="I429" s="125">
        <v>32425386.357799999</v>
      </c>
      <c r="J429" s="125">
        <v>27339402.332400002</v>
      </c>
      <c r="K429" s="125">
        <v>91931973.998300001</v>
      </c>
      <c r="L429" s="125"/>
      <c r="M429" s="130">
        <v>38.239829999999998</v>
      </c>
      <c r="N429" s="130">
        <v>40.444000000000003</v>
      </c>
      <c r="O429" s="130">
        <v>35.79034</v>
      </c>
      <c r="P429" s="130">
        <v>30.05969</v>
      </c>
      <c r="Q429" s="130">
        <v>39.406379999999999</v>
      </c>
      <c r="R429" s="130">
        <v>40.250900000000001</v>
      </c>
      <c r="S429" s="130">
        <v>40.383420000000001</v>
      </c>
      <c r="T429" s="130">
        <v>37.209789999999998</v>
      </c>
      <c r="U429" s="130">
        <v>40.02563</v>
      </c>
      <c r="W429" s="123">
        <v>2010</v>
      </c>
      <c r="X429" s="123" t="s">
        <v>623</v>
      </c>
      <c r="Y429" s="125">
        <v>238889350.0158</v>
      </c>
      <c r="Z429" s="125">
        <v>199869152.00839999</v>
      </c>
      <c r="AA429" s="125">
        <v>98804767.017399997</v>
      </c>
      <c r="AB429" s="125">
        <v>101064384.991</v>
      </c>
      <c r="AC429" s="125">
        <v>37945456.009000003</v>
      </c>
      <c r="AD429" s="125">
        <v>41210715.004500002</v>
      </c>
      <c r="AE429" s="125">
        <v>39909726.0022</v>
      </c>
      <c r="AF429" s="125">
        <v>44311927.997299999</v>
      </c>
      <c r="AG429" s="125">
        <v>75511525.002800003</v>
      </c>
      <c r="AH429" s="125">
        <v>125432369.00399999</v>
      </c>
      <c r="AJ429" s="127"/>
    </row>
    <row r="430" spans="1:36" x14ac:dyDescent="0.25">
      <c r="A430" s="127">
        <v>2011</v>
      </c>
      <c r="B430" s="125" t="s">
        <v>633</v>
      </c>
      <c r="C430" s="125">
        <v>133500048.13510001</v>
      </c>
      <c r="D430" s="125">
        <v>70233848.345400006</v>
      </c>
      <c r="E430" s="125">
        <v>63266199.789700001</v>
      </c>
      <c r="F430" s="125">
        <v>16044753.192500001</v>
      </c>
      <c r="G430" s="125">
        <v>29243964.958000001</v>
      </c>
      <c r="H430" s="125">
        <v>29237981.788199998</v>
      </c>
      <c r="I430" s="125">
        <v>31851158.6426</v>
      </c>
      <c r="J430" s="125">
        <v>27122189.553800002</v>
      </c>
      <c r="K430" s="125">
        <v>90333105.388799995</v>
      </c>
      <c r="L430" s="125"/>
      <c r="M430" s="130">
        <v>37.490940000000002</v>
      </c>
      <c r="N430" s="130">
        <v>39.789360000000002</v>
      </c>
      <c r="O430" s="130">
        <v>34.939390000000003</v>
      </c>
      <c r="P430" s="130">
        <v>29.79589</v>
      </c>
      <c r="Q430" s="130">
        <v>38.324240000000003</v>
      </c>
      <c r="R430" s="130">
        <v>39.308219999999999</v>
      </c>
      <c r="S430" s="130">
        <v>39.695129999999999</v>
      </c>
      <c r="T430" s="130">
        <v>36.597110000000001</v>
      </c>
      <c r="U430" s="130">
        <v>39.126089999999998</v>
      </c>
      <c r="W430" s="123">
        <v>2011</v>
      </c>
      <c r="X430" s="123" t="s">
        <v>633</v>
      </c>
      <c r="Y430" s="125">
        <v>238703900.99259001</v>
      </c>
      <c r="Z430" s="125">
        <v>199384177.98179999</v>
      </c>
      <c r="AA430" s="125">
        <v>98569107.988100007</v>
      </c>
      <c r="AB430" s="125">
        <v>100815069.9937</v>
      </c>
      <c r="AC430" s="125">
        <v>38196782.994099997</v>
      </c>
      <c r="AD430" s="125">
        <v>41069675.009000003</v>
      </c>
      <c r="AE430" s="125">
        <v>39607315.996600002</v>
      </c>
      <c r="AF430" s="125">
        <v>44002704.988700002</v>
      </c>
      <c r="AG430" s="125">
        <v>75827422.004199997</v>
      </c>
      <c r="AH430" s="125">
        <v>124679695.99429999</v>
      </c>
      <c r="AJ430" s="129"/>
    </row>
    <row r="431" spans="1:36" x14ac:dyDescent="0.25">
      <c r="A431" s="127">
        <v>2011</v>
      </c>
      <c r="B431" s="125" t="s">
        <v>632</v>
      </c>
      <c r="C431" s="125">
        <v>134582166.86520001</v>
      </c>
      <c r="D431" s="125">
        <v>70952684.594899997</v>
      </c>
      <c r="E431" s="125">
        <v>63629482.270300001</v>
      </c>
      <c r="F431" s="125">
        <v>16319644.6011</v>
      </c>
      <c r="G431" s="125">
        <v>29346895.893399999</v>
      </c>
      <c r="H431" s="125">
        <v>29462493.452799998</v>
      </c>
      <c r="I431" s="125">
        <v>31906593.680399999</v>
      </c>
      <c r="J431" s="125">
        <v>27546539.237500001</v>
      </c>
      <c r="K431" s="125">
        <v>90715983.026600003</v>
      </c>
      <c r="L431" s="125"/>
      <c r="M431" s="130">
        <v>37.97334</v>
      </c>
      <c r="N431" s="130">
        <v>40.149430000000002</v>
      </c>
      <c r="O431" s="130">
        <v>35.546799999999998</v>
      </c>
      <c r="P431" s="130">
        <v>29.69622</v>
      </c>
      <c r="Q431" s="130">
        <v>38.910209999999999</v>
      </c>
      <c r="R431" s="130">
        <v>39.951349999999998</v>
      </c>
      <c r="S431" s="130">
        <v>40.118479999999998</v>
      </c>
      <c r="T431" s="130">
        <v>37.278660000000002</v>
      </c>
      <c r="U431" s="130">
        <v>39.673319999999997</v>
      </c>
      <c r="W431" s="123">
        <v>2011</v>
      </c>
      <c r="X431" s="123" t="s">
        <v>632</v>
      </c>
      <c r="Y431" s="125">
        <v>238851070.99369001</v>
      </c>
      <c r="Z431" s="125">
        <v>199490204.99428999</v>
      </c>
      <c r="AA431" s="125">
        <v>98625727.017499998</v>
      </c>
      <c r="AB431" s="125">
        <v>100864477.97679999</v>
      </c>
      <c r="AC431" s="125">
        <v>38195011.996299997</v>
      </c>
      <c r="AD431" s="125">
        <v>41121012.005199999</v>
      </c>
      <c r="AE431" s="125">
        <v>39586883.0044</v>
      </c>
      <c r="AF431" s="125">
        <v>43974826.984999999</v>
      </c>
      <c r="AG431" s="125">
        <v>75973337.002800003</v>
      </c>
      <c r="AH431" s="125">
        <v>124682721.9946</v>
      </c>
      <c r="AJ431" s="129"/>
    </row>
    <row r="432" spans="1:36" x14ac:dyDescent="0.25">
      <c r="A432" s="127">
        <v>2011</v>
      </c>
      <c r="B432" s="125" t="s">
        <v>622</v>
      </c>
      <c r="C432" s="125">
        <v>135394492.414</v>
      </c>
      <c r="D432" s="125">
        <v>71418575.5458</v>
      </c>
      <c r="E432" s="125">
        <v>63975916.868199997</v>
      </c>
      <c r="F432" s="125">
        <v>16498808.0898</v>
      </c>
      <c r="G432" s="125">
        <v>29482258.514400002</v>
      </c>
      <c r="H432" s="125">
        <v>29622108.6274</v>
      </c>
      <c r="I432" s="125">
        <v>31947106.9738</v>
      </c>
      <c r="J432" s="125">
        <v>27844210.2086</v>
      </c>
      <c r="K432" s="125">
        <v>91051474.115600005</v>
      </c>
      <c r="L432" s="125"/>
      <c r="M432" s="130">
        <v>38.236469999999997</v>
      </c>
      <c r="N432" s="130">
        <v>40.564660000000003</v>
      </c>
      <c r="O432" s="130">
        <v>35.637419999999999</v>
      </c>
      <c r="P432" s="130">
        <v>29.961410000000001</v>
      </c>
      <c r="Q432" s="130">
        <v>39.269840000000002</v>
      </c>
      <c r="R432" s="130">
        <v>40.153170000000003</v>
      </c>
      <c r="S432" s="130">
        <v>40.505600000000001</v>
      </c>
      <c r="T432" s="130">
        <v>37.403019999999998</v>
      </c>
      <c r="U432" s="130">
        <v>39.990810000000003</v>
      </c>
      <c r="W432" s="123">
        <v>2011</v>
      </c>
      <c r="X432" s="123" t="s">
        <v>622</v>
      </c>
      <c r="Y432" s="125">
        <v>238999718.98669001</v>
      </c>
      <c r="Z432" s="125">
        <v>199597048.98978999</v>
      </c>
      <c r="AA432" s="125">
        <v>98682643.993100002</v>
      </c>
      <c r="AB432" s="125">
        <v>100914404.9967</v>
      </c>
      <c r="AC432" s="125">
        <v>38193160.9859</v>
      </c>
      <c r="AD432" s="125">
        <v>41172305.9881</v>
      </c>
      <c r="AE432" s="125">
        <v>39566519.998300001</v>
      </c>
      <c r="AF432" s="125">
        <v>43947342.009300001</v>
      </c>
      <c r="AG432" s="125">
        <v>76120390.005099997</v>
      </c>
      <c r="AH432" s="125">
        <v>124686167.9957</v>
      </c>
      <c r="AJ432" s="127"/>
    </row>
    <row r="433" spans="1:36" x14ac:dyDescent="0.25">
      <c r="A433" s="127">
        <v>2011</v>
      </c>
      <c r="B433" s="125" t="s">
        <v>631</v>
      </c>
      <c r="C433" s="125">
        <v>136330957.68880001</v>
      </c>
      <c r="D433" s="125">
        <v>72104034.531800002</v>
      </c>
      <c r="E433" s="125">
        <v>64226923.156999998</v>
      </c>
      <c r="F433" s="125">
        <v>16754200.6346</v>
      </c>
      <c r="G433" s="125">
        <v>29731436.0381</v>
      </c>
      <c r="H433" s="125">
        <v>29621345.030699998</v>
      </c>
      <c r="I433" s="125">
        <v>32027675.3662</v>
      </c>
      <c r="J433" s="125">
        <v>28196300.619199999</v>
      </c>
      <c r="K433" s="125">
        <v>91380456.435000002</v>
      </c>
      <c r="L433" s="125"/>
      <c r="M433" s="130">
        <v>38.299770000000002</v>
      </c>
      <c r="N433" s="130">
        <v>40.585079999999998</v>
      </c>
      <c r="O433" s="130">
        <v>35.734180000000002</v>
      </c>
      <c r="P433" s="130">
        <v>29.880769999999998</v>
      </c>
      <c r="Q433" s="130">
        <v>39.405479999999997</v>
      </c>
      <c r="R433" s="130">
        <v>40.310250000000003</v>
      </c>
      <c r="S433" s="130">
        <v>40.528359999999999</v>
      </c>
      <c r="T433" s="130">
        <v>37.492930000000001</v>
      </c>
      <c r="U433" s="130">
        <v>40.092320000000001</v>
      </c>
      <c r="W433" s="123">
        <v>2011</v>
      </c>
      <c r="X433" s="123" t="s">
        <v>631</v>
      </c>
      <c r="Y433" s="125">
        <v>239145950.01899999</v>
      </c>
      <c r="Z433" s="125">
        <v>199702188.00569999</v>
      </c>
      <c r="AA433" s="125">
        <v>98738774.992799997</v>
      </c>
      <c r="AB433" s="125">
        <v>100963413.01289999</v>
      </c>
      <c r="AC433" s="125">
        <v>38191151.0075</v>
      </c>
      <c r="AD433" s="125">
        <v>41223398.993500002</v>
      </c>
      <c r="AE433" s="125">
        <v>39545880.9956</v>
      </c>
      <c r="AF433" s="125">
        <v>43919337.004900001</v>
      </c>
      <c r="AG433" s="125">
        <v>76266182.017499998</v>
      </c>
      <c r="AH433" s="125">
        <v>124688616.994</v>
      </c>
      <c r="AJ433" s="127"/>
    </row>
    <row r="434" spans="1:36" x14ac:dyDescent="0.25">
      <c r="A434" s="127">
        <v>2011</v>
      </c>
      <c r="B434" s="125" t="s">
        <v>630</v>
      </c>
      <c r="C434" s="125">
        <v>136589952.75119999</v>
      </c>
      <c r="D434" s="125">
        <v>72921074.256300002</v>
      </c>
      <c r="E434" s="125">
        <v>63668878.494900003</v>
      </c>
      <c r="F434" s="125">
        <v>16683524.9494</v>
      </c>
      <c r="G434" s="125">
        <v>29885788.8781</v>
      </c>
      <c r="H434" s="125">
        <v>29665998.357000001</v>
      </c>
      <c r="I434" s="125">
        <v>32210833.2097</v>
      </c>
      <c r="J434" s="125">
        <v>28143807.357000001</v>
      </c>
      <c r="K434" s="125">
        <v>91762620.444800004</v>
      </c>
      <c r="L434" s="125"/>
      <c r="M434" s="130">
        <v>38.55921</v>
      </c>
      <c r="N434" s="130">
        <v>40.961080000000003</v>
      </c>
      <c r="O434" s="130">
        <v>35.808300000000003</v>
      </c>
      <c r="P434" s="130">
        <v>30.70168</v>
      </c>
      <c r="Q434" s="130">
        <v>39.62435</v>
      </c>
      <c r="R434" s="130">
        <v>40.397399999999998</v>
      </c>
      <c r="S434" s="130">
        <v>40.68721</v>
      </c>
      <c r="T434" s="130">
        <v>37.712910000000001</v>
      </c>
      <c r="U434" s="130">
        <v>40.24736</v>
      </c>
      <c r="W434" s="123">
        <v>2011</v>
      </c>
      <c r="X434" s="123" t="s">
        <v>630</v>
      </c>
      <c r="Y434" s="125">
        <v>239313035.96970001</v>
      </c>
      <c r="Z434" s="125">
        <v>199804903.98590001</v>
      </c>
      <c r="AA434" s="125">
        <v>98794530.003399998</v>
      </c>
      <c r="AB434" s="125">
        <v>101010373.9825</v>
      </c>
      <c r="AC434" s="125">
        <v>38191572.991300002</v>
      </c>
      <c r="AD434" s="125">
        <v>41283719.003799997</v>
      </c>
      <c r="AE434" s="125">
        <v>39522080.991800003</v>
      </c>
      <c r="AF434" s="125">
        <v>43905512.004299998</v>
      </c>
      <c r="AG434" s="125">
        <v>76410150.978499994</v>
      </c>
      <c r="AH434" s="125">
        <v>124711311.9999</v>
      </c>
      <c r="AJ434" s="129"/>
    </row>
    <row r="435" spans="1:36" x14ac:dyDescent="0.25">
      <c r="A435" s="127">
        <v>2011</v>
      </c>
      <c r="B435" s="125" t="s">
        <v>629</v>
      </c>
      <c r="C435" s="125">
        <v>133379687.4905</v>
      </c>
      <c r="D435" s="125">
        <v>72234066.934200004</v>
      </c>
      <c r="E435" s="125">
        <v>61145620.556299999</v>
      </c>
      <c r="F435" s="125">
        <v>17597161.189800002</v>
      </c>
      <c r="G435" s="125">
        <v>29039680.167300001</v>
      </c>
      <c r="H435" s="125">
        <v>28689321.783199999</v>
      </c>
      <c r="I435" s="125">
        <v>31094157.6118</v>
      </c>
      <c r="J435" s="125">
        <v>26959366.738400001</v>
      </c>
      <c r="K435" s="125">
        <v>88823159.562299997</v>
      </c>
      <c r="L435" s="125"/>
      <c r="M435" s="130">
        <v>38.44115</v>
      </c>
      <c r="N435" s="130">
        <v>40.831780000000002</v>
      </c>
      <c r="O435" s="130">
        <v>35.616999999999997</v>
      </c>
      <c r="P435" s="130">
        <v>31.77336</v>
      </c>
      <c r="Q435" s="130">
        <v>39.483350000000002</v>
      </c>
      <c r="R435" s="130">
        <v>40.204300000000003</v>
      </c>
      <c r="S435" s="130">
        <v>40.38505</v>
      </c>
      <c r="T435" s="130">
        <v>37.552489999999999</v>
      </c>
      <c r="U435" s="130">
        <v>40.031860000000002</v>
      </c>
      <c r="W435" s="123">
        <v>2011</v>
      </c>
      <c r="X435" s="123" t="s">
        <v>629</v>
      </c>
      <c r="Y435" s="125">
        <v>239489340.99939999</v>
      </c>
      <c r="Z435" s="125">
        <v>199915347.0034</v>
      </c>
      <c r="AA435" s="125">
        <v>98854277.007100001</v>
      </c>
      <c r="AB435" s="125">
        <v>101061069.9963</v>
      </c>
      <c r="AC435" s="125">
        <v>38193517.000799999</v>
      </c>
      <c r="AD435" s="125">
        <v>41345683.994499996</v>
      </c>
      <c r="AE435" s="125">
        <v>39499827.008900002</v>
      </c>
      <c r="AF435" s="125">
        <v>43893343.008400001</v>
      </c>
      <c r="AG435" s="125">
        <v>76556969.9868</v>
      </c>
      <c r="AH435" s="125">
        <v>124738854.01180001</v>
      </c>
      <c r="AJ435" s="129"/>
    </row>
    <row r="436" spans="1:36" x14ac:dyDescent="0.25">
      <c r="A436" s="127">
        <v>2011</v>
      </c>
      <c r="B436" s="125" t="s">
        <v>628</v>
      </c>
      <c r="C436" s="125">
        <v>130834825.31290001</v>
      </c>
      <c r="D436" s="125">
        <v>71569969.881600007</v>
      </c>
      <c r="E436" s="125">
        <v>59264855.431299999</v>
      </c>
      <c r="F436" s="125">
        <v>17977776.612100001</v>
      </c>
      <c r="G436" s="125">
        <v>28519408.152800001</v>
      </c>
      <c r="H436" s="125">
        <v>27985640.302000001</v>
      </c>
      <c r="I436" s="125">
        <v>30203518.814599998</v>
      </c>
      <c r="J436" s="125">
        <v>26148481.431400001</v>
      </c>
      <c r="K436" s="125">
        <v>86708567.269400001</v>
      </c>
      <c r="L436" s="125"/>
      <c r="M436" s="130">
        <v>38.389429999999997</v>
      </c>
      <c r="N436" s="130">
        <v>40.77637</v>
      </c>
      <c r="O436" s="130">
        <v>35.506900000000002</v>
      </c>
      <c r="P436" s="130">
        <v>32.133859999999999</v>
      </c>
      <c r="Q436" s="130">
        <v>39.315080000000002</v>
      </c>
      <c r="R436" s="130">
        <v>40.113590000000002</v>
      </c>
      <c r="S436" s="130">
        <v>40.336269999999999</v>
      </c>
      <c r="T436" s="130">
        <v>37.586680000000001</v>
      </c>
      <c r="U436" s="130">
        <v>39.928519999999999</v>
      </c>
      <c r="W436" s="123">
        <v>2011</v>
      </c>
      <c r="X436" s="123" t="s">
        <v>628</v>
      </c>
      <c r="Y436" s="125">
        <v>239670848.01761001</v>
      </c>
      <c r="Z436" s="125">
        <v>200029911.02129999</v>
      </c>
      <c r="AA436" s="125">
        <v>98916084.005700007</v>
      </c>
      <c r="AB436" s="125">
        <v>101113827.0156</v>
      </c>
      <c r="AC436" s="125">
        <v>38196137.0079</v>
      </c>
      <c r="AD436" s="125">
        <v>41408410.007299997</v>
      </c>
      <c r="AE436" s="125">
        <v>39478340.010300003</v>
      </c>
      <c r="AF436" s="125">
        <v>43882167.9912</v>
      </c>
      <c r="AG436" s="125">
        <v>76705793.0009</v>
      </c>
      <c r="AH436" s="125">
        <v>124768918.0088</v>
      </c>
      <c r="AJ436" s="127"/>
    </row>
    <row r="437" spans="1:36" x14ac:dyDescent="0.25">
      <c r="A437" s="127">
        <v>2011</v>
      </c>
      <c r="B437" s="125" t="s">
        <v>627</v>
      </c>
      <c r="C437" s="125">
        <v>132046207.26010001</v>
      </c>
      <c r="D437" s="125">
        <v>71808427.987499997</v>
      </c>
      <c r="E437" s="125">
        <v>60237779.272600003</v>
      </c>
      <c r="F437" s="125">
        <v>17406792.779899999</v>
      </c>
      <c r="G437" s="125">
        <v>29230733.875500001</v>
      </c>
      <c r="H437" s="125">
        <v>28193069.2027</v>
      </c>
      <c r="I437" s="125">
        <v>30630782.6886</v>
      </c>
      <c r="J437" s="125">
        <v>26584828.713399999</v>
      </c>
      <c r="K437" s="125">
        <v>88054585.766800001</v>
      </c>
      <c r="L437" s="125"/>
      <c r="M437" s="130">
        <v>38.372039999999998</v>
      </c>
      <c r="N437" s="130">
        <v>40.691229999999997</v>
      </c>
      <c r="O437" s="130">
        <v>35.60736</v>
      </c>
      <c r="P437" s="130">
        <v>32.123640000000002</v>
      </c>
      <c r="Q437" s="130">
        <v>39.28828</v>
      </c>
      <c r="R437" s="130">
        <v>40.066000000000003</v>
      </c>
      <c r="S437" s="130">
        <v>40.285220000000002</v>
      </c>
      <c r="T437" s="130">
        <v>37.455030000000001</v>
      </c>
      <c r="U437" s="130">
        <v>39.88409</v>
      </c>
      <c r="W437" s="123">
        <v>2011</v>
      </c>
      <c r="X437" s="123" t="s">
        <v>627</v>
      </c>
      <c r="Y437" s="125">
        <v>239871471.02500001</v>
      </c>
      <c r="Z437" s="125">
        <v>200098371.03080001</v>
      </c>
      <c r="AA437" s="125">
        <v>98955903.006300002</v>
      </c>
      <c r="AB437" s="125">
        <v>101142468.0245</v>
      </c>
      <c r="AC437" s="125">
        <v>38199423.014799997</v>
      </c>
      <c r="AD437" s="125">
        <v>41456565.995999999</v>
      </c>
      <c r="AE437" s="125">
        <v>39465246.019000001</v>
      </c>
      <c r="AF437" s="125">
        <v>43842086.0053</v>
      </c>
      <c r="AG437" s="125">
        <v>76908149.989899993</v>
      </c>
      <c r="AH437" s="125">
        <v>124763898.0203</v>
      </c>
      <c r="AJ437" s="127"/>
    </row>
    <row r="438" spans="1:36" x14ac:dyDescent="0.25">
      <c r="A438" s="127">
        <v>2011</v>
      </c>
      <c r="B438" s="125" t="s">
        <v>626</v>
      </c>
      <c r="C438" s="125">
        <v>136939951.11559999</v>
      </c>
      <c r="D438" s="125">
        <v>73116705.330599993</v>
      </c>
      <c r="E438" s="125">
        <v>63823245.784999996</v>
      </c>
      <c r="F438" s="125">
        <v>16896988.864599999</v>
      </c>
      <c r="G438" s="125">
        <v>30055126.671100002</v>
      </c>
      <c r="H438" s="125">
        <v>29524156.611699998</v>
      </c>
      <c r="I438" s="125">
        <v>32122028.411400001</v>
      </c>
      <c r="J438" s="125">
        <v>28341650.5568</v>
      </c>
      <c r="K438" s="125">
        <v>91701311.694199994</v>
      </c>
      <c r="L438" s="125"/>
      <c r="M438" s="130">
        <v>38.623109999999997</v>
      </c>
      <c r="N438" s="130">
        <v>41.035769999999999</v>
      </c>
      <c r="O438" s="130">
        <v>35.859119999999997</v>
      </c>
      <c r="P438" s="130">
        <v>30.656279999999999</v>
      </c>
      <c r="Q438" s="130">
        <v>39.588859999999997</v>
      </c>
      <c r="R438" s="130">
        <v>40.666379999999997</v>
      </c>
      <c r="S438" s="130">
        <v>40.774360000000001</v>
      </c>
      <c r="T438" s="130">
        <v>37.781979999999997</v>
      </c>
      <c r="U438" s="130">
        <v>40.351039999999998</v>
      </c>
      <c r="W438" s="123">
        <v>2011</v>
      </c>
      <c r="X438" s="123" t="s">
        <v>626</v>
      </c>
      <c r="Y438" s="125">
        <v>240071028.96680999</v>
      </c>
      <c r="Z438" s="125">
        <v>200165911.97220999</v>
      </c>
      <c r="AA438" s="125">
        <v>98995225.006799996</v>
      </c>
      <c r="AB438" s="125">
        <v>101170686.9654</v>
      </c>
      <c r="AC438" s="125">
        <v>38202500.001400001</v>
      </c>
      <c r="AD438" s="125">
        <v>41504522.993299998</v>
      </c>
      <c r="AE438" s="125">
        <v>39451968.996399999</v>
      </c>
      <c r="AF438" s="125">
        <v>43801821.982500002</v>
      </c>
      <c r="AG438" s="125">
        <v>77110214.993200004</v>
      </c>
      <c r="AH438" s="125">
        <v>124758313.97220001</v>
      </c>
      <c r="AJ438" s="129"/>
    </row>
    <row r="439" spans="1:36" x14ac:dyDescent="0.25">
      <c r="A439" s="127">
        <v>2011</v>
      </c>
      <c r="B439" s="125" t="s">
        <v>625</v>
      </c>
      <c r="C439" s="125">
        <v>137317767.3689</v>
      </c>
      <c r="D439" s="125">
        <v>73316922.574399993</v>
      </c>
      <c r="E439" s="125">
        <v>64000844.794500001</v>
      </c>
      <c r="F439" s="125">
        <v>17286827.953299999</v>
      </c>
      <c r="G439" s="125">
        <v>29972523.8981</v>
      </c>
      <c r="H439" s="125">
        <v>29605479.409000002</v>
      </c>
      <c r="I439" s="125">
        <v>32241779.1072</v>
      </c>
      <c r="J439" s="125">
        <v>28211157.0013</v>
      </c>
      <c r="K439" s="125">
        <v>91819782.414299995</v>
      </c>
      <c r="L439" s="125"/>
      <c r="M439" s="130">
        <v>38.294080000000001</v>
      </c>
      <c r="N439" s="130">
        <v>40.712960000000002</v>
      </c>
      <c r="O439" s="130">
        <v>35.523110000000003</v>
      </c>
      <c r="P439" s="130">
        <v>30.538329999999998</v>
      </c>
      <c r="Q439" s="130">
        <v>39.396799999999999</v>
      </c>
      <c r="R439" s="130">
        <v>40.207140000000003</v>
      </c>
      <c r="S439" s="130">
        <v>40.465780000000002</v>
      </c>
      <c r="T439" s="130">
        <v>37.385390000000001</v>
      </c>
      <c r="U439" s="130">
        <v>40.033439999999999</v>
      </c>
      <c r="W439" s="123">
        <v>2011</v>
      </c>
      <c r="X439" s="123" t="s">
        <v>625</v>
      </c>
      <c r="Y439" s="125">
        <v>240269413.96219999</v>
      </c>
      <c r="Z439" s="125">
        <v>200232381.97459999</v>
      </c>
      <c r="AA439" s="125">
        <v>99033964.983600006</v>
      </c>
      <c r="AB439" s="125">
        <v>101198416.991</v>
      </c>
      <c r="AC439" s="125">
        <v>38205317.995499998</v>
      </c>
      <c r="AD439" s="125">
        <v>41552206.992700003</v>
      </c>
      <c r="AE439" s="125">
        <v>39438463.993600003</v>
      </c>
      <c r="AF439" s="125">
        <v>43761365.007799998</v>
      </c>
      <c r="AG439" s="125">
        <v>77312059.972599998</v>
      </c>
      <c r="AH439" s="125">
        <v>124752035.9941</v>
      </c>
      <c r="AJ439" s="129"/>
    </row>
    <row r="440" spans="1:36" x14ac:dyDescent="0.25">
      <c r="A440" s="127">
        <v>2011</v>
      </c>
      <c r="B440" s="125" t="s">
        <v>624</v>
      </c>
      <c r="C440" s="125">
        <v>137821549.44229999</v>
      </c>
      <c r="D440" s="125">
        <v>73515182.275900006</v>
      </c>
      <c r="E440" s="125">
        <v>64306367.1664</v>
      </c>
      <c r="F440" s="125">
        <v>17024489.908</v>
      </c>
      <c r="G440" s="125">
        <v>30194666.397399999</v>
      </c>
      <c r="H440" s="125">
        <v>29809090.236299999</v>
      </c>
      <c r="I440" s="125">
        <v>32290953.431299999</v>
      </c>
      <c r="J440" s="125">
        <v>28502349.469300002</v>
      </c>
      <c r="K440" s="125">
        <v>92294710.064999998</v>
      </c>
      <c r="L440" s="125"/>
      <c r="M440" s="130">
        <v>38.048360000000002</v>
      </c>
      <c r="N440" s="130">
        <v>40.546019999999999</v>
      </c>
      <c r="O440" s="130">
        <v>35.193019999999997</v>
      </c>
      <c r="P440" s="130">
        <v>30.292490000000001</v>
      </c>
      <c r="Q440" s="130">
        <v>39.274209999999997</v>
      </c>
      <c r="R440" s="130">
        <v>39.808410000000002</v>
      </c>
      <c r="S440" s="130">
        <v>40.228909999999999</v>
      </c>
      <c r="T440" s="130">
        <v>37.071150000000003</v>
      </c>
      <c r="U440" s="130">
        <v>39.780769999999997</v>
      </c>
      <c r="W440" s="123">
        <v>2011</v>
      </c>
      <c r="X440" s="123" t="s">
        <v>624</v>
      </c>
      <c r="Y440" s="125">
        <v>240440504.97589999</v>
      </c>
      <c r="Z440" s="125">
        <v>200255440.98359001</v>
      </c>
      <c r="AA440" s="125">
        <v>99051048.979300007</v>
      </c>
      <c r="AB440" s="125">
        <v>101204392.0043</v>
      </c>
      <c r="AC440" s="125">
        <v>38205642.999799997</v>
      </c>
      <c r="AD440" s="125">
        <v>41594285.991499998</v>
      </c>
      <c r="AE440" s="125">
        <v>39420850.9912</v>
      </c>
      <c r="AF440" s="125">
        <v>43728354.992899999</v>
      </c>
      <c r="AG440" s="125">
        <v>77491370.000499994</v>
      </c>
      <c r="AH440" s="125">
        <v>124743491.9756</v>
      </c>
      <c r="AJ440" s="127"/>
    </row>
    <row r="441" spans="1:36" x14ac:dyDescent="0.25">
      <c r="A441" s="127">
        <v>2011</v>
      </c>
      <c r="B441" s="125" t="s">
        <v>623</v>
      </c>
      <c r="C441" s="125">
        <v>137384549.73449999</v>
      </c>
      <c r="D441" s="125">
        <v>73089052.468400002</v>
      </c>
      <c r="E441" s="125">
        <v>64295497.266099997</v>
      </c>
      <c r="F441" s="125">
        <v>16735337.1417</v>
      </c>
      <c r="G441" s="125">
        <v>30036865.4005</v>
      </c>
      <c r="H441" s="125">
        <v>29775192.7907</v>
      </c>
      <c r="I441" s="125">
        <v>32248009.3532</v>
      </c>
      <c r="J441" s="125">
        <v>28589145.0484</v>
      </c>
      <c r="K441" s="125">
        <v>92060067.544400007</v>
      </c>
      <c r="L441" s="125"/>
      <c r="M441" s="130">
        <v>38.516719999999999</v>
      </c>
      <c r="N441" s="130">
        <v>40.854900000000001</v>
      </c>
      <c r="O441" s="130">
        <v>35.858750000000001</v>
      </c>
      <c r="P441" s="130">
        <v>30.654060000000001</v>
      </c>
      <c r="Q441" s="130">
        <v>39.476329999999997</v>
      </c>
      <c r="R441" s="130">
        <v>40.366720000000001</v>
      </c>
      <c r="S441" s="130">
        <v>40.849089999999997</v>
      </c>
      <c r="T441" s="130">
        <v>37.5535</v>
      </c>
      <c r="U441" s="130">
        <v>40.245179999999998</v>
      </c>
      <c r="W441" s="123">
        <v>2011</v>
      </c>
      <c r="X441" s="123" t="s">
        <v>623</v>
      </c>
      <c r="Y441" s="125">
        <v>240584379.99290001</v>
      </c>
      <c r="Z441" s="125">
        <v>200255529.9862</v>
      </c>
      <c r="AA441" s="125">
        <v>99056238.999300003</v>
      </c>
      <c r="AB441" s="125">
        <v>101199290.9869</v>
      </c>
      <c r="AC441" s="125">
        <v>38201294.003899999</v>
      </c>
      <c r="AD441" s="125">
        <v>41631366.993000001</v>
      </c>
      <c r="AE441" s="125">
        <v>39398641.996399999</v>
      </c>
      <c r="AF441" s="125">
        <v>43690553.990699999</v>
      </c>
      <c r="AG441" s="125">
        <v>77662523.008900002</v>
      </c>
      <c r="AH441" s="125">
        <v>124720562.98010001</v>
      </c>
      <c r="AJ441" s="127"/>
    </row>
    <row r="442" spans="1:36" x14ac:dyDescent="0.25">
      <c r="A442" s="127">
        <v>2012</v>
      </c>
      <c r="B442" s="125" t="s">
        <v>633</v>
      </c>
      <c r="C442" s="125">
        <v>135914325.83199999</v>
      </c>
      <c r="D442" s="125">
        <v>71780584.192399994</v>
      </c>
      <c r="E442" s="125">
        <v>64133741.639600001</v>
      </c>
      <c r="F442" s="125">
        <v>16233589.9791</v>
      </c>
      <c r="G442" s="125">
        <v>29238071.7513</v>
      </c>
      <c r="H442" s="125">
        <v>29716467.920299999</v>
      </c>
      <c r="I442" s="125">
        <v>32006827.198600002</v>
      </c>
      <c r="J442" s="125">
        <v>28719368.982700001</v>
      </c>
      <c r="K442" s="125">
        <v>90961366.870199993</v>
      </c>
      <c r="L442" s="125"/>
      <c r="M442" s="130">
        <v>38.0931</v>
      </c>
      <c r="N442" s="130">
        <v>40.355269999999997</v>
      </c>
      <c r="O442" s="130">
        <v>35.561199999999999</v>
      </c>
      <c r="P442" s="130">
        <v>30.127839999999999</v>
      </c>
      <c r="Q442" s="130">
        <v>39.048540000000003</v>
      </c>
      <c r="R442" s="130">
        <v>40.033610000000003</v>
      </c>
      <c r="S442" s="130">
        <v>40.287129999999998</v>
      </c>
      <c r="T442" s="130">
        <v>37.16968</v>
      </c>
      <c r="U442" s="130">
        <v>39.806179999999998</v>
      </c>
      <c r="W442" s="123">
        <v>2012</v>
      </c>
      <c r="X442" s="123" t="s">
        <v>633</v>
      </c>
      <c r="Y442" s="125">
        <v>242269229.02360001</v>
      </c>
      <c r="Z442" s="125">
        <v>201225214.01010001</v>
      </c>
      <c r="AA442" s="125">
        <v>98790010.024200007</v>
      </c>
      <c r="AB442" s="125">
        <v>102435203.9859</v>
      </c>
      <c r="AC442" s="125">
        <v>38731835.005500004</v>
      </c>
      <c r="AD442" s="125">
        <v>40779327</v>
      </c>
      <c r="AE442" s="125">
        <v>39673235.007399999</v>
      </c>
      <c r="AF442" s="125">
        <v>43939427.004199997</v>
      </c>
      <c r="AG442" s="125">
        <v>79145405.006500006</v>
      </c>
      <c r="AH442" s="125">
        <v>124391989.0116</v>
      </c>
      <c r="AJ442" s="129"/>
    </row>
    <row r="443" spans="1:36" x14ac:dyDescent="0.25">
      <c r="A443" s="127">
        <v>2012</v>
      </c>
      <c r="B443" s="125" t="s">
        <v>632</v>
      </c>
      <c r="C443" s="125">
        <v>137102292.31299999</v>
      </c>
      <c r="D443" s="125">
        <v>72445489.267499998</v>
      </c>
      <c r="E443" s="125">
        <v>64656803.045500003</v>
      </c>
      <c r="F443" s="125">
        <v>16777700.239399999</v>
      </c>
      <c r="G443" s="125">
        <v>29434731.1193</v>
      </c>
      <c r="H443" s="125">
        <v>29812118.982900001</v>
      </c>
      <c r="I443" s="125">
        <v>31784393.8323</v>
      </c>
      <c r="J443" s="125">
        <v>29293348.1391</v>
      </c>
      <c r="K443" s="125">
        <v>91031243.934499994</v>
      </c>
      <c r="L443" s="125"/>
      <c r="M443" s="130">
        <v>38.226750000000003</v>
      </c>
      <c r="N443" s="130">
        <v>40.42492</v>
      </c>
      <c r="O443" s="130">
        <v>35.763779999999997</v>
      </c>
      <c r="P443" s="130">
        <v>29.933509999999998</v>
      </c>
      <c r="Q443" s="130">
        <v>39.338929999999998</v>
      </c>
      <c r="R443" s="130">
        <v>40.13861</v>
      </c>
      <c r="S443" s="130">
        <v>40.538969999999999</v>
      </c>
      <c r="T443" s="130">
        <v>37.40457</v>
      </c>
      <c r="U443" s="130">
        <v>40.019820000000003</v>
      </c>
      <c r="W443" s="123">
        <v>2012</v>
      </c>
      <c r="X443" s="123" t="s">
        <v>632</v>
      </c>
      <c r="Y443" s="125">
        <v>242435460.99000001</v>
      </c>
      <c r="Z443" s="125">
        <v>201244920.99270999</v>
      </c>
      <c r="AA443" s="125">
        <v>98805425.984599993</v>
      </c>
      <c r="AB443" s="125">
        <v>102439495.0081</v>
      </c>
      <c r="AC443" s="125">
        <v>38746726.989799999</v>
      </c>
      <c r="AD443" s="125">
        <v>40809281.993900001</v>
      </c>
      <c r="AE443" s="125">
        <v>39664532.0123</v>
      </c>
      <c r="AF443" s="125">
        <v>43900851.983499996</v>
      </c>
      <c r="AG443" s="125">
        <v>79314068.010499999</v>
      </c>
      <c r="AH443" s="125">
        <v>124374665.9897</v>
      </c>
      <c r="AJ443" s="129"/>
    </row>
    <row r="444" spans="1:36" x14ac:dyDescent="0.25">
      <c r="A444" s="127">
        <v>2012</v>
      </c>
      <c r="B444" s="125" t="s">
        <v>622</v>
      </c>
      <c r="C444" s="125">
        <v>136978180.271</v>
      </c>
      <c r="D444" s="125">
        <v>72529908.969999999</v>
      </c>
      <c r="E444" s="125">
        <v>64448271.300999999</v>
      </c>
      <c r="F444" s="125">
        <v>16824206.001699999</v>
      </c>
      <c r="G444" s="125">
        <v>29444666.283300001</v>
      </c>
      <c r="H444" s="125">
        <v>29801986.570700001</v>
      </c>
      <c r="I444" s="125">
        <v>31626573.4494</v>
      </c>
      <c r="J444" s="125">
        <v>29280747.9659</v>
      </c>
      <c r="K444" s="125">
        <v>90873226.303399995</v>
      </c>
      <c r="L444" s="125"/>
      <c r="M444" s="130">
        <v>38.23677</v>
      </c>
      <c r="N444" s="130">
        <v>40.566130000000001</v>
      </c>
      <c r="O444" s="130">
        <v>35.615319999999997</v>
      </c>
      <c r="P444" s="130">
        <v>30.424029999999998</v>
      </c>
      <c r="Q444" s="130">
        <v>39.242150000000002</v>
      </c>
      <c r="R444" s="130">
        <v>39.96087</v>
      </c>
      <c r="S444" s="130">
        <v>40.352469999999997</v>
      </c>
      <c r="T444" s="130">
        <v>37.674840000000003</v>
      </c>
      <c r="U444" s="130">
        <v>39.864280000000001</v>
      </c>
      <c r="W444" s="123">
        <v>2012</v>
      </c>
      <c r="X444" s="123" t="s">
        <v>622</v>
      </c>
      <c r="Y444" s="125">
        <v>242604455.98750001</v>
      </c>
      <c r="Z444" s="125">
        <v>201266043.99779999</v>
      </c>
      <c r="AA444" s="125">
        <v>98821524.004800007</v>
      </c>
      <c r="AB444" s="125">
        <v>102444519.993</v>
      </c>
      <c r="AC444" s="125">
        <v>38761421.001000002</v>
      </c>
      <c r="AD444" s="125">
        <v>40839129.998400003</v>
      </c>
      <c r="AE444" s="125">
        <v>39655914.001999997</v>
      </c>
      <c r="AF444" s="125">
        <v>43862964.997900002</v>
      </c>
      <c r="AG444" s="125">
        <v>79485025.988199994</v>
      </c>
      <c r="AH444" s="125">
        <v>124358008.9983</v>
      </c>
      <c r="AJ444" s="127"/>
    </row>
    <row r="445" spans="1:36" x14ac:dyDescent="0.25">
      <c r="A445" s="127">
        <v>2012</v>
      </c>
      <c r="B445" s="125" t="s">
        <v>631</v>
      </c>
      <c r="C445" s="125">
        <v>137188515.9567</v>
      </c>
      <c r="D445" s="125">
        <v>72992460.630799994</v>
      </c>
      <c r="E445" s="125">
        <v>64196055.325900003</v>
      </c>
      <c r="F445" s="125">
        <v>16984870.724800002</v>
      </c>
      <c r="G445" s="125">
        <v>29732382.160399999</v>
      </c>
      <c r="H445" s="125">
        <v>29790908.417300001</v>
      </c>
      <c r="I445" s="125">
        <v>31680025.698399998</v>
      </c>
      <c r="J445" s="125">
        <v>29000328.955800001</v>
      </c>
      <c r="K445" s="125">
        <v>91203316.276099995</v>
      </c>
      <c r="L445" s="125"/>
      <c r="M445" s="130">
        <v>38.319420000000001</v>
      </c>
      <c r="N445" s="130">
        <v>40.80762</v>
      </c>
      <c r="O445" s="130">
        <v>35.490259999999999</v>
      </c>
      <c r="P445" s="130">
        <v>30.219799999999999</v>
      </c>
      <c r="Q445" s="130">
        <v>39.440010000000001</v>
      </c>
      <c r="R445" s="130">
        <v>40.008470000000003</v>
      </c>
      <c r="S445" s="130">
        <v>40.61186</v>
      </c>
      <c r="T445" s="130">
        <v>37.674939999999999</v>
      </c>
      <c r="U445" s="130">
        <v>40.032739999999997</v>
      </c>
      <c r="W445" s="123">
        <v>2012</v>
      </c>
      <c r="X445" s="123" t="s">
        <v>631</v>
      </c>
      <c r="Y445" s="125">
        <v>242783735.98480001</v>
      </c>
      <c r="Z445" s="125">
        <v>201296083.98469999</v>
      </c>
      <c r="AA445" s="125">
        <v>98842744.990600005</v>
      </c>
      <c r="AB445" s="125">
        <v>102453338.9941</v>
      </c>
      <c r="AC445" s="125">
        <v>38778097.993000001</v>
      </c>
      <c r="AD445" s="125">
        <v>40871013.989500001</v>
      </c>
      <c r="AE445" s="125">
        <v>39649143.002300002</v>
      </c>
      <c r="AF445" s="125">
        <v>43826798.009999998</v>
      </c>
      <c r="AG445" s="125">
        <v>79658682.989999995</v>
      </c>
      <c r="AH445" s="125">
        <v>124346955.0018</v>
      </c>
      <c r="AJ445" s="127"/>
    </row>
    <row r="446" spans="1:36" x14ac:dyDescent="0.25">
      <c r="A446" s="127">
        <v>2012</v>
      </c>
      <c r="B446" s="125" t="s">
        <v>630</v>
      </c>
      <c r="C446" s="125">
        <v>139163673.88409999</v>
      </c>
      <c r="D446" s="125">
        <v>74070345.802000001</v>
      </c>
      <c r="E446" s="125">
        <v>65093328.082099997</v>
      </c>
      <c r="F446" s="125">
        <v>17237584.299199998</v>
      </c>
      <c r="G446" s="125">
        <v>29908273.686000001</v>
      </c>
      <c r="H446" s="125">
        <v>30074966.129700001</v>
      </c>
      <c r="I446" s="125">
        <v>32277274.6701</v>
      </c>
      <c r="J446" s="125">
        <v>29665575.099100001</v>
      </c>
      <c r="K446" s="125">
        <v>92260514.485799998</v>
      </c>
      <c r="L446" s="125"/>
      <c r="M446" s="130">
        <v>38.562480000000001</v>
      </c>
      <c r="N446" s="130">
        <v>41.038699999999999</v>
      </c>
      <c r="O446" s="130">
        <v>35.744779999999999</v>
      </c>
      <c r="P446" s="130">
        <v>30.40326</v>
      </c>
      <c r="Q446" s="130">
        <v>39.569960000000002</v>
      </c>
      <c r="R446" s="130">
        <v>40.470140000000001</v>
      </c>
      <c r="S446" s="130">
        <v>40.958599999999997</v>
      </c>
      <c r="T446" s="130">
        <v>37.746749999999999</v>
      </c>
      <c r="U446" s="130">
        <v>40.349209999999999</v>
      </c>
      <c r="W446" s="123">
        <v>2012</v>
      </c>
      <c r="X446" s="123" t="s">
        <v>630</v>
      </c>
      <c r="Y446" s="125">
        <v>242965518.99630001</v>
      </c>
      <c r="Z446" s="125">
        <v>201340309.01409</v>
      </c>
      <c r="AA446" s="125">
        <v>98870435.006099999</v>
      </c>
      <c r="AB446" s="125">
        <v>102469874.008</v>
      </c>
      <c r="AC446" s="125">
        <v>38783769.0163</v>
      </c>
      <c r="AD446" s="125">
        <v>40910950.007100001</v>
      </c>
      <c r="AE446" s="125">
        <v>39644312.997699998</v>
      </c>
      <c r="AF446" s="125">
        <v>43785372.996299997</v>
      </c>
      <c r="AG446" s="125">
        <v>79841113.9789</v>
      </c>
      <c r="AH446" s="125">
        <v>124340636.0011</v>
      </c>
      <c r="AJ446" s="129"/>
    </row>
    <row r="447" spans="1:36" x14ac:dyDescent="0.25">
      <c r="A447" s="127">
        <v>2012</v>
      </c>
      <c r="B447" s="125" t="s">
        <v>629</v>
      </c>
      <c r="C447" s="125">
        <v>136165936.03799999</v>
      </c>
      <c r="D447" s="125">
        <v>73761993.955300003</v>
      </c>
      <c r="E447" s="125">
        <v>62403942.082699999</v>
      </c>
      <c r="F447" s="125">
        <v>18288107.030299999</v>
      </c>
      <c r="G447" s="125">
        <v>29331962.953699999</v>
      </c>
      <c r="H447" s="125">
        <v>28881519.986900002</v>
      </c>
      <c r="I447" s="125">
        <v>31171404.023400001</v>
      </c>
      <c r="J447" s="125">
        <v>28492942.043699998</v>
      </c>
      <c r="K447" s="125">
        <v>89384886.964000002</v>
      </c>
      <c r="L447" s="125"/>
      <c r="M447" s="130">
        <v>38.512210000000003</v>
      </c>
      <c r="N447" s="130">
        <v>40.959319999999998</v>
      </c>
      <c r="O447" s="130">
        <v>35.619709999999998</v>
      </c>
      <c r="P447" s="130">
        <v>31.755949999999999</v>
      </c>
      <c r="Q447" s="130">
        <v>39.531829999999999</v>
      </c>
      <c r="R447" s="130">
        <v>40.406829999999999</v>
      </c>
      <c r="S447" s="130">
        <v>40.69529</v>
      </c>
      <c r="T447" s="130">
        <v>37.490299999999998</v>
      </c>
      <c r="U447" s="130">
        <v>40.220289999999999</v>
      </c>
      <c r="W447" s="123">
        <v>2012</v>
      </c>
      <c r="X447" s="123" t="s">
        <v>629</v>
      </c>
      <c r="Y447" s="125">
        <v>243155237.98949</v>
      </c>
      <c r="Z447" s="125">
        <v>201391177.98660001</v>
      </c>
      <c r="AA447" s="125">
        <v>98901175.009399995</v>
      </c>
      <c r="AB447" s="125">
        <v>102490002.9772</v>
      </c>
      <c r="AC447" s="125">
        <v>38790781.997900002</v>
      </c>
      <c r="AD447" s="125">
        <v>40952300.000200003</v>
      </c>
      <c r="AE447" s="125">
        <v>39640814.987199999</v>
      </c>
      <c r="AF447" s="125">
        <v>43745338.0031</v>
      </c>
      <c r="AG447" s="125">
        <v>80026003.001100004</v>
      </c>
      <c r="AH447" s="125">
        <v>124338452.9905</v>
      </c>
      <c r="AJ447" s="129"/>
    </row>
    <row r="448" spans="1:36" x14ac:dyDescent="0.25">
      <c r="A448" s="127">
        <v>2012</v>
      </c>
      <c r="B448" s="125" t="s">
        <v>628</v>
      </c>
      <c r="C448" s="125">
        <v>134053717.8661</v>
      </c>
      <c r="D448" s="125">
        <v>73325425.136500001</v>
      </c>
      <c r="E448" s="125">
        <v>60728292.729599997</v>
      </c>
      <c r="F448" s="125">
        <v>18968421.7687</v>
      </c>
      <c r="G448" s="125">
        <v>28893262.132100001</v>
      </c>
      <c r="H448" s="125">
        <v>28230436.873199999</v>
      </c>
      <c r="I448" s="125">
        <v>30428360.423500001</v>
      </c>
      <c r="J448" s="125">
        <v>27533236.6686</v>
      </c>
      <c r="K448" s="125">
        <v>87552059.428800002</v>
      </c>
      <c r="L448" s="125"/>
      <c r="M448" s="130">
        <v>38.414360000000002</v>
      </c>
      <c r="N448" s="130">
        <v>40.710059999999999</v>
      </c>
      <c r="O448" s="130">
        <v>35.642449999999997</v>
      </c>
      <c r="P448" s="130">
        <v>31.989789999999999</v>
      </c>
      <c r="Q448" s="130">
        <v>39.421889999999998</v>
      </c>
      <c r="R448" s="130">
        <v>40.287280000000003</v>
      </c>
      <c r="S448" s="130">
        <v>40.556710000000002</v>
      </c>
      <c r="T448" s="130">
        <v>37.495170000000002</v>
      </c>
      <c r="U448" s="130">
        <v>40.095329999999997</v>
      </c>
      <c r="W448" s="123">
        <v>2012</v>
      </c>
      <c r="X448" s="123" t="s">
        <v>628</v>
      </c>
      <c r="Y448" s="125">
        <v>243353853.99360999</v>
      </c>
      <c r="Z448" s="125">
        <v>201449303.97971001</v>
      </c>
      <c r="AA448" s="125">
        <v>98935498.986599997</v>
      </c>
      <c r="AB448" s="125">
        <v>102513804.9931</v>
      </c>
      <c r="AC448" s="125">
        <v>38799182.9881</v>
      </c>
      <c r="AD448" s="125">
        <v>40995101.004100002</v>
      </c>
      <c r="AE448" s="125">
        <v>39638715.998000003</v>
      </c>
      <c r="AF448" s="125">
        <v>43706896.000500001</v>
      </c>
      <c r="AG448" s="125">
        <v>80213958.002900004</v>
      </c>
      <c r="AH448" s="125">
        <v>124340713.0026</v>
      </c>
      <c r="AJ448" s="127"/>
    </row>
    <row r="449" spans="1:36" x14ac:dyDescent="0.25">
      <c r="A449" s="127">
        <v>2012</v>
      </c>
      <c r="B449" s="125" t="s">
        <v>627</v>
      </c>
      <c r="C449" s="125">
        <v>135129319.98699999</v>
      </c>
      <c r="D449" s="125">
        <v>73089268.959099993</v>
      </c>
      <c r="E449" s="125">
        <v>62040051.027900003</v>
      </c>
      <c r="F449" s="125">
        <v>17669951.921599999</v>
      </c>
      <c r="G449" s="125">
        <v>29174818.505600002</v>
      </c>
      <c r="H449" s="125">
        <v>28978110.658399999</v>
      </c>
      <c r="I449" s="125">
        <v>31000910.625599999</v>
      </c>
      <c r="J449" s="125">
        <v>28305528.275800001</v>
      </c>
      <c r="K449" s="125">
        <v>89153839.7896</v>
      </c>
      <c r="L449" s="125"/>
      <c r="M449" s="130">
        <v>38.647289999999998</v>
      </c>
      <c r="N449" s="130">
        <v>41.028590000000001</v>
      </c>
      <c r="O449" s="130">
        <v>35.841880000000003</v>
      </c>
      <c r="P449" s="130">
        <v>32.217309999999998</v>
      </c>
      <c r="Q449" s="130">
        <v>39.539430000000003</v>
      </c>
      <c r="R449" s="130">
        <v>40.391590000000001</v>
      </c>
      <c r="S449" s="130">
        <v>40.618009999999998</v>
      </c>
      <c r="T449" s="130">
        <v>37.79759</v>
      </c>
      <c r="U449" s="130">
        <v>40.191459999999999</v>
      </c>
      <c r="W449" s="123">
        <v>2012</v>
      </c>
      <c r="X449" s="123" t="s">
        <v>627</v>
      </c>
      <c r="Y449" s="125">
        <v>243565551.0318</v>
      </c>
      <c r="Z449" s="125">
        <v>201503304.03189999</v>
      </c>
      <c r="AA449" s="125">
        <v>98968211.009000003</v>
      </c>
      <c r="AB449" s="125">
        <v>102535093.0229</v>
      </c>
      <c r="AC449" s="125">
        <v>38799774.0013</v>
      </c>
      <c r="AD449" s="125">
        <v>41034006.003300004</v>
      </c>
      <c r="AE449" s="125">
        <v>39635840.011600003</v>
      </c>
      <c r="AF449" s="125">
        <v>43657739.006999999</v>
      </c>
      <c r="AG449" s="125">
        <v>80438192.008599997</v>
      </c>
      <c r="AH449" s="125">
        <v>124327585.0219</v>
      </c>
      <c r="AJ449" s="127"/>
    </row>
    <row r="450" spans="1:36" x14ac:dyDescent="0.25">
      <c r="A450" s="127">
        <v>2012</v>
      </c>
      <c r="B450" s="125" t="s">
        <v>626</v>
      </c>
      <c r="C450" s="125">
        <v>139759764.0431</v>
      </c>
      <c r="D450" s="125">
        <v>74492543.230599999</v>
      </c>
      <c r="E450" s="125">
        <v>65267220.8125</v>
      </c>
      <c r="F450" s="125">
        <v>17420135.883900002</v>
      </c>
      <c r="G450" s="125">
        <v>30056661.577199999</v>
      </c>
      <c r="H450" s="125">
        <v>30210755.9263</v>
      </c>
      <c r="I450" s="125">
        <v>32355436.575399999</v>
      </c>
      <c r="J450" s="125">
        <v>29716774.0803</v>
      </c>
      <c r="K450" s="125">
        <v>92622854.078899994</v>
      </c>
      <c r="L450" s="125"/>
      <c r="M450" s="130">
        <v>38.704250000000002</v>
      </c>
      <c r="N450" s="130">
        <v>40.950330000000001</v>
      </c>
      <c r="O450" s="130">
        <v>36.140709999999999</v>
      </c>
      <c r="P450" s="130">
        <v>30.970839999999999</v>
      </c>
      <c r="Q450" s="130">
        <v>39.537260000000003</v>
      </c>
      <c r="R450" s="130">
        <v>40.748080000000002</v>
      </c>
      <c r="S450" s="130">
        <v>40.835990000000002</v>
      </c>
      <c r="T450" s="130">
        <v>37.996279999999999</v>
      </c>
      <c r="U450" s="130">
        <v>40.385869999999997</v>
      </c>
      <c r="W450" s="123">
        <v>2012</v>
      </c>
      <c r="X450" s="123" t="s">
        <v>626</v>
      </c>
      <c r="Y450" s="125">
        <v>243772284.99270001</v>
      </c>
      <c r="Z450" s="125">
        <v>201553264.98570001</v>
      </c>
      <c r="AA450" s="125">
        <v>98999125.992799997</v>
      </c>
      <c r="AB450" s="125">
        <v>102554138.9929</v>
      </c>
      <c r="AC450" s="125">
        <v>38799584.994400002</v>
      </c>
      <c r="AD450" s="125">
        <v>41072104.0044</v>
      </c>
      <c r="AE450" s="125">
        <v>39632192.003899999</v>
      </c>
      <c r="AF450" s="125">
        <v>43607699.994999997</v>
      </c>
      <c r="AG450" s="125">
        <v>80660703.995000005</v>
      </c>
      <c r="AH450" s="125">
        <v>124311996.0033</v>
      </c>
      <c r="AJ450" s="129"/>
    </row>
    <row r="451" spans="1:36" x14ac:dyDescent="0.25">
      <c r="A451" s="127">
        <v>2012</v>
      </c>
      <c r="B451" s="125" t="s">
        <v>625</v>
      </c>
      <c r="C451" s="125">
        <v>140526231.1839</v>
      </c>
      <c r="D451" s="125">
        <v>74795045.335199997</v>
      </c>
      <c r="E451" s="125">
        <v>65731185.848700002</v>
      </c>
      <c r="F451" s="125">
        <v>17728364.604499999</v>
      </c>
      <c r="G451" s="125">
        <v>30367881.2053</v>
      </c>
      <c r="H451" s="125">
        <v>30231899.646499999</v>
      </c>
      <c r="I451" s="125">
        <v>32133595.8398</v>
      </c>
      <c r="J451" s="125">
        <v>30064489.887800001</v>
      </c>
      <c r="K451" s="125">
        <v>92733376.691599995</v>
      </c>
      <c r="L451" s="125"/>
      <c r="M451" s="130">
        <v>38.418559999999999</v>
      </c>
      <c r="N451" s="130">
        <v>40.798499999999997</v>
      </c>
      <c r="O451" s="130">
        <v>35.710439999999998</v>
      </c>
      <c r="P451" s="130">
        <v>30.751629999999999</v>
      </c>
      <c r="Q451" s="130">
        <v>39.526359999999997</v>
      </c>
      <c r="R451" s="130">
        <v>40.54222</v>
      </c>
      <c r="S451" s="130">
        <v>40.51191</v>
      </c>
      <c r="T451" s="130">
        <v>37.447690000000001</v>
      </c>
      <c r="U451" s="130">
        <v>40.19905</v>
      </c>
      <c r="W451" s="123">
        <v>2012</v>
      </c>
      <c r="X451" s="123" t="s">
        <v>625</v>
      </c>
      <c r="Y451" s="125">
        <v>243982762.01001</v>
      </c>
      <c r="Z451" s="125">
        <v>201606199.99311</v>
      </c>
      <c r="AA451" s="125">
        <v>99030940.988100007</v>
      </c>
      <c r="AB451" s="125">
        <v>102575259.005</v>
      </c>
      <c r="AC451" s="125">
        <v>38799932.995399997</v>
      </c>
      <c r="AD451" s="125">
        <v>41110778.9943</v>
      </c>
      <c r="AE451" s="125">
        <v>39629109.000699997</v>
      </c>
      <c r="AF451" s="125">
        <v>43558323.9811</v>
      </c>
      <c r="AG451" s="125">
        <v>80884617.038499996</v>
      </c>
      <c r="AH451" s="125">
        <v>124298211.9761</v>
      </c>
      <c r="AJ451" s="129"/>
    </row>
    <row r="452" spans="1:36" x14ac:dyDescent="0.25">
      <c r="A452" s="127">
        <v>2012</v>
      </c>
      <c r="B452" s="125" t="s">
        <v>624</v>
      </c>
      <c r="C452" s="125">
        <v>139855795.08320001</v>
      </c>
      <c r="D452" s="125">
        <v>74450917.591199994</v>
      </c>
      <c r="E452" s="125">
        <v>65404877.491999999</v>
      </c>
      <c r="F452" s="125">
        <v>17552580.123799998</v>
      </c>
      <c r="G452" s="125">
        <v>30305852.200100001</v>
      </c>
      <c r="H452" s="125">
        <v>29835058.2795</v>
      </c>
      <c r="I452" s="125">
        <v>31873033.501699999</v>
      </c>
      <c r="J452" s="125">
        <v>30289270.978100002</v>
      </c>
      <c r="K452" s="125">
        <v>92013943.981299996</v>
      </c>
      <c r="L452" s="125"/>
      <c r="M452" s="130">
        <v>38.422199999999997</v>
      </c>
      <c r="N452" s="130">
        <v>40.708240000000004</v>
      </c>
      <c r="O452" s="130">
        <v>35.819989999999997</v>
      </c>
      <c r="P452" s="130">
        <v>30.432980000000001</v>
      </c>
      <c r="Q452" s="130">
        <v>39.323619999999998</v>
      </c>
      <c r="R452" s="130">
        <v>40.489150000000002</v>
      </c>
      <c r="S452" s="130">
        <v>40.655079999999998</v>
      </c>
      <c r="T452" s="130">
        <v>37.764449999999997</v>
      </c>
      <c r="U452" s="130">
        <v>40.162750000000003</v>
      </c>
      <c r="W452" s="123">
        <v>2012</v>
      </c>
      <c r="X452" s="123" t="s">
        <v>624</v>
      </c>
      <c r="Y452" s="125">
        <v>244174335.99581</v>
      </c>
      <c r="Z452" s="125">
        <v>201660690.97751001</v>
      </c>
      <c r="AA452" s="125">
        <v>99063909.986300007</v>
      </c>
      <c r="AB452" s="125">
        <v>102596780.9912</v>
      </c>
      <c r="AC452" s="125">
        <v>38803887.990000002</v>
      </c>
      <c r="AD452" s="125">
        <v>41146112.998099998</v>
      </c>
      <c r="AE452" s="125">
        <v>39624185.9912</v>
      </c>
      <c r="AF452" s="125">
        <v>43511042.992200002</v>
      </c>
      <c r="AG452" s="125">
        <v>81089106.024299994</v>
      </c>
      <c r="AH452" s="125">
        <v>124281341.9815</v>
      </c>
      <c r="AJ452" s="127"/>
    </row>
    <row r="453" spans="1:36" x14ac:dyDescent="0.25">
      <c r="A453" s="127">
        <v>2012</v>
      </c>
      <c r="B453" s="125" t="s">
        <v>623</v>
      </c>
      <c r="C453" s="125">
        <v>139606436.40380001</v>
      </c>
      <c r="D453" s="125">
        <v>74068619.198400006</v>
      </c>
      <c r="E453" s="125">
        <v>65537817.205399998</v>
      </c>
      <c r="F453" s="125">
        <v>17216435.281199999</v>
      </c>
      <c r="G453" s="125">
        <v>30337847.406800002</v>
      </c>
      <c r="H453" s="125">
        <v>29900595.307999998</v>
      </c>
      <c r="I453" s="125">
        <v>31920428.5251</v>
      </c>
      <c r="J453" s="125">
        <v>30231129.8827</v>
      </c>
      <c r="K453" s="125">
        <v>92158871.239899993</v>
      </c>
      <c r="L453" s="125"/>
      <c r="M453" s="130">
        <v>38.62218</v>
      </c>
      <c r="N453" s="130">
        <v>40.86354</v>
      </c>
      <c r="O453" s="130">
        <v>36.089080000000003</v>
      </c>
      <c r="P453" s="130">
        <v>30.847740000000002</v>
      </c>
      <c r="Q453" s="130">
        <v>39.729909999999997</v>
      </c>
      <c r="R453" s="130">
        <v>40.500990000000002</v>
      </c>
      <c r="S453" s="130">
        <v>40.764749999999999</v>
      </c>
      <c r="T453" s="130">
        <v>37.817500000000003</v>
      </c>
      <c r="U453" s="130">
        <v>40.338509999999999</v>
      </c>
      <c r="W453" s="123">
        <v>2012</v>
      </c>
      <c r="X453" s="123" t="s">
        <v>623</v>
      </c>
      <c r="Y453" s="125">
        <v>244349653.02070999</v>
      </c>
      <c r="Z453" s="125">
        <v>201701498.03040999</v>
      </c>
      <c r="AA453" s="125">
        <v>99089590.006999999</v>
      </c>
      <c r="AB453" s="125">
        <v>102611908.02339999</v>
      </c>
      <c r="AC453" s="125">
        <v>38805009.9991</v>
      </c>
      <c r="AD453" s="125">
        <v>41178488.011699997</v>
      </c>
      <c r="AE453" s="125">
        <v>39616516.006899998</v>
      </c>
      <c r="AF453" s="125">
        <v>43460968.005099997</v>
      </c>
      <c r="AG453" s="125">
        <v>81288670.997899994</v>
      </c>
      <c r="AH453" s="125">
        <v>124255972.0237</v>
      </c>
      <c r="AJ453" s="127"/>
    </row>
    <row r="454" spans="1:36" x14ac:dyDescent="0.25">
      <c r="A454" s="127">
        <v>2013</v>
      </c>
      <c r="B454" s="125" t="s">
        <v>633</v>
      </c>
      <c r="C454" s="125">
        <v>137028230.15790001</v>
      </c>
      <c r="D454" s="125">
        <v>72608189.743799999</v>
      </c>
      <c r="E454" s="125">
        <v>64420040.414099999</v>
      </c>
      <c r="F454" s="125">
        <v>16583507.8496</v>
      </c>
      <c r="G454" s="125">
        <v>29780018.740200002</v>
      </c>
      <c r="H454" s="125">
        <v>29496020.3233</v>
      </c>
      <c r="I454" s="125">
        <v>31389486.579599999</v>
      </c>
      <c r="J454" s="125">
        <v>29779196.665199999</v>
      </c>
      <c r="K454" s="125">
        <v>90665525.643099993</v>
      </c>
      <c r="L454" s="125"/>
      <c r="M454" s="130">
        <v>38.23151</v>
      </c>
      <c r="N454" s="130">
        <v>40.358289999999997</v>
      </c>
      <c r="O454" s="130">
        <v>35.834420000000001</v>
      </c>
      <c r="P454" s="130">
        <v>30.607489999999999</v>
      </c>
      <c r="Q454" s="130">
        <v>39.26746</v>
      </c>
      <c r="R454" s="130">
        <v>40.088140000000003</v>
      </c>
      <c r="S454" s="130">
        <v>40.356839999999998</v>
      </c>
      <c r="T454" s="130">
        <v>37.362000000000002</v>
      </c>
      <c r="U454" s="130">
        <v>39.911610000000003</v>
      </c>
      <c r="W454" s="123">
        <v>2013</v>
      </c>
      <c r="X454" s="123" t="s">
        <v>633</v>
      </c>
      <c r="Y454" s="125">
        <v>244662853.0165</v>
      </c>
      <c r="Z454" s="125">
        <v>201956493.00420001</v>
      </c>
      <c r="AA454" s="125">
        <v>99189724.998300001</v>
      </c>
      <c r="AB454" s="125">
        <v>102766768.0059</v>
      </c>
      <c r="AC454" s="125">
        <v>38861639.999799997</v>
      </c>
      <c r="AD454" s="125">
        <v>41270279.009300001</v>
      </c>
      <c r="AE454" s="125">
        <v>39649000.993900001</v>
      </c>
      <c r="AF454" s="125">
        <v>43449422.003399998</v>
      </c>
      <c r="AG454" s="125">
        <v>81432511.010100007</v>
      </c>
      <c r="AH454" s="125">
        <v>124368702.00660001</v>
      </c>
      <c r="AJ454" s="129"/>
    </row>
    <row r="455" spans="1:36" x14ac:dyDescent="0.25">
      <c r="A455" s="127">
        <v>2013</v>
      </c>
      <c r="B455" s="125" t="s">
        <v>632</v>
      </c>
      <c r="C455" s="125">
        <v>138499861.2588</v>
      </c>
      <c r="D455" s="125">
        <v>73431392.338</v>
      </c>
      <c r="E455" s="125">
        <v>65068468.9208</v>
      </c>
      <c r="F455" s="125">
        <v>16915075.777600002</v>
      </c>
      <c r="G455" s="125">
        <v>30042989.234999999</v>
      </c>
      <c r="H455" s="125">
        <v>29482199.583099999</v>
      </c>
      <c r="I455" s="125">
        <v>31774568.6798</v>
      </c>
      <c r="J455" s="125">
        <v>30285027.9833</v>
      </c>
      <c r="K455" s="125">
        <v>91299757.497899994</v>
      </c>
      <c r="L455" s="125"/>
      <c r="M455" s="130">
        <v>38.307049999999997</v>
      </c>
      <c r="N455" s="130">
        <v>40.465760000000003</v>
      </c>
      <c r="O455" s="130">
        <v>35.870899999999999</v>
      </c>
      <c r="P455" s="130">
        <v>30.434640000000002</v>
      </c>
      <c r="Q455" s="130">
        <v>39.234029999999997</v>
      </c>
      <c r="R455" s="130">
        <v>40.239139999999999</v>
      </c>
      <c r="S455" s="130">
        <v>40.601289999999999</v>
      </c>
      <c r="T455" s="130">
        <v>37.496499999999997</v>
      </c>
      <c r="U455" s="130">
        <v>40.034439999999996</v>
      </c>
      <c r="W455" s="123">
        <v>2013</v>
      </c>
      <c r="X455" s="123" t="s">
        <v>632</v>
      </c>
      <c r="Y455" s="125">
        <v>244827628.98618999</v>
      </c>
      <c r="Z455" s="125">
        <v>201997376.98460001</v>
      </c>
      <c r="AA455" s="125">
        <v>99213615.007799998</v>
      </c>
      <c r="AB455" s="125">
        <v>102783761.97679999</v>
      </c>
      <c r="AC455" s="125">
        <v>38859392.000200003</v>
      </c>
      <c r="AD455" s="125">
        <v>41314223.999799997</v>
      </c>
      <c r="AE455" s="125">
        <v>39642745.998999998</v>
      </c>
      <c r="AF455" s="125">
        <v>43409374.988499999</v>
      </c>
      <c r="AG455" s="125">
        <v>81601891.998699993</v>
      </c>
      <c r="AH455" s="125">
        <v>124366344.98729999</v>
      </c>
      <c r="AJ455" s="129"/>
    </row>
    <row r="456" spans="1:36" x14ac:dyDescent="0.25">
      <c r="A456" s="127">
        <v>2013</v>
      </c>
      <c r="B456" s="125" t="s">
        <v>622</v>
      </c>
      <c r="C456" s="125">
        <v>138031685.96110001</v>
      </c>
      <c r="D456" s="125">
        <v>73330224.657700002</v>
      </c>
      <c r="E456" s="125">
        <v>64701461.303400002</v>
      </c>
      <c r="F456" s="125">
        <v>16510124.085999999</v>
      </c>
      <c r="G456" s="125">
        <v>30042441.3618</v>
      </c>
      <c r="H456" s="125">
        <v>29679967.581799999</v>
      </c>
      <c r="I456" s="125">
        <v>31545291.692899998</v>
      </c>
      <c r="J456" s="125">
        <v>30253861.238600001</v>
      </c>
      <c r="K456" s="125">
        <v>91267700.636500001</v>
      </c>
      <c r="L456" s="125"/>
      <c r="M456" s="130">
        <v>38.52346</v>
      </c>
      <c r="N456" s="130">
        <v>40.797199999999997</v>
      </c>
      <c r="O456" s="130">
        <v>35.9465</v>
      </c>
      <c r="P456" s="130">
        <v>30.666930000000001</v>
      </c>
      <c r="Q456" s="130">
        <v>39.612949999999998</v>
      </c>
      <c r="R456" s="130">
        <v>40.414200000000001</v>
      </c>
      <c r="S456" s="130">
        <v>40.737960000000001</v>
      </c>
      <c r="T456" s="130">
        <v>37.565159999999999</v>
      </c>
      <c r="U456" s="130">
        <v>40.262360000000001</v>
      </c>
      <c r="W456" s="123">
        <v>2013</v>
      </c>
      <c r="X456" s="123" t="s">
        <v>622</v>
      </c>
      <c r="Y456" s="125">
        <v>244994891.99360001</v>
      </c>
      <c r="Z456" s="125">
        <v>202039738.99950001</v>
      </c>
      <c r="AA456" s="125">
        <v>99238176.001000002</v>
      </c>
      <c r="AB456" s="125">
        <v>102801562.9985</v>
      </c>
      <c r="AC456" s="125">
        <v>38857110.983900003</v>
      </c>
      <c r="AD456" s="125">
        <v>41358234.992899999</v>
      </c>
      <c r="AE456" s="125">
        <v>39636666.017899998</v>
      </c>
      <c r="AF456" s="125">
        <v>43369879.011299998</v>
      </c>
      <c r="AG456" s="125">
        <v>81773000.987599999</v>
      </c>
      <c r="AH456" s="125">
        <v>124364780.0221</v>
      </c>
      <c r="AJ456" s="127"/>
    </row>
    <row r="457" spans="1:36" x14ac:dyDescent="0.25">
      <c r="A457" s="127">
        <v>2013</v>
      </c>
      <c r="B457" s="125" t="s">
        <v>631</v>
      </c>
      <c r="C457" s="125">
        <v>139933770.19350001</v>
      </c>
      <c r="D457" s="125">
        <v>74182423.967099994</v>
      </c>
      <c r="E457" s="125">
        <v>65751346.226400003</v>
      </c>
      <c r="F457" s="125">
        <v>17056395.224800002</v>
      </c>
      <c r="G457" s="125">
        <v>30351921.800099999</v>
      </c>
      <c r="H457" s="125">
        <v>29998717.344999999</v>
      </c>
      <c r="I457" s="125">
        <v>31977343.144099999</v>
      </c>
      <c r="J457" s="125">
        <v>30549392.679499999</v>
      </c>
      <c r="K457" s="125">
        <v>92327982.289199993</v>
      </c>
      <c r="L457" s="125"/>
      <c r="M457" s="130">
        <v>38.58643</v>
      </c>
      <c r="N457" s="130">
        <v>40.949120000000001</v>
      </c>
      <c r="O457" s="130">
        <v>35.920780000000001</v>
      </c>
      <c r="P457" s="130">
        <v>30.778870000000001</v>
      </c>
      <c r="Q457" s="130">
        <v>39.597810000000003</v>
      </c>
      <c r="R457" s="130">
        <v>40.460239999999999</v>
      </c>
      <c r="S457" s="130">
        <v>40.812860000000001</v>
      </c>
      <c r="T457" s="130">
        <v>37.770189999999999</v>
      </c>
      <c r="U457" s="130">
        <v>40.298850000000002</v>
      </c>
      <c r="W457" s="123">
        <v>2013</v>
      </c>
      <c r="X457" s="123" t="s">
        <v>631</v>
      </c>
      <c r="Y457" s="125">
        <v>245174525.9901</v>
      </c>
      <c r="Z457" s="125">
        <v>202092994.0038</v>
      </c>
      <c r="AA457" s="125">
        <v>99268439.001499996</v>
      </c>
      <c r="AB457" s="125">
        <v>102824555.00229999</v>
      </c>
      <c r="AC457" s="125">
        <v>38857357.997900002</v>
      </c>
      <c r="AD457" s="125">
        <v>41404791.996799998</v>
      </c>
      <c r="AE457" s="125">
        <v>39632855.013599999</v>
      </c>
      <c r="AF457" s="125">
        <v>43332410.990199998</v>
      </c>
      <c r="AG457" s="125">
        <v>81947109.991600007</v>
      </c>
      <c r="AH457" s="125">
        <v>124370058.0006</v>
      </c>
      <c r="AJ457" s="127"/>
    </row>
    <row r="458" spans="1:36" x14ac:dyDescent="0.25">
      <c r="A458" s="127">
        <v>2013</v>
      </c>
      <c r="B458" s="125" t="s">
        <v>630</v>
      </c>
      <c r="C458" s="125">
        <v>140666648.21399999</v>
      </c>
      <c r="D458" s="125">
        <v>74613400.441699997</v>
      </c>
      <c r="E458" s="125">
        <v>66053247.772299998</v>
      </c>
      <c r="F458" s="125">
        <v>17193603.186999999</v>
      </c>
      <c r="G458" s="125">
        <v>30589131.378199998</v>
      </c>
      <c r="H458" s="125">
        <v>30193553.411800001</v>
      </c>
      <c r="I458" s="125">
        <v>31982421.358100001</v>
      </c>
      <c r="J458" s="125">
        <v>30707938.878899999</v>
      </c>
      <c r="K458" s="125">
        <v>92765106.148100004</v>
      </c>
      <c r="L458" s="125"/>
      <c r="M458" s="130">
        <v>38.814509999999999</v>
      </c>
      <c r="N458" s="130">
        <v>41.222189999999998</v>
      </c>
      <c r="O458" s="130">
        <v>36.094810000000003</v>
      </c>
      <c r="P458" s="130">
        <v>31.30057</v>
      </c>
      <c r="Q458" s="130">
        <v>39.744129999999998</v>
      </c>
      <c r="R458" s="130">
        <v>40.751910000000002</v>
      </c>
      <c r="S458" s="130">
        <v>41.044199999999996</v>
      </c>
      <c r="T458" s="130">
        <v>37.86842</v>
      </c>
      <c r="U458" s="130">
        <v>40.52037</v>
      </c>
      <c r="W458" s="123">
        <v>2013</v>
      </c>
      <c r="X458" s="123" t="s">
        <v>630</v>
      </c>
      <c r="Y458" s="125">
        <v>245362731.03979</v>
      </c>
      <c r="Z458" s="125">
        <v>202168661.0282</v>
      </c>
      <c r="AA458" s="125">
        <v>99309369.006200001</v>
      </c>
      <c r="AB458" s="125">
        <v>102859292.022</v>
      </c>
      <c r="AC458" s="125">
        <v>38857692.008100003</v>
      </c>
      <c r="AD458" s="125">
        <v>41460945.020599999</v>
      </c>
      <c r="AE458" s="125">
        <v>39621098.999300003</v>
      </c>
      <c r="AF458" s="125">
        <v>43301817.003300004</v>
      </c>
      <c r="AG458" s="125">
        <v>82121178.008499995</v>
      </c>
      <c r="AH458" s="125">
        <v>124383861.02320001</v>
      </c>
      <c r="AJ458" s="129"/>
    </row>
    <row r="459" spans="1:36" x14ac:dyDescent="0.25">
      <c r="A459" s="127">
        <v>2013</v>
      </c>
      <c r="B459" s="125" t="s">
        <v>629</v>
      </c>
      <c r="C459" s="125">
        <v>138580605.6656</v>
      </c>
      <c r="D459" s="125">
        <v>74758652.448699996</v>
      </c>
      <c r="E459" s="125">
        <v>63821953.216899998</v>
      </c>
      <c r="F459" s="125">
        <v>18658450.0603</v>
      </c>
      <c r="G459" s="125">
        <v>29906410.8068</v>
      </c>
      <c r="H459" s="125">
        <v>29125077.127599999</v>
      </c>
      <c r="I459" s="125">
        <v>31147018.4025</v>
      </c>
      <c r="J459" s="125">
        <v>29743649.268399999</v>
      </c>
      <c r="K459" s="125">
        <v>90178506.336899996</v>
      </c>
      <c r="L459" s="125"/>
      <c r="M459" s="130">
        <v>38.66328</v>
      </c>
      <c r="N459" s="130">
        <v>41.119590000000002</v>
      </c>
      <c r="O459" s="130">
        <v>35.786050000000003</v>
      </c>
      <c r="P459" s="130">
        <v>32.405259999999998</v>
      </c>
      <c r="Q459" s="130">
        <v>39.647689999999997</v>
      </c>
      <c r="R459" s="130">
        <v>40.439639999999997</v>
      </c>
      <c r="S459" s="130">
        <v>40.652549999999998</v>
      </c>
      <c r="T459" s="130">
        <v>37.776649999999997</v>
      </c>
      <c r="U459" s="130">
        <v>40.250540000000001</v>
      </c>
      <c r="W459" s="123">
        <v>2013</v>
      </c>
      <c r="X459" s="123" t="s">
        <v>629</v>
      </c>
      <c r="Y459" s="125">
        <v>245552046.01499</v>
      </c>
      <c r="Z459" s="125">
        <v>202245303.99000001</v>
      </c>
      <c r="AA459" s="125">
        <v>99350809.995199993</v>
      </c>
      <c r="AB459" s="125">
        <v>102894493.9948</v>
      </c>
      <c r="AC459" s="125">
        <v>38858252.003300004</v>
      </c>
      <c r="AD459" s="125">
        <v>41517323.996399999</v>
      </c>
      <c r="AE459" s="125">
        <v>39609547.995999999</v>
      </c>
      <c r="AF459" s="125">
        <v>43271406.9934</v>
      </c>
      <c r="AG459" s="125">
        <v>82295515.025900006</v>
      </c>
      <c r="AH459" s="125">
        <v>124398278.9858</v>
      </c>
      <c r="AJ459" s="129"/>
    </row>
    <row r="460" spans="1:36" x14ac:dyDescent="0.25">
      <c r="A460" s="127">
        <v>2013</v>
      </c>
      <c r="B460" s="125" t="s">
        <v>628</v>
      </c>
      <c r="C460" s="125">
        <v>136052907.9993</v>
      </c>
      <c r="D460" s="125">
        <v>73968103.613800004</v>
      </c>
      <c r="E460" s="125">
        <v>62084804.385499999</v>
      </c>
      <c r="F460" s="125">
        <v>19108791.377300002</v>
      </c>
      <c r="G460" s="125">
        <v>29435949.9375</v>
      </c>
      <c r="H460" s="125">
        <v>28411364.2676</v>
      </c>
      <c r="I460" s="125">
        <v>30269658.942899998</v>
      </c>
      <c r="J460" s="125">
        <v>28827143.473999999</v>
      </c>
      <c r="K460" s="125">
        <v>88116973.148000002</v>
      </c>
      <c r="L460" s="125"/>
      <c r="M460" s="130">
        <v>38.456890000000001</v>
      </c>
      <c r="N460" s="130">
        <v>40.820369999999997</v>
      </c>
      <c r="O460" s="130">
        <v>35.641030000000001</v>
      </c>
      <c r="P460" s="130">
        <v>32.561729999999997</v>
      </c>
      <c r="Q460" s="130">
        <v>39.528199999999998</v>
      </c>
      <c r="R460" s="130">
        <v>40.274520000000003</v>
      </c>
      <c r="S460" s="130">
        <v>40.269359999999999</v>
      </c>
      <c r="T460" s="130">
        <v>37.57611</v>
      </c>
      <c r="U460" s="130">
        <v>40.023429999999998</v>
      </c>
      <c r="W460" s="123">
        <v>2013</v>
      </c>
      <c r="X460" s="123" t="s">
        <v>628</v>
      </c>
      <c r="Y460" s="125">
        <v>245755600.97510999</v>
      </c>
      <c r="Z460" s="125">
        <v>202333571.99020001</v>
      </c>
      <c r="AA460" s="125">
        <v>99398211.989399999</v>
      </c>
      <c r="AB460" s="125">
        <v>102935360.0008</v>
      </c>
      <c r="AC460" s="125">
        <v>38861036.999799997</v>
      </c>
      <c r="AD460" s="125">
        <v>41576077.998199999</v>
      </c>
      <c r="AE460" s="125">
        <v>39600244.999200001</v>
      </c>
      <c r="AF460" s="125">
        <v>43243495.995200001</v>
      </c>
      <c r="AG460" s="125">
        <v>82474744.982700005</v>
      </c>
      <c r="AH460" s="125">
        <v>124419818.99259999</v>
      </c>
      <c r="AJ460" s="127"/>
    </row>
    <row r="461" spans="1:36" x14ac:dyDescent="0.25">
      <c r="A461" s="127">
        <v>2013</v>
      </c>
      <c r="B461" s="125" t="s">
        <v>627</v>
      </c>
      <c r="C461" s="125">
        <v>137422165.7067</v>
      </c>
      <c r="D461" s="125">
        <v>73903708.537900001</v>
      </c>
      <c r="E461" s="125">
        <v>63518457.168799996</v>
      </c>
      <c r="F461" s="125">
        <v>18057538.448800001</v>
      </c>
      <c r="G461" s="125">
        <v>29855115.2608</v>
      </c>
      <c r="H461" s="125">
        <v>29057928.776500002</v>
      </c>
      <c r="I461" s="125">
        <v>30683719.925299998</v>
      </c>
      <c r="J461" s="125">
        <v>29767863.295299999</v>
      </c>
      <c r="K461" s="125">
        <v>89596763.962599993</v>
      </c>
      <c r="L461" s="125"/>
      <c r="M461" s="130">
        <v>38.718850000000003</v>
      </c>
      <c r="N461" s="130">
        <v>41.08296</v>
      </c>
      <c r="O461" s="130">
        <v>35.968220000000002</v>
      </c>
      <c r="P461" s="130">
        <v>32.520099999999999</v>
      </c>
      <c r="Q461" s="130">
        <v>39.730789999999999</v>
      </c>
      <c r="R461" s="130">
        <v>40.558920000000001</v>
      </c>
      <c r="S461" s="130">
        <v>40.577590000000001</v>
      </c>
      <c r="T461" s="130">
        <v>37.752090000000003</v>
      </c>
      <c r="U461" s="130">
        <v>40.289360000000002</v>
      </c>
      <c r="W461" s="123">
        <v>2013</v>
      </c>
      <c r="X461" s="123" t="s">
        <v>627</v>
      </c>
      <c r="Y461" s="125">
        <v>245959238.0016</v>
      </c>
      <c r="Z461" s="125">
        <v>202387322.00369999</v>
      </c>
      <c r="AA461" s="125">
        <v>99429583.004899994</v>
      </c>
      <c r="AB461" s="125">
        <v>102957738.99879999</v>
      </c>
      <c r="AC461" s="125">
        <v>38841255.012900002</v>
      </c>
      <c r="AD461" s="125">
        <v>41630300.997500002</v>
      </c>
      <c r="AE461" s="125">
        <v>39599131.994499996</v>
      </c>
      <c r="AF461" s="125">
        <v>43204583.005900003</v>
      </c>
      <c r="AG461" s="125">
        <v>82683966.990799993</v>
      </c>
      <c r="AH461" s="125">
        <v>124434015.99789999</v>
      </c>
      <c r="AJ461" s="127"/>
    </row>
    <row r="462" spans="1:36" x14ac:dyDescent="0.25">
      <c r="A462" s="127">
        <v>2013</v>
      </c>
      <c r="B462" s="125" t="s">
        <v>626</v>
      </c>
      <c r="C462" s="125">
        <v>141436623.68329999</v>
      </c>
      <c r="D462" s="125">
        <v>75154833.364800006</v>
      </c>
      <c r="E462" s="125">
        <v>66281790.318499997</v>
      </c>
      <c r="F462" s="125">
        <v>17763984.2753</v>
      </c>
      <c r="G462" s="125">
        <v>30917156.150400002</v>
      </c>
      <c r="H462" s="125">
        <v>30261079.779599998</v>
      </c>
      <c r="I462" s="125">
        <v>31816222.030200001</v>
      </c>
      <c r="J462" s="125">
        <v>30678181.447799999</v>
      </c>
      <c r="K462" s="125">
        <v>92994457.960199997</v>
      </c>
      <c r="L462" s="125"/>
      <c r="M462" s="130">
        <v>38.865679999999998</v>
      </c>
      <c r="N462" s="130">
        <v>41.208350000000003</v>
      </c>
      <c r="O462" s="130">
        <v>36.209409999999998</v>
      </c>
      <c r="P462" s="130">
        <v>31.484369999999998</v>
      </c>
      <c r="Q462" s="130">
        <v>39.822330000000001</v>
      </c>
      <c r="R462" s="130">
        <v>40.677959999999999</v>
      </c>
      <c r="S462" s="130">
        <v>40.990259999999999</v>
      </c>
      <c r="T462" s="130">
        <v>38.184640000000002</v>
      </c>
      <c r="U462" s="130">
        <v>40.500349999999997</v>
      </c>
      <c r="W462" s="123">
        <v>2013</v>
      </c>
      <c r="X462" s="123" t="s">
        <v>626</v>
      </c>
      <c r="Y462" s="125">
        <v>246168036.00749999</v>
      </c>
      <c r="Z462" s="125">
        <v>202445343.00350001</v>
      </c>
      <c r="AA462" s="125">
        <v>99463146.003000006</v>
      </c>
      <c r="AB462" s="125">
        <v>102982197.00049999</v>
      </c>
      <c r="AC462" s="125">
        <v>38822323.9991</v>
      </c>
      <c r="AD462" s="125">
        <v>41685420.008199997</v>
      </c>
      <c r="AE462" s="125">
        <v>39598854.9934</v>
      </c>
      <c r="AF462" s="125">
        <v>43166563.0044</v>
      </c>
      <c r="AG462" s="125">
        <v>82894874.002399996</v>
      </c>
      <c r="AH462" s="125">
        <v>124450838.006</v>
      </c>
      <c r="AJ462" s="129"/>
    </row>
    <row r="463" spans="1:36" x14ac:dyDescent="0.25">
      <c r="A463" s="127">
        <v>2013</v>
      </c>
      <c r="B463" s="125" t="s">
        <v>625</v>
      </c>
      <c r="C463" s="125">
        <v>140805478.15169999</v>
      </c>
      <c r="D463" s="125">
        <v>74655255.081400007</v>
      </c>
      <c r="E463" s="125">
        <v>66150223.070299998</v>
      </c>
      <c r="F463" s="125">
        <v>17791642.5823</v>
      </c>
      <c r="G463" s="125">
        <v>30710870.164099999</v>
      </c>
      <c r="H463" s="125">
        <v>30039504.655999999</v>
      </c>
      <c r="I463" s="125">
        <v>31581153.9562</v>
      </c>
      <c r="J463" s="125">
        <v>30682306.793099999</v>
      </c>
      <c r="K463" s="125">
        <v>92331528.776299998</v>
      </c>
      <c r="L463" s="125"/>
      <c r="M463" s="130">
        <v>38.785179999999997</v>
      </c>
      <c r="N463" s="130">
        <v>41.132800000000003</v>
      </c>
      <c r="O463" s="130">
        <v>36.135719999999999</v>
      </c>
      <c r="P463" s="130">
        <v>31.101579999999998</v>
      </c>
      <c r="Q463" s="130">
        <v>39.78443</v>
      </c>
      <c r="R463" s="130">
        <v>40.662260000000003</v>
      </c>
      <c r="S463" s="130">
        <v>40.820210000000003</v>
      </c>
      <c r="T463" s="130">
        <v>38.308030000000002</v>
      </c>
      <c r="U463" s="130">
        <v>40.424309999999998</v>
      </c>
      <c r="W463" s="123">
        <v>2013</v>
      </c>
      <c r="X463" s="123" t="s">
        <v>625</v>
      </c>
      <c r="Y463" s="125">
        <v>246380733.99639001</v>
      </c>
      <c r="Z463" s="125">
        <v>202506520.00369999</v>
      </c>
      <c r="AA463" s="125">
        <v>99498327.977899998</v>
      </c>
      <c r="AB463" s="125">
        <v>103008192.0258</v>
      </c>
      <c r="AC463" s="125">
        <v>38803985.003600001</v>
      </c>
      <c r="AD463" s="125">
        <v>41741181.0132</v>
      </c>
      <c r="AE463" s="125">
        <v>39599185.983099997</v>
      </c>
      <c r="AF463" s="125">
        <v>43129224.006999999</v>
      </c>
      <c r="AG463" s="125">
        <v>83107157.989500001</v>
      </c>
      <c r="AH463" s="125">
        <v>124469591.0033</v>
      </c>
      <c r="AJ463" s="129"/>
    </row>
    <row r="464" spans="1:36" x14ac:dyDescent="0.25">
      <c r="A464" s="127">
        <v>2013</v>
      </c>
      <c r="B464" s="125" t="s">
        <v>624</v>
      </c>
      <c r="C464" s="125">
        <v>141358212.77309999</v>
      </c>
      <c r="D464" s="125">
        <v>75003555.590700001</v>
      </c>
      <c r="E464" s="125">
        <v>66354657.182400003</v>
      </c>
      <c r="F464" s="125">
        <v>17702894.048999999</v>
      </c>
      <c r="G464" s="125">
        <v>30783349.982900001</v>
      </c>
      <c r="H464" s="125">
        <v>30199243.510400001</v>
      </c>
      <c r="I464" s="125">
        <v>31777798.114599999</v>
      </c>
      <c r="J464" s="125">
        <v>30894927.1162</v>
      </c>
      <c r="K464" s="125">
        <v>92760391.607899994</v>
      </c>
      <c r="L464" s="125"/>
      <c r="M464" s="130">
        <v>38.649760000000001</v>
      </c>
      <c r="N464" s="130">
        <v>40.935510000000001</v>
      </c>
      <c r="O464" s="130">
        <v>36.066090000000003</v>
      </c>
      <c r="P464" s="130">
        <v>30.927</v>
      </c>
      <c r="Q464" s="130">
        <v>39.61909</v>
      </c>
      <c r="R464" s="130">
        <v>40.546520000000001</v>
      </c>
      <c r="S464" s="130">
        <v>40.948869999999999</v>
      </c>
      <c r="T464" s="130">
        <v>37.890250000000002</v>
      </c>
      <c r="U464" s="130">
        <v>40.376579999999997</v>
      </c>
      <c r="W464" s="123">
        <v>2013</v>
      </c>
      <c r="X464" s="123" t="s">
        <v>624</v>
      </c>
      <c r="Y464" s="125">
        <v>246566746.0113</v>
      </c>
      <c r="Z464" s="125">
        <v>202560906.01699999</v>
      </c>
      <c r="AA464" s="125">
        <v>99529671.004500002</v>
      </c>
      <c r="AB464" s="125">
        <v>103031235.0125</v>
      </c>
      <c r="AC464" s="125">
        <v>38797846.010499999</v>
      </c>
      <c r="AD464" s="125">
        <v>41786816.993299998</v>
      </c>
      <c r="AE464" s="125">
        <v>39588036.000699997</v>
      </c>
      <c r="AF464" s="125">
        <v>43090557.007100001</v>
      </c>
      <c r="AG464" s="125">
        <v>83303489.999699995</v>
      </c>
      <c r="AH464" s="125">
        <v>124465410.0011</v>
      </c>
      <c r="AJ464" s="127"/>
    </row>
    <row r="465" spans="1:36" x14ac:dyDescent="0.25">
      <c r="A465" s="127">
        <v>2013</v>
      </c>
      <c r="B465" s="125" t="s">
        <v>623</v>
      </c>
      <c r="C465" s="125">
        <v>140503360.64820001</v>
      </c>
      <c r="D465" s="125">
        <v>74414575.833800003</v>
      </c>
      <c r="E465" s="125">
        <v>66088784.814400002</v>
      </c>
      <c r="F465" s="125">
        <v>17627391.2465</v>
      </c>
      <c r="G465" s="125">
        <v>30740515.028900001</v>
      </c>
      <c r="H465" s="125">
        <v>30014355.205699999</v>
      </c>
      <c r="I465" s="125">
        <v>31589407.703699999</v>
      </c>
      <c r="J465" s="125">
        <v>30531691.463399999</v>
      </c>
      <c r="K465" s="125">
        <v>92344277.938299999</v>
      </c>
      <c r="L465" s="125"/>
      <c r="M465" s="130">
        <v>38.394959999999998</v>
      </c>
      <c r="N465" s="130">
        <v>40.546419999999998</v>
      </c>
      <c r="O465" s="130">
        <v>35.972470000000001</v>
      </c>
      <c r="P465" s="130">
        <v>30.60623</v>
      </c>
      <c r="Q465" s="130">
        <v>39.300699999999999</v>
      </c>
      <c r="R465" s="130">
        <v>40.35078</v>
      </c>
      <c r="S465" s="130">
        <v>40.607700000000001</v>
      </c>
      <c r="T465" s="130">
        <v>37.767760000000003</v>
      </c>
      <c r="U465" s="130">
        <v>40.089109999999998</v>
      </c>
      <c r="W465" s="123">
        <v>2013</v>
      </c>
      <c r="X465" s="123" t="s">
        <v>623</v>
      </c>
      <c r="Y465" s="125">
        <v>246745303.96540001</v>
      </c>
      <c r="Z465" s="125">
        <v>202609026.97310999</v>
      </c>
      <c r="AA465" s="125">
        <v>99557770.997099996</v>
      </c>
      <c r="AB465" s="125">
        <v>103051255.976</v>
      </c>
      <c r="AC465" s="125">
        <v>38790407.010200001</v>
      </c>
      <c r="AD465" s="125">
        <v>41831095.987099998</v>
      </c>
      <c r="AE465" s="125">
        <v>39575639.992600001</v>
      </c>
      <c r="AF465" s="125">
        <v>43050620.993799999</v>
      </c>
      <c r="AG465" s="125">
        <v>83497539.981700003</v>
      </c>
      <c r="AH465" s="125">
        <v>124457356.9735</v>
      </c>
      <c r="AJ465" s="127"/>
    </row>
    <row r="466" spans="1:36" x14ac:dyDescent="0.25">
      <c r="A466" s="127">
        <v>2014</v>
      </c>
      <c r="B466" s="125" t="s">
        <v>633</v>
      </c>
      <c r="C466" s="125">
        <v>139783094.85550001</v>
      </c>
      <c r="D466" s="125">
        <v>73757538.132100001</v>
      </c>
      <c r="E466" s="125">
        <v>66025556.723399997</v>
      </c>
      <c r="F466" s="125">
        <v>17024768.580800001</v>
      </c>
      <c r="G466" s="125">
        <v>30519791.7852</v>
      </c>
      <c r="H466" s="125">
        <v>30146365.593400002</v>
      </c>
      <c r="I466" s="125">
        <v>31499107.638</v>
      </c>
      <c r="J466" s="125">
        <v>30593061.258099999</v>
      </c>
      <c r="K466" s="125">
        <v>92165265.016599998</v>
      </c>
      <c r="L466" s="125"/>
      <c r="M466" s="130">
        <v>38.321199999999997</v>
      </c>
      <c r="N466" s="130">
        <v>40.557600000000001</v>
      </c>
      <c r="O466" s="130">
        <v>35.822899999999997</v>
      </c>
      <c r="P466" s="130">
        <v>30.52834</v>
      </c>
      <c r="Q466" s="130">
        <v>39.144199999999998</v>
      </c>
      <c r="R466" s="130">
        <v>40.287970000000001</v>
      </c>
      <c r="S466" s="130">
        <v>40.632770000000001</v>
      </c>
      <c r="T466" s="130">
        <v>37.518749999999997</v>
      </c>
      <c r="U466" s="130">
        <v>40.027059999999999</v>
      </c>
      <c r="W466" s="123">
        <v>2014</v>
      </c>
      <c r="X466" s="123" t="s">
        <v>633</v>
      </c>
      <c r="Y466" s="125">
        <v>246914580.98809999</v>
      </c>
      <c r="Z466" s="125">
        <v>202669777.98271</v>
      </c>
      <c r="AA466" s="125">
        <v>99601870.987000003</v>
      </c>
      <c r="AB466" s="125">
        <v>103067906.9957</v>
      </c>
      <c r="AC466" s="125">
        <v>38769665.0022</v>
      </c>
      <c r="AD466" s="125">
        <v>41884740.996200003</v>
      </c>
      <c r="AE466" s="125">
        <v>39579240.986599997</v>
      </c>
      <c r="AF466" s="125">
        <v>43005949.990900002</v>
      </c>
      <c r="AG466" s="125">
        <v>83674984.012199998</v>
      </c>
      <c r="AH466" s="125">
        <v>124469931.9737</v>
      </c>
      <c r="AJ466" s="129"/>
    </row>
    <row r="467" spans="1:36" x14ac:dyDescent="0.25">
      <c r="A467" s="127">
        <v>2014</v>
      </c>
      <c r="B467" s="125" t="s">
        <v>632</v>
      </c>
      <c r="C467" s="125">
        <v>140379731.71039999</v>
      </c>
      <c r="D467" s="125">
        <v>73828687.861100003</v>
      </c>
      <c r="E467" s="125">
        <v>66551043.849299997</v>
      </c>
      <c r="F467" s="125">
        <v>17164970.906599998</v>
      </c>
      <c r="G467" s="125">
        <v>30532654.573899999</v>
      </c>
      <c r="H467" s="125">
        <v>30146426.8957</v>
      </c>
      <c r="I467" s="125">
        <v>31504394.080400001</v>
      </c>
      <c r="J467" s="125">
        <v>31031285.253800001</v>
      </c>
      <c r="K467" s="125">
        <v>92183475.549999997</v>
      </c>
      <c r="L467" s="125"/>
      <c r="M467" s="130">
        <v>37.693339999999999</v>
      </c>
      <c r="N467" s="130">
        <v>40.181899999999999</v>
      </c>
      <c r="O467" s="130">
        <v>34.932650000000002</v>
      </c>
      <c r="P467" s="130">
        <v>29.990739999999999</v>
      </c>
      <c r="Q467" s="130">
        <v>38.500489999999999</v>
      </c>
      <c r="R467" s="130">
        <v>39.727319999999999</v>
      </c>
      <c r="S467" s="130">
        <v>39.982669999999999</v>
      </c>
      <c r="T467" s="130">
        <v>36.859659999999998</v>
      </c>
      <c r="U467" s="130">
        <v>39.408239999999999</v>
      </c>
      <c r="W467" s="123">
        <v>2014</v>
      </c>
      <c r="X467" s="123" t="s">
        <v>632</v>
      </c>
      <c r="Y467" s="125">
        <v>247085449.0034</v>
      </c>
      <c r="Z467" s="125">
        <v>202726497.01699999</v>
      </c>
      <c r="AA467" s="125">
        <v>99633651.009200007</v>
      </c>
      <c r="AB467" s="125">
        <v>103092846.0078</v>
      </c>
      <c r="AC467" s="125">
        <v>38765519.014600001</v>
      </c>
      <c r="AD467" s="125">
        <v>41931950.993000001</v>
      </c>
      <c r="AE467" s="125">
        <v>39573559.009000003</v>
      </c>
      <c r="AF467" s="125">
        <v>42970146.003700003</v>
      </c>
      <c r="AG467" s="125">
        <v>83844273.983099997</v>
      </c>
      <c r="AH467" s="125">
        <v>124475656.00570001</v>
      </c>
      <c r="AJ467" s="129"/>
    </row>
    <row r="468" spans="1:36" x14ac:dyDescent="0.25">
      <c r="A468" s="127">
        <v>2014</v>
      </c>
      <c r="B468" s="125" t="s">
        <v>622</v>
      </c>
      <c r="C468" s="125">
        <v>141196607.02430001</v>
      </c>
      <c r="D468" s="125">
        <v>74810498.924700007</v>
      </c>
      <c r="E468" s="125">
        <v>66386108.099600002</v>
      </c>
      <c r="F468" s="125">
        <v>17566882.830699999</v>
      </c>
      <c r="G468" s="125">
        <v>30444820.5832</v>
      </c>
      <c r="H468" s="125">
        <v>30191054.824700002</v>
      </c>
      <c r="I468" s="125">
        <v>31768692.1107</v>
      </c>
      <c r="J468" s="125">
        <v>31225156.675000001</v>
      </c>
      <c r="K468" s="125">
        <v>92404567.518600002</v>
      </c>
      <c r="L468" s="125"/>
      <c r="M468" s="130">
        <v>38.483899999999998</v>
      </c>
      <c r="N468" s="130">
        <v>40.870379999999997</v>
      </c>
      <c r="O468" s="130">
        <v>35.79457</v>
      </c>
      <c r="P468" s="130">
        <v>30.757210000000001</v>
      </c>
      <c r="Q468" s="130">
        <v>39.438679999999998</v>
      </c>
      <c r="R468" s="130">
        <v>40.442219999999999</v>
      </c>
      <c r="S468" s="130">
        <v>40.590029999999999</v>
      </c>
      <c r="T468" s="130">
        <v>37.863660000000003</v>
      </c>
      <c r="U468" s="130">
        <v>40.162399999999998</v>
      </c>
      <c r="W468" s="123">
        <v>2014</v>
      </c>
      <c r="X468" s="123" t="s">
        <v>622</v>
      </c>
      <c r="Y468" s="125">
        <v>247257837.0363</v>
      </c>
      <c r="Z468" s="125">
        <v>202783847.01550001</v>
      </c>
      <c r="AA468" s="125">
        <v>99665642.007200003</v>
      </c>
      <c r="AB468" s="125">
        <v>103118205.00830001</v>
      </c>
      <c r="AC468" s="125">
        <v>38761170.004699998</v>
      </c>
      <c r="AD468" s="125">
        <v>41979064.013400003</v>
      </c>
      <c r="AE468" s="125">
        <v>39567882.984300002</v>
      </c>
      <c r="AF468" s="125">
        <v>42934693.001400001</v>
      </c>
      <c r="AG468" s="125">
        <v>84015027.032499999</v>
      </c>
      <c r="AH468" s="125">
        <v>124481639.9991</v>
      </c>
      <c r="AJ468" s="127"/>
    </row>
    <row r="469" spans="1:36" x14ac:dyDescent="0.25">
      <c r="A469" s="127">
        <v>2014</v>
      </c>
      <c r="B469" s="125" t="s">
        <v>631</v>
      </c>
      <c r="C469" s="125">
        <v>142434244.38589999</v>
      </c>
      <c r="D469" s="125">
        <v>75560087.226899996</v>
      </c>
      <c r="E469" s="125">
        <v>66874157.159000002</v>
      </c>
      <c r="F469" s="125">
        <v>17678174.7194</v>
      </c>
      <c r="G469" s="125">
        <v>30878331.463399999</v>
      </c>
      <c r="H469" s="125">
        <v>30192728.208799999</v>
      </c>
      <c r="I469" s="125">
        <v>32067112.6644</v>
      </c>
      <c r="J469" s="125">
        <v>31617897.3299</v>
      </c>
      <c r="K469" s="125">
        <v>93138172.336600006</v>
      </c>
      <c r="L469" s="125"/>
      <c r="M469" s="130">
        <v>38.653210000000001</v>
      </c>
      <c r="N469" s="130">
        <v>40.967109999999998</v>
      </c>
      <c r="O469" s="130">
        <v>36.038760000000003</v>
      </c>
      <c r="P469" s="130">
        <v>30.965039999999998</v>
      </c>
      <c r="Q469" s="130">
        <v>39.496160000000003</v>
      </c>
      <c r="R469" s="130">
        <v>40.631549999999997</v>
      </c>
      <c r="S469" s="130">
        <v>40.809959999999997</v>
      </c>
      <c r="T469" s="130">
        <v>38.052010000000003</v>
      </c>
      <c r="U469" s="130">
        <v>40.316560000000003</v>
      </c>
      <c r="W469" s="123">
        <v>2014</v>
      </c>
      <c r="X469" s="123" t="s">
        <v>631</v>
      </c>
      <c r="Y469" s="125">
        <v>247439397.01789999</v>
      </c>
      <c r="Z469" s="125">
        <v>202849385.0034</v>
      </c>
      <c r="AA469" s="125">
        <v>99701966.002499998</v>
      </c>
      <c r="AB469" s="125">
        <v>103147419.0009</v>
      </c>
      <c r="AC469" s="125">
        <v>38758776.998899996</v>
      </c>
      <c r="AD469" s="125">
        <v>42028139.002400003</v>
      </c>
      <c r="AE469" s="125">
        <v>39563926.990699999</v>
      </c>
      <c r="AF469" s="125">
        <v>42900714.003899999</v>
      </c>
      <c r="AG469" s="125">
        <v>84187840.022</v>
      </c>
      <c r="AH469" s="125">
        <v>124492779.99699999</v>
      </c>
      <c r="AJ469" s="127"/>
    </row>
    <row r="470" spans="1:36" x14ac:dyDescent="0.25">
      <c r="A470" s="127">
        <v>2014</v>
      </c>
      <c r="B470" s="125" t="s">
        <v>630</v>
      </c>
      <c r="C470" s="125">
        <v>143107180.8721</v>
      </c>
      <c r="D470" s="125">
        <v>76280497.154499993</v>
      </c>
      <c r="E470" s="125">
        <v>66826683.717600003</v>
      </c>
      <c r="F470" s="125">
        <v>18002115.817000002</v>
      </c>
      <c r="G470" s="125">
        <v>30988018.852600001</v>
      </c>
      <c r="H470" s="125">
        <v>30191897.2163</v>
      </c>
      <c r="I470" s="125">
        <v>32263141.251800001</v>
      </c>
      <c r="J470" s="125">
        <v>31662007.7344</v>
      </c>
      <c r="K470" s="125">
        <v>93443057.320700005</v>
      </c>
      <c r="L470" s="125"/>
      <c r="M470" s="130">
        <v>38.883839999999999</v>
      </c>
      <c r="N470" s="130">
        <v>41.245980000000003</v>
      </c>
      <c r="O470" s="130">
        <v>36.187530000000002</v>
      </c>
      <c r="P470" s="130">
        <v>31.76341</v>
      </c>
      <c r="Q470" s="130">
        <v>39.844990000000003</v>
      </c>
      <c r="R470" s="130">
        <v>40.79007</v>
      </c>
      <c r="S470" s="130">
        <v>41.098219999999998</v>
      </c>
      <c r="T470" s="130">
        <v>37.917470000000002</v>
      </c>
      <c r="U470" s="130">
        <v>40.58305</v>
      </c>
      <c r="W470" s="123">
        <v>2014</v>
      </c>
      <c r="X470" s="123" t="s">
        <v>630</v>
      </c>
      <c r="Y470" s="125">
        <v>247622141.9955</v>
      </c>
      <c r="Z470" s="125">
        <v>202913479.00268999</v>
      </c>
      <c r="AA470" s="125">
        <v>99737249.001200005</v>
      </c>
      <c r="AB470" s="125">
        <v>103176230.0015</v>
      </c>
      <c r="AC470" s="125">
        <v>38748854.997000001</v>
      </c>
      <c r="AD470" s="125">
        <v>42070120.993299998</v>
      </c>
      <c r="AE470" s="125">
        <v>39559630.015199997</v>
      </c>
      <c r="AF470" s="125">
        <v>42874186.000200003</v>
      </c>
      <c r="AG470" s="125">
        <v>84369349.989800006</v>
      </c>
      <c r="AH470" s="125">
        <v>124503937.0087</v>
      </c>
      <c r="AJ470" s="129"/>
    </row>
    <row r="471" spans="1:36" x14ac:dyDescent="0.25">
      <c r="A471" s="127">
        <v>2014</v>
      </c>
      <c r="B471" s="125" t="s">
        <v>629</v>
      </c>
      <c r="C471" s="125">
        <v>140889711.0684</v>
      </c>
      <c r="D471" s="125">
        <v>76327826.2755</v>
      </c>
      <c r="E471" s="125">
        <v>64561884.792900003</v>
      </c>
      <c r="F471" s="125">
        <v>19009020.548799999</v>
      </c>
      <c r="G471" s="125">
        <v>30526913.630399998</v>
      </c>
      <c r="H471" s="125">
        <v>29274356.557799999</v>
      </c>
      <c r="I471" s="125">
        <v>31300501.7333</v>
      </c>
      <c r="J471" s="125">
        <v>30778918.598099999</v>
      </c>
      <c r="K471" s="125">
        <v>91101771.921499997</v>
      </c>
      <c r="L471" s="125"/>
      <c r="M471" s="130">
        <v>38.709429999999998</v>
      </c>
      <c r="N471" s="130">
        <v>41.120019999999997</v>
      </c>
      <c r="O471" s="130">
        <v>35.859540000000003</v>
      </c>
      <c r="P471" s="130">
        <v>32.271819999999998</v>
      </c>
      <c r="Q471" s="130">
        <v>39.718539999999997</v>
      </c>
      <c r="R471" s="130">
        <v>40.678570000000001</v>
      </c>
      <c r="S471" s="130">
        <v>40.685949999999998</v>
      </c>
      <c r="T471" s="130">
        <v>37.801569999999998</v>
      </c>
      <c r="U471" s="130">
        <v>40.359409999999997</v>
      </c>
      <c r="W471" s="123">
        <v>2014</v>
      </c>
      <c r="X471" s="123" t="s">
        <v>629</v>
      </c>
      <c r="Y471" s="125">
        <v>247813823.00189999</v>
      </c>
      <c r="Z471" s="125">
        <v>202985078.99939999</v>
      </c>
      <c r="AA471" s="125">
        <v>99776422.0053</v>
      </c>
      <c r="AB471" s="125">
        <v>103208656.9941</v>
      </c>
      <c r="AC471" s="125">
        <v>38740496.992299996</v>
      </c>
      <c r="AD471" s="125">
        <v>42113741.998899996</v>
      </c>
      <c r="AE471" s="125">
        <v>39556828.988499999</v>
      </c>
      <c r="AF471" s="125">
        <v>42849161.011500001</v>
      </c>
      <c r="AG471" s="125">
        <v>84553594.010700002</v>
      </c>
      <c r="AH471" s="125">
        <v>124519731.9989</v>
      </c>
      <c r="AJ471" s="129"/>
    </row>
    <row r="472" spans="1:36" x14ac:dyDescent="0.25">
      <c r="A472" s="127">
        <v>2014</v>
      </c>
      <c r="B472" s="125" t="s">
        <v>628</v>
      </c>
      <c r="C472" s="125">
        <v>137920603.28209999</v>
      </c>
      <c r="D472" s="125">
        <v>75679260.906900004</v>
      </c>
      <c r="E472" s="125">
        <v>62241342.375200003</v>
      </c>
      <c r="F472" s="125">
        <v>19320913.105900001</v>
      </c>
      <c r="G472" s="125">
        <v>30059169.666499998</v>
      </c>
      <c r="H472" s="125">
        <v>28382792.633099999</v>
      </c>
      <c r="I472" s="125">
        <v>30306915.449299999</v>
      </c>
      <c r="J472" s="125">
        <v>29850812.427299999</v>
      </c>
      <c r="K472" s="125">
        <v>88748877.748899996</v>
      </c>
      <c r="L472" s="125"/>
      <c r="M472" s="130">
        <v>38.482120000000002</v>
      </c>
      <c r="N472" s="130">
        <v>40.824950000000001</v>
      </c>
      <c r="O472" s="130">
        <v>35.633450000000003</v>
      </c>
      <c r="P472" s="130">
        <v>32.502899999999997</v>
      </c>
      <c r="Q472" s="130">
        <v>39.566719999999997</v>
      </c>
      <c r="R472" s="130">
        <v>40.164479999999998</v>
      </c>
      <c r="S472" s="130">
        <v>40.476190000000003</v>
      </c>
      <c r="T472" s="130">
        <v>37.635820000000002</v>
      </c>
      <c r="U472" s="130">
        <v>40.068460000000002</v>
      </c>
      <c r="W472" s="123">
        <v>2014</v>
      </c>
      <c r="X472" s="123" t="s">
        <v>628</v>
      </c>
      <c r="Y472" s="125">
        <v>248023300.99739999</v>
      </c>
      <c r="Z472" s="125">
        <v>203071191.99169999</v>
      </c>
      <c r="AA472" s="125">
        <v>99823053.998099998</v>
      </c>
      <c r="AB472" s="125">
        <v>103248137.9936</v>
      </c>
      <c r="AC472" s="125">
        <v>38734942.998099998</v>
      </c>
      <c r="AD472" s="125">
        <v>42160390.999899998</v>
      </c>
      <c r="AE472" s="125">
        <v>39556833.987499997</v>
      </c>
      <c r="AF472" s="125">
        <v>42827185.010300003</v>
      </c>
      <c r="AG472" s="125">
        <v>84743948.001599997</v>
      </c>
      <c r="AH472" s="125">
        <v>124544409.99770001</v>
      </c>
      <c r="AJ472" s="127"/>
    </row>
    <row r="473" spans="1:36" x14ac:dyDescent="0.25">
      <c r="A473" s="127">
        <v>2014</v>
      </c>
      <c r="B473" s="125" t="s">
        <v>627</v>
      </c>
      <c r="C473" s="125">
        <v>138966873.2085</v>
      </c>
      <c r="D473" s="125">
        <v>75456609.056799993</v>
      </c>
      <c r="E473" s="125">
        <v>63510264.151699997</v>
      </c>
      <c r="F473" s="125">
        <v>18403228.966600001</v>
      </c>
      <c r="G473" s="125">
        <v>30476902.4932</v>
      </c>
      <c r="H473" s="125">
        <v>29098502.471099999</v>
      </c>
      <c r="I473" s="125">
        <v>30888249.456599999</v>
      </c>
      <c r="J473" s="125">
        <v>30099989.820999999</v>
      </c>
      <c r="K473" s="125">
        <v>90463654.420900002</v>
      </c>
      <c r="L473" s="125"/>
      <c r="M473" s="130">
        <v>38.81315</v>
      </c>
      <c r="N473" s="130">
        <v>41.133879999999998</v>
      </c>
      <c r="O473" s="130">
        <v>36.055889999999998</v>
      </c>
      <c r="P473" s="130">
        <v>32.991759999999999</v>
      </c>
      <c r="Q473" s="130">
        <v>39.926639999999999</v>
      </c>
      <c r="R473" s="130">
        <v>40.558140000000002</v>
      </c>
      <c r="S473" s="130">
        <v>40.66019</v>
      </c>
      <c r="T473" s="130">
        <v>37.662610000000001</v>
      </c>
      <c r="U473" s="130">
        <v>40.380229999999997</v>
      </c>
      <c r="W473" s="123">
        <v>2014</v>
      </c>
      <c r="X473" s="123" t="s">
        <v>627</v>
      </c>
      <c r="Y473" s="125">
        <v>248228627.0124</v>
      </c>
      <c r="Z473" s="125">
        <v>203120762.9937</v>
      </c>
      <c r="AA473" s="125">
        <v>99851859.000400007</v>
      </c>
      <c r="AB473" s="125">
        <v>103268903.99330001</v>
      </c>
      <c r="AC473" s="125">
        <v>38705796.002499998</v>
      </c>
      <c r="AD473" s="125">
        <v>42200269.006200001</v>
      </c>
      <c r="AE473" s="125">
        <v>39561288.995800003</v>
      </c>
      <c r="AF473" s="125">
        <v>42793752.988300003</v>
      </c>
      <c r="AG473" s="125">
        <v>84967520.019600004</v>
      </c>
      <c r="AH473" s="125">
        <v>124555310.9903</v>
      </c>
      <c r="AJ473" s="127"/>
    </row>
    <row r="474" spans="1:36" x14ac:dyDescent="0.25">
      <c r="A474" s="127">
        <v>2014</v>
      </c>
      <c r="B474" s="125" t="s">
        <v>626</v>
      </c>
      <c r="C474" s="125">
        <v>143253430.55450001</v>
      </c>
      <c r="D474" s="125">
        <v>76597756.810100004</v>
      </c>
      <c r="E474" s="125">
        <v>66655673.744400002</v>
      </c>
      <c r="F474" s="125">
        <v>17767686.910300002</v>
      </c>
      <c r="G474" s="125">
        <v>31418213.267499998</v>
      </c>
      <c r="H474" s="125">
        <v>30470161.3486</v>
      </c>
      <c r="I474" s="125">
        <v>31852977.815699998</v>
      </c>
      <c r="J474" s="125">
        <v>31744391.212400001</v>
      </c>
      <c r="K474" s="125">
        <v>93741352.431799993</v>
      </c>
      <c r="L474" s="125"/>
      <c r="M474" s="130">
        <v>39.067230000000002</v>
      </c>
      <c r="N474" s="130">
        <v>41.43486</v>
      </c>
      <c r="O474" s="130">
        <v>36.346449999999997</v>
      </c>
      <c r="P474" s="130">
        <v>31.618390000000002</v>
      </c>
      <c r="Q474" s="130">
        <v>40.128480000000003</v>
      </c>
      <c r="R474" s="130">
        <v>40.97278</v>
      </c>
      <c r="S474" s="130">
        <v>41.2776</v>
      </c>
      <c r="T474" s="130">
        <v>38.139090000000003</v>
      </c>
      <c r="U474" s="130">
        <v>40.793379999999999</v>
      </c>
      <c r="W474" s="123">
        <v>2014</v>
      </c>
      <c r="X474" s="123" t="s">
        <v>626</v>
      </c>
      <c r="Y474" s="125">
        <v>248446357.03220001</v>
      </c>
      <c r="Z474" s="125">
        <v>203180605.0253</v>
      </c>
      <c r="AA474" s="125">
        <v>99885977.011099994</v>
      </c>
      <c r="AB474" s="125">
        <v>103294628.0142</v>
      </c>
      <c r="AC474" s="125">
        <v>38678719.0035</v>
      </c>
      <c r="AD474" s="125">
        <v>42242354.005599998</v>
      </c>
      <c r="AE474" s="125">
        <v>39567766.0013</v>
      </c>
      <c r="AF474" s="125">
        <v>42762418.006999999</v>
      </c>
      <c r="AG474" s="125">
        <v>85195100.014799997</v>
      </c>
      <c r="AH474" s="125">
        <v>124572538.0139</v>
      </c>
      <c r="AJ474" s="129"/>
    </row>
    <row r="475" spans="1:36" x14ac:dyDescent="0.25">
      <c r="A475" s="127">
        <v>2014</v>
      </c>
      <c r="B475" s="125" t="s">
        <v>625</v>
      </c>
      <c r="C475" s="125">
        <v>144016330.28839999</v>
      </c>
      <c r="D475" s="125">
        <v>76744842.528799996</v>
      </c>
      <c r="E475" s="125">
        <v>67271487.759599999</v>
      </c>
      <c r="F475" s="125">
        <v>18423304.612300001</v>
      </c>
      <c r="G475" s="125">
        <v>31722951.904899999</v>
      </c>
      <c r="H475" s="125">
        <v>30370873.838500001</v>
      </c>
      <c r="I475" s="125">
        <v>31765678.094099998</v>
      </c>
      <c r="J475" s="125">
        <v>31733521.838599999</v>
      </c>
      <c r="K475" s="125">
        <v>93859503.837500006</v>
      </c>
      <c r="L475" s="125"/>
      <c r="M475" s="130">
        <v>38.672989999999999</v>
      </c>
      <c r="N475" s="130">
        <v>41.147849999999998</v>
      </c>
      <c r="O475" s="130">
        <v>35.849620000000002</v>
      </c>
      <c r="P475" s="130">
        <v>31.250520000000002</v>
      </c>
      <c r="Q475" s="130">
        <v>39.652500000000003</v>
      </c>
      <c r="R475" s="130">
        <v>40.517339999999997</v>
      </c>
      <c r="S475" s="130">
        <v>41.09075</v>
      </c>
      <c r="T475" s="130">
        <v>37.81765</v>
      </c>
      <c r="U475" s="130">
        <v>40.419110000000003</v>
      </c>
      <c r="W475" s="123">
        <v>2014</v>
      </c>
      <c r="X475" s="123" t="s">
        <v>625</v>
      </c>
      <c r="Y475" s="125">
        <v>248656580.9844</v>
      </c>
      <c r="Z475" s="125">
        <v>203234092.98100001</v>
      </c>
      <c r="AA475" s="125">
        <v>99916782.002499998</v>
      </c>
      <c r="AB475" s="125">
        <v>103317310.97849999</v>
      </c>
      <c r="AC475" s="125">
        <v>38650290.001599997</v>
      </c>
      <c r="AD475" s="125">
        <v>42283023.008400001</v>
      </c>
      <c r="AE475" s="125">
        <v>39572962.989600003</v>
      </c>
      <c r="AF475" s="125">
        <v>42729834.987800002</v>
      </c>
      <c r="AG475" s="125">
        <v>85420469.996999994</v>
      </c>
      <c r="AH475" s="125">
        <v>124585820.9858</v>
      </c>
      <c r="AJ475" s="129"/>
    </row>
    <row r="476" spans="1:36" x14ac:dyDescent="0.25">
      <c r="A476" s="127">
        <v>2014</v>
      </c>
      <c r="B476" s="125" t="s">
        <v>624</v>
      </c>
      <c r="C476" s="125">
        <v>144076320.01699999</v>
      </c>
      <c r="D476" s="125">
        <v>76083576.440200001</v>
      </c>
      <c r="E476" s="125">
        <v>67992743.576800004</v>
      </c>
      <c r="F476" s="125">
        <v>18095370.120499998</v>
      </c>
      <c r="G476" s="125">
        <v>31855534.121199999</v>
      </c>
      <c r="H476" s="125">
        <v>30402609.196400002</v>
      </c>
      <c r="I476" s="125">
        <v>31732030.684500001</v>
      </c>
      <c r="J476" s="125">
        <v>31990775.894400001</v>
      </c>
      <c r="K476" s="125">
        <v>93990174.002100006</v>
      </c>
      <c r="L476" s="125"/>
      <c r="M476" s="130">
        <v>38.380000000000003</v>
      </c>
      <c r="N476" s="130">
        <v>40.879150000000003</v>
      </c>
      <c r="O476" s="130">
        <v>35.583480000000002</v>
      </c>
      <c r="P476" s="130">
        <v>30.754480000000001</v>
      </c>
      <c r="Q476" s="130">
        <v>39.376530000000002</v>
      </c>
      <c r="R476" s="130">
        <v>40.428359999999998</v>
      </c>
      <c r="S476" s="130">
        <v>40.599670000000003</v>
      </c>
      <c r="T476" s="130">
        <v>37.55265</v>
      </c>
      <c r="U476" s="130">
        <v>40.1297</v>
      </c>
      <c r="W476" s="123">
        <v>2014</v>
      </c>
      <c r="X476" s="123" t="s">
        <v>624</v>
      </c>
      <c r="Y476" s="125">
        <v>248844252.00749999</v>
      </c>
      <c r="Z476" s="125">
        <v>203286128.98699999</v>
      </c>
      <c r="AA476" s="125">
        <v>99946483.992799997</v>
      </c>
      <c r="AB476" s="125">
        <v>103339644.99420001</v>
      </c>
      <c r="AC476" s="125">
        <v>38628402.997199997</v>
      </c>
      <c r="AD476" s="125">
        <v>42321257.990000002</v>
      </c>
      <c r="AE476" s="125">
        <v>39564684.999300003</v>
      </c>
      <c r="AF476" s="125">
        <v>42703359.0022</v>
      </c>
      <c r="AG476" s="125">
        <v>85626547.018800005</v>
      </c>
      <c r="AH476" s="125">
        <v>124589301.99150001</v>
      </c>
      <c r="AJ476" s="127"/>
    </row>
    <row r="477" spans="1:36" x14ac:dyDescent="0.25">
      <c r="A477" s="127">
        <v>2014</v>
      </c>
      <c r="B477" s="125" t="s">
        <v>623</v>
      </c>
      <c r="C477" s="125">
        <v>143724406.2128</v>
      </c>
      <c r="D477" s="125">
        <v>76073887.449000001</v>
      </c>
      <c r="E477" s="125">
        <v>67650518.763799995</v>
      </c>
      <c r="F477" s="125">
        <v>17801038.090599999</v>
      </c>
      <c r="G477" s="125">
        <v>31709910.560800001</v>
      </c>
      <c r="H477" s="125">
        <v>30232446.118500002</v>
      </c>
      <c r="I477" s="125">
        <v>31779724.194200002</v>
      </c>
      <c r="J477" s="125">
        <v>32201287.2487</v>
      </c>
      <c r="K477" s="125">
        <v>93722080.873500004</v>
      </c>
      <c r="L477" s="125"/>
      <c r="M477" s="130">
        <v>38.871609999999997</v>
      </c>
      <c r="N477" s="130">
        <v>41.177019999999999</v>
      </c>
      <c r="O477" s="130">
        <v>36.279150000000001</v>
      </c>
      <c r="P477" s="130">
        <v>31.153279999999999</v>
      </c>
      <c r="Q477" s="130">
        <v>39.8474</v>
      </c>
      <c r="R477" s="130">
        <v>40.971600000000002</v>
      </c>
      <c r="S477" s="130">
        <v>41.215380000000003</v>
      </c>
      <c r="T477" s="130">
        <v>37.892769999999999</v>
      </c>
      <c r="U477" s="130">
        <v>40.673900000000003</v>
      </c>
      <c r="W477" s="123">
        <v>2014</v>
      </c>
      <c r="X477" s="123" t="s">
        <v>623</v>
      </c>
      <c r="Y477" s="125">
        <v>249027115.00960001</v>
      </c>
      <c r="Z477" s="125">
        <v>203334141.0043</v>
      </c>
      <c r="AA477" s="125">
        <v>99974097.002599999</v>
      </c>
      <c r="AB477" s="125">
        <v>103360044.0017</v>
      </c>
      <c r="AC477" s="125">
        <v>38605681.9868</v>
      </c>
      <c r="AD477" s="125">
        <v>42358611.998400003</v>
      </c>
      <c r="AE477" s="125">
        <v>39555606.001599997</v>
      </c>
      <c r="AF477" s="125">
        <v>42676080.001900002</v>
      </c>
      <c r="AG477" s="125">
        <v>85831135.020899996</v>
      </c>
      <c r="AH477" s="125">
        <v>124590298.0019</v>
      </c>
      <c r="AJ477" s="127"/>
    </row>
    <row r="478" spans="1:36" x14ac:dyDescent="0.25">
      <c r="A478" s="127">
        <v>2015</v>
      </c>
      <c r="B478" s="125" t="s">
        <v>633</v>
      </c>
      <c r="C478" s="125">
        <v>142558548.95989999</v>
      </c>
      <c r="D478" s="125">
        <v>75333381.816599995</v>
      </c>
      <c r="E478" s="125">
        <v>67225167.143299997</v>
      </c>
      <c r="F478" s="125">
        <v>17418804.243700001</v>
      </c>
      <c r="G478" s="125">
        <v>31407299.424800001</v>
      </c>
      <c r="H478" s="125">
        <v>30142893.597100001</v>
      </c>
      <c r="I478" s="125">
        <v>31655072.305799998</v>
      </c>
      <c r="J478" s="125">
        <v>31934479.388500001</v>
      </c>
      <c r="K478" s="125">
        <v>93205265.327700004</v>
      </c>
      <c r="L478" s="125"/>
      <c r="M478" s="130">
        <v>38.518009999999997</v>
      </c>
      <c r="N478" s="130">
        <v>40.808619999999998</v>
      </c>
      <c r="O478" s="130">
        <v>35.951129999999999</v>
      </c>
      <c r="P478" s="130">
        <v>30.882580000000001</v>
      </c>
      <c r="Q478" s="130">
        <v>39.543489999999998</v>
      </c>
      <c r="R478" s="130">
        <v>40.410260000000001</v>
      </c>
      <c r="S478" s="130">
        <v>40.661659999999998</v>
      </c>
      <c r="T478" s="130">
        <v>37.763260000000002</v>
      </c>
      <c r="U478" s="130">
        <v>40.203569999999999</v>
      </c>
      <c r="W478" s="123">
        <v>2015</v>
      </c>
      <c r="X478" s="123" t="s">
        <v>633</v>
      </c>
      <c r="Y478" s="125">
        <v>249723459.99270001</v>
      </c>
      <c r="Z478" s="125">
        <v>203921385.00150001</v>
      </c>
      <c r="AA478" s="125">
        <v>100184749.99330001</v>
      </c>
      <c r="AB478" s="125">
        <v>103736635.0082</v>
      </c>
      <c r="AC478" s="125">
        <v>38731618.006399997</v>
      </c>
      <c r="AD478" s="125">
        <v>42511556.003700003</v>
      </c>
      <c r="AE478" s="125">
        <v>39680994.990999997</v>
      </c>
      <c r="AF478" s="125">
        <v>42763205.999600001</v>
      </c>
      <c r="AG478" s="125">
        <v>86036084.991999999</v>
      </c>
      <c r="AH478" s="125">
        <v>124955756.99429999</v>
      </c>
      <c r="AJ478" s="129"/>
    </row>
    <row r="479" spans="1:36" x14ac:dyDescent="0.25">
      <c r="A479" s="127">
        <v>2015</v>
      </c>
      <c r="B479" s="125" t="s">
        <v>632</v>
      </c>
      <c r="C479" s="125">
        <v>143427097.01269999</v>
      </c>
      <c r="D479" s="125">
        <v>75808128.114700004</v>
      </c>
      <c r="E479" s="125">
        <v>67618968.898000002</v>
      </c>
      <c r="F479" s="125">
        <v>17763328.891800001</v>
      </c>
      <c r="G479" s="125">
        <v>31631870.534899998</v>
      </c>
      <c r="H479" s="125">
        <v>30228948.470199998</v>
      </c>
      <c r="I479" s="125">
        <v>31858230.074700002</v>
      </c>
      <c r="J479" s="125">
        <v>31944719.041099999</v>
      </c>
      <c r="K479" s="125">
        <v>93719049.079799995</v>
      </c>
      <c r="L479" s="125"/>
      <c r="M479" s="130">
        <v>38.467120000000001</v>
      </c>
      <c r="N479" s="130">
        <v>40.732089999999999</v>
      </c>
      <c r="O479" s="130">
        <v>35.927849999999999</v>
      </c>
      <c r="P479" s="130">
        <v>30.730979999999999</v>
      </c>
      <c r="Q479" s="130">
        <v>39.465589999999999</v>
      </c>
      <c r="R479" s="130">
        <v>40.32255</v>
      </c>
      <c r="S479" s="130">
        <v>40.883319999999998</v>
      </c>
      <c r="T479" s="130">
        <v>37.614789999999999</v>
      </c>
      <c r="U479" s="130">
        <v>40.223939999999999</v>
      </c>
      <c r="W479" s="123">
        <v>2015</v>
      </c>
      <c r="X479" s="123" t="s">
        <v>632</v>
      </c>
      <c r="Y479" s="125">
        <v>249899491.99649999</v>
      </c>
      <c r="Z479" s="125">
        <v>203975355.99981001</v>
      </c>
      <c r="AA479" s="125">
        <v>100213773.995</v>
      </c>
      <c r="AB479" s="125">
        <v>103761582.00480001</v>
      </c>
      <c r="AC479" s="125">
        <v>38704991.993199997</v>
      </c>
      <c r="AD479" s="125">
        <v>42549458</v>
      </c>
      <c r="AE479" s="125">
        <v>39683109.001699999</v>
      </c>
      <c r="AF479" s="125">
        <v>42737942.012199998</v>
      </c>
      <c r="AG479" s="125">
        <v>86223990.989399999</v>
      </c>
      <c r="AH479" s="125">
        <v>124970509.0139</v>
      </c>
      <c r="AJ479" s="129"/>
    </row>
    <row r="480" spans="1:36" x14ac:dyDescent="0.25">
      <c r="A480" s="127">
        <v>2015</v>
      </c>
      <c r="B480" s="125" t="s">
        <v>622</v>
      </c>
      <c r="C480" s="125">
        <v>143387625.8317</v>
      </c>
      <c r="D480" s="125">
        <v>76373318.417699993</v>
      </c>
      <c r="E480" s="125">
        <v>67014307.413999997</v>
      </c>
      <c r="F480" s="125">
        <v>17368286.188499998</v>
      </c>
      <c r="G480" s="125">
        <v>31399106.364799999</v>
      </c>
      <c r="H480" s="125">
        <v>30371427.562199999</v>
      </c>
      <c r="I480" s="125">
        <v>31852300.870999999</v>
      </c>
      <c r="J480" s="125">
        <v>32396504.845199998</v>
      </c>
      <c r="K480" s="125">
        <v>93622834.797999993</v>
      </c>
      <c r="L480" s="125"/>
      <c r="M480" s="130">
        <v>38.703670000000002</v>
      </c>
      <c r="N480" s="130">
        <v>41.076549999999997</v>
      </c>
      <c r="O480" s="130">
        <v>35.999409999999997</v>
      </c>
      <c r="P480" s="130">
        <v>31.101299999999998</v>
      </c>
      <c r="Q480" s="130">
        <v>39.53</v>
      </c>
      <c r="R480" s="130">
        <v>40.568809999999999</v>
      </c>
      <c r="S480" s="130">
        <v>40.979230000000001</v>
      </c>
      <c r="T480" s="130">
        <v>37.992669999999997</v>
      </c>
      <c r="U480" s="130">
        <v>40.360050000000001</v>
      </c>
      <c r="W480" s="123">
        <v>2015</v>
      </c>
      <c r="X480" s="123" t="s">
        <v>622</v>
      </c>
      <c r="Y480" s="125">
        <v>250080004.9867</v>
      </c>
      <c r="Z480" s="125">
        <v>204032583.0052</v>
      </c>
      <c r="AA480" s="125">
        <v>100244424.00210001</v>
      </c>
      <c r="AB480" s="125">
        <v>103788159.00309999</v>
      </c>
      <c r="AC480" s="125">
        <v>38678790.0022</v>
      </c>
      <c r="AD480" s="125">
        <v>42587914.003799997</v>
      </c>
      <c r="AE480" s="125">
        <v>39685777.999799997</v>
      </c>
      <c r="AF480" s="125">
        <v>42713479.9987</v>
      </c>
      <c r="AG480" s="125">
        <v>86414042.982199997</v>
      </c>
      <c r="AH480" s="125">
        <v>124987172.00229999</v>
      </c>
      <c r="AJ480" s="127"/>
    </row>
    <row r="481" spans="1:36" x14ac:dyDescent="0.25">
      <c r="A481" s="127">
        <v>2015</v>
      </c>
      <c r="B481" s="125" t="s">
        <v>631</v>
      </c>
      <c r="C481" s="125">
        <v>145125162.35479999</v>
      </c>
      <c r="D481" s="125">
        <v>77362956.065699995</v>
      </c>
      <c r="E481" s="125">
        <v>67762206.289100006</v>
      </c>
      <c r="F481" s="125">
        <v>17871693.979899999</v>
      </c>
      <c r="G481" s="125">
        <v>31735162.929900002</v>
      </c>
      <c r="H481" s="125">
        <v>30596685.2049</v>
      </c>
      <c r="I481" s="125">
        <v>32120461.620000001</v>
      </c>
      <c r="J481" s="125">
        <v>32801158.620099999</v>
      </c>
      <c r="K481" s="125">
        <v>94452309.754800007</v>
      </c>
      <c r="L481" s="125"/>
      <c r="M481" s="130">
        <v>38.65137</v>
      </c>
      <c r="N481" s="130">
        <v>40.859540000000003</v>
      </c>
      <c r="O481" s="130">
        <v>36.130339999999997</v>
      </c>
      <c r="P481" s="130">
        <v>30.739229999999999</v>
      </c>
      <c r="Q481" s="130">
        <v>39.604489999999998</v>
      </c>
      <c r="R481" s="130">
        <v>40.505499999999998</v>
      </c>
      <c r="S481" s="130">
        <v>41.081200000000003</v>
      </c>
      <c r="T481" s="130">
        <v>37.93121</v>
      </c>
      <c r="U481" s="130">
        <v>40.39855</v>
      </c>
      <c r="W481" s="123">
        <v>2015</v>
      </c>
      <c r="X481" s="123" t="s">
        <v>631</v>
      </c>
      <c r="Y481" s="125">
        <v>250265514.0045</v>
      </c>
      <c r="Z481" s="125">
        <v>204094311.9971</v>
      </c>
      <c r="AA481" s="125">
        <v>100277435.00920001</v>
      </c>
      <c r="AB481" s="125">
        <v>103816876.9879</v>
      </c>
      <c r="AC481" s="125">
        <v>38653682.993500002</v>
      </c>
      <c r="AD481" s="125">
        <v>42627466.999600001</v>
      </c>
      <c r="AE481" s="125">
        <v>39689407.001999997</v>
      </c>
      <c r="AF481" s="125">
        <v>42689809.0013</v>
      </c>
      <c r="AG481" s="125">
        <v>86605148.008100003</v>
      </c>
      <c r="AH481" s="125">
        <v>125006683.0029</v>
      </c>
      <c r="AJ481" s="127"/>
    </row>
    <row r="482" spans="1:36" x14ac:dyDescent="0.25">
      <c r="A482" s="127">
        <v>2015</v>
      </c>
      <c r="B482" s="125" t="s">
        <v>630</v>
      </c>
      <c r="C482" s="125">
        <v>146194499.16339999</v>
      </c>
      <c r="D482" s="125">
        <v>78066864.151800007</v>
      </c>
      <c r="E482" s="125">
        <v>68127635.011600003</v>
      </c>
      <c r="F482" s="125">
        <v>18368129.688000001</v>
      </c>
      <c r="G482" s="125">
        <v>31990739.961199999</v>
      </c>
      <c r="H482" s="125">
        <v>30707745.914700001</v>
      </c>
      <c r="I482" s="125">
        <v>32242384.346799999</v>
      </c>
      <c r="J482" s="125">
        <v>32885499.252700001</v>
      </c>
      <c r="K482" s="125">
        <v>94940870.2227</v>
      </c>
      <c r="L482" s="125"/>
      <c r="M482" s="130">
        <v>38.926659999999998</v>
      </c>
      <c r="N482" s="130">
        <v>41.157640000000001</v>
      </c>
      <c r="O482" s="130">
        <v>36.370199999999997</v>
      </c>
      <c r="P482" s="130">
        <v>31.54691</v>
      </c>
      <c r="Q482" s="130">
        <v>39.935720000000003</v>
      </c>
      <c r="R482" s="130">
        <v>40.788339999999998</v>
      </c>
      <c r="S482" s="130">
        <v>41.147069999999999</v>
      </c>
      <c r="T482" s="130">
        <v>38.151609999999998</v>
      </c>
      <c r="U482" s="130">
        <v>40.622869999999999</v>
      </c>
      <c r="W482" s="123">
        <v>2015</v>
      </c>
      <c r="X482" s="123" t="s">
        <v>630</v>
      </c>
      <c r="Y482" s="125">
        <v>250455169.0273</v>
      </c>
      <c r="Z482" s="125">
        <v>204169327.02500001</v>
      </c>
      <c r="AA482" s="125">
        <v>100317310.0064</v>
      </c>
      <c r="AB482" s="125">
        <v>103852017.0186</v>
      </c>
      <c r="AC482" s="125">
        <v>38629676.011200003</v>
      </c>
      <c r="AD482" s="125">
        <v>42681971.008699998</v>
      </c>
      <c r="AE482" s="125">
        <v>39692481.005099997</v>
      </c>
      <c r="AF482" s="125">
        <v>42671606.993699998</v>
      </c>
      <c r="AG482" s="125">
        <v>86779434.008599997</v>
      </c>
      <c r="AH482" s="125">
        <v>125046059.00749999</v>
      </c>
      <c r="AJ482" s="129"/>
    </row>
    <row r="483" spans="1:36" x14ac:dyDescent="0.25">
      <c r="A483" s="127">
        <v>2015</v>
      </c>
      <c r="B483" s="125" t="s">
        <v>629</v>
      </c>
      <c r="C483" s="125">
        <v>143708489.19440001</v>
      </c>
      <c r="D483" s="125">
        <v>77728189.234200001</v>
      </c>
      <c r="E483" s="125">
        <v>65980299.960199997</v>
      </c>
      <c r="F483" s="125">
        <v>19097009.609099999</v>
      </c>
      <c r="G483" s="125">
        <v>31440836.995200001</v>
      </c>
      <c r="H483" s="125">
        <v>29908484.406500001</v>
      </c>
      <c r="I483" s="125">
        <v>31343825.434</v>
      </c>
      <c r="J483" s="125">
        <v>31918332.749600001</v>
      </c>
      <c r="K483" s="125">
        <v>92693146.835700005</v>
      </c>
      <c r="L483" s="125"/>
      <c r="M483" s="130">
        <v>38.781610000000001</v>
      </c>
      <c r="N483" s="130">
        <v>41.095089999999999</v>
      </c>
      <c r="O483" s="130">
        <v>36.05621</v>
      </c>
      <c r="P483" s="130">
        <v>32.355110000000003</v>
      </c>
      <c r="Q483" s="130">
        <v>39.761409999999998</v>
      </c>
      <c r="R483" s="130">
        <v>40.412930000000003</v>
      </c>
      <c r="S483" s="130">
        <v>40.77505</v>
      </c>
      <c r="T483" s="130">
        <v>38.175350000000002</v>
      </c>
      <c r="U483" s="130">
        <v>40.314390000000003</v>
      </c>
      <c r="W483" s="123">
        <v>2015</v>
      </c>
      <c r="X483" s="123" t="s">
        <v>629</v>
      </c>
      <c r="Y483" s="125">
        <v>250663162.984</v>
      </c>
      <c r="Z483" s="125">
        <v>204259560.99020001</v>
      </c>
      <c r="AA483" s="125">
        <v>100365056.0062</v>
      </c>
      <c r="AB483" s="125">
        <v>103894504.984</v>
      </c>
      <c r="AC483" s="125">
        <v>38608751.998099998</v>
      </c>
      <c r="AD483" s="125">
        <v>42739779.000200003</v>
      </c>
      <c r="AE483" s="125">
        <v>39698556.993500002</v>
      </c>
      <c r="AF483" s="125">
        <v>42656468.990400001</v>
      </c>
      <c r="AG483" s="125">
        <v>86959606.001800001</v>
      </c>
      <c r="AH483" s="125">
        <v>125094804.9841</v>
      </c>
      <c r="AJ483" s="129"/>
    </row>
    <row r="484" spans="1:36" x14ac:dyDescent="0.25">
      <c r="A484" s="127">
        <v>2015</v>
      </c>
      <c r="B484" s="125" t="s">
        <v>628</v>
      </c>
      <c r="C484" s="125">
        <v>140906227.7613</v>
      </c>
      <c r="D484" s="125">
        <v>77148592.893399999</v>
      </c>
      <c r="E484" s="125">
        <v>63757634.867899999</v>
      </c>
      <c r="F484" s="125">
        <v>19776430.341800001</v>
      </c>
      <c r="G484" s="125">
        <v>30772438.461100001</v>
      </c>
      <c r="H484" s="125">
        <v>29051059.6653</v>
      </c>
      <c r="I484" s="125">
        <v>30378129.854200002</v>
      </c>
      <c r="J484" s="125">
        <v>30928169.438900001</v>
      </c>
      <c r="K484" s="125">
        <v>90201627.980599999</v>
      </c>
      <c r="L484" s="125"/>
      <c r="M484" s="130">
        <v>38.850349999999999</v>
      </c>
      <c r="N484" s="130">
        <v>41.176699999999997</v>
      </c>
      <c r="O484" s="130">
        <v>36.035400000000003</v>
      </c>
      <c r="P484" s="130">
        <v>33.186869999999999</v>
      </c>
      <c r="Q484" s="130">
        <v>39.904229999999998</v>
      </c>
      <c r="R484" s="130">
        <v>40.379930000000002</v>
      </c>
      <c r="S484" s="130">
        <v>40.753300000000003</v>
      </c>
      <c r="T484" s="130">
        <v>38.117330000000003</v>
      </c>
      <c r="U484" s="130">
        <v>40.343389999999999</v>
      </c>
      <c r="W484" s="123">
        <v>2015</v>
      </c>
      <c r="X484" s="123" t="s">
        <v>628</v>
      </c>
      <c r="Y484" s="125">
        <v>250876408.00670999</v>
      </c>
      <c r="Z484" s="125">
        <v>204353889.99601001</v>
      </c>
      <c r="AA484" s="125">
        <v>100414898.00040001</v>
      </c>
      <c r="AB484" s="125">
        <v>103938991.9956</v>
      </c>
      <c r="AC484" s="125">
        <v>38588528.002300002</v>
      </c>
      <c r="AD484" s="125">
        <v>42798399.008199997</v>
      </c>
      <c r="AE484" s="125">
        <v>39705389.996399999</v>
      </c>
      <c r="AF484" s="125">
        <v>42642226.992799997</v>
      </c>
      <c r="AG484" s="125">
        <v>87141864.006999999</v>
      </c>
      <c r="AH484" s="125">
        <v>125146015.9974</v>
      </c>
      <c r="AJ484" s="127"/>
    </row>
    <row r="485" spans="1:36" x14ac:dyDescent="0.25">
      <c r="A485" s="127">
        <v>2015</v>
      </c>
      <c r="B485" s="125" t="s">
        <v>627</v>
      </c>
      <c r="C485" s="125">
        <v>141264686.74349999</v>
      </c>
      <c r="D485" s="125">
        <v>76749128.034600005</v>
      </c>
      <c r="E485" s="125">
        <v>64515558.708899997</v>
      </c>
      <c r="F485" s="125">
        <v>19110224.4934</v>
      </c>
      <c r="G485" s="125">
        <v>31313025.838300001</v>
      </c>
      <c r="H485" s="125">
        <v>29396797.495200001</v>
      </c>
      <c r="I485" s="125">
        <v>30647849.183800001</v>
      </c>
      <c r="J485" s="125">
        <v>30796789.732799999</v>
      </c>
      <c r="K485" s="125">
        <v>91357672.517299995</v>
      </c>
      <c r="L485" s="125"/>
      <c r="M485" s="130">
        <v>38.931710000000002</v>
      </c>
      <c r="N485" s="130">
        <v>41.228610000000003</v>
      </c>
      <c r="O485" s="130">
        <v>36.199260000000002</v>
      </c>
      <c r="P485" s="130">
        <v>32.899679999999996</v>
      </c>
      <c r="Q485" s="130">
        <v>39.993389999999998</v>
      </c>
      <c r="R485" s="130">
        <v>40.60154</v>
      </c>
      <c r="S485" s="130">
        <v>40.766629999999999</v>
      </c>
      <c r="T485" s="130">
        <v>38.1753</v>
      </c>
      <c r="U485" s="130">
        <v>40.448480000000004</v>
      </c>
      <c r="W485" s="123">
        <v>2015</v>
      </c>
      <c r="X485" s="123" t="s">
        <v>627</v>
      </c>
      <c r="Y485" s="125">
        <v>251095853.01050001</v>
      </c>
      <c r="Z485" s="125">
        <v>204420540.01989999</v>
      </c>
      <c r="AA485" s="125">
        <v>100451813.01019999</v>
      </c>
      <c r="AB485" s="125">
        <v>103968727.0097</v>
      </c>
      <c r="AC485" s="125">
        <v>38555758.989600003</v>
      </c>
      <c r="AD485" s="125">
        <v>42848689.013999999</v>
      </c>
      <c r="AE485" s="125">
        <v>39711372.997400001</v>
      </c>
      <c r="AF485" s="125">
        <v>42614307.014200002</v>
      </c>
      <c r="AG485" s="125">
        <v>87365724.995299995</v>
      </c>
      <c r="AH485" s="125">
        <v>125174369.0256</v>
      </c>
      <c r="AJ485" s="127"/>
    </row>
    <row r="486" spans="1:36" x14ac:dyDescent="0.25">
      <c r="A486" s="127">
        <v>2015</v>
      </c>
      <c r="B486" s="125" t="s">
        <v>626</v>
      </c>
      <c r="C486" s="125">
        <v>144682921.26750001</v>
      </c>
      <c r="D486" s="125">
        <v>77284975.219300002</v>
      </c>
      <c r="E486" s="125">
        <v>67397946.048199996</v>
      </c>
      <c r="F486" s="125">
        <v>18176853.272300001</v>
      </c>
      <c r="G486" s="125">
        <v>31933017.9584</v>
      </c>
      <c r="H486" s="125">
        <v>30690637.944400001</v>
      </c>
      <c r="I486" s="125">
        <v>31891533.668000001</v>
      </c>
      <c r="J486" s="125">
        <v>31990878.424400002</v>
      </c>
      <c r="K486" s="125">
        <v>94515189.570800006</v>
      </c>
      <c r="L486" s="125"/>
      <c r="M486" s="130">
        <v>36.885779999999997</v>
      </c>
      <c r="N486" s="130">
        <v>39.102159999999998</v>
      </c>
      <c r="O486" s="130">
        <v>34.344259999999998</v>
      </c>
      <c r="P486" s="130">
        <v>30.6069</v>
      </c>
      <c r="Q486" s="130">
        <v>37.91131</v>
      </c>
      <c r="R486" s="130">
        <v>38.57987</v>
      </c>
      <c r="S486" s="130">
        <v>38.699460000000002</v>
      </c>
      <c r="T486" s="130">
        <v>35.996400000000001</v>
      </c>
      <c r="U486" s="130">
        <v>38.39434</v>
      </c>
      <c r="W486" s="123">
        <v>2015</v>
      </c>
      <c r="X486" s="123" t="s">
        <v>626</v>
      </c>
      <c r="Y486" s="125">
        <v>251325231.04280001</v>
      </c>
      <c r="Z486" s="125">
        <v>204495439.04361001</v>
      </c>
      <c r="AA486" s="125">
        <v>100492978.02410001</v>
      </c>
      <c r="AB486" s="125">
        <v>104002461.0195</v>
      </c>
      <c r="AC486" s="125">
        <v>38524665.013800003</v>
      </c>
      <c r="AD486" s="125">
        <v>42900781.016800001</v>
      </c>
      <c r="AE486" s="125">
        <v>39718985.005500004</v>
      </c>
      <c r="AF486" s="125">
        <v>42588035.0053</v>
      </c>
      <c r="AG486" s="125">
        <v>87592765.001399994</v>
      </c>
      <c r="AH486" s="125">
        <v>125207801.02760001</v>
      </c>
      <c r="AJ486" s="129"/>
    </row>
    <row r="487" spans="1:36" x14ac:dyDescent="0.25">
      <c r="A487" s="127">
        <v>2015</v>
      </c>
      <c r="B487" s="125" t="s">
        <v>625</v>
      </c>
      <c r="C487" s="125">
        <v>145962784.22240001</v>
      </c>
      <c r="D487" s="125">
        <v>77674500.641900003</v>
      </c>
      <c r="E487" s="125">
        <v>68288283.580500007</v>
      </c>
      <c r="F487" s="125">
        <v>18448915.570799999</v>
      </c>
      <c r="G487" s="125">
        <v>32080852.069200002</v>
      </c>
      <c r="H487" s="125">
        <v>30759604.233800001</v>
      </c>
      <c r="I487" s="125">
        <v>31975316.385899998</v>
      </c>
      <c r="J487" s="125">
        <v>32698095.962699998</v>
      </c>
      <c r="K487" s="125">
        <v>94815772.688899994</v>
      </c>
      <c r="L487" s="125"/>
      <c r="M487" s="130">
        <v>38.700090000000003</v>
      </c>
      <c r="N487" s="130">
        <v>41.167499999999997</v>
      </c>
      <c r="O487" s="130">
        <v>35.893540000000002</v>
      </c>
      <c r="P487" s="130">
        <v>31.185759999999998</v>
      </c>
      <c r="Q487" s="130">
        <v>39.654800000000002</v>
      </c>
      <c r="R487" s="130">
        <v>40.559890000000003</v>
      </c>
      <c r="S487" s="130">
        <v>40.971420000000002</v>
      </c>
      <c r="T487" s="130">
        <v>38.03248</v>
      </c>
      <c r="U487" s="130">
        <v>40.392440000000001</v>
      </c>
      <c r="W487" s="123">
        <v>2015</v>
      </c>
      <c r="X487" s="123" t="s">
        <v>625</v>
      </c>
      <c r="Y487" s="125">
        <v>251541485.01751</v>
      </c>
      <c r="Z487" s="125">
        <v>204559354.0167</v>
      </c>
      <c r="AA487" s="125">
        <v>100528465.992</v>
      </c>
      <c r="AB487" s="125">
        <v>104030888.0247</v>
      </c>
      <c r="AC487" s="125">
        <v>38491305.001999997</v>
      </c>
      <c r="AD487" s="125">
        <v>42950447.002899997</v>
      </c>
      <c r="AE487" s="125">
        <v>39724413.009999998</v>
      </c>
      <c r="AF487" s="125">
        <v>42559593.001999997</v>
      </c>
      <c r="AG487" s="125">
        <v>87815727.000599995</v>
      </c>
      <c r="AH487" s="125">
        <v>125234453.0149</v>
      </c>
      <c r="AJ487" s="129"/>
    </row>
    <row r="488" spans="1:36" x14ac:dyDescent="0.25">
      <c r="A488" s="127">
        <v>2015</v>
      </c>
      <c r="B488" s="125" t="s">
        <v>624</v>
      </c>
      <c r="C488" s="125">
        <v>146454287.99810001</v>
      </c>
      <c r="D488" s="125">
        <v>77333440.941699997</v>
      </c>
      <c r="E488" s="125">
        <v>69120847.056400001</v>
      </c>
      <c r="F488" s="125">
        <v>18199787.819800001</v>
      </c>
      <c r="G488" s="125">
        <v>32227405.8609</v>
      </c>
      <c r="H488" s="125">
        <v>30807477.540600002</v>
      </c>
      <c r="I488" s="125">
        <v>32234460.7513</v>
      </c>
      <c r="J488" s="125">
        <v>32985156.0255</v>
      </c>
      <c r="K488" s="125">
        <v>95269344.152799994</v>
      </c>
      <c r="L488" s="125"/>
      <c r="M488" s="130">
        <v>38.326120000000003</v>
      </c>
      <c r="N488" s="130">
        <v>40.754249999999999</v>
      </c>
      <c r="O488" s="130">
        <v>35.609490000000001</v>
      </c>
      <c r="P488" s="130">
        <v>30.852319999999999</v>
      </c>
      <c r="Q488" s="130">
        <v>39.24577</v>
      </c>
      <c r="R488" s="130">
        <v>40.170020000000001</v>
      </c>
      <c r="S488" s="130">
        <v>40.612789999999997</v>
      </c>
      <c r="T488" s="130">
        <v>37.59451</v>
      </c>
      <c r="U488" s="130">
        <v>40.007179999999998</v>
      </c>
      <c r="W488" s="123">
        <v>2015</v>
      </c>
      <c r="X488" s="123" t="s">
        <v>624</v>
      </c>
      <c r="Y488" s="125">
        <v>251746870.01291001</v>
      </c>
      <c r="Z488" s="125">
        <v>204630930.0108</v>
      </c>
      <c r="AA488" s="125">
        <v>100566934.0113</v>
      </c>
      <c r="AB488" s="125">
        <v>104063995.99950001</v>
      </c>
      <c r="AC488" s="125">
        <v>38467651.007700004</v>
      </c>
      <c r="AD488" s="125">
        <v>43003627.991499998</v>
      </c>
      <c r="AE488" s="125">
        <v>39715168.995099999</v>
      </c>
      <c r="AF488" s="125">
        <v>42542832.012000002</v>
      </c>
      <c r="AG488" s="125">
        <v>88017590.006600007</v>
      </c>
      <c r="AH488" s="125">
        <v>125261628.99860001</v>
      </c>
      <c r="AJ488" s="127"/>
    </row>
    <row r="489" spans="1:36" x14ac:dyDescent="0.25">
      <c r="A489" s="127">
        <v>2015</v>
      </c>
      <c r="B489" s="125" t="s">
        <v>623</v>
      </c>
      <c r="C489" s="125">
        <v>146484739.84310001</v>
      </c>
      <c r="D489" s="125">
        <v>77483847.720899999</v>
      </c>
      <c r="E489" s="125">
        <v>69000892.122199997</v>
      </c>
      <c r="F489" s="125">
        <v>18309830.627</v>
      </c>
      <c r="G489" s="125">
        <v>32279213.180300001</v>
      </c>
      <c r="H489" s="125">
        <v>30715628.845100001</v>
      </c>
      <c r="I489" s="125">
        <v>31974547.806000002</v>
      </c>
      <c r="J489" s="125">
        <v>33205519.3847</v>
      </c>
      <c r="K489" s="125">
        <v>94969389.831400007</v>
      </c>
      <c r="L489" s="125"/>
      <c r="M489" s="130">
        <v>38.893000000000001</v>
      </c>
      <c r="N489" s="130">
        <v>41.182049999999997</v>
      </c>
      <c r="O489" s="130">
        <v>36.32253</v>
      </c>
      <c r="P489" s="130">
        <v>31.161180000000002</v>
      </c>
      <c r="Q489" s="130">
        <v>39.983170000000001</v>
      </c>
      <c r="R489" s="130">
        <v>40.829470000000001</v>
      </c>
      <c r="S489" s="130">
        <v>41.213070000000002</v>
      </c>
      <c r="T489" s="130">
        <v>38.071289999999998</v>
      </c>
      <c r="U489" s="130">
        <v>40.670969999999997</v>
      </c>
      <c r="W489" s="123">
        <v>2015</v>
      </c>
      <c r="X489" s="123" t="s">
        <v>623</v>
      </c>
      <c r="Y489" s="125">
        <v>251935934.97009999</v>
      </c>
      <c r="Z489" s="125">
        <v>204689004.98151001</v>
      </c>
      <c r="AA489" s="125">
        <v>100598421.002</v>
      </c>
      <c r="AB489" s="125">
        <v>104090583.9795</v>
      </c>
      <c r="AC489" s="125">
        <v>38441284.992700003</v>
      </c>
      <c r="AD489" s="125">
        <v>43053874.008699998</v>
      </c>
      <c r="AE489" s="125">
        <v>39703267.990599997</v>
      </c>
      <c r="AF489" s="125">
        <v>42523361.0009</v>
      </c>
      <c r="AG489" s="125">
        <v>88214146.977200001</v>
      </c>
      <c r="AH489" s="125">
        <v>125280503.0002</v>
      </c>
      <c r="AJ489" s="127"/>
    </row>
    <row r="490" spans="1:36" x14ac:dyDescent="0.25">
      <c r="A490" s="127">
        <v>2016</v>
      </c>
      <c r="B490" s="125" t="s">
        <v>633</v>
      </c>
      <c r="C490" s="125">
        <v>145358454.98050001</v>
      </c>
      <c r="D490" s="125">
        <v>76950968.282499999</v>
      </c>
      <c r="E490" s="125">
        <v>68407486.697999999</v>
      </c>
      <c r="F490" s="125">
        <v>17754053.0715</v>
      </c>
      <c r="G490" s="125">
        <v>32410285.520300001</v>
      </c>
      <c r="H490" s="125">
        <v>30549956.657400001</v>
      </c>
      <c r="I490" s="125">
        <v>31772778.682999998</v>
      </c>
      <c r="J490" s="125">
        <v>32871381.048300002</v>
      </c>
      <c r="K490" s="125">
        <v>94733020.860699996</v>
      </c>
      <c r="L490" s="125"/>
      <c r="M490" s="130">
        <v>38.537460000000003</v>
      </c>
      <c r="N490" s="130">
        <v>40.719830000000002</v>
      </c>
      <c r="O490" s="130">
        <v>36.082529999999998</v>
      </c>
      <c r="P490" s="130">
        <v>30.884650000000001</v>
      </c>
      <c r="Q490" s="130">
        <v>39.529789999999998</v>
      </c>
      <c r="R490" s="130">
        <v>40.498280000000001</v>
      </c>
      <c r="S490" s="130">
        <v>40.779330000000002</v>
      </c>
      <c r="T490" s="130">
        <v>37.703110000000002</v>
      </c>
      <c r="U490" s="130">
        <v>40.261200000000002</v>
      </c>
      <c r="W490" s="123">
        <v>2016</v>
      </c>
      <c r="X490" s="123" t="s">
        <v>633</v>
      </c>
      <c r="Y490" s="125">
        <v>252397328.98210001</v>
      </c>
      <c r="Z490" s="125">
        <v>205057923.99259999</v>
      </c>
      <c r="AA490" s="125">
        <v>100811550.99779999</v>
      </c>
      <c r="AB490" s="125">
        <v>104246372.9948</v>
      </c>
      <c r="AC490" s="125">
        <v>38494745.997100003</v>
      </c>
      <c r="AD490" s="125">
        <v>43226502.010399997</v>
      </c>
      <c r="AE490" s="125">
        <v>39765568.990599997</v>
      </c>
      <c r="AF490" s="125">
        <v>42533172.984499998</v>
      </c>
      <c r="AG490" s="125">
        <v>88377338.999500006</v>
      </c>
      <c r="AH490" s="125">
        <v>125525243.98549999</v>
      </c>
      <c r="AJ490" s="129"/>
    </row>
    <row r="491" spans="1:36" x14ac:dyDescent="0.25">
      <c r="A491" s="127">
        <v>2016</v>
      </c>
      <c r="B491" s="125" t="s">
        <v>632</v>
      </c>
      <c r="C491" s="125">
        <v>146437959.25470001</v>
      </c>
      <c r="D491" s="125">
        <v>77706509.682099998</v>
      </c>
      <c r="E491" s="125">
        <v>68731449.572600007</v>
      </c>
      <c r="F491" s="125">
        <v>17981811.176899999</v>
      </c>
      <c r="G491" s="125">
        <v>32743176.296300001</v>
      </c>
      <c r="H491" s="125">
        <v>30599843.524799999</v>
      </c>
      <c r="I491" s="125">
        <v>31817380.570799999</v>
      </c>
      <c r="J491" s="125">
        <v>33295747.685899999</v>
      </c>
      <c r="K491" s="125">
        <v>95160400.391900003</v>
      </c>
      <c r="L491" s="125"/>
      <c r="M491" s="130">
        <v>38.384</v>
      </c>
      <c r="N491" s="130">
        <v>40.615650000000002</v>
      </c>
      <c r="O491" s="130">
        <v>35.860939999999999</v>
      </c>
      <c r="P491" s="130">
        <v>30.61598</v>
      </c>
      <c r="Q491" s="130">
        <v>39.587090000000003</v>
      </c>
      <c r="R491" s="130">
        <v>40.193600000000004</v>
      </c>
      <c r="S491" s="130">
        <v>40.679450000000003</v>
      </c>
      <c r="T491" s="130">
        <v>37.53951</v>
      </c>
      <c r="U491" s="130">
        <v>40.147359999999999</v>
      </c>
      <c r="W491" s="123">
        <v>2016</v>
      </c>
      <c r="X491" s="123" t="s">
        <v>632</v>
      </c>
      <c r="Y491" s="125">
        <v>252577324.9919</v>
      </c>
      <c r="Z491" s="125">
        <v>205131781.9923</v>
      </c>
      <c r="AA491" s="125">
        <v>100850880.0002</v>
      </c>
      <c r="AB491" s="125">
        <v>104280901.9921</v>
      </c>
      <c r="AC491" s="125">
        <v>38488558.001199998</v>
      </c>
      <c r="AD491" s="125">
        <v>43285710.995700002</v>
      </c>
      <c r="AE491" s="125">
        <v>39760435.990500003</v>
      </c>
      <c r="AF491" s="125">
        <v>42511017.991499998</v>
      </c>
      <c r="AG491" s="125">
        <v>88531602.012999997</v>
      </c>
      <c r="AH491" s="125">
        <v>125557164.9777</v>
      </c>
      <c r="AJ491" s="129"/>
    </row>
    <row r="492" spans="1:36" x14ac:dyDescent="0.25">
      <c r="A492" s="127">
        <v>2016</v>
      </c>
      <c r="B492" s="125" t="s">
        <v>622</v>
      </c>
      <c r="C492" s="125">
        <v>146670211.97220001</v>
      </c>
      <c r="D492" s="125">
        <v>77934846.075299993</v>
      </c>
      <c r="E492" s="125">
        <v>68735365.896899998</v>
      </c>
      <c r="F492" s="125">
        <v>17848544.174600001</v>
      </c>
      <c r="G492" s="125">
        <v>32649490.853700001</v>
      </c>
      <c r="H492" s="125">
        <v>30709826.145799998</v>
      </c>
      <c r="I492" s="125">
        <v>32144937.020799998</v>
      </c>
      <c r="J492" s="125">
        <v>33317413.7773</v>
      </c>
      <c r="K492" s="125">
        <v>95504254.020300001</v>
      </c>
      <c r="L492" s="125"/>
      <c r="M492" s="130">
        <v>38.762810000000002</v>
      </c>
      <c r="N492" s="130">
        <v>40.90896</v>
      </c>
      <c r="O492" s="130">
        <v>36.329419999999999</v>
      </c>
      <c r="P492" s="130">
        <v>31.19641</v>
      </c>
      <c r="Q492" s="130">
        <v>39.906910000000003</v>
      </c>
      <c r="R492" s="130">
        <v>40.473570000000002</v>
      </c>
      <c r="S492" s="130">
        <v>41.050840000000001</v>
      </c>
      <c r="T492" s="130">
        <v>37.910670000000003</v>
      </c>
      <c r="U492" s="130">
        <v>40.474150000000002</v>
      </c>
      <c r="W492" s="123">
        <v>2016</v>
      </c>
      <c r="X492" s="123" t="s">
        <v>622</v>
      </c>
      <c r="Y492" s="125">
        <v>252768055.02900001</v>
      </c>
      <c r="Z492" s="125">
        <v>205213281.0117</v>
      </c>
      <c r="AA492" s="125">
        <v>100894036.01710001</v>
      </c>
      <c r="AB492" s="125">
        <v>104319244.9946</v>
      </c>
      <c r="AC492" s="125">
        <v>38483295.007700004</v>
      </c>
      <c r="AD492" s="125">
        <v>43346207.9912</v>
      </c>
      <c r="AE492" s="125">
        <v>39756569.003899999</v>
      </c>
      <c r="AF492" s="125">
        <v>42490749.011600003</v>
      </c>
      <c r="AG492" s="125">
        <v>88691234.014599994</v>
      </c>
      <c r="AH492" s="125">
        <v>125593526.00669999</v>
      </c>
      <c r="AJ492" s="127"/>
    </row>
    <row r="493" spans="1:36" x14ac:dyDescent="0.25">
      <c r="A493" s="127">
        <v>2016</v>
      </c>
      <c r="B493" s="125" t="s">
        <v>631</v>
      </c>
      <c r="C493" s="125">
        <v>147853270.93720001</v>
      </c>
      <c r="D493" s="125">
        <v>78698688.565300003</v>
      </c>
      <c r="E493" s="125">
        <v>69154582.371900007</v>
      </c>
      <c r="F493" s="125">
        <v>18123177.949900001</v>
      </c>
      <c r="G493" s="125">
        <v>32691187.040899999</v>
      </c>
      <c r="H493" s="125">
        <v>30747434.570700001</v>
      </c>
      <c r="I493" s="125">
        <v>32297251.2465</v>
      </c>
      <c r="J493" s="125">
        <v>33994220.129199997</v>
      </c>
      <c r="K493" s="125">
        <v>95735872.858099997</v>
      </c>
      <c r="L493" s="125"/>
      <c r="M493" s="130">
        <v>38.889189999999999</v>
      </c>
      <c r="N493" s="130">
        <v>41.118090000000002</v>
      </c>
      <c r="O493" s="130">
        <v>36.35266</v>
      </c>
      <c r="P493" s="130">
        <v>30.89818</v>
      </c>
      <c r="Q493" s="130">
        <v>40.039709999999999</v>
      </c>
      <c r="R493" s="130">
        <v>40.815170000000002</v>
      </c>
      <c r="S493" s="130">
        <v>41.100960000000001</v>
      </c>
      <c r="T493" s="130">
        <v>38.199570000000001</v>
      </c>
      <c r="U493" s="130">
        <v>40.646790000000003</v>
      </c>
      <c r="W493" s="123">
        <v>2016</v>
      </c>
      <c r="X493" s="123" t="s">
        <v>631</v>
      </c>
      <c r="Y493" s="125">
        <v>252968856.99869999</v>
      </c>
      <c r="Z493" s="125">
        <v>205303530.9824</v>
      </c>
      <c r="AA493" s="125">
        <v>100941755.99240001</v>
      </c>
      <c r="AB493" s="125">
        <v>104361774.98999999</v>
      </c>
      <c r="AC493" s="125">
        <v>38480002.003799997</v>
      </c>
      <c r="AD493" s="125">
        <v>43408758.005099997</v>
      </c>
      <c r="AE493" s="125">
        <v>39754504.9912</v>
      </c>
      <c r="AF493" s="125">
        <v>42472097.983599998</v>
      </c>
      <c r="AG493" s="125">
        <v>88853494.015000001</v>
      </c>
      <c r="AH493" s="125">
        <v>125635360.9799</v>
      </c>
      <c r="AJ493" s="127"/>
    </row>
    <row r="494" spans="1:36" x14ac:dyDescent="0.25">
      <c r="A494" s="127">
        <v>2016</v>
      </c>
      <c r="B494" s="125" t="s">
        <v>630</v>
      </c>
      <c r="C494" s="125">
        <v>147861078.05939999</v>
      </c>
      <c r="D494" s="125">
        <v>78966259.699599996</v>
      </c>
      <c r="E494" s="125">
        <v>68894818.359799996</v>
      </c>
      <c r="F494" s="125">
        <v>18282397.872900002</v>
      </c>
      <c r="G494" s="125">
        <v>32869228.2797</v>
      </c>
      <c r="H494" s="125">
        <v>30904068.989</v>
      </c>
      <c r="I494" s="125">
        <v>32213639.5086</v>
      </c>
      <c r="J494" s="125">
        <v>33591743.409199998</v>
      </c>
      <c r="K494" s="125">
        <v>95986936.7773</v>
      </c>
      <c r="L494" s="125"/>
      <c r="M494" s="130">
        <v>38.89669</v>
      </c>
      <c r="N494" s="130">
        <v>41.082749999999997</v>
      </c>
      <c r="O494" s="130">
        <v>36.391039999999997</v>
      </c>
      <c r="P494" s="130">
        <v>31.573589999999999</v>
      </c>
      <c r="Q494" s="130">
        <v>40.025019999999998</v>
      </c>
      <c r="R494" s="130">
        <v>40.643250000000002</v>
      </c>
      <c r="S494" s="130">
        <v>41.105910000000002</v>
      </c>
      <c r="T494" s="130">
        <v>38.052819999999997</v>
      </c>
      <c r="U494" s="130">
        <v>40.586820000000003</v>
      </c>
      <c r="W494" s="123">
        <v>2016</v>
      </c>
      <c r="X494" s="123" t="s">
        <v>630</v>
      </c>
      <c r="Y494" s="125">
        <v>253174336.98820001</v>
      </c>
      <c r="Z494" s="125">
        <v>205378142.9835</v>
      </c>
      <c r="AA494" s="125">
        <v>100981534.9958</v>
      </c>
      <c r="AB494" s="125">
        <v>104396607.9877</v>
      </c>
      <c r="AC494" s="125">
        <v>38468039.998499997</v>
      </c>
      <c r="AD494" s="125">
        <v>43466614.004600003</v>
      </c>
      <c r="AE494" s="125">
        <v>39769083.991999999</v>
      </c>
      <c r="AF494" s="125">
        <v>42444889.9912</v>
      </c>
      <c r="AG494" s="125">
        <v>89025709.001900002</v>
      </c>
      <c r="AH494" s="125">
        <v>125680587.9878</v>
      </c>
      <c r="AJ494" s="129"/>
    </row>
    <row r="495" spans="1:36" x14ac:dyDescent="0.25">
      <c r="A495" s="127">
        <v>2016</v>
      </c>
      <c r="B495" s="125" t="s">
        <v>629</v>
      </c>
      <c r="C495" s="125">
        <v>145025475.48410001</v>
      </c>
      <c r="D495" s="125">
        <v>78801932.809200004</v>
      </c>
      <c r="E495" s="125">
        <v>66223542.674900003</v>
      </c>
      <c r="F495" s="125">
        <v>19363788.4892</v>
      </c>
      <c r="G495" s="125">
        <v>32058142.365400001</v>
      </c>
      <c r="H495" s="125">
        <v>29960481.4322</v>
      </c>
      <c r="I495" s="125">
        <v>31021509.777899999</v>
      </c>
      <c r="J495" s="125">
        <v>32621553.419399999</v>
      </c>
      <c r="K495" s="125">
        <v>93040133.575499997</v>
      </c>
      <c r="L495" s="125"/>
      <c r="M495" s="130">
        <v>38.852690000000003</v>
      </c>
      <c r="N495" s="130">
        <v>41.136600000000001</v>
      </c>
      <c r="O495" s="130">
        <v>36.134970000000003</v>
      </c>
      <c r="P495" s="130">
        <v>32.908499999999997</v>
      </c>
      <c r="Q495" s="130">
        <v>39.946460000000002</v>
      </c>
      <c r="R495" s="130">
        <v>40.497520000000002</v>
      </c>
      <c r="S495" s="130">
        <v>40.746119999999998</v>
      </c>
      <c r="T495" s="130">
        <v>37.994979999999998</v>
      </c>
      <c r="U495" s="130">
        <v>40.390540000000001</v>
      </c>
      <c r="W495" s="123">
        <v>2016</v>
      </c>
      <c r="X495" s="123" t="s">
        <v>629</v>
      </c>
      <c r="Y495" s="125">
        <v>253396938.97979999</v>
      </c>
      <c r="Z495" s="125">
        <v>205466797.96571001</v>
      </c>
      <c r="AA495" s="125">
        <v>101028573.9804</v>
      </c>
      <c r="AB495" s="125">
        <v>104438223.9853</v>
      </c>
      <c r="AC495" s="125">
        <v>38458845.995800003</v>
      </c>
      <c r="AD495" s="125">
        <v>43527515.993600003</v>
      </c>
      <c r="AE495" s="125">
        <v>39786399.988200001</v>
      </c>
      <c r="AF495" s="125">
        <v>42420508.999700002</v>
      </c>
      <c r="AG495" s="125">
        <v>89203668.002499998</v>
      </c>
      <c r="AH495" s="125">
        <v>125734424.9815</v>
      </c>
      <c r="AJ495" s="129"/>
    </row>
    <row r="496" spans="1:36" x14ac:dyDescent="0.25">
      <c r="A496" s="127">
        <v>2016</v>
      </c>
      <c r="B496" s="125" t="s">
        <v>628</v>
      </c>
      <c r="C496" s="125">
        <v>143487493.38440001</v>
      </c>
      <c r="D496" s="125">
        <v>78417691.023900002</v>
      </c>
      <c r="E496" s="125">
        <v>65069802.3605</v>
      </c>
      <c r="F496" s="125">
        <v>19883883.7859</v>
      </c>
      <c r="G496" s="125">
        <v>32021279.912900001</v>
      </c>
      <c r="H496" s="125">
        <v>29398181.547600001</v>
      </c>
      <c r="I496" s="125">
        <v>30197501.4045</v>
      </c>
      <c r="J496" s="125">
        <v>31986646.7335</v>
      </c>
      <c r="K496" s="125">
        <v>91616962.864999995</v>
      </c>
      <c r="L496" s="125"/>
      <c r="M496" s="130">
        <v>38.778790000000001</v>
      </c>
      <c r="N496" s="130">
        <v>41.00985</v>
      </c>
      <c r="O496" s="130">
        <v>36.090069999999997</v>
      </c>
      <c r="P496" s="130">
        <v>33.21848</v>
      </c>
      <c r="Q496" s="130">
        <v>39.888869999999997</v>
      </c>
      <c r="R496" s="130">
        <v>40.303229999999999</v>
      </c>
      <c r="S496" s="130">
        <v>40.781910000000003</v>
      </c>
      <c r="T496" s="130">
        <v>37.831809999999997</v>
      </c>
      <c r="U496" s="130">
        <v>40.316180000000003</v>
      </c>
      <c r="W496" s="123">
        <v>2016</v>
      </c>
      <c r="X496" s="123" t="s">
        <v>628</v>
      </c>
      <c r="Y496" s="125">
        <v>253620193.016</v>
      </c>
      <c r="Z496" s="125">
        <v>205555694.0174</v>
      </c>
      <c r="AA496" s="125">
        <v>101075711.0203</v>
      </c>
      <c r="AB496" s="125">
        <v>104479982.9971</v>
      </c>
      <c r="AC496" s="125">
        <v>38449560.000600003</v>
      </c>
      <c r="AD496" s="125">
        <v>43588389.000100002</v>
      </c>
      <c r="AE496" s="125">
        <v>39803712.014700003</v>
      </c>
      <c r="AF496" s="125">
        <v>42396252.998800002</v>
      </c>
      <c r="AG496" s="125">
        <v>89382279.001800001</v>
      </c>
      <c r="AH496" s="125">
        <v>125788354.01360001</v>
      </c>
      <c r="AJ496" s="127"/>
    </row>
    <row r="497" spans="1:45" x14ac:dyDescent="0.25">
      <c r="A497" s="127">
        <v>2016</v>
      </c>
      <c r="B497" s="125" t="s">
        <v>627</v>
      </c>
      <c r="C497" s="125">
        <v>143816725.89910001</v>
      </c>
      <c r="D497" s="125">
        <v>78189316.976500005</v>
      </c>
      <c r="E497" s="125">
        <v>65627408.922600001</v>
      </c>
      <c r="F497" s="125">
        <v>19451888.740499999</v>
      </c>
      <c r="G497" s="125">
        <v>32365092.5513</v>
      </c>
      <c r="H497" s="125">
        <v>29550004.505600002</v>
      </c>
      <c r="I497" s="125">
        <v>30415009.613400001</v>
      </c>
      <c r="J497" s="125">
        <v>32034730.488299999</v>
      </c>
      <c r="K497" s="125">
        <v>92330106.670300007</v>
      </c>
      <c r="L497" s="125"/>
      <c r="M497" s="130">
        <v>38.883789999999998</v>
      </c>
      <c r="N497" s="130">
        <v>41.06024</v>
      </c>
      <c r="O497" s="130">
        <v>36.29074</v>
      </c>
      <c r="P497" s="130">
        <v>33.427300000000002</v>
      </c>
      <c r="Q497" s="130">
        <v>39.906869999999998</v>
      </c>
      <c r="R497" s="130">
        <v>40.399760000000001</v>
      </c>
      <c r="S497" s="130">
        <v>40.82911</v>
      </c>
      <c r="T497" s="130">
        <v>37.918059999999997</v>
      </c>
      <c r="U497" s="130">
        <v>40.36842</v>
      </c>
      <c r="W497" s="123">
        <v>2016</v>
      </c>
      <c r="X497" s="123" t="s">
        <v>627</v>
      </c>
      <c r="Y497" s="125">
        <v>253854037.97920001</v>
      </c>
      <c r="Z497" s="125">
        <v>205630405.99720001</v>
      </c>
      <c r="AA497" s="125">
        <v>101116079.0062</v>
      </c>
      <c r="AB497" s="125">
        <v>104514326.991</v>
      </c>
      <c r="AC497" s="125">
        <v>38422188.996200003</v>
      </c>
      <c r="AD497" s="125">
        <v>43640682.002099998</v>
      </c>
      <c r="AE497" s="125">
        <v>39831616.003799997</v>
      </c>
      <c r="AF497" s="125">
        <v>42361363.9934</v>
      </c>
      <c r="AG497" s="125">
        <v>89598186.983700007</v>
      </c>
      <c r="AH497" s="125">
        <v>125833661.9993</v>
      </c>
      <c r="AJ497" s="127"/>
    </row>
    <row r="498" spans="1:45" x14ac:dyDescent="0.25">
      <c r="A498" s="127">
        <v>2016</v>
      </c>
      <c r="B498" s="125" t="s">
        <v>626</v>
      </c>
      <c r="C498" s="125">
        <v>147972768.4998</v>
      </c>
      <c r="D498" s="125">
        <v>78973425.232500002</v>
      </c>
      <c r="E498" s="125">
        <v>68999343.267299995</v>
      </c>
      <c r="F498" s="125">
        <v>18514372.4745</v>
      </c>
      <c r="G498" s="125">
        <v>33086770.855099998</v>
      </c>
      <c r="H498" s="125">
        <v>31164434.825100001</v>
      </c>
      <c r="I498" s="125">
        <v>31964216.407699998</v>
      </c>
      <c r="J498" s="125">
        <v>33242973.937399998</v>
      </c>
      <c r="K498" s="125">
        <v>96215422.087899998</v>
      </c>
      <c r="L498" s="125"/>
      <c r="M498" s="130">
        <v>38.987110000000001</v>
      </c>
      <c r="N498" s="130">
        <v>41.133450000000003</v>
      </c>
      <c r="O498" s="130">
        <v>36.530520000000003</v>
      </c>
      <c r="P498" s="130">
        <v>31.606539999999999</v>
      </c>
      <c r="Q498" s="130">
        <v>40.073799999999999</v>
      </c>
      <c r="R498" s="130">
        <v>40.971260000000001</v>
      </c>
      <c r="S498" s="130">
        <v>41.247570000000003</v>
      </c>
      <c r="T498" s="130">
        <v>37.982509999999998</v>
      </c>
      <c r="U498" s="130">
        <v>40.754429999999999</v>
      </c>
      <c r="W498" s="123">
        <v>2016</v>
      </c>
      <c r="X498" s="123" t="s">
        <v>626</v>
      </c>
      <c r="Y498" s="125">
        <v>254091231.00619999</v>
      </c>
      <c r="Z498" s="125">
        <v>205707876.99630001</v>
      </c>
      <c r="AA498" s="125">
        <v>101157873.0035</v>
      </c>
      <c r="AB498" s="125">
        <v>104550003.9928</v>
      </c>
      <c r="AC498" s="125">
        <v>38395369.997900002</v>
      </c>
      <c r="AD498" s="125">
        <v>43693582.999799997</v>
      </c>
      <c r="AE498" s="125">
        <v>39860066.001199998</v>
      </c>
      <c r="AF498" s="125">
        <v>42327023.0022</v>
      </c>
      <c r="AG498" s="125">
        <v>89815189.005099997</v>
      </c>
      <c r="AH498" s="125">
        <v>125880672.00319999</v>
      </c>
      <c r="AJ498" s="129"/>
    </row>
    <row r="499" spans="1:45" x14ac:dyDescent="0.25">
      <c r="A499" s="127">
        <v>2016</v>
      </c>
      <c r="B499" s="125" t="s">
        <v>625</v>
      </c>
      <c r="C499" s="125">
        <v>148192898.26949999</v>
      </c>
      <c r="D499" s="125">
        <v>78756445.249300003</v>
      </c>
      <c r="E499" s="125">
        <v>69436453.020199999</v>
      </c>
      <c r="F499" s="125">
        <v>18303886.548300002</v>
      </c>
      <c r="G499" s="125">
        <v>33003958.807700001</v>
      </c>
      <c r="H499" s="125">
        <v>31018578.511500001</v>
      </c>
      <c r="I499" s="125">
        <v>32180062.674899999</v>
      </c>
      <c r="J499" s="125">
        <v>33686411.7271</v>
      </c>
      <c r="K499" s="125">
        <v>96202599.994100004</v>
      </c>
      <c r="L499" s="125"/>
      <c r="M499" s="130">
        <v>38.560169999999999</v>
      </c>
      <c r="N499" s="130">
        <v>40.874270000000003</v>
      </c>
      <c r="O499" s="130">
        <v>35.935459999999999</v>
      </c>
      <c r="P499" s="130">
        <v>31.212679999999999</v>
      </c>
      <c r="Q499" s="130">
        <v>39.667099999999998</v>
      </c>
      <c r="R499" s="130">
        <v>40.447539999999996</v>
      </c>
      <c r="S499" s="130">
        <v>40.611319999999999</v>
      </c>
      <c r="T499" s="130">
        <v>37.770650000000003</v>
      </c>
      <c r="U499" s="130">
        <v>40.234580000000001</v>
      </c>
      <c r="W499" s="123">
        <v>2016</v>
      </c>
      <c r="X499" s="123" t="s">
        <v>625</v>
      </c>
      <c r="Y499" s="125">
        <v>254321039.99360001</v>
      </c>
      <c r="Z499" s="125">
        <v>205779097.9937</v>
      </c>
      <c r="AA499" s="125">
        <v>101196422.98289999</v>
      </c>
      <c r="AB499" s="125">
        <v>104582675.0108</v>
      </c>
      <c r="AC499" s="125">
        <v>38367222.001999997</v>
      </c>
      <c r="AD499" s="125">
        <v>43745063.001999997</v>
      </c>
      <c r="AE499" s="125">
        <v>39887254.997699998</v>
      </c>
      <c r="AF499" s="125">
        <v>42291484.995200001</v>
      </c>
      <c r="AG499" s="125">
        <v>90030014.996700004</v>
      </c>
      <c r="AH499" s="125">
        <v>125923802.9949</v>
      </c>
      <c r="AJ499" s="129"/>
    </row>
    <row r="500" spans="1:45" x14ac:dyDescent="0.25">
      <c r="A500" s="127">
        <v>2016</v>
      </c>
      <c r="B500" s="125" t="s">
        <v>624</v>
      </c>
      <c r="C500" s="125">
        <v>148583436.204</v>
      </c>
      <c r="D500" s="125">
        <v>78886551.988199994</v>
      </c>
      <c r="E500" s="125">
        <v>69696884.215800002</v>
      </c>
      <c r="F500" s="125">
        <v>18525476.660300002</v>
      </c>
      <c r="G500" s="125">
        <v>33017848.777600002</v>
      </c>
      <c r="H500" s="125">
        <v>31149407.233899999</v>
      </c>
      <c r="I500" s="125">
        <v>32082537.397500001</v>
      </c>
      <c r="J500" s="125">
        <v>33808166.1347</v>
      </c>
      <c r="K500" s="125">
        <v>96249793.408999994</v>
      </c>
      <c r="L500" s="125"/>
      <c r="M500" s="130">
        <v>38.353050000000003</v>
      </c>
      <c r="N500" s="130">
        <v>40.698680000000003</v>
      </c>
      <c r="O500" s="130">
        <v>35.698149999999998</v>
      </c>
      <c r="P500" s="130">
        <v>31.152889999999999</v>
      </c>
      <c r="Q500" s="130">
        <v>39.709800000000001</v>
      </c>
      <c r="R500" s="130">
        <v>40.260109999999997</v>
      </c>
      <c r="S500" s="130">
        <v>40.400129999999997</v>
      </c>
      <c r="T500" s="130">
        <v>37.27373</v>
      </c>
      <c r="U500" s="130">
        <v>40.118000000000002</v>
      </c>
      <c r="W500" s="123">
        <v>2016</v>
      </c>
      <c r="X500" s="123" t="s">
        <v>624</v>
      </c>
      <c r="Y500" s="125">
        <v>254540246.02110001</v>
      </c>
      <c r="Z500" s="125">
        <v>205856147.0133</v>
      </c>
      <c r="AA500" s="125">
        <v>101237711.0008</v>
      </c>
      <c r="AB500" s="125">
        <v>104618436.0125</v>
      </c>
      <c r="AC500" s="125">
        <v>38358931.995200001</v>
      </c>
      <c r="AD500" s="125">
        <v>43793675.004900001</v>
      </c>
      <c r="AE500" s="125">
        <v>39904656.009499997</v>
      </c>
      <c r="AF500" s="125">
        <v>42258773.996600002</v>
      </c>
      <c r="AG500" s="125">
        <v>90224209.014899999</v>
      </c>
      <c r="AH500" s="125">
        <v>125957105.01100001</v>
      </c>
      <c r="AJ500" s="127"/>
    </row>
    <row r="501" spans="1:45" x14ac:dyDescent="0.25">
      <c r="A501" s="127">
        <v>2016</v>
      </c>
      <c r="B501" s="125" t="s">
        <v>623</v>
      </c>
      <c r="C501" s="125">
        <v>148240895.51769999</v>
      </c>
      <c r="D501" s="125">
        <v>78642290.309</v>
      </c>
      <c r="E501" s="125">
        <v>69598605.208700001</v>
      </c>
      <c r="F501" s="125">
        <v>18505602.924199998</v>
      </c>
      <c r="G501" s="125">
        <v>33146892.584600002</v>
      </c>
      <c r="H501" s="125">
        <v>30959082.035300002</v>
      </c>
      <c r="I501" s="125">
        <v>31917587.818</v>
      </c>
      <c r="J501" s="125">
        <v>33711730.155599996</v>
      </c>
      <c r="K501" s="125">
        <v>96023562.437900007</v>
      </c>
      <c r="L501" s="125"/>
      <c r="M501" s="130">
        <v>38.756230000000002</v>
      </c>
      <c r="N501" s="130">
        <v>40.962820000000001</v>
      </c>
      <c r="O501" s="130">
        <v>36.262900000000002</v>
      </c>
      <c r="P501" s="130">
        <v>31.192409999999999</v>
      </c>
      <c r="Q501" s="130">
        <v>39.863320000000002</v>
      </c>
      <c r="R501" s="130">
        <v>40.689689999999999</v>
      </c>
      <c r="S501" s="130">
        <v>41.054569999999998</v>
      </c>
      <c r="T501" s="130">
        <v>37.868110000000001</v>
      </c>
      <c r="U501" s="130">
        <v>40.525709999999997</v>
      </c>
      <c r="W501" s="123">
        <v>2016</v>
      </c>
      <c r="X501" s="123" t="s">
        <v>623</v>
      </c>
      <c r="Y501" s="125">
        <v>254741940.99200001</v>
      </c>
      <c r="Z501" s="125">
        <v>205918774.9876</v>
      </c>
      <c r="AA501" s="125">
        <v>101271537.97570001</v>
      </c>
      <c r="AB501" s="125">
        <v>104647237.01189999</v>
      </c>
      <c r="AC501" s="125">
        <v>38347765.0009</v>
      </c>
      <c r="AD501" s="125">
        <v>43839111.996100001</v>
      </c>
      <c r="AE501" s="125">
        <v>39919225.988700002</v>
      </c>
      <c r="AF501" s="125">
        <v>42223203.003399998</v>
      </c>
      <c r="AG501" s="125">
        <v>90412635.002900004</v>
      </c>
      <c r="AH501" s="125">
        <v>125981540.98819999</v>
      </c>
      <c r="AJ501" s="127"/>
    </row>
    <row r="502" spans="1:45" x14ac:dyDescent="0.25">
      <c r="A502" s="127">
        <v>2017</v>
      </c>
      <c r="B502" s="125" t="s">
        <v>633</v>
      </c>
      <c r="C502" s="125">
        <v>146070641.85260001</v>
      </c>
      <c r="D502" s="125">
        <v>77473895.872500002</v>
      </c>
      <c r="E502" s="125">
        <v>68596745.980100006</v>
      </c>
      <c r="F502" s="125">
        <v>17732261.196400002</v>
      </c>
      <c r="G502" s="125">
        <v>32823124.877099998</v>
      </c>
      <c r="H502" s="125">
        <v>30516291.892299999</v>
      </c>
      <c r="I502" s="125">
        <v>31509140.982299998</v>
      </c>
      <c r="J502" s="125">
        <v>33489822.9045</v>
      </c>
      <c r="K502" s="125">
        <v>94848557.751699999</v>
      </c>
      <c r="L502" s="125"/>
      <c r="M502" s="130">
        <v>38.341839999999998</v>
      </c>
      <c r="N502" s="130">
        <v>40.47148</v>
      </c>
      <c r="O502" s="130">
        <v>35.936610000000002</v>
      </c>
      <c r="P502" s="130">
        <v>30.657530000000001</v>
      </c>
      <c r="Q502" s="130">
        <v>39.48668</v>
      </c>
      <c r="R502" s="130">
        <v>40.177109999999999</v>
      </c>
      <c r="S502" s="130">
        <v>40.575150000000001</v>
      </c>
      <c r="T502" s="130">
        <v>37.514969999999998</v>
      </c>
      <c r="U502" s="130">
        <v>40.070410000000003</v>
      </c>
      <c r="W502" s="123">
        <v>2017</v>
      </c>
      <c r="X502" s="123" t="s">
        <v>633</v>
      </c>
      <c r="Y502" s="125">
        <v>254082109.99290001</v>
      </c>
      <c r="Z502" s="125">
        <v>205302651.993</v>
      </c>
      <c r="AA502" s="125">
        <v>100985982.0024</v>
      </c>
      <c r="AB502" s="125">
        <v>104316669.9906</v>
      </c>
      <c r="AC502" s="125">
        <v>38249168.989100002</v>
      </c>
      <c r="AD502" s="125">
        <v>43731704.007299997</v>
      </c>
      <c r="AE502" s="125">
        <v>39772428.001500003</v>
      </c>
      <c r="AF502" s="125">
        <v>42043646.995300002</v>
      </c>
      <c r="AG502" s="125">
        <v>90285161.999699995</v>
      </c>
      <c r="AH502" s="125">
        <v>125547779.00409999</v>
      </c>
      <c r="AJ502" s="129"/>
    </row>
    <row r="503" spans="1:45" x14ac:dyDescent="0.25">
      <c r="A503" s="127">
        <v>2017</v>
      </c>
      <c r="B503" s="125" t="s">
        <v>632</v>
      </c>
      <c r="C503" s="125">
        <v>147709022.05930001</v>
      </c>
      <c r="D503" s="125">
        <v>78223548.992300004</v>
      </c>
      <c r="E503" s="125">
        <v>69485473.067000002</v>
      </c>
      <c r="F503" s="125">
        <v>18299012.7641</v>
      </c>
      <c r="G503" s="125">
        <v>33358775.7711</v>
      </c>
      <c r="H503" s="125">
        <v>30615289.6384</v>
      </c>
      <c r="I503" s="125">
        <v>31525378.669300001</v>
      </c>
      <c r="J503" s="125">
        <v>33910565.216399997</v>
      </c>
      <c r="K503" s="125">
        <v>95499444.078799993</v>
      </c>
      <c r="L503" s="125"/>
      <c r="M503" s="130">
        <v>38.526020000000003</v>
      </c>
      <c r="N503" s="130">
        <v>40.663989999999998</v>
      </c>
      <c r="O503" s="130">
        <v>36.119190000000003</v>
      </c>
      <c r="P503" s="130">
        <v>30.74222</v>
      </c>
      <c r="Q503" s="130">
        <v>39.605260000000001</v>
      </c>
      <c r="R503" s="130">
        <v>40.534590000000001</v>
      </c>
      <c r="S503" s="130">
        <v>40.761119999999998</v>
      </c>
      <c r="T503" s="130">
        <v>37.773380000000003</v>
      </c>
      <c r="U503" s="130">
        <v>40.284750000000003</v>
      </c>
      <c r="W503" s="123">
        <v>2017</v>
      </c>
      <c r="X503" s="123" t="s">
        <v>632</v>
      </c>
      <c r="Y503" s="125">
        <v>254245549.99360001</v>
      </c>
      <c r="Z503" s="125">
        <v>205344736.99340001</v>
      </c>
      <c r="AA503" s="125">
        <v>101009354.9866</v>
      </c>
      <c r="AB503" s="125">
        <v>104335382.0068</v>
      </c>
      <c r="AC503" s="125">
        <v>38231244.995399997</v>
      </c>
      <c r="AD503" s="125">
        <v>43775024.9956</v>
      </c>
      <c r="AE503" s="125">
        <v>39794349.999700002</v>
      </c>
      <c r="AF503" s="125">
        <v>42005520.005199999</v>
      </c>
      <c r="AG503" s="125">
        <v>90439409.997700006</v>
      </c>
      <c r="AH503" s="125">
        <v>125574895.00049999</v>
      </c>
      <c r="AJ503" s="129"/>
    </row>
    <row r="504" spans="1:45" x14ac:dyDescent="0.25">
      <c r="A504" s="127">
        <v>2017</v>
      </c>
      <c r="B504" s="125" t="s">
        <v>622</v>
      </c>
      <c r="C504" s="125">
        <v>147357198.928</v>
      </c>
      <c r="D504" s="125">
        <v>78148865.127800003</v>
      </c>
      <c r="E504" s="125">
        <v>69208333.8002</v>
      </c>
      <c r="F504" s="125">
        <v>18030021.639199998</v>
      </c>
      <c r="G504" s="125">
        <v>33390476.857099999</v>
      </c>
      <c r="H504" s="125">
        <v>30454337.146499999</v>
      </c>
      <c r="I504" s="125">
        <v>31478623.933699999</v>
      </c>
      <c r="J504" s="125">
        <v>34003739.351499997</v>
      </c>
      <c r="K504" s="125">
        <v>95323437.937299997</v>
      </c>
      <c r="L504" s="125"/>
      <c r="M504" s="130">
        <v>38.476869999999998</v>
      </c>
      <c r="N504" s="130">
        <v>40.69726</v>
      </c>
      <c r="O504" s="130">
        <v>35.969650000000001</v>
      </c>
      <c r="P504" s="130">
        <v>31.256509999999999</v>
      </c>
      <c r="Q504" s="130">
        <v>39.502189999999999</v>
      </c>
      <c r="R504" s="130">
        <v>40.322130000000001</v>
      </c>
      <c r="S504" s="130">
        <v>40.586730000000003</v>
      </c>
      <c r="T504" s="130">
        <v>37.692720000000001</v>
      </c>
      <c r="U504" s="130">
        <v>40.122300000000003</v>
      </c>
      <c r="W504" s="123">
        <v>2017</v>
      </c>
      <c r="X504" s="123" t="s">
        <v>622</v>
      </c>
      <c r="Y504" s="125">
        <v>254414043.9939</v>
      </c>
      <c r="Z504" s="125">
        <v>205390054.98190001</v>
      </c>
      <c r="AA504" s="125">
        <v>101034397.98199999</v>
      </c>
      <c r="AB504" s="125">
        <v>104355656.9999</v>
      </c>
      <c r="AC504" s="125">
        <v>38213519.999399997</v>
      </c>
      <c r="AD504" s="125">
        <v>43818791.987800002</v>
      </c>
      <c r="AE504" s="125">
        <v>39816739.9925</v>
      </c>
      <c r="AF504" s="125">
        <v>41968269.000799999</v>
      </c>
      <c r="AG504" s="125">
        <v>90596723.013400003</v>
      </c>
      <c r="AH504" s="125">
        <v>125603800.98109999</v>
      </c>
      <c r="AJ504" s="127"/>
    </row>
    <row r="505" spans="1:45" x14ac:dyDescent="0.25">
      <c r="A505" s="127">
        <v>2017</v>
      </c>
      <c r="B505" s="125" t="s">
        <v>631</v>
      </c>
      <c r="C505" s="125">
        <v>148310050.78740001</v>
      </c>
      <c r="D505" s="125">
        <v>79137884.1505</v>
      </c>
      <c r="E505" s="125">
        <v>69172166.636899993</v>
      </c>
      <c r="F505" s="125">
        <v>18187893.425700001</v>
      </c>
      <c r="G505" s="125">
        <v>33548621.2027</v>
      </c>
      <c r="H505" s="125">
        <v>30587167.7042</v>
      </c>
      <c r="I505" s="125">
        <v>31564826.188099999</v>
      </c>
      <c r="J505" s="125">
        <v>34421542.2667</v>
      </c>
      <c r="K505" s="125">
        <v>95700615.094999999</v>
      </c>
      <c r="L505" s="125"/>
      <c r="M505" s="130">
        <v>38.340060000000001</v>
      </c>
      <c r="N505" s="130">
        <v>40.513440000000003</v>
      </c>
      <c r="O505" s="130">
        <v>35.853540000000002</v>
      </c>
      <c r="P505" s="130">
        <v>30.747620000000001</v>
      </c>
      <c r="Q505" s="130">
        <v>39.554670000000002</v>
      </c>
      <c r="R505" s="130">
        <v>40.377110000000002</v>
      </c>
      <c r="S505" s="130">
        <v>40.342979999999997</v>
      </c>
      <c r="T505" s="130">
        <v>37.521149999999999</v>
      </c>
      <c r="U505" s="130">
        <v>40.077539999999999</v>
      </c>
      <c r="W505" s="123">
        <v>2017</v>
      </c>
      <c r="X505" s="123" t="s">
        <v>631</v>
      </c>
      <c r="Y505" s="125">
        <v>254587980.99419999</v>
      </c>
      <c r="Z505" s="125">
        <v>205440334.991</v>
      </c>
      <c r="AA505" s="125">
        <v>101062009.998</v>
      </c>
      <c r="AB505" s="125">
        <v>104378324.993</v>
      </c>
      <c r="AC505" s="125">
        <v>38197020.990999997</v>
      </c>
      <c r="AD505" s="125">
        <v>43863801.997900002</v>
      </c>
      <c r="AE505" s="125">
        <v>39840193.991700001</v>
      </c>
      <c r="AF505" s="125">
        <v>41931871.995499998</v>
      </c>
      <c r="AG505" s="125">
        <v>90755092.018099993</v>
      </c>
      <c r="AH505" s="125">
        <v>125635867.9851</v>
      </c>
      <c r="AJ505" s="127"/>
    </row>
    <row r="506" spans="1:45" x14ac:dyDescent="0.25">
      <c r="A506" s="127">
        <v>2017</v>
      </c>
      <c r="B506" s="125" t="s">
        <v>630</v>
      </c>
      <c r="C506" s="125">
        <v>150062431.45899999</v>
      </c>
      <c r="D506" s="125">
        <v>79953002.577099994</v>
      </c>
      <c r="E506" s="125">
        <v>70109428.881899998</v>
      </c>
      <c r="F506" s="125">
        <v>18277793.568799999</v>
      </c>
      <c r="G506" s="125">
        <v>33418270.3376</v>
      </c>
      <c r="H506" s="125">
        <v>31349004.858199999</v>
      </c>
      <c r="I506" s="125">
        <v>32092588.529300001</v>
      </c>
      <c r="J506" s="125">
        <v>34924774.165100001</v>
      </c>
      <c r="K506" s="125">
        <v>96859863.725099996</v>
      </c>
      <c r="L506" s="125"/>
      <c r="M506" s="130">
        <v>39.023710000000001</v>
      </c>
      <c r="N506" s="130">
        <v>41.30424</v>
      </c>
      <c r="O506" s="130">
        <v>36.422980000000003</v>
      </c>
      <c r="P506" s="130">
        <v>31.678149999999999</v>
      </c>
      <c r="Q506" s="130">
        <v>40.0304</v>
      </c>
      <c r="R506" s="130">
        <v>41.046480000000003</v>
      </c>
      <c r="S506" s="130">
        <v>41.082189999999997</v>
      </c>
      <c r="T506" s="130">
        <v>38.197499999999998</v>
      </c>
      <c r="U506" s="130">
        <v>40.707740000000001</v>
      </c>
      <c r="W506" s="123">
        <v>2017</v>
      </c>
      <c r="X506" s="123" t="s">
        <v>630</v>
      </c>
      <c r="Y506" s="125">
        <v>254767070.9815</v>
      </c>
      <c r="Z506" s="125">
        <v>205495586.98590001</v>
      </c>
      <c r="AA506" s="125">
        <v>101091856.9914</v>
      </c>
      <c r="AB506" s="125">
        <v>104403729.9945</v>
      </c>
      <c r="AC506" s="125">
        <v>38180644.994099997</v>
      </c>
      <c r="AD506" s="125">
        <v>43904703.003600001</v>
      </c>
      <c r="AE506" s="125">
        <v>39877224</v>
      </c>
      <c r="AF506" s="125">
        <v>41890327.988399997</v>
      </c>
      <c r="AG506" s="125">
        <v>90914170.995399997</v>
      </c>
      <c r="AH506" s="125">
        <v>125672254.992</v>
      </c>
      <c r="AJ506" s="129"/>
    </row>
    <row r="507" spans="1:45" x14ac:dyDescent="0.25">
      <c r="A507" s="127">
        <v>2017</v>
      </c>
      <c r="B507" s="125" t="s">
        <v>629</v>
      </c>
      <c r="C507" s="125">
        <v>146967343.16999999</v>
      </c>
      <c r="D507" s="125">
        <v>79353886.530699998</v>
      </c>
      <c r="E507" s="125">
        <v>67613456.639300004</v>
      </c>
      <c r="F507" s="125">
        <v>19518139.185199998</v>
      </c>
      <c r="G507" s="125">
        <v>32899766.743500002</v>
      </c>
      <c r="H507" s="125">
        <v>30374805.775600001</v>
      </c>
      <c r="I507" s="125">
        <v>30900155.1723</v>
      </c>
      <c r="J507" s="125">
        <v>33274476.293400001</v>
      </c>
      <c r="K507" s="125">
        <v>94174727.691400006</v>
      </c>
      <c r="L507" s="125"/>
      <c r="M507" s="130">
        <v>38.975149999999999</v>
      </c>
      <c r="N507" s="130">
        <v>41.287269999999999</v>
      </c>
      <c r="O507" s="130">
        <v>36.261560000000003</v>
      </c>
      <c r="P507" s="130">
        <v>33.06953</v>
      </c>
      <c r="Q507" s="130">
        <v>39.97298</v>
      </c>
      <c r="R507" s="130">
        <v>40.604990000000001</v>
      </c>
      <c r="S507" s="130">
        <v>40.834049999999998</v>
      </c>
      <c r="T507" s="130">
        <v>38.238610000000001</v>
      </c>
      <c r="U507" s="130">
        <v>40.459359999999997</v>
      </c>
      <c r="W507" s="123">
        <v>2017</v>
      </c>
      <c r="X507" s="123" t="s">
        <v>629</v>
      </c>
      <c r="Y507" s="125">
        <v>254957207.00740001</v>
      </c>
      <c r="Z507" s="125">
        <v>205559952.00080001</v>
      </c>
      <c r="AA507" s="125">
        <v>101126416.00570001</v>
      </c>
      <c r="AB507" s="125">
        <v>104433535.99510001</v>
      </c>
      <c r="AC507" s="125">
        <v>38166100.0022</v>
      </c>
      <c r="AD507" s="125">
        <v>43947634.002700001</v>
      </c>
      <c r="AE507" s="125">
        <v>39916052.996200003</v>
      </c>
      <c r="AF507" s="125">
        <v>41850572.004799999</v>
      </c>
      <c r="AG507" s="125">
        <v>91076848.001499996</v>
      </c>
      <c r="AH507" s="125">
        <v>125714259.0037</v>
      </c>
      <c r="AJ507" s="129"/>
    </row>
    <row r="508" spans="1:45" x14ac:dyDescent="0.25">
      <c r="A508" s="127">
        <v>2017</v>
      </c>
      <c r="B508" s="125" t="s">
        <v>628</v>
      </c>
      <c r="C508" s="125">
        <v>145586462.15549999</v>
      </c>
      <c r="D508" s="125">
        <v>79119020.711700007</v>
      </c>
      <c r="E508" s="125">
        <v>66467441.443800002</v>
      </c>
      <c r="F508" s="125">
        <v>20214865.028700002</v>
      </c>
      <c r="G508" s="125">
        <v>32615049.796999998</v>
      </c>
      <c r="H508" s="125">
        <v>29667289.066799998</v>
      </c>
      <c r="I508" s="125">
        <v>30359128.485399999</v>
      </c>
      <c r="J508" s="125">
        <v>32730129.777600002</v>
      </c>
      <c r="K508" s="125">
        <v>92641467.349199995</v>
      </c>
      <c r="L508" s="125"/>
      <c r="M508" s="130">
        <v>38.86497</v>
      </c>
      <c r="N508" s="130">
        <v>41.134860000000003</v>
      </c>
      <c r="O508" s="130">
        <v>36.163029999999999</v>
      </c>
      <c r="P508" s="130">
        <v>33.179310000000001</v>
      </c>
      <c r="Q508" s="130">
        <v>39.88899</v>
      </c>
      <c r="R508" s="130">
        <v>40.423050000000003</v>
      </c>
      <c r="S508" s="130">
        <v>40.884909999999998</v>
      </c>
      <c r="T508" s="130">
        <v>38.070270000000001</v>
      </c>
      <c r="U508" s="130">
        <v>40.386389999999999</v>
      </c>
      <c r="W508" s="123">
        <v>2017</v>
      </c>
      <c r="X508" s="123" t="s">
        <v>628</v>
      </c>
      <c r="Y508" s="125">
        <v>255151050.00341001</v>
      </c>
      <c r="Z508" s="125">
        <v>205627002.00670999</v>
      </c>
      <c r="AA508" s="125">
        <v>101162361.00120001</v>
      </c>
      <c r="AB508" s="125">
        <v>104464641.0055</v>
      </c>
      <c r="AC508" s="125">
        <v>38151917.992799997</v>
      </c>
      <c r="AD508" s="125">
        <v>43991059.004900001</v>
      </c>
      <c r="AE508" s="125">
        <v>39955351.015299998</v>
      </c>
      <c r="AF508" s="125">
        <v>41811429.000200003</v>
      </c>
      <c r="AG508" s="125">
        <v>91241292.990199998</v>
      </c>
      <c r="AH508" s="125">
        <v>125757839.0204</v>
      </c>
      <c r="AJ508" s="127"/>
      <c r="AK508" s="125"/>
      <c r="AL508" s="125"/>
      <c r="AM508" s="125"/>
      <c r="AN508" s="125"/>
      <c r="AO508" s="125"/>
      <c r="AP508" s="125"/>
      <c r="AQ508" s="125"/>
      <c r="AR508" s="125"/>
      <c r="AS508" s="125"/>
    </row>
    <row r="509" spans="1:45" x14ac:dyDescent="0.25">
      <c r="A509" s="127">
        <v>2017</v>
      </c>
      <c r="B509" s="125" t="s">
        <v>627</v>
      </c>
      <c r="C509" s="125">
        <v>145666686.551</v>
      </c>
      <c r="D509" s="125">
        <v>78672926.187700003</v>
      </c>
      <c r="E509" s="125">
        <v>66993760.363300003</v>
      </c>
      <c r="F509" s="125">
        <v>19458219.340799998</v>
      </c>
      <c r="G509" s="125">
        <v>32677503.724100001</v>
      </c>
      <c r="H509" s="125">
        <v>30177676.183600001</v>
      </c>
      <c r="I509" s="125">
        <v>30101172.650199998</v>
      </c>
      <c r="J509" s="125">
        <v>33252114.6523</v>
      </c>
      <c r="K509" s="125">
        <v>92956352.557899997</v>
      </c>
      <c r="L509" s="125"/>
      <c r="M509" s="130">
        <v>38.793039999999998</v>
      </c>
      <c r="N509" s="130">
        <v>40.995699999999999</v>
      </c>
      <c r="O509" s="130">
        <v>36.206389999999999</v>
      </c>
      <c r="P509" s="130">
        <v>32.803310000000003</v>
      </c>
      <c r="Q509" s="130">
        <v>39.764400000000002</v>
      </c>
      <c r="R509" s="130">
        <v>40.457680000000003</v>
      </c>
      <c r="S509" s="130">
        <v>40.724989999999998</v>
      </c>
      <c r="T509" s="130">
        <v>38.083880000000001</v>
      </c>
      <c r="U509" s="130">
        <v>40.300530000000002</v>
      </c>
      <c r="W509" s="123">
        <v>2017</v>
      </c>
      <c r="X509" s="123" t="s">
        <v>627</v>
      </c>
      <c r="Y509" s="125">
        <v>255356646.98879999</v>
      </c>
      <c r="Z509" s="125">
        <v>205664804.98269999</v>
      </c>
      <c r="AA509" s="125">
        <v>101184918.9973</v>
      </c>
      <c r="AB509" s="125">
        <v>104479885.98540001</v>
      </c>
      <c r="AC509" s="125">
        <v>38127648.997500002</v>
      </c>
      <c r="AD509" s="125">
        <v>44024467.989100002</v>
      </c>
      <c r="AE509" s="125">
        <v>40003965.998300001</v>
      </c>
      <c r="AF509" s="125">
        <v>41757408.996200003</v>
      </c>
      <c r="AG509" s="125">
        <v>91443155.007699996</v>
      </c>
      <c r="AH509" s="125">
        <v>125785842.98360001</v>
      </c>
      <c r="AJ509" s="127"/>
    </row>
    <row r="510" spans="1:45" x14ac:dyDescent="0.25">
      <c r="A510" s="127">
        <v>2017</v>
      </c>
      <c r="B510" s="125" t="s">
        <v>626</v>
      </c>
      <c r="C510" s="125">
        <v>149427073.46900001</v>
      </c>
      <c r="D510" s="125">
        <v>79682534.307099998</v>
      </c>
      <c r="E510" s="125">
        <v>69744539.161899999</v>
      </c>
      <c r="F510" s="125">
        <v>18799972.444899999</v>
      </c>
      <c r="G510" s="125">
        <v>33568820.604000002</v>
      </c>
      <c r="H510" s="125">
        <v>31260644.309599999</v>
      </c>
      <c r="I510" s="125">
        <v>31505002.113600001</v>
      </c>
      <c r="J510" s="125">
        <v>34292633.9969</v>
      </c>
      <c r="K510" s="125">
        <v>96334467.027199998</v>
      </c>
      <c r="M510" s="130">
        <v>38.726329999999997</v>
      </c>
      <c r="N510" s="130">
        <v>40.885489999999997</v>
      </c>
      <c r="O510" s="130">
        <v>36.259509999999999</v>
      </c>
      <c r="P510" s="130">
        <v>31.092310000000001</v>
      </c>
      <c r="Q510" s="130">
        <v>39.730319999999999</v>
      </c>
      <c r="R510" s="130">
        <v>40.739089999999997</v>
      </c>
      <c r="S510" s="130">
        <v>41.08276</v>
      </c>
      <c r="T510" s="130">
        <v>37.928989999999999</v>
      </c>
      <c r="U510" s="130">
        <v>40.499969999999998</v>
      </c>
      <c r="W510" s="123">
        <v>2017</v>
      </c>
      <c r="X510" s="123" t="s">
        <v>626</v>
      </c>
      <c r="Y510" s="125">
        <v>255562416.0115</v>
      </c>
      <c r="Z510" s="125">
        <v>205702706.99779999</v>
      </c>
      <c r="AA510" s="125">
        <v>101207549.005</v>
      </c>
      <c r="AB510" s="125">
        <v>104495157.9928</v>
      </c>
      <c r="AC510" s="125">
        <v>38103386.996100001</v>
      </c>
      <c r="AD510" s="125">
        <v>44057887.994099997</v>
      </c>
      <c r="AE510" s="125">
        <v>40052592.000600003</v>
      </c>
      <c r="AF510" s="125">
        <v>41703417.010200001</v>
      </c>
      <c r="AG510" s="125">
        <v>91645132.010499999</v>
      </c>
      <c r="AH510" s="125">
        <v>125813897.00489999</v>
      </c>
      <c r="AJ510" s="129"/>
    </row>
    <row r="511" spans="1:45" x14ac:dyDescent="0.25">
      <c r="A511" s="127">
        <v>2017</v>
      </c>
      <c r="B511" s="125" t="s">
        <v>625</v>
      </c>
      <c r="C511" s="125">
        <v>150430786.8396</v>
      </c>
      <c r="D511" s="125">
        <v>80112022.854900002</v>
      </c>
      <c r="E511" s="125">
        <v>70318763.984699994</v>
      </c>
      <c r="F511" s="125">
        <v>18714104.9144</v>
      </c>
      <c r="G511" s="125">
        <v>33766173.783600003</v>
      </c>
      <c r="H511" s="125">
        <v>31561062.055500001</v>
      </c>
      <c r="I511" s="125">
        <v>31845119.454999998</v>
      </c>
      <c r="J511" s="125">
        <v>34544326.631099999</v>
      </c>
      <c r="K511" s="125">
        <v>97172355.294100001</v>
      </c>
      <c r="M511" s="130">
        <v>38.740650000000002</v>
      </c>
      <c r="N511" s="130">
        <v>40.980759999999997</v>
      </c>
      <c r="O511" s="130">
        <v>36.188549999999999</v>
      </c>
      <c r="P511" s="130">
        <v>31.33304</v>
      </c>
      <c r="Q511" s="130">
        <v>39.740250000000003</v>
      </c>
      <c r="R511" s="130">
        <v>40.738509999999998</v>
      </c>
      <c r="S511" s="130">
        <v>41.007309999999997</v>
      </c>
      <c r="T511" s="130">
        <v>37.86168</v>
      </c>
      <c r="U511" s="130">
        <v>40.47972</v>
      </c>
      <c r="W511" s="123">
        <v>2017</v>
      </c>
      <c r="X511" s="123" t="s">
        <v>625</v>
      </c>
      <c r="Y511" s="125">
        <v>255766015.998</v>
      </c>
      <c r="Z511" s="125">
        <v>205738752.9982</v>
      </c>
      <c r="AA511" s="125">
        <v>101229208.99240001</v>
      </c>
      <c r="AB511" s="125">
        <v>104509544.00579999</v>
      </c>
      <c r="AC511" s="125">
        <v>38078716.001699999</v>
      </c>
      <c r="AD511" s="125">
        <v>44090873.988499999</v>
      </c>
      <c r="AE511" s="125">
        <v>40100838.997299999</v>
      </c>
      <c r="AF511" s="125">
        <v>41649081.007200003</v>
      </c>
      <c r="AG511" s="125">
        <v>91846506.003299996</v>
      </c>
      <c r="AH511" s="125">
        <v>125840793.993</v>
      </c>
      <c r="AJ511" s="129"/>
    </row>
    <row r="512" spans="1:45" x14ac:dyDescent="0.25">
      <c r="A512" s="127">
        <v>2017</v>
      </c>
      <c r="B512" s="125" t="s">
        <v>624</v>
      </c>
      <c r="C512" s="125">
        <v>150774574.05309999</v>
      </c>
      <c r="D512" s="125">
        <v>79818117.395699993</v>
      </c>
      <c r="E512" s="125">
        <v>70956456.657399997</v>
      </c>
      <c r="F512" s="125">
        <v>18349102.4146</v>
      </c>
      <c r="G512" s="125">
        <v>33970893.171599999</v>
      </c>
      <c r="H512" s="125">
        <v>31611307.124200001</v>
      </c>
      <c r="I512" s="125">
        <v>32049255.891899999</v>
      </c>
      <c r="J512" s="125">
        <v>34794015.450800002</v>
      </c>
      <c r="K512" s="125">
        <v>97631456.187700003</v>
      </c>
      <c r="M512" s="130">
        <v>38.594540000000002</v>
      </c>
      <c r="N512" s="130">
        <v>40.788420000000002</v>
      </c>
      <c r="O512" s="130">
        <v>36.12668</v>
      </c>
      <c r="P512" s="130">
        <v>31.205819999999999</v>
      </c>
      <c r="Q512" s="130">
        <v>39.50318</v>
      </c>
      <c r="R512" s="130">
        <v>40.706829999999997</v>
      </c>
      <c r="S512" s="130">
        <v>40.781779999999998</v>
      </c>
      <c r="T512" s="130">
        <v>37.670169999999999</v>
      </c>
      <c r="U512" s="130">
        <v>40.312629999999999</v>
      </c>
      <c r="W512" s="123">
        <v>2017</v>
      </c>
      <c r="X512" s="123" t="s">
        <v>624</v>
      </c>
      <c r="Y512" s="125">
        <v>255948852.0036</v>
      </c>
      <c r="Z512" s="125">
        <v>205777935.0063</v>
      </c>
      <c r="AA512" s="125">
        <v>101252179.00920001</v>
      </c>
      <c r="AB512" s="125">
        <v>104525755.9971</v>
      </c>
      <c r="AC512" s="125">
        <v>38059964.9969</v>
      </c>
      <c r="AD512" s="125">
        <v>44129838.0035</v>
      </c>
      <c r="AE512" s="125">
        <v>40131568.001800001</v>
      </c>
      <c r="AF512" s="125">
        <v>41601554.000399999</v>
      </c>
      <c r="AG512" s="125">
        <v>92025927.001000002</v>
      </c>
      <c r="AH512" s="125">
        <v>125862960.00570001</v>
      </c>
      <c r="AJ512" s="129"/>
    </row>
    <row r="513" spans="1:58" x14ac:dyDescent="0.25">
      <c r="A513" s="127">
        <v>2017</v>
      </c>
      <c r="B513" s="125" t="s">
        <v>623</v>
      </c>
      <c r="C513" s="125">
        <v>150156357.2712</v>
      </c>
      <c r="D513" s="125">
        <v>79726694.646400005</v>
      </c>
      <c r="E513" s="125">
        <v>70429662.624799997</v>
      </c>
      <c r="F513" s="125">
        <v>18310025.917199999</v>
      </c>
      <c r="G513" s="125">
        <v>33736545.286799997</v>
      </c>
      <c r="H513" s="125">
        <v>31599166.7148</v>
      </c>
      <c r="I513" s="125">
        <v>32014485.813900001</v>
      </c>
      <c r="J513" s="125">
        <v>34496133.538500004</v>
      </c>
      <c r="K513" s="125">
        <v>97350197.815500006</v>
      </c>
      <c r="M513" s="130">
        <v>38.921410000000002</v>
      </c>
      <c r="N513" s="130">
        <v>40.996319999999997</v>
      </c>
      <c r="O513" s="130">
        <v>36.572609999999997</v>
      </c>
      <c r="P513" s="130">
        <v>31.650870000000001</v>
      </c>
      <c r="Q513" s="130">
        <v>39.981749999999998</v>
      </c>
      <c r="R513" s="130">
        <v>40.869459999999997</v>
      </c>
      <c r="S513" s="130">
        <v>41.062829999999998</v>
      </c>
      <c r="T513" s="130">
        <v>37.971690000000002</v>
      </c>
      <c r="U513" s="130">
        <v>40.625419999999998</v>
      </c>
      <c r="W513" s="123">
        <v>2017</v>
      </c>
      <c r="X513" s="123" t="s">
        <v>623</v>
      </c>
      <c r="Y513" s="125">
        <v>256109288.9919</v>
      </c>
      <c r="Z513" s="125">
        <v>205798858.99149999</v>
      </c>
      <c r="AA513" s="125">
        <v>101265722.991</v>
      </c>
      <c r="AB513" s="125">
        <v>104533136.00049999</v>
      </c>
      <c r="AC513" s="125">
        <v>38037642.001100004</v>
      </c>
      <c r="AD513" s="125">
        <v>44164783.9947</v>
      </c>
      <c r="AE513" s="125">
        <v>40158711.004100002</v>
      </c>
      <c r="AF513" s="125">
        <v>41550432.991800003</v>
      </c>
      <c r="AG513" s="125">
        <v>92197719.000200003</v>
      </c>
      <c r="AH513" s="125">
        <v>125873927.9906</v>
      </c>
      <c r="AJ513" s="129"/>
    </row>
    <row r="514" spans="1:58" x14ac:dyDescent="0.25">
      <c r="AJ514" s="129"/>
      <c r="AV514" s="125"/>
      <c r="AW514" s="125"/>
      <c r="AX514" s="125"/>
      <c r="AY514" s="125"/>
      <c r="AZ514" s="125"/>
      <c r="BA514" s="125"/>
      <c r="BB514" s="125"/>
      <c r="BC514" s="125"/>
      <c r="BD514" s="125"/>
      <c r="BE514" s="125"/>
      <c r="BF514" s="125"/>
    </row>
    <row r="515" spans="1:58" x14ac:dyDescent="0.25">
      <c r="AJ515" s="129"/>
    </row>
    <row r="516" spans="1:58" x14ac:dyDescent="0.25">
      <c r="AJ516" s="129"/>
    </row>
    <row r="517" spans="1:58" x14ac:dyDescent="0.25">
      <c r="AJ517" s="129"/>
      <c r="AV517" s="125"/>
      <c r="AW517" s="125"/>
      <c r="AX517" s="125"/>
      <c r="AY517" s="125"/>
      <c r="AZ517" s="125"/>
      <c r="BA517" s="125"/>
      <c r="BB517" s="125"/>
      <c r="BC517" s="125"/>
      <c r="BD517" s="125"/>
      <c r="BE517" s="125"/>
      <c r="BF517" s="125"/>
    </row>
    <row r="518" spans="1:58" x14ac:dyDescent="0.25">
      <c r="AJ518" s="129"/>
    </row>
    <row r="519" spans="1:58" x14ac:dyDescent="0.25">
      <c r="AJ519" s="129"/>
    </row>
    <row r="520" spans="1:58" x14ac:dyDescent="0.25">
      <c r="AJ520" s="129"/>
      <c r="AV520" s="125"/>
      <c r="AW520" s="125"/>
      <c r="AX520" s="125"/>
      <c r="AY520" s="125"/>
      <c r="AZ520" s="125"/>
      <c r="BA520" s="125"/>
      <c r="BB520" s="125"/>
      <c r="BC520" s="125"/>
      <c r="BD520" s="125"/>
      <c r="BE520" s="125"/>
      <c r="BF520" s="125"/>
    </row>
    <row r="521" spans="1:58" x14ac:dyDescent="0.25">
      <c r="AJ521" s="129"/>
    </row>
    <row r="522" spans="1:58" x14ac:dyDescent="0.25">
      <c r="AJ522" s="129"/>
    </row>
    <row r="523" spans="1:58" x14ac:dyDescent="0.25">
      <c r="AJ523" s="129"/>
      <c r="AV523" s="125"/>
      <c r="AW523" s="125"/>
      <c r="AX523" s="125"/>
      <c r="AY523" s="125"/>
      <c r="AZ523" s="125"/>
      <c r="BA523" s="125"/>
      <c r="BB523" s="125"/>
      <c r="BC523" s="125"/>
      <c r="BD523" s="125"/>
      <c r="BE523" s="125"/>
      <c r="BF523" s="125"/>
    </row>
    <row r="524" spans="1:58" x14ac:dyDescent="0.25">
      <c r="AJ524" s="129"/>
    </row>
    <row r="525" spans="1:58" x14ac:dyDescent="0.25">
      <c r="AJ525" s="129"/>
    </row>
    <row r="526" spans="1:58" x14ac:dyDescent="0.25">
      <c r="AJ526" s="129"/>
      <c r="AV526" s="125"/>
      <c r="AW526" s="125"/>
      <c r="AX526" s="125"/>
      <c r="AY526" s="125"/>
      <c r="AZ526" s="125"/>
      <c r="BA526" s="125"/>
      <c r="BB526" s="125"/>
      <c r="BC526" s="125"/>
      <c r="BD526" s="125"/>
      <c r="BE526" s="125"/>
      <c r="BF526" s="125"/>
    </row>
    <row r="527" spans="1:58" x14ac:dyDescent="0.25">
      <c r="AJ527" s="129"/>
    </row>
    <row r="528" spans="1:58" x14ac:dyDescent="0.25">
      <c r="AJ528" s="129"/>
    </row>
    <row r="529" spans="36:58" x14ac:dyDescent="0.25">
      <c r="AJ529" s="129"/>
      <c r="AV529" s="125"/>
      <c r="AW529" s="125"/>
      <c r="AX529" s="125"/>
      <c r="AY529" s="125"/>
      <c r="AZ529" s="125"/>
      <c r="BA529" s="125"/>
      <c r="BB529" s="125"/>
      <c r="BC529" s="125"/>
      <c r="BD529" s="125"/>
      <c r="BE529" s="125"/>
      <c r="BF529" s="125"/>
    </row>
    <row r="530" spans="36:58" x14ac:dyDescent="0.25">
      <c r="AJ530" s="129"/>
    </row>
    <row r="531" spans="36:58" x14ac:dyDescent="0.25">
      <c r="AJ531" s="129"/>
    </row>
    <row r="532" spans="36:58" x14ac:dyDescent="0.25">
      <c r="AJ532" s="129"/>
      <c r="AV532" s="125"/>
      <c r="AW532" s="125"/>
      <c r="AX532" s="125"/>
      <c r="AY532" s="125"/>
      <c r="AZ532" s="125"/>
      <c r="BA532" s="125"/>
      <c r="BB532" s="125"/>
      <c r="BC532" s="125"/>
      <c r="BD532" s="125"/>
      <c r="BE532" s="125"/>
      <c r="BF532" s="125"/>
    </row>
    <row r="533" spans="36:58" x14ac:dyDescent="0.25">
      <c r="AJ533" s="129"/>
    </row>
    <row r="534" spans="36:58" x14ac:dyDescent="0.25">
      <c r="AJ534" s="129"/>
    </row>
    <row r="535" spans="36:58" x14ac:dyDescent="0.25">
      <c r="AJ535" s="129"/>
      <c r="AV535" s="125"/>
      <c r="AW535" s="125"/>
      <c r="AX535" s="125"/>
      <c r="AY535" s="125"/>
      <c r="AZ535" s="125"/>
      <c r="BA535" s="125"/>
      <c r="BB535" s="125"/>
      <c r="BC535" s="125"/>
      <c r="BD535" s="125"/>
      <c r="BE535" s="125"/>
      <c r="BF535" s="125"/>
    </row>
    <row r="536" spans="36:58" x14ac:dyDescent="0.25">
      <c r="AJ536" s="129"/>
    </row>
    <row r="537" spans="36:58" x14ac:dyDescent="0.25">
      <c r="AJ537" s="129"/>
    </row>
    <row r="538" spans="36:58" x14ac:dyDescent="0.25">
      <c r="AJ538" s="129"/>
      <c r="AV538" s="125"/>
      <c r="AW538" s="125"/>
      <c r="AX538" s="125"/>
      <c r="AY538" s="125"/>
      <c r="AZ538" s="125"/>
      <c r="BA538" s="125"/>
      <c r="BB538" s="125"/>
      <c r="BC538" s="125"/>
      <c r="BD538" s="125"/>
      <c r="BE538" s="125"/>
      <c r="BF538" s="125"/>
    </row>
    <row r="539" spans="36:58" x14ac:dyDescent="0.25">
      <c r="AJ539" s="129"/>
    </row>
    <row r="540" spans="36:58" x14ac:dyDescent="0.25">
      <c r="AJ540" s="129"/>
    </row>
    <row r="541" spans="36:58" x14ac:dyDescent="0.25">
      <c r="AJ541" s="129"/>
      <c r="AV541" s="125"/>
      <c r="AW541" s="125"/>
      <c r="AX541" s="125"/>
      <c r="AY541" s="125"/>
      <c r="AZ541" s="125"/>
      <c r="BA541" s="125"/>
      <c r="BB541" s="125"/>
      <c r="BC541" s="125"/>
      <c r="BD541" s="125"/>
      <c r="BE541" s="125"/>
      <c r="BF541" s="125"/>
    </row>
    <row r="542" spans="36:58" x14ac:dyDescent="0.25">
      <c r="AJ542" s="129"/>
    </row>
    <row r="543" spans="36:58" x14ac:dyDescent="0.25">
      <c r="AJ543" s="129"/>
    </row>
    <row r="544" spans="36:58" x14ac:dyDescent="0.25">
      <c r="AJ544" s="129"/>
      <c r="AV544" s="125"/>
      <c r="AW544" s="125"/>
      <c r="AX544" s="125"/>
      <c r="AY544" s="125"/>
      <c r="AZ544" s="125"/>
      <c r="BA544" s="125"/>
      <c r="BB544" s="125"/>
      <c r="BC544" s="125"/>
      <c r="BD544" s="125"/>
      <c r="BE544" s="125"/>
      <c r="BF544" s="125"/>
    </row>
    <row r="545" spans="36:58" x14ac:dyDescent="0.25">
      <c r="AJ545" s="129"/>
    </row>
    <row r="546" spans="36:58" x14ac:dyDescent="0.25">
      <c r="AJ546" s="129"/>
    </row>
    <row r="547" spans="36:58" x14ac:dyDescent="0.25">
      <c r="AJ547" s="129"/>
      <c r="AV547" s="125"/>
      <c r="AW547" s="125"/>
      <c r="AX547" s="125"/>
      <c r="AY547" s="125"/>
      <c r="AZ547" s="125"/>
      <c r="BA547" s="125"/>
      <c r="BB547" s="125"/>
      <c r="BC547" s="125"/>
      <c r="BD547" s="125"/>
      <c r="BE547" s="125"/>
      <c r="BF547" s="125"/>
    </row>
    <row r="548" spans="36:58" x14ac:dyDescent="0.25">
      <c r="AJ548" s="129"/>
    </row>
    <row r="549" spans="36:58" x14ac:dyDescent="0.25">
      <c r="AJ549" s="129"/>
    </row>
    <row r="550" spans="36:58" x14ac:dyDescent="0.25">
      <c r="AJ550" s="129"/>
      <c r="AV550" s="125"/>
      <c r="AW550" s="125"/>
      <c r="AX550" s="125"/>
      <c r="AY550" s="125"/>
      <c r="AZ550" s="125"/>
      <c r="BA550" s="125"/>
      <c r="BB550" s="125"/>
      <c r="BC550" s="125"/>
      <c r="BD550" s="125"/>
      <c r="BE550" s="125"/>
      <c r="BF550" s="125"/>
    </row>
    <row r="551" spans="36:58" x14ac:dyDescent="0.25">
      <c r="AJ551" s="129"/>
    </row>
    <row r="552" spans="36:58" x14ac:dyDescent="0.25">
      <c r="AJ552" s="129"/>
    </row>
    <row r="553" spans="36:58" x14ac:dyDescent="0.25">
      <c r="AJ553" s="129"/>
      <c r="AV553" s="125"/>
      <c r="AW553" s="125"/>
      <c r="AX553" s="125"/>
      <c r="AY553" s="125"/>
      <c r="AZ553" s="125"/>
      <c r="BA553" s="125"/>
      <c r="BB553" s="125"/>
      <c r="BC553" s="125"/>
      <c r="BD553" s="125"/>
      <c r="BE553" s="125"/>
      <c r="BF553" s="125"/>
    </row>
    <row r="554" spans="36:58" x14ac:dyDescent="0.25">
      <c r="AJ554" s="129"/>
    </row>
    <row r="555" spans="36:58" x14ac:dyDescent="0.25">
      <c r="AJ555" s="129"/>
    </row>
    <row r="556" spans="36:58" x14ac:dyDescent="0.25">
      <c r="AJ556" s="129"/>
      <c r="AV556" s="125"/>
      <c r="AW556" s="125"/>
      <c r="AX556" s="125"/>
      <c r="AY556" s="125"/>
      <c r="AZ556" s="125"/>
      <c r="BA556" s="125"/>
      <c r="BB556" s="125"/>
      <c r="BC556" s="125"/>
      <c r="BD556" s="125"/>
      <c r="BE556" s="125"/>
      <c r="BF556" s="125"/>
    </row>
    <row r="557" spans="36:58" x14ac:dyDescent="0.25">
      <c r="AJ557" s="129"/>
    </row>
    <row r="558" spans="36:58" x14ac:dyDescent="0.25">
      <c r="AJ558" s="129"/>
    </row>
    <row r="559" spans="36:58" x14ac:dyDescent="0.25">
      <c r="AJ559" s="129"/>
      <c r="AV559" s="125"/>
      <c r="AW559" s="125"/>
      <c r="AX559" s="125"/>
      <c r="AY559" s="125"/>
      <c r="AZ559" s="125"/>
      <c r="BA559" s="125"/>
      <c r="BB559" s="125"/>
      <c r="BC559" s="125"/>
      <c r="BD559" s="125"/>
      <c r="BE559" s="125"/>
      <c r="BF559" s="125"/>
    </row>
    <row r="560" spans="36:58" x14ac:dyDescent="0.25">
      <c r="AJ560" s="129"/>
    </row>
    <row r="561" spans="36:58" x14ac:dyDescent="0.25">
      <c r="AJ561" s="129"/>
    </row>
    <row r="562" spans="36:58" x14ac:dyDescent="0.25">
      <c r="AJ562" s="129"/>
      <c r="AV562" s="125"/>
      <c r="AW562" s="125"/>
      <c r="AX562" s="125"/>
      <c r="AY562" s="125"/>
      <c r="AZ562" s="125"/>
      <c r="BA562" s="125"/>
      <c r="BB562" s="125"/>
      <c r="BC562" s="125"/>
      <c r="BD562" s="125"/>
      <c r="BE562" s="125"/>
      <c r="BF562" s="125"/>
    </row>
    <row r="563" spans="36:58" x14ac:dyDescent="0.25">
      <c r="AJ563" s="129"/>
    </row>
    <row r="564" spans="36:58" x14ac:dyDescent="0.25">
      <c r="AJ564" s="129"/>
    </row>
    <row r="565" spans="36:58" x14ac:dyDescent="0.25">
      <c r="AJ565" s="129"/>
      <c r="AV565" s="125"/>
      <c r="AW565" s="125"/>
      <c r="AX565" s="125"/>
      <c r="AY565" s="125"/>
      <c r="AZ565" s="125"/>
      <c r="BA565" s="125"/>
      <c r="BB565" s="125"/>
      <c r="BC565" s="125"/>
      <c r="BD565" s="125"/>
      <c r="BE565" s="125"/>
      <c r="BF565" s="125"/>
    </row>
    <row r="566" spans="36:58" x14ac:dyDescent="0.25">
      <c r="AJ566" s="129"/>
    </row>
    <row r="567" spans="36:58" x14ac:dyDescent="0.25">
      <c r="AJ567" s="129"/>
    </row>
    <row r="568" spans="36:58" x14ac:dyDescent="0.25">
      <c r="AJ568" s="129"/>
      <c r="AV568" s="125"/>
      <c r="AW568" s="125"/>
      <c r="AX568" s="125"/>
      <c r="AY568" s="125"/>
      <c r="AZ568" s="125"/>
      <c r="BA568" s="125"/>
      <c r="BB568" s="125"/>
      <c r="BC568" s="125"/>
      <c r="BD568" s="125"/>
      <c r="BE568" s="125"/>
      <c r="BF568" s="125"/>
    </row>
    <row r="569" spans="36:58" x14ac:dyDescent="0.25">
      <c r="AJ569" s="129"/>
    </row>
    <row r="570" spans="36:58" x14ac:dyDescent="0.25">
      <c r="AJ570" s="129"/>
    </row>
    <row r="571" spans="36:58" x14ac:dyDescent="0.25">
      <c r="AJ571" s="129"/>
      <c r="AV571" s="125"/>
      <c r="AW571" s="125"/>
      <c r="AX571" s="125"/>
      <c r="AY571" s="125"/>
      <c r="AZ571" s="125"/>
      <c r="BA571" s="125"/>
      <c r="BB571" s="125"/>
      <c r="BC571" s="125"/>
      <c r="BD571" s="125"/>
      <c r="BE571" s="125"/>
      <c r="BF571" s="125"/>
    </row>
    <row r="572" spans="36:58" x14ac:dyDescent="0.25">
      <c r="AJ572" s="129"/>
    </row>
    <row r="573" spans="36:58" x14ac:dyDescent="0.25">
      <c r="AJ573" s="129"/>
    </row>
    <row r="574" spans="36:58" x14ac:dyDescent="0.25">
      <c r="AJ574" s="129"/>
      <c r="AV574" s="125"/>
      <c r="AW574" s="125"/>
      <c r="AX574" s="125"/>
      <c r="AY574" s="125"/>
      <c r="AZ574" s="125"/>
      <c r="BA574" s="125"/>
      <c r="BB574" s="125"/>
      <c r="BC574" s="125"/>
      <c r="BD574" s="125"/>
      <c r="BE574" s="125"/>
      <c r="BF574" s="125"/>
    </row>
    <row r="575" spans="36:58" x14ac:dyDescent="0.25">
      <c r="AJ575" s="129"/>
    </row>
    <row r="576" spans="36:58" x14ac:dyDescent="0.25">
      <c r="AJ576" s="129"/>
    </row>
    <row r="577" spans="36:58" x14ac:dyDescent="0.25">
      <c r="AJ577" s="129"/>
      <c r="AV577" s="125"/>
      <c r="AW577" s="125"/>
      <c r="AX577" s="125"/>
      <c r="AY577" s="125"/>
      <c r="AZ577" s="125"/>
      <c r="BA577" s="125"/>
      <c r="BB577" s="125"/>
      <c r="BC577" s="125"/>
      <c r="BD577" s="125"/>
      <c r="BE577" s="125"/>
      <c r="BF577" s="125"/>
    </row>
    <row r="578" spans="36:58" x14ac:dyDescent="0.25">
      <c r="AJ578" s="129"/>
    </row>
    <row r="579" spans="36:58" x14ac:dyDescent="0.25">
      <c r="AJ579" s="129"/>
    </row>
    <row r="580" spans="36:58" x14ac:dyDescent="0.25">
      <c r="AJ580" s="129"/>
      <c r="AV580" s="125"/>
      <c r="AW580" s="125"/>
      <c r="AX580" s="125"/>
      <c r="AY580" s="125"/>
      <c r="AZ580" s="125"/>
      <c r="BA580" s="125"/>
      <c r="BB580" s="125"/>
      <c r="BC580" s="125"/>
      <c r="BD580" s="125"/>
      <c r="BE580" s="125"/>
      <c r="BF580" s="125"/>
    </row>
    <row r="581" spans="36:58" x14ac:dyDescent="0.25">
      <c r="AJ581" s="129"/>
    </row>
    <row r="582" spans="36:58" x14ac:dyDescent="0.25">
      <c r="AJ582" s="129"/>
    </row>
    <row r="583" spans="36:58" x14ac:dyDescent="0.25">
      <c r="AJ583" s="129"/>
      <c r="AV583" s="125"/>
      <c r="AW583" s="125"/>
      <c r="AX583" s="125"/>
      <c r="AY583" s="125"/>
      <c r="AZ583" s="125"/>
      <c r="BA583" s="125"/>
      <c r="BB583" s="125"/>
      <c r="BC583" s="125"/>
      <c r="BD583" s="125"/>
      <c r="BE583" s="125"/>
      <c r="BF583" s="125"/>
    </row>
    <row r="584" spans="36:58" x14ac:dyDescent="0.25">
      <c r="AJ584" s="129"/>
    </row>
    <row r="585" spans="36:58" x14ac:dyDescent="0.25">
      <c r="AJ585" s="129"/>
    </row>
    <row r="586" spans="36:58" x14ac:dyDescent="0.25">
      <c r="AJ586" s="129"/>
      <c r="AV586" s="125"/>
      <c r="AW586" s="125"/>
      <c r="AX586" s="125"/>
      <c r="AY586" s="125"/>
      <c r="AZ586" s="125"/>
      <c r="BA586" s="125"/>
      <c r="BB586" s="125"/>
      <c r="BC586" s="125"/>
      <c r="BD586" s="125"/>
      <c r="BE586" s="125"/>
      <c r="BF586" s="125"/>
    </row>
    <row r="587" spans="36:58" x14ac:dyDescent="0.25">
      <c r="AJ587" s="129"/>
    </row>
    <row r="588" spans="36:58" x14ac:dyDescent="0.25">
      <c r="AJ588" s="129"/>
    </row>
    <row r="589" spans="36:58" x14ac:dyDescent="0.25">
      <c r="AJ589" s="129"/>
      <c r="AV589" s="125"/>
      <c r="AW589" s="125"/>
      <c r="AX589" s="125"/>
      <c r="AY589" s="125"/>
      <c r="AZ589" s="125"/>
      <c r="BA589" s="125"/>
      <c r="BB589" s="125"/>
      <c r="BC589" s="125"/>
      <c r="BD589" s="125"/>
      <c r="BE589" s="125"/>
      <c r="BF589" s="125"/>
    </row>
    <row r="590" spans="36:58" x14ac:dyDescent="0.25">
      <c r="AJ590" s="129"/>
    </row>
    <row r="591" spans="36:58" x14ac:dyDescent="0.25">
      <c r="AJ591" s="129"/>
    </row>
    <row r="592" spans="36:58" x14ac:dyDescent="0.25">
      <c r="AJ592" s="129"/>
      <c r="AV592" s="125"/>
      <c r="AW592" s="125"/>
      <c r="AX592" s="125"/>
      <c r="AY592" s="125"/>
      <c r="AZ592" s="125"/>
      <c r="BA592" s="125"/>
      <c r="BB592" s="125"/>
      <c r="BC592" s="125"/>
      <c r="BD592" s="125"/>
      <c r="BE592" s="125"/>
      <c r="BF592" s="125"/>
    </row>
    <row r="593" spans="36:58" x14ac:dyDescent="0.25">
      <c r="AJ593" s="129"/>
    </row>
    <row r="594" spans="36:58" x14ac:dyDescent="0.25">
      <c r="AJ594" s="129"/>
    </row>
    <row r="595" spans="36:58" x14ac:dyDescent="0.25">
      <c r="AJ595" s="129"/>
      <c r="AV595" s="125"/>
      <c r="AW595" s="125"/>
      <c r="AX595" s="125"/>
      <c r="AY595" s="125"/>
      <c r="AZ595" s="125"/>
      <c r="BA595" s="125"/>
      <c r="BB595" s="125"/>
      <c r="BC595" s="125"/>
      <c r="BD595" s="125"/>
      <c r="BE595" s="125"/>
      <c r="BF595" s="125"/>
    </row>
    <row r="596" spans="36:58" x14ac:dyDescent="0.25">
      <c r="AJ596" s="129"/>
    </row>
    <row r="597" spans="36:58" x14ac:dyDescent="0.25">
      <c r="AJ597" s="129"/>
    </row>
    <row r="598" spans="36:58" x14ac:dyDescent="0.25">
      <c r="AJ598" s="129"/>
      <c r="AV598" s="125"/>
      <c r="AW598" s="125"/>
      <c r="AX598" s="125"/>
      <c r="AY598" s="125"/>
      <c r="AZ598" s="125"/>
      <c r="BA598" s="125"/>
      <c r="BB598" s="125"/>
      <c r="BC598" s="125"/>
      <c r="BD598" s="125"/>
      <c r="BE598" s="125"/>
      <c r="BF598" s="125"/>
    </row>
    <row r="599" spans="36:58" x14ac:dyDescent="0.25">
      <c r="AJ599" s="129"/>
    </row>
    <row r="600" spans="36:58" x14ac:dyDescent="0.25">
      <c r="AJ600" s="129"/>
    </row>
    <row r="601" spans="36:58" x14ac:dyDescent="0.25">
      <c r="AJ601" s="129"/>
      <c r="AV601" s="125"/>
      <c r="AW601" s="125"/>
      <c r="AX601" s="125"/>
      <c r="AY601" s="125"/>
      <c r="AZ601" s="125"/>
      <c r="BA601" s="125"/>
      <c r="BB601" s="125"/>
      <c r="BC601" s="125"/>
      <c r="BD601" s="125"/>
      <c r="BE601" s="125"/>
      <c r="BF601" s="125"/>
    </row>
    <row r="602" spans="36:58" x14ac:dyDescent="0.25">
      <c r="AJ602" s="129"/>
    </row>
    <row r="603" spans="36:58" x14ac:dyDescent="0.25">
      <c r="AJ603" s="129"/>
    </row>
    <row r="604" spans="36:58" x14ac:dyDescent="0.25">
      <c r="AJ604" s="129"/>
      <c r="AV604" s="125"/>
      <c r="AW604" s="125"/>
      <c r="AX604" s="125"/>
      <c r="AY604" s="125"/>
      <c r="AZ604" s="125"/>
      <c r="BA604" s="125"/>
      <c r="BB604" s="125"/>
      <c r="BC604" s="125"/>
      <c r="BD604" s="125"/>
      <c r="BE604" s="125"/>
      <c r="BF604" s="125"/>
    </row>
    <row r="605" spans="36:58" x14ac:dyDescent="0.25">
      <c r="AJ605" s="129"/>
    </row>
    <row r="606" spans="36:58" x14ac:dyDescent="0.25">
      <c r="AJ606" s="129"/>
    </row>
    <row r="607" spans="36:58" x14ac:dyDescent="0.25">
      <c r="AJ607" s="129"/>
      <c r="AV607" s="125"/>
      <c r="AW607" s="125"/>
      <c r="AX607" s="125"/>
      <c r="AY607" s="125"/>
      <c r="AZ607" s="125"/>
      <c r="BA607" s="125"/>
      <c r="BB607" s="125"/>
      <c r="BC607" s="125"/>
      <c r="BD607" s="125"/>
      <c r="BE607" s="125"/>
      <c r="BF607" s="125"/>
    </row>
    <row r="608" spans="36:58" x14ac:dyDescent="0.25">
      <c r="AJ608" s="129"/>
    </row>
    <row r="609" spans="36:58" x14ac:dyDescent="0.25">
      <c r="AJ609" s="129"/>
    </row>
    <row r="610" spans="36:58" x14ac:dyDescent="0.25">
      <c r="AJ610" s="129"/>
      <c r="AV610" s="125"/>
      <c r="AW610" s="125"/>
      <c r="AX610" s="125"/>
      <c r="AY610" s="125"/>
      <c r="AZ610" s="125"/>
      <c r="BA610" s="125"/>
      <c r="BB610" s="125"/>
      <c r="BC610" s="125"/>
      <c r="BD610" s="125"/>
      <c r="BE610" s="125"/>
      <c r="BF610" s="125"/>
    </row>
    <row r="611" spans="36:58" x14ac:dyDescent="0.25">
      <c r="AJ611" s="129"/>
    </row>
    <row r="612" spans="36:58" x14ac:dyDescent="0.25">
      <c r="AJ612" s="129"/>
    </row>
    <row r="613" spans="36:58" x14ac:dyDescent="0.25">
      <c r="AJ613" s="129"/>
      <c r="AV613" s="125"/>
      <c r="AW613" s="125"/>
      <c r="AX613" s="125"/>
      <c r="AY613" s="125"/>
      <c r="AZ613" s="125"/>
      <c r="BA613" s="125"/>
      <c r="BB613" s="125"/>
      <c r="BC613" s="125"/>
      <c r="BD613" s="125"/>
      <c r="BE613" s="125"/>
      <c r="BF613" s="125"/>
    </row>
    <row r="614" spans="36:58" x14ac:dyDescent="0.25">
      <c r="AJ614" s="129"/>
    </row>
    <row r="615" spans="36:58" x14ac:dyDescent="0.25">
      <c r="AJ615" s="129"/>
    </row>
    <row r="616" spans="36:58" x14ac:dyDescent="0.25">
      <c r="AJ616" s="129"/>
    </row>
    <row r="617" spans="36:58" x14ac:dyDescent="0.25">
      <c r="AJ617" s="129"/>
    </row>
    <row r="618" spans="36:58" x14ac:dyDescent="0.25">
      <c r="AJ618" s="129"/>
    </row>
    <row r="619" spans="36:58" x14ac:dyDescent="0.25">
      <c r="AJ619" s="129"/>
    </row>
    <row r="620" spans="36:58" x14ac:dyDescent="0.25">
      <c r="AJ620" s="129"/>
    </row>
    <row r="621" spans="36:58" x14ac:dyDescent="0.25">
      <c r="AJ621" s="129"/>
    </row>
    <row r="622" spans="36:58" x14ac:dyDescent="0.25">
      <c r="AJ622" s="129"/>
    </row>
    <row r="623" spans="36:58" x14ac:dyDescent="0.25">
      <c r="AJ623" s="129"/>
    </row>
    <row r="624" spans="36:58" x14ac:dyDescent="0.25">
      <c r="AJ624" s="129"/>
    </row>
    <row r="625" spans="36:36" x14ac:dyDescent="0.25">
      <c r="AJ625" s="129"/>
    </row>
    <row r="626" spans="36:36" x14ac:dyDescent="0.25">
      <c r="AJ626" s="129"/>
    </row>
    <row r="627" spans="36:36" x14ac:dyDescent="0.25">
      <c r="AJ627" s="129"/>
    </row>
    <row r="628" spans="36:36" x14ac:dyDescent="0.25">
      <c r="AJ628" s="129"/>
    </row>
    <row r="629" spans="36:36" x14ac:dyDescent="0.25">
      <c r="AJ629" s="129"/>
    </row>
    <row r="630" spans="36:36" x14ac:dyDescent="0.25">
      <c r="AJ630" s="129"/>
    </row>
    <row r="631" spans="36:36" x14ac:dyDescent="0.25">
      <c r="AJ631" s="129"/>
    </row>
    <row r="632" spans="36:36" x14ac:dyDescent="0.25">
      <c r="AJ632" s="129"/>
    </row>
    <row r="633" spans="36:36" x14ac:dyDescent="0.25">
      <c r="AJ633" s="129"/>
    </row>
    <row r="634" spans="36:36" x14ac:dyDescent="0.25">
      <c r="AJ634" s="129"/>
    </row>
    <row r="635" spans="36:36" x14ac:dyDescent="0.25">
      <c r="AJ635" s="129"/>
    </row>
    <row r="636" spans="36:36" x14ac:dyDescent="0.25">
      <c r="AJ636" s="129"/>
    </row>
    <row r="637" spans="36:36" x14ac:dyDescent="0.25">
      <c r="AJ637" s="129"/>
    </row>
    <row r="638" spans="36:36" x14ac:dyDescent="0.25">
      <c r="AJ638" s="129"/>
    </row>
    <row r="639" spans="36:36" x14ac:dyDescent="0.25">
      <c r="AJ639" s="129"/>
    </row>
    <row r="640" spans="36:36" x14ac:dyDescent="0.25">
      <c r="AJ640" s="129"/>
    </row>
    <row r="641" spans="36:36" x14ac:dyDescent="0.25">
      <c r="AJ641" s="129"/>
    </row>
    <row r="642" spans="36:36" x14ac:dyDescent="0.25">
      <c r="AJ642" s="129"/>
    </row>
    <row r="643" spans="36:36" x14ac:dyDescent="0.25">
      <c r="AJ643" s="129"/>
    </row>
    <row r="644" spans="36:36" x14ac:dyDescent="0.25">
      <c r="AJ644" s="129"/>
    </row>
    <row r="645" spans="36:36" x14ac:dyDescent="0.25">
      <c r="AJ645" s="129"/>
    </row>
    <row r="646" spans="36:36" x14ac:dyDescent="0.25">
      <c r="AJ646" s="129"/>
    </row>
    <row r="647" spans="36:36" x14ac:dyDescent="0.25">
      <c r="AJ647" s="129"/>
    </row>
    <row r="648" spans="36:36" x14ac:dyDescent="0.25">
      <c r="AJ648" s="129"/>
    </row>
    <row r="649" spans="36:36" x14ac:dyDescent="0.25">
      <c r="AJ649" s="129"/>
    </row>
    <row r="650" spans="36:36" x14ac:dyDescent="0.25">
      <c r="AJ650" s="129"/>
    </row>
    <row r="651" spans="36:36" x14ac:dyDescent="0.25">
      <c r="AJ651" s="129"/>
    </row>
    <row r="652" spans="36:36" x14ac:dyDescent="0.25">
      <c r="AJ652" s="129"/>
    </row>
    <row r="653" spans="36:36" x14ac:dyDescent="0.25">
      <c r="AJ653" s="129"/>
    </row>
    <row r="654" spans="36:36" x14ac:dyDescent="0.25">
      <c r="AJ654" s="129"/>
    </row>
    <row r="655" spans="36:36" x14ac:dyDescent="0.25">
      <c r="AJ655" s="129"/>
    </row>
    <row r="656" spans="36:36" x14ac:dyDescent="0.25">
      <c r="AJ656" s="129"/>
    </row>
    <row r="657" spans="36:36" x14ac:dyDescent="0.25">
      <c r="AJ657" s="129"/>
    </row>
    <row r="658" spans="36:36" x14ac:dyDescent="0.25">
      <c r="AJ658" s="129"/>
    </row>
    <row r="659" spans="36:36" x14ac:dyDescent="0.25">
      <c r="AJ659" s="129"/>
    </row>
    <row r="660" spans="36:36" x14ac:dyDescent="0.25">
      <c r="AJ660" s="129"/>
    </row>
    <row r="661" spans="36:36" x14ac:dyDescent="0.25">
      <c r="AJ661" s="129"/>
    </row>
    <row r="662" spans="36:36" x14ac:dyDescent="0.25">
      <c r="AJ662" s="129"/>
    </row>
    <row r="663" spans="36:36" x14ac:dyDescent="0.25">
      <c r="AJ663" s="129"/>
    </row>
    <row r="664" spans="36:36" x14ac:dyDescent="0.25">
      <c r="AJ664" s="129"/>
    </row>
    <row r="665" spans="36:36" x14ac:dyDescent="0.25">
      <c r="AJ665" s="129"/>
    </row>
    <row r="666" spans="36:36" x14ac:dyDescent="0.25">
      <c r="AJ666" s="129"/>
    </row>
    <row r="667" spans="36:36" x14ac:dyDescent="0.25">
      <c r="AJ667" s="129"/>
    </row>
    <row r="668" spans="36:36" x14ac:dyDescent="0.25">
      <c r="AJ668" s="129"/>
    </row>
    <row r="669" spans="36:36" x14ac:dyDescent="0.25">
      <c r="AJ669" s="129"/>
    </row>
    <row r="670" spans="36:36" x14ac:dyDescent="0.25">
      <c r="AJ670" s="129"/>
    </row>
    <row r="671" spans="36:36" x14ac:dyDescent="0.25">
      <c r="AJ671" s="129"/>
    </row>
    <row r="672" spans="36:36" x14ac:dyDescent="0.25">
      <c r="AJ672" s="129"/>
    </row>
    <row r="673" spans="36:36" x14ac:dyDescent="0.25">
      <c r="AJ673" s="129"/>
    </row>
    <row r="674" spans="36:36" x14ac:dyDescent="0.25">
      <c r="AJ674" s="129"/>
    </row>
    <row r="675" spans="36:36" x14ac:dyDescent="0.25">
      <c r="AJ675" s="129"/>
    </row>
    <row r="676" spans="36:36" x14ac:dyDescent="0.25">
      <c r="AJ676" s="129"/>
    </row>
    <row r="677" spans="36:36" x14ac:dyDescent="0.25">
      <c r="AJ677" s="129"/>
    </row>
    <row r="678" spans="36:36" x14ac:dyDescent="0.25">
      <c r="AJ678" s="129"/>
    </row>
    <row r="679" spans="36:36" x14ac:dyDescent="0.25">
      <c r="AJ679" s="129"/>
    </row>
    <row r="680" spans="36:36" x14ac:dyDescent="0.25">
      <c r="AJ680" s="129"/>
    </row>
    <row r="681" spans="36:36" x14ac:dyDescent="0.25">
      <c r="AJ681" s="129"/>
    </row>
    <row r="682" spans="36:36" x14ac:dyDescent="0.25">
      <c r="AJ682" s="129"/>
    </row>
    <row r="683" spans="36:36" x14ac:dyDescent="0.25">
      <c r="AJ683" s="129"/>
    </row>
    <row r="684" spans="36:36" x14ac:dyDescent="0.25">
      <c r="AJ684" s="129"/>
    </row>
    <row r="685" spans="36:36" x14ac:dyDescent="0.25">
      <c r="AJ685" s="129"/>
    </row>
    <row r="686" spans="36:36" x14ac:dyDescent="0.25">
      <c r="AJ686" s="129"/>
    </row>
    <row r="687" spans="36:36" x14ac:dyDescent="0.25">
      <c r="AJ687" s="129"/>
    </row>
    <row r="688" spans="36:36" x14ac:dyDescent="0.25">
      <c r="AJ688" s="129"/>
    </row>
    <row r="689" spans="36:36" x14ac:dyDescent="0.25">
      <c r="AJ689" s="129"/>
    </row>
    <row r="690" spans="36:36" x14ac:dyDescent="0.25">
      <c r="AJ690" s="129"/>
    </row>
    <row r="691" spans="36:36" x14ac:dyDescent="0.25">
      <c r="AJ691" s="129"/>
    </row>
    <row r="692" spans="36:36" x14ac:dyDescent="0.25">
      <c r="AJ692" s="129"/>
    </row>
    <row r="693" spans="36:36" x14ac:dyDescent="0.25">
      <c r="AJ693" s="129"/>
    </row>
    <row r="694" spans="36:36" x14ac:dyDescent="0.25">
      <c r="AJ694" s="129"/>
    </row>
    <row r="695" spans="36:36" x14ac:dyDescent="0.25">
      <c r="AJ695" s="129"/>
    </row>
    <row r="696" spans="36:36" x14ac:dyDescent="0.25">
      <c r="AJ696" s="129"/>
    </row>
    <row r="697" spans="36:36" x14ac:dyDescent="0.25">
      <c r="AJ697" s="129"/>
    </row>
    <row r="698" spans="36:36" x14ac:dyDescent="0.25">
      <c r="AJ698" s="129"/>
    </row>
    <row r="699" spans="36:36" x14ac:dyDescent="0.25">
      <c r="AJ699" s="129"/>
    </row>
    <row r="700" spans="36:36" x14ac:dyDescent="0.25">
      <c r="AJ700" s="129"/>
    </row>
    <row r="701" spans="36:36" x14ac:dyDescent="0.25">
      <c r="AJ701" s="129"/>
    </row>
    <row r="702" spans="36:36" x14ac:dyDescent="0.25">
      <c r="AJ702" s="129"/>
    </row>
    <row r="703" spans="36:36" x14ac:dyDescent="0.25">
      <c r="AJ703" s="129"/>
    </row>
    <row r="704" spans="36:36" x14ac:dyDescent="0.25">
      <c r="AJ704" s="129"/>
    </row>
    <row r="705" spans="36:36" x14ac:dyDescent="0.25">
      <c r="AJ705" s="129"/>
    </row>
    <row r="706" spans="36:36" x14ac:dyDescent="0.25">
      <c r="AJ706" s="129"/>
    </row>
    <row r="707" spans="36:36" x14ac:dyDescent="0.25">
      <c r="AJ707" s="129"/>
    </row>
    <row r="708" spans="36:36" x14ac:dyDescent="0.25">
      <c r="AJ708" s="129"/>
    </row>
    <row r="709" spans="36:36" x14ac:dyDescent="0.25">
      <c r="AJ709" s="129"/>
    </row>
    <row r="710" spans="36:36" x14ac:dyDescent="0.25">
      <c r="AJ710" s="129"/>
    </row>
    <row r="711" spans="36:36" x14ac:dyDescent="0.25">
      <c r="AJ711" s="129"/>
    </row>
    <row r="712" spans="36:36" x14ac:dyDescent="0.25">
      <c r="AJ712" s="129"/>
    </row>
    <row r="713" spans="36:36" x14ac:dyDescent="0.25">
      <c r="AJ713" s="129"/>
    </row>
    <row r="714" spans="36:36" x14ac:dyDescent="0.25">
      <c r="AJ714" s="129"/>
    </row>
    <row r="715" spans="36:36" x14ac:dyDescent="0.25">
      <c r="AJ715" s="129"/>
    </row>
    <row r="716" spans="36:36" x14ac:dyDescent="0.25">
      <c r="AJ716" s="129"/>
    </row>
    <row r="717" spans="36:36" x14ac:dyDescent="0.25">
      <c r="AJ717" s="129"/>
    </row>
    <row r="718" spans="36:36" x14ac:dyDescent="0.25">
      <c r="AJ718" s="129"/>
    </row>
    <row r="719" spans="36:36" x14ac:dyDescent="0.25">
      <c r="AJ719" s="129"/>
    </row>
    <row r="720" spans="36:36" x14ac:dyDescent="0.25">
      <c r="AJ720" s="129"/>
    </row>
    <row r="721" spans="36:36" x14ac:dyDescent="0.25">
      <c r="AJ721" s="129"/>
    </row>
    <row r="722" spans="36:36" x14ac:dyDescent="0.25">
      <c r="AJ722" s="129"/>
    </row>
    <row r="723" spans="36:36" x14ac:dyDescent="0.25">
      <c r="AJ723" s="129"/>
    </row>
    <row r="724" spans="36:36" x14ac:dyDescent="0.25">
      <c r="AJ724" s="129"/>
    </row>
    <row r="725" spans="36:36" x14ac:dyDescent="0.25">
      <c r="AJ725" s="129"/>
    </row>
    <row r="726" spans="36:36" x14ac:dyDescent="0.25">
      <c r="AJ726" s="129"/>
    </row>
    <row r="727" spans="36:36" x14ac:dyDescent="0.25">
      <c r="AJ727" s="129"/>
    </row>
    <row r="728" spans="36:36" x14ac:dyDescent="0.25">
      <c r="AJ728" s="129"/>
    </row>
    <row r="729" spans="36:36" x14ac:dyDescent="0.25">
      <c r="AJ729" s="129"/>
    </row>
    <row r="730" spans="36:36" x14ac:dyDescent="0.25">
      <c r="AJ730" s="129"/>
    </row>
    <row r="731" spans="36:36" x14ac:dyDescent="0.25">
      <c r="AJ731" s="129"/>
    </row>
    <row r="732" spans="36:36" x14ac:dyDescent="0.25">
      <c r="AJ732" s="129"/>
    </row>
    <row r="733" spans="36:36" x14ac:dyDescent="0.25">
      <c r="AJ733" s="129"/>
    </row>
    <row r="734" spans="36:36" x14ac:dyDescent="0.25">
      <c r="AJ734" s="129"/>
    </row>
    <row r="735" spans="36:36" x14ac:dyDescent="0.25">
      <c r="AJ735" s="129"/>
    </row>
    <row r="736" spans="36:36" x14ac:dyDescent="0.25">
      <c r="AJ736" s="129"/>
    </row>
    <row r="737" spans="36:36" x14ac:dyDescent="0.25">
      <c r="AJ737" s="129"/>
    </row>
    <row r="738" spans="36:36" x14ac:dyDescent="0.25">
      <c r="AJ738" s="129"/>
    </row>
    <row r="739" spans="36:36" x14ac:dyDescent="0.25">
      <c r="AJ739" s="129"/>
    </row>
    <row r="740" spans="36:36" x14ac:dyDescent="0.25">
      <c r="AJ740" s="129"/>
    </row>
    <row r="741" spans="36:36" x14ac:dyDescent="0.25">
      <c r="AJ741" s="129"/>
    </row>
    <row r="742" spans="36:36" x14ac:dyDescent="0.25">
      <c r="AJ742" s="129"/>
    </row>
    <row r="743" spans="36:36" x14ac:dyDescent="0.25">
      <c r="AJ743" s="129"/>
    </row>
    <row r="744" spans="36:36" x14ac:dyDescent="0.25">
      <c r="AJ744" s="129"/>
    </row>
    <row r="745" spans="36:36" x14ac:dyDescent="0.25">
      <c r="AJ745" s="129"/>
    </row>
    <row r="746" spans="36:36" x14ac:dyDescent="0.25">
      <c r="AJ746" s="129"/>
    </row>
    <row r="747" spans="36:36" x14ac:dyDescent="0.25">
      <c r="AJ747" s="129"/>
    </row>
    <row r="748" spans="36:36" x14ac:dyDescent="0.25">
      <c r="AJ748" s="129"/>
    </row>
    <row r="749" spans="36:36" x14ac:dyDescent="0.25">
      <c r="AJ749" s="129"/>
    </row>
    <row r="750" spans="36:36" x14ac:dyDescent="0.25">
      <c r="AJ750" s="129"/>
    </row>
    <row r="751" spans="36:36" x14ac:dyDescent="0.25">
      <c r="AJ751" s="129"/>
    </row>
    <row r="752" spans="36:36" x14ac:dyDescent="0.25">
      <c r="AJ752" s="129"/>
    </row>
    <row r="753" spans="36:36" x14ac:dyDescent="0.25">
      <c r="AJ753" s="129"/>
    </row>
    <row r="754" spans="36:36" x14ac:dyDescent="0.25">
      <c r="AJ754" s="129"/>
    </row>
    <row r="755" spans="36:36" x14ac:dyDescent="0.25">
      <c r="AJ755" s="129"/>
    </row>
    <row r="756" spans="36:36" x14ac:dyDescent="0.25">
      <c r="AJ756" s="129"/>
    </row>
    <row r="757" spans="36:36" x14ac:dyDescent="0.25">
      <c r="AJ757" s="129"/>
    </row>
    <row r="758" spans="36:36" x14ac:dyDescent="0.25">
      <c r="AJ758" s="129"/>
    </row>
    <row r="759" spans="36:36" x14ac:dyDescent="0.25">
      <c r="AJ759" s="129"/>
    </row>
    <row r="760" spans="36:36" x14ac:dyDescent="0.25">
      <c r="AJ760" s="129"/>
    </row>
    <row r="761" spans="36:36" x14ac:dyDescent="0.25">
      <c r="AJ761" s="129"/>
    </row>
    <row r="762" spans="36:36" x14ac:dyDescent="0.25">
      <c r="AJ762" s="129"/>
    </row>
    <row r="763" spans="36:36" x14ac:dyDescent="0.25">
      <c r="AJ763" s="129"/>
    </row>
    <row r="764" spans="36:36" x14ac:dyDescent="0.25">
      <c r="AJ764" s="129"/>
    </row>
    <row r="765" spans="36:36" x14ac:dyDescent="0.25">
      <c r="AJ765" s="129"/>
    </row>
    <row r="766" spans="36:36" x14ac:dyDescent="0.25">
      <c r="AJ766" s="129"/>
    </row>
    <row r="767" spans="36:36" x14ac:dyDescent="0.25">
      <c r="AJ767" s="129"/>
    </row>
    <row r="768" spans="36:36" x14ac:dyDescent="0.25">
      <c r="AJ768" s="129"/>
    </row>
    <row r="769" spans="36:36" x14ac:dyDescent="0.25">
      <c r="AJ769" s="129"/>
    </row>
    <row r="770" spans="36:36" x14ac:dyDescent="0.25">
      <c r="AJ770" s="129"/>
    </row>
    <row r="771" spans="36:36" x14ac:dyDescent="0.25">
      <c r="AJ771" s="129"/>
    </row>
    <row r="772" spans="36:36" x14ac:dyDescent="0.25">
      <c r="AJ772" s="129"/>
    </row>
    <row r="773" spans="36:36" x14ac:dyDescent="0.25">
      <c r="AJ773" s="129"/>
    </row>
    <row r="774" spans="36:36" x14ac:dyDescent="0.25">
      <c r="AJ774" s="129"/>
    </row>
    <row r="775" spans="36:36" x14ac:dyDescent="0.25">
      <c r="AJ775" s="129"/>
    </row>
    <row r="776" spans="36:36" x14ac:dyDescent="0.25">
      <c r="AJ776" s="129"/>
    </row>
    <row r="777" spans="36:36" x14ac:dyDescent="0.25">
      <c r="AJ777" s="129"/>
    </row>
    <row r="778" spans="36:36" x14ac:dyDescent="0.25">
      <c r="AJ778" s="129"/>
    </row>
    <row r="779" spans="36:36" x14ac:dyDescent="0.25">
      <c r="AJ779" s="129"/>
    </row>
    <row r="780" spans="36:36" x14ac:dyDescent="0.25">
      <c r="AJ780" s="129"/>
    </row>
    <row r="781" spans="36:36" x14ac:dyDescent="0.25">
      <c r="AJ781" s="129"/>
    </row>
    <row r="782" spans="36:36" x14ac:dyDescent="0.25">
      <c r="AJ782" s="129"/>
    </row>
    <row r="783" spans="36:36" x14ac:dyDescent="0.25">
      <c r="AJ783" s="129"/>
    </row>
    <row r="784" spans="36:36" x14ac:dyDescent="0.25">
      <c r="AJ784" s="129"/>
    </row>
    <row r="785" spans="36:36" x14ac:dyDescent="0.25">
      <c r="AJ785" s="129"/>
    </row>
    <row r="786" spans="36:36" x14ac:dyDescent="0.25">
      <c r="AJ786" s="129"/>
    </row>
    <row r="787" spans="36:36" x14ac:dyDescent="0.25">
      <c r="AJ787" s="129"/>
    </row>
    <row r="788" spans="36:36" x14ac:dyDescent="0.25">
      <c r="AJ788" s="129"/>
    </row>
    <row r="789" spans="36:36" x14ac:dyDescent="0.25">
      <c r="AJ789" s="129"/>
    </row>
    <row r="790" spans="36:36" x14ac:dyDescent="0.25">
      <c r="AJ790" s="129"/>
    </row>
    <row r="791" spans="36:36" x14ac:dyDescent="0.25">
      <c r="AJ791" s="129"/>
    </row>
    <row r="792" spans="36:36" x14ac:dyDescent="0.25">
      <c r="AJ792" s="129"/>
    </row>
    <row r="793" spans="36:36" x14ac:dyDescent="0.25">
      <c r="AJ793" s="129"/>
    </row>
    <row r="794" spans="36:36" x14ac:dyDescent="0.25">
      <c r="AJ794" s="129"/>
    </row>
    <row r="795" spans="36:36" x14ac:dyDescent="0.25">
      <c r="AJ795" s="129"/>
    </row>
    <row r="796" spans="36:36" x14ac:dyDescent="0.25">
      <c r="AJ796" s="129"/>
    </row>
    <row r="797" spans="36:36" x14ac:dyDescent="0.25">
      <c r="AJ797" s="129"/>
    </row>
    <row r="798" spans="36:36" x14ac:dyDescent="0.25">
      <c r="AJ798" s="129"/>
    </row>
    <row r="799" spans="36:36" x14ac:dyDescent="0.25">
      <c r="AJ799" s="129"/>
    </row>
    <row r="800" spans="36:36" x14ac:dyDescent="0.25">
      <c r="AJ800" s="129"/>
    </row>
    <row r="801" spans="36:36" x14ac:dyDescent="0.25">
      <c r="AJ801" s="129"/>
    </row>
    <row r="802" spans="36:36" x14ac:dyDescent="0.25">
      <c r="AJ802" s="129"/>
    </row>
    <row r="803" spans="36:36" x14ac:dyDescent="0.25">
      <c r="AJ803" s="129"/>
    </row>
    <row r="804" spans="36:36" x14ac:dyDescent="0.25">
      <c r="AJ804" s="129"/>
    </row>
    <row r="805" spans="36:36" x14ac:dyDescent="0.25">
      <c r="AJ805" s="129"/>
    </row>
    <row r="806" spans="36:36" x14ac:dyDescent="0.25">
      <c r="AJ806" s="129"/>
    </row>
    <row r="807" spans="36:36" x14ac:dyDescent="0.25">
      <c r="AJ807" s="129"/>
    </row>
    <row r="808" spans="36:36" x14ac:dyDescent="0.25">
      <c r="AJ808" s="129"/>
    </row>
    <row r="809" spans="36:36" x14ac:dyDescent="0.25">
      <c r="AJ809" s="129"/>
    </row>
    <row r="810" spans="36:36" x14ac:dyDescent="0.25">
      <c r="AJ810" s="129"/>
    </row>
    <row r="811" spans="36:36" x14ac:dyDescent="0.25">
      <c r="AJ811" s="129"/>
    </row>
    <row r="812" spans="36:36" x14ac:dyDescent="0.25">
      <c r="AJ812" s="129"/>
    </row>
    <row r="813" spans="36:36" x14ac:dyDescent="0.25">
      <c r="AJ813" s="129"/>
    </row>
    <row r="814" spans="36:36" x14ac:dyDescent="0.25">
      <c r="AJ814" s="129"/>
    </row>
    <row r="815" spans="36:36" x14ac:dyDescent="0.25">
      <c r="AJ815" s="129"/>
    </row>
    <row r="816" spans="36:36" x14ac:dyDescent="0.25">
      <c r="AJ816" s="129"/>
    </row>
    <row r="817" spans="36:36" x14ac:dyDescent="0.25">
      <c r="AJ817" s="129"/>
    </row>
    <row r="818" spans="36:36" x14ac:dyDescent="0.25">
      <c r="AJ818" s="129"/>
    </row>
    <row r="819" spans="36:36" x14ac:dyDescent="0.25">
      <c r="AJ819" s="129"/>
    </row>
    <row r="820" spans="36:36" x14ac:dyDescent="0.25">
      <c r="AJ820" s="129"/>
    </row>
    <row r="821" spans="36:36" x14ac:dyDescent="0.25">
      <c r="AJ821" s="129"/>
    </row>
    <row r="822" spans="36:36" x14ac:dyDescent="0.25">
      <c r="AJ822" s="129"/>
    </row>
    <row r="823" spans="36:36" x14ac:dyDescent="0.25">
      <c r="AJ823" s="129"/>
    </row>
    <row r="824" spans="36:36" x14ac:dyDescent="0.25">
      <c r="AJ824" s="129"/>
    </row>
    <row r="825" spans="36:36" x14ac:dyDescent="0.25">
      <c r="AJ825" s="129"/>
    </row>
    <row r="826" spans="36:36" x14ac:dyDescent="0.25">
      <c r="AJ826" s="129"/>
    </row>
    <row r="827" spans="36:36" x14ac:dyDescent="0.25">
      <c r="AJ827" s="129"/>
    </row>
    <row r="828" spans="36:36" x14ac:dyDescent="0.25">
      <c r="AJ828" s="129"/>
    </row>
    <row r="829" spans="36:36" x14ac:dyDescent="0.25">
      <c r="AJ829" s="129"/>
    </row>
    <row r="830" spans="36:36" x14ac:dyDescent="0.25">
      <c r="AJ830" s="129"/>
    </row>
    <row r="831" spans="36:36" x14ac:dyDescent="0.25">
      <c r="AJ831" s="129"/>
    </row>
    <row r="832" spans="36:36" x14ac:dyDescent="0.25">
      <c r="AJ832" s="129"/>
    </row>
    <row r="833" spans="36:36" x14ac:dyDescent="0.25">
      <c r="AJ833" s="129"/>
    </row>
    <row r="834" spans="36:36" x14ac:dyDescent="0.25">
      <c r="AJ834" s="129"/>
    </row>
    <row r="835" spans="36:36" x14ac:dyDescent="0.25">
      <c r="AJ835" s="129"/>
    </row>
    <row r="836" spans="36:36" x14ac:dyDescent="0.25">
      <c r="AJ836" s="129"/>
    </row>
    <row r="837" spans="36:36" x14ac:dyDescent="0.25">
      <c r="AJ837" s="129"/>
    </row>
    <row r="838" spans="36:36" x14ac:dyDescent="0.25">
      <c r="AJ838" s="129"/>
    </row>
    <row r="839" spans="36:36" x14ac:dyDescent="0.25">
      <c r="AJ839" s="129"/>
    </row>
    <row r="840" spans="36:36" x14ac:dyDescent="0.25">
      <c r="AJ840" s="129"/>
    </row>
    <row r="841" spans="36:36" x14ac:dyDescent="0.25">
      <c r="AJ841" s="129"/>
    </row>
    <row r="842" spans="36:36" x14ac:dyDescent="0.25">
      <c r="AJ842" s="129"/>
    </row>
    <row r="843" spans="36:36" x14ac:dyDescent="0.25">
      <c r="AJ843" s="129"/>
    </row>
    <row r="844" spans="36:36" x14ac:dyDescent="0.25">
      <c r="AJ844" s="129"/>
    </row>
    <row r="845" spans="36:36" x14ac:dyDescent="0.25">
      <c r="AJ845" s="129"/>
    </row>
    <row r="846" spans="36:36" x14ac:dyDescent="0.25">
      <c r="AJ846" s="129"/>
    </row>
    <row r="847" spans="36:36" x14ac:dyDescent="0.25">
      <c r="AJ847" s="129"/>
    </row>
    <row r="848" spans="36:36" x14ac:dyDescent="0.25">
      <c r="AJ848" s="129"/>
    </row>
    <row r="849" spans="36:36" x14ac:dyDescent="0.25">
      <c r="AJ849" s="129"/>
    </row>
    <row r="850" spans="36:36" x14ac:dyDescent="0.25">
      <c r="AJ850" s="129"/>
    </row>
    <row r="851" spans="36:36" x14ac:dyDescent="0.25">
      <c r="AJ851" s="129"/>
    </row>
    <row r="852" spans="36:36" x14ac:dyDescent="0.25">
      <c r="AJ852" s="129"/>
    </row>
    <row r="853" spans="36:36" x14ac:dyDescent="0.25">
      <c r="AJ853" s="129"/>
    </row>
    <row r="854" spans="36:36" x14ac:dyDescent="0.25">
      <c r="AJ854" s="129"/>
    </row>
    <row r="855" spans="36:36" x14ac:dyDescent="0.25">
      <c r="AJ855" s="129"/>
    </row>
    <row r="856" spans="36:36" x14ac:dyDescent="0.25">
      <c r="AJ856" s="129"/>
    </row>
    <row r="857" spans="36:36" x14ac:dyDescent="0.25">
      <c r="AJ857" s="129"/>
    </row>
    <row r="858" spans="36:36" x14ac:dyDescent="0.25">
      <c r="AJ858" s="129"/>
    </row>
    <row r="859" spans="36:36" x14ac:dyDescent="0.25">
      <c r="AJ859" s="129"/>
    </row>
    <row r="860" spans="36:36" x14ac:dyDescent="0.25">
      <c r="AJ860" s="129"/>
    </row>
    <row r="861" spans="36:36" x14ac:dyDescent="0.25">
      <c r="AJ861" s="129"/>
    </row>
    <row r="862" spans="36:36" x14ac:dyDescent="0.25">
      <c r="AJ862" s="129"/>
    </row>
    <row r="863" spans="36:36" x14ac:dyDescent="0.25">
      <c r="AJ863" s="129"/>
    </row>
    <row r="864" spans="36:36" x14ac:dyDescent="0.25">
      <c r="AJ864" s="129"/>
    </row>
    <row r="865" spans="36:36" x14ac:dyDescent="0.25">
      <c r="AJ865" s="129"/>
    </row>
    <row r="866" spans="36:36" x14ac:dyDescent="0.25">
      <c r="AJ866" s="129"/>
    </row>
    <row r="867" spans="36:36" x14ac:dyDescent="0.25">
      <c r="AJ867" s="129"/>
    </row>
    <row r="868" spans="36:36" x14ac:dyDescent="0.25">
      <c r="AJ868" s="129"/>
    </row>
    <row r="869" spans="36:36" x14ac:dyDescent="0.25">
      <c r="AJ869" s="129"/>
    </row>
    <row r="870" spans="36:36" x14ac:dyDescent="0.25">
      <c r="AJ870" s="129"/>
    </row>
    <row r="871" spans="36:36" x14ac:dyDescent="0.25">
      <c r="AJ871" s="129"/>
    </row>
    <row r="872" spans="36:36" x14ac:dyDescent="0.25">
      <c r="AJ872" s="129"/>
    </row>
    <row r="873" spans="36:36" x14ac:dyDescent="0.25">
      <c r="AJ873" s="129"/>
    </row>
    <row r="874" spans="36:36" x14ac:dyDescent="0.25">
      <c r="AJ874" s="129"/>
    </row>
    <row r="875" spans="36:36" x14ac:dyDescent="0.25">
      <c r="AJ875" s="129"/>
    </row>
    <row r="876" spans="36:36" x14ac:dyDescent="0.25">
      <c r="AJ876" s="129"/>
    </row>
    <row r="877" spans="36:36" x14ac:dyDescent="0.25">
      <c r="AJ877" s="129"/>
    </row>
    <row r="878" spans="36:36" x14ac:dyDescent="0.25">
      <c r="AJ878" s="129"/>
    </row>
    <row r="879" spans="36:36" x14ac:dyDescent="0.25">
      <c r="AJ879" s="129"/>
    </row>
    <row r="880" spans="36:36" x14ac:dyDescent="0.25">
      <c r="AJ880" s="129"/>
    </row>
    <row r="881" spans="36:36" x14ac:dyDescent="0.25">
      <c r="AJ881" s="129"/>
    </row>
    <row r="882" spans="36:36" x14ac:dyDescent="0.25">
      <c r="AJ882" s="129"/>
    </row>
    <row r="883" spans="36:36" x14ac:dyDescent="0.25">
      <c r="AJ883" s="129"/>
    </row>
    <row r="884" spans="36:36" x14ac:dyDescent="0.25">
      <c r="AJ884" s="129"/>
    </row>
    <row r="885" spans="36:36" x14ac:dyDescent="0.25">
      <c r="AJ885" s="129"/>
    </row>
    <row r="886" spans="36:36" x14ac:dyDescent="0.25">
      <c r="AJ886" s="129"/>
    </row>
    <row r="887" spans="36:36" x14ac:dyDescent="0.25">
      <c r="AJ887" s="129"/>
    </row>
    <row r="888" spans="36:36" x14ac:dyDescent="0.25">
      <c r="AJ888" s="129"/>
    </row>
    <row r="889" spans="36:36" x14ac:dyDescent="0.25">
      <c r="AJ889" s="129"/>
    </row>
    <row r="890" spans="36:36" x14ac:dyDescent="0.25">
      <c r="AJ890" s="129"/>
    </row>
    <row r="891" spans="36:36" x14ac:dyDescent="0.25">
      <c r="AJ891" s="129"/>
    </row>
    <row r="892" spans="36:36" x14ac:dyDescent="0.25">
      <c r="AJ892" s="129"/>
    </row>
    <row r="893" spans="36:36" x14ac:dyDescent="0.25">
      <c r="AJ893" s="129"/>
    </row>
    <row r="894" spans="36:36" x14ac:dyDescent="0.25">
      <c r="AJ894" s="129"/>
    </row>
    <row r="895" spans="36:36" x14ac:dyDescent="0.25">
      <c r="AJ895" s="129"/>
    </row>
    <row r="896" spans="36:36" x14ac:dyDescent="0.25">
      <c r="AJ896" s="129"/>
    </row>
    <row r="897" spans="36:36" x14ac:dyDescent="0.25">
      <c r="AJ897" s="129"/>
    </row>
    <row r="898" spans="36:36" x14ac:dyDescent="0.25">
      <c r="AJ898" s="129"/>
    </row>
    <row r="899" spans="36:36" x14ac:dyDescent="0.25">
      <c r="AJ899" s="129"/>
    </row>
    <row r="900" spans="36:36" x14ac:dyDescent="0.25">
      <c r="AJ900" s="129"/>
    </row>
    <row r="901" spans="36:36" x14ac:dyDescent="0.25">
      <c r="AJ901" s="129"/>
    </row>
    <row r="902" spans="36:36" x14ac:dyDescent="0.25">
      <c r="AJ902" s="129"/>
    </row>
    <row r="903" spans="36:36" x14ac:dyDescent="0.25">
      <c r="AJ903" s="129"/>
    </row>
    <row r="904" spans="36:36" x14ac:dyDescent="0.25">
      <c r="AJ904" s="129"/>
    </row>
    <row r="905" spans="36:36" x14ac:dyDescent="0.25">
      <c r="AJ905" s="129"/>
    </row>
    <row r="906" spans="36:36" x14ac:dyDescent="0.25">
      <c r="AJ906" s="129"/>
    </row>
    <row r="907" spans="36:36" x14ac:dyDescent="0.25">
      <c r="AJ907" s="129"/>
    </row>
    <row r="908" spans="36:36" x14ac:dyDescent="0.25">
      <c r="AJ908" s="129"/>
    </row>
    <row r="909" spans="36:36" x14ac:dyDescent="0.25">
      <c r="AJ909" s="129"/>
    </row>
    <row r="910" spans="36:36" x14ac:dyDescent="0.25">
      <c r="AJ910" s="129"/>
    </row>
    <row r="911" spans="36:36" x14ac:dyDescent="0.25">
      <c r="AJ911" s="129"/>
    </row>
    <row r="912" spans="36:36" x14ac:dyDescent="0.25">
      <c r="AJ912" s="129"/>
    </row>
    <row r="913" spans="36:36" x14ac:dyDescent="0.25">
      <c r="AJ913" s="129"/>
    </row>
    <row r="914" spans="36:36" x14ac:dyDescent="0.25">
      <c r="AJ914" s="129"/>
    </row>
    <row r="915" spans="36:36" x14ac:dyDescent="0.25">
      <c r="AJ915" s="129"/>
    </row>
    <row r="916" spans="36:36" x14ac:dyDescent="0.25">
      <c r="AJ916" s="129"/>
    </row>
    <row r="917" spans="36:36" x14ac:dyDescent="0.25">
      <c r="AJ917" s="129"/>
    </row>
    <row r="918" spans="36:36" x14ac:dyDescent="0.25">
      <c r="AJ918" s="129"/>
    </row>
    <row r="919" spans="36:36" x14ac:dyDescent="0.25">
      <c r="AJ919" s="129"/>
    </row>
    <row r="920" spans="36:36" x14ac:dyDescent="0.25">
      <c r="AJ920" s="129"/>
    </row>
    <row r="921" spans="36:36" x14ac:dyDescent="0.25">
      <c r="AJ921" s="129"/>
    </row>
    <row r="922" spans="36:36" x14ac:dyDescent="0.25">
      <c r="AJ922" s="129"/>
    </row>
    <row r="923" spans="36:36" x14ac:dyDescent="0.25">
      <c r="AJ923" s="129"/>
    </row>
    <row r="924" spans="36:36" x14ac:dyDescent="0.25">
      <c r="AJ924" s="129"/>
    </row>
    <row r="925" spans="36:36" x14ac:dyDescent="0.25">
      <c r="AJ925" s="129"/>
    </row>
    <row r="926" spans="36:36" x14ac:dyDescent="0.25">
      <c r="AJ926" s="129"/>
    </row>
    <row r="927" spans="36:36" x14ac:dyDescent="0.25">
      <c r="AJ927" s="129"/>
    </row>
    <row r="928" spans="36:36" x14ac:dyDescent="0.25">
      <c r="AJ928" s="129"/>
    </row>
    <row r="929" spans="36:36" x14ac:dyDescent="0.25">
      <c r="AJ929" s="129"/>
    </row>
    <row r="930" spans="36:36" x14ac:dyDescent="0.25">
      <c r="AJ930" s="129"/>
    </row>
    <row r="931" spans="36:36" x14ac:dyDescent="0.25">
      <c r="AJ931" s="129"/>
    </row>
    <row r="932" spans="36:36" x14ac:dyDescent="0.25">
      <c r="AJ932" s="129"/>
    </row>
    <row r="933" spans="36:36" x14ac:dyDescent="0.25">
      <c r="AJ933" s="129"/>
    </row>
    <row r="934" spans="36:36" x14ac:dyDescent="0.25">
      <c r="AJ934" s="129"/>
    </row>
    <row r="935" spans="36:36" x14ac:dyDescent="0.25">
      <c r="AJ935" s="129"/>
    </row>
    <row r="936" spans="36:36" x14ac:dyDescent="0.25">
      <c r="AJ936" s="129"/>
    </row>
    <row r="937" spans="36:36" x14ac:dyDescent="0.25">
      <c r="AJ937" s="129"/>
    </row>
    <row r="938" spans="36:36" x14ac:dyDescent="0.25">
      <c r="AJ938" s="129"/>
    </row>
    <row r="939" spans="36:36" x14ac:dyDescent="0.25">
      <c r="AJ939" s="129"/>
    </row>
    <row r="940" spans="36:36" x14ac:dyDescent="0.25">
      <c r="AJ940" s="129"/>
    </row>
    <row r="941" spans="36:36" x14ac:dyDescent="0.25">
      <c r="AJ941" s="129"/>
    </row>
    <row r="942" spans="36:36" x14ac:dyDescent="0.25">
      <c r="AJ942" s="129"/>
    </row>
    <row r="943" spans="36:36" x14ac:dyDescent="0.25">
      <c r="AJ943" s="129"/>
    </row>
    <row r="944" spans="36:36" x14ac:dyDescent="0.25">
      <c r="AJ944" s="129"/>
    </row>
    <row r="945" spans="36:36" x14ac:dyDescent="0.25">
      <c r="AJ945" s="129"/>
    </row>
    <row r="946" spans="36:36" x14ac:dyDescent="0.25">
      <c r="AJ946" s="129"/>
    </row>
    <row r="947" spans="36:36" x14ac:dyDescent="0.25">
      <c r="AJ947" s="129"/>
    </row>
    <row r="948" spans="36:36" x14ac:dyDescent="0.25">
      <c r="AJ948" s="129"/>
    </row>
    <row r="949" spans="36:36" x14ac:dyDescent="0.25">
      <c r="AJ949" s="129"/>
    </row>
    <row r="950" spans="36:36" x14ac:dyDescent="0.25">
      <c r="AJ950" s="129"/>
    </row>
    <row r="951" spans="36:36" x14ac:dyDescent="0.25">
      <c r="AJ951" s="129"/>
    </row>
    <row r="952" spans="36:36" x14ac:dyDescent="0.25">
      <c r="AJ952" s="129"/>
    </row>
    <row r="953" spans="36:36" x14ac:dyDescent="0.25">
      <c r="AJ953" s="129"/>
    </row>
    <row r="954" spans="36:36" x14ac:dyDescent="0.25">
      <c r="AJ954" s="129"/>
    </row>
    <row r="955" spans="36:36" x14ac:dyDescent="0.25">
      <c r="AJ955" s="129"/>
    </row>
    <row r="956" spans="36:36" x14ac:dyDescent="0.25">
      <c r="AJ956" s="129"/>
    </row>
    <row r="957" spans="36:36" x14ac:dyDescent="0.25">
      <c r="AJ957" s="129"/>
    </row>
    <row r="958" spans="36:36" x14ac:dyDescent="0.25">
      <c r="AJ958" s="129"/>
    </row>
    <row r="959" spans="36:36" x14ac:dyDescent="0.25">
      <c r="AJ959" s="129"/>
    </row>
    <row r="960" spans="36:36" x14ac:dyDescent="0.25">
      <c r="AJ960" s="129"/>
    </row>
    <row r="961" spans="36:36" x14ac:dyDescent="0.25">
      <c r="AJ961" s="129"/>
    </row>
    <row r="962" spans="36:36" x14ac:dyDescent="0.25">
      <c r="AJ962" s="129"/>
    </row>
    <row r="963" spans="36:36" x14ac:dyDescent="0.25">
      <c r="AJ963" s="129"/>
    </row>
    <row r="964" spans="36:36" x14ac:dyDescent="0.25">
      <c r="AJ964" s="129"/>
    </row>
    <row r="965" spans="36:36" x14ac:dyDescent="0.25">
      <c r="AJ965" s="129"/>
    </row>
    <row r="966" spans="36:36" x14ac:dyDescent="0.25">
      <c r="AJ966" s="129"/>
    </row>
    <row r="967" spans="36:36" x14ac:dyDescent="0.25">
      <c r="AJ967" s="129"/>
    </row>
    <row r="968" spans="36:36" x14ac:dyDescent="0.25">
      <c r="AJ968" s="129"/>
    </row>
    <row r="969" spans="36:36" x14ac:dyDescent="0.25">
      <c r="AJ969" s="129"/>
    </row>
    <row r="970" spans="36:36" x14ac:dyDescent="0.25">
      <c r="AJ970" s="129"/>
    </row>
    <row r="971" spans="36:36" x14ac:dyDescent="0.25">
      <c r="AJ971" s="129"/>
    </row>
    <row r="972" spans="36:36" x14ac:dyDescent="0.25">
      <c r="AJ972" s="129"/>
    </row>
    <row r="973" spans="36:36" x14ac:dyDescent="0.25">
      <c r="AJ973" s="129"/>
    </row>
    <row r="974" spans="36:36" x14ac:dyDescent="0.25">
      <c r="AJ974" s="129"/>
    </row>
    <row r="975" spans="36:36" x14ac:dyDescent="0.25">
      <c r="AJ975" s="129"/>
    </row>
    <row r="976" spans="36:36" x14ac:dyDescent="0.25">
      <c r="AJ976" s="129"/>
    </row>
    <row r="977" spans="36:36" x14ac:dyDescent="0.25">
      <c r="AJ977" s="129"/>
    </row>
    <row r="978" spans="36:36" x14ac:dyDescent="0.25">
      <c r="AJ978" s="129"/>
    </row>
    <row r="979" spans="36:36" x14ac:dyDescent="0.25">
      <c r="AJ979" s="129"/>
    </row>
    <row r="980" spans="36:36" x14ac:dyDescent="0.25">
      <c r="AJ980" s="129"/>
    </row>
    <row r="981" spans="36:36" x14ac:dyDescent="0.25">
      <c r="AJ981" s="129"/>
    </row>
    <row r="982" spans="36:36" x14ac:dyDescent="0.25">
      <c r="AJ982" s="129"/>
    </row>
    <row r="983" spans="36:36" x14ac:dyDescent="0.25">
      <c r="AJ983" s="129"/>
    </row>
    <row r="984" spans="36:36" x14ac:dyDescent="0.25">
      <c r="AJ984" s="129"/>
    </row>
    <row r="985" spans="36:36" x14ac:dyDescent="0.25">
      <c r="AJ985" s="129"/>
    </row>
    <row r="986" spans="36:36" x14ac:dyDescent="0.25">
      <c r="AJ986" s="129"/>
    </row>
    <row r="987" spans="36:36" x14ac:dyDescent="0.25">
      <c r="AJ987" s="129"/>
    </row>
    <row r="988" spans="36:36" x14ac:dyDescent="0.25">
      <c r="AJ988" s="129"/>
    </row>
    <row r="989" spans="36:36" x14ac:dyDescent="0.25">
      <c r="AJ989" s="129"/>
    </row>
    <row r="990" spans="36:36" x14ac:dyDescent="0.25">
      <c r="AJ990" s="129"/>
    </row>
    <row r="991" spans="36:36" x14ac:dyDescent="0.25">
      <c r="AJ991" s="129"/>
    </row>
    <row r="992" spans="36:36" x14ac:dyDescent="0.25">
      <c r="AJ992" s="129"/>
    </row>
    <row r="993" spans="36:36" x14ac:dyDescent="0.25">
      <c r="AJ993" s="129"/>
    </row>
    <row r="994" spans="36:36" x14ac:dyDescent="0.25">
      <c r="AJ994" s="129"/>
    </row>
    <row r="995" spans="36:36" x14ac:dyDescent="0.25">
      <c r="AJ995" s="129"/>
    </row>
    <row r="996" spans="36:36" x14ac:dyDescent="0.25">
      <c r="AJ996" s="129"/>
    </row>
    <row r="997" spans="36:36" x14ac:dyDescent="0.25">
      <c r="AJ997" s="129"/>
    </row>
    <row r="998" spans="36:36" x14ac:dyDescent="0.25">
      <c r="AJ998" s="129"/>
    </row>
    <row r="999" spans="36:36" x14ac:dyDescent="0.25">
      <c r="AJ999" s="129"/>
    </row>
    <row r="1000" spans="36:36" x14ac:dyDescent="0.25">
      <c r="AJ1000" s="129"/>
    </row>
    <row r="1001" spans="36:36" x14ac:dyDescent="0.25">
      <c r="AJ1001" s="129"/>
    </row>
    <row r="1002" spans="36:36" x14ac:dyDescent="0.25">
      <c r="AJ1002" s="129"/>
    </row>
    <row r="1003" spans="36:36" x14ac:dyDescent="0.25">
      <c r="AJ1003" s="129"/>
    </row>
    <row r="1004" spans="36:36" x14ac:dyDescent="0.25">
      <c r="AJ1004" s="129"/>
    </row>
    <row r="1005" spans="36:36" x14ac:dyDescent="0.25">
      <c r="AJ1005" s="129"/>
    </row>
    <row r="1006" spans="36:36" x14ac:dyDescent="0.25">
      <c r="AJ1006" s="129"/>
    </row>
    <row r="1007" spans="36:36" x14ac:dyDescent="0.25">
      <c r="AJ1007" s="129"/>
    </row>
  </sheetData>
  <mergeCells count="3">
    <mergeCell ref="C7:AG7"/>
    <mergeCell ref="AK7:AS7"/>
    <mergeCell ref="N8:U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P697"/>
  <sheetViews>
    <sheetView workbookViewId="0">
      <pane xSplit="2" ySplit="8" topLeftCell="C9" activePane="bottomRight" state="frozen"/>
      <selection activeCell="A7" sqref="A7"/>
      <selection pane="topRight" activeCell="A7" sqref="A7"/>
      <selection pane="bottomLeft" activeCell="A7" sqref="A7"/>
      <selection pane="bottomRight" activeCell="A7" sqref="A7"/>
    </sheetView>
  </sheetViews>
  <sheetFormatPr defaultRowHeight="15" x14ac:dyDescent="0.25"/>
  <cols>
    <col min="1" max="1" width="12.28515625" style="123" bestFit="1" customWidth="1"/>
    <col min="2" max="2" width="14.140625" style="123" bestFit="1" customWidth="1"/>
    <col min="3" max="3" width="11.140625" style="123" bestFit="1" customWidth="1"/>
    <col min="4" max="4" width="10.140625" style="123" bestFit="1" customWidth="1"/>
    <col min="5" max="5" width="11.85546875" style="123" bestFit="1" customWidth="1"/>
    <col min="6" max="10" width="10.140625" style="123" bestFit="1" customWidth="1"/>
    <col min="11" max="11" width="12" style="123" bestFit="1" customWidth="1"/>
    <col min="12" max="12" width="7.7109375" style="123" customWidth="1"/>
    <col min="13" max="13" width="5.5703125" style="123" bestFit="1" customWidth="1"/>
    <col min="14" max="14" width="10.140625" style="123" bestFit="1" customWidth="1"/>
    <col min="15" max="15" width="12" style="123" bestFit="1" customWidth="1"/>
    <col min="16" max="20" width="9.85546875" style="123" bestFit="1" customWidth="1"/>
    <col min="21" max="21" width="12.140625" style="123" bestFit="1" customWidth="1"/>
    <col min="22" max="22" width="7.7109375" style="132" customWidth="1"/>
    <col min="23" max="24" width="9.85546875" style="123" customWidth="1"/>
    <col min="25" max="25" width="13.85546875" style="123" bestFit="1" customWidth="1"/>
    <col min="26" max="32" width="12.7109375" style="123" bestFit="1" customWidth="1"/>
    <col min="33" max="33" width="12.7109375" style="123" customWidth="1"/>
    <col min="34" max="34" width="7.7109375" style="123" customWidth="1"/>
    <col min="35" max="35" width="5.5703125" style="123" bestFit="1" customWidth="1"/>
    <col min="36" max="36" width="10.140625" style="123" bestFit="1" customWidth="1"/>
    <col min="37" max="37" width="12" style="123" bestFit="1" customWidth="1"/>
    <col min="38" max="38" width="9.85546875" style="123" customWidth="1"/>
    <col min="39" max="42" width="9.85546875" style="123" bestFit="1" customWidth="1"/>
    <col min="43" max="43" width="12.140625" style="123" bestFit="1" customWidth="1"/>
    <col min="44" max="44" width="7.7109375" style="132" customWidth="1"/>
    <col min="45" max="46" width="9.140625" style="123"/>
    <col min="47" max="47" width="11.140625" style="123" bestFit="1" customWidth="1"/>
    <col min="48" max="48" width="10.140625" style="123" bestFit="1" customWidth="1"/>
    <col min="49" max="49" width="11.85546875" style="123" bestFit="1" customWidth="1"/>
    <col min="50" max="54" width="10.140625" style="123" bestFit="1" customWidth="1"/>
    <col min="55" max="55" width="12" style="123" bestFit="1" customWidth="1"/>
    <col min="56" max="56" width="9.7109375" style="123" customWidth="1"/>
    <col min="57" max="57" width="5.5703125" style="123" bestFit="1" customWidth="1"/>
    <col min="58" max="58" width="10.28515625" style="123" bestFit="1" customWidth="1"/>
    <col min="59" max="59" width="12.140625" style="123" bestFit="1" customWidth="1"/>
    <col min="60" max="64" width="10" style="123" bestFit="1" customWidth="1"/>
    <col min="65" max="65" width="12.140625" style="123" bestFit="1" customWidth="1"/>
    <col min="66" max="66" width="9.85546875" style="123" customWidth="1"/>
    <col min="67" max="67" width="9.140625" style="123"/>
    <col min="68" max="68" width="11.140625" style="123" bestFit="1" customWidth="1"/>
    <col min="69" max="69" width="10.140625" style="123" bestFit="1" customWidth="1"/>
    <col min="70" max="70" width="11.85546875" style="123" bestFit="1" customWidth="1"/>
    <col min="71" max="75" width="10.140625" style="123" bestFit="1" customWidth="1"/>
    <col min="76" max="76" width="12" style="123" bestFit="1" customWidth="1"/>
    <col min="77" max="77" width="7.7109375" style="123" customWidth="1"/>
    <col min="78" max="78" width="5.5703125" style="123" bestFit="1" customWidth="1"/>
    <col min="79" max="79" width="10.140625" style="123" bestFit="1" customWidth="1"/>
    <col min="80" max="80" width="12" style="123" bestFit="1" customWidth="1"/>
    <col min="81" max="85" width="9.85546875" style="123" bestFit="1" customWidth="1"/>
    <col min="86" max="86" width="12.140625" style="132" bestFit="1" customWidth="1"/>
    <col min="87" max="88" width="9.140625" style="123"/>
    <col min="89" max="91" width="13.85546875" style="123" bestFit="1" customWidth="1"/>
    <col min="92" max="92" width="12.7109375" style="123" bestFit="1" customWidth="1"/>
    <col min="93" max="95" width="13.85546875" style="123" bestFit="1" customWidth="1"/>
    <col min="96" max="96" width="15.140625" style="123" bestFit="1" customWidth="1"/>
    <col min="97" max="97" width="20.28515625" style="123" bestFit="1" customWidth="1"/>
    <col min="98" max="98" width="7.7109375" style="123" customWidth="1"/>
    <col min="99" max="99" width="9.140625" style="123"/>
    <col min="100" max="100" width="11.140625" style="123" bestFit="1" customWidth="1"/>
    <col min="101" max="101" width="14" style="123" bestFit="1" customWidth="1"/>
    <col min="102" max="106" width="15.85546875" style="123" bestFit="1" customWidth="1"/>
    <col min="107" max="107" width="19.42578125" style="123" bestFit="1" customWidth="1"/>
    <col min="108" max="108" width="20.28515625" style="123" bestFit="1" customWidth="1"/>
    <col min="109" max="109" width="7.7109375" style="123" customWidth="1"/>
    <col min="110" max="110" width="9.140625" style="123"/>
    <col min="111" max="117" width="9.7109375" style="123" customWidth="1"/>
    <col min="118" max="118" width="15.140625" style="123" bestFit="1" customWidth="1"/>
    <col min="119" max="119" width="20.28515625" style="123" bestFit="1" customWidth="1"/>
    <col min="120" max="16384" width="9.140625" style="123"/>
  </cols>
  <sheetData>
    <row r="1" spans="1:120" ht="17.25" x14ac:dyDescent="0.3">
      <c r="A1" s="137" t="s">
        <v>648</v>
      </c>
      <c r="B1" s="149" t="s">
        <v>649</v>
      </c>
    </row>
    <row r="2" spans="1:120" x14ac:dyDescent="0.25">
      <c r="B2" s="149" t="s">
        <v>650</v>
      </c>
    </row>
    <row r="3" spans="1:120" x14ac:dyDescent="0.25">
      <c r="B3" s="149" t="s">
        <v>651</v>
      </c>
    </row>
    <row r="4" spans="1:120" x14ac:dyDescent="0.25">
      <c r="B4" s="149" t="s">
        <v>652</v>
      </c>
    </row>
    <row r="5" spans="1:120" x14ac:dyDescent="0.25">
      <c r="B5" s="149" t="s">
        <v>653</v>
      </c>
    </row>
    <row r="6" spans="1:120" x14ac:dyDescent="0.25">
      <c r="B6" s="149" t="s">
        <v>654</v>
      </c>
    </row>
    <row r="7" spans="1:120" ht="17.25" x14ac:dyDescent="0.3">
      <c r="A7" s="137" t="s">
        <v>657</v>
      </c>
      <c r="C7" s="182" t="s">
        <v>636</v>
      </c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38"/>
      <c r="V7" s="133"/>
      <c r="Y7" s="183" t="s">
        <v>637</v>
      </c>
      <c r="Z7" s="183"/>
      <c r="AA7" s="183"/>
      <c r="AB7" s="183"/>
      <c r="AC7" s="183"/>
      <c r="AD7" s="183"/>
      <c r="AE7" s="183"/>
      <c r="AF7" s="183"/>
      <c r="AG7" s="183"/>
      <c r="AH7" s="183"/>
      <c r="AI7" s="183"/>
      <c r="AJ7" s="183"/>
      <c r="AK7" s="183"/>
      <c r="AL7" s="183"/>
      <c r="AM7" s="183"/>
      <c r="AN7" s="183"/>
      <c r="AO7" s="183"/>
      <c r="AP7" s="183"/>
      <c r="AQ7" s="183"/>
      <c r="AR7" s="133"/>
      <c r="AU7" s="179" t="s">
        <v>638</v>
      </c>
      <c r="AV7" s="179"/>
      <c r="AW7" s="179"/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39"/>
      <c r="BP7" s="184" t="s">
        <v>639</v>
      </c>
      <c r="BQ7" s="184"/>
      <c r="BR7" s="184"/>
      <c r="BS7" s="184"/>
      <c r="BT7" s="184"/>
      <c r="BU7" s="184"/>
      <c r="BV7" s="184"/>
      <c r="BW7" s="184"/>
      <c r="BX7" s="184"/>
      <c r="BY7" s="184"/>
      <c r="BZ7" s="184"/>
      <c r="CA7" s="184"/>
      <c r="CB7" s="184"/>
      <c r="CC7" s="184"/>
      <c r="CD7" s="184"/>
      <c r="CE7" s="184"/>
      <c r="CF7" s="184"/>
      <c r="CG7" s="184"/>
      <c r="CH7" s="184"/>
      <c r="CK7" s="179" t="s">
        <v>640</v>
      </c>
      <c r="CL7" s="179"/>
      <c r="CM7" s="179"/>
      <c r="CN7" s="179"/>
      <c r="CO7" s="179"/>
      <c r="CP7" s="179"/>
      <c r="CQ7" s="179"/>
      <c r="CR7" s="179"/>
      <c r="CS7" s="139"/>
      <c r="CT7" s="139"/>
      <c r="CV7" s="185" t="s">
        <v>641</v>
      </c>
      <c r="CW7" s="185"/>
      <c r="CX7" s="185"/>
      <c r="CY7" s="185"/>
      <c r="CZ7" s="185"/>
      <c r="DA7" s="185"/>
      <c r="DB7" s="185"/>
      <c r="DC7" s="185"/>
      <c r="DD7" s="140"/>
      <c r="DG7" s="181" t="s">
        <v>584</v>
      </c>
      <c r="DH7" s="181"/>
      <c r="DI7" s="181"/>
      <c r="DJ7" s="181"/>
      <c r="DK7" s="181"/>
      <c r="DL7" s="181"/>
      <c r="DM7" s="181"/>
      <c r="DN7" s="181"/>
      <c r="DO7" s="181"/>
    </row>
    <row r="8" spans="1:120" x14ac:dyDescent="0.25">
      <c r="A8" s="123" t="s">
        <v>180</v>
      </c>
      <c r="B8" s="123" t="s">
        <v>182</v>
      </c>
      <c r="C8" s="123" t="s">
        <v>585</v>
      </c>
      <c r="D8" s="123" t="s">
        <v>586</v>
      </c>
      <c r="E8" s="123" t="s">
        <v>587</v>
      </c>
      <c r="F8" s="123" t="s">
        <v>588</v>
      </c>
      <c r="G8" s="123" t="s">
        <v>589</v>
      </c>
      <c r="H8" s="123" t="s">
        <v>590</v>
      </c>
      <c r="I8" s="123" t="s">
        <v>591</v>
      </c>
      <c r="J8" s="123" t="s">
        <v>592</v>
      </c>
      <c r="K8" s="125" t="s">
        <v>593</v>
      </c>
      <c r="L8" s="125"/>
      <c r="M8" s="123" t="s">
        <v>594</v>
      </c>
      <c r="N8" s="123" t="s">
        <v>595</v>
      </c>
      <c r="O8" s="123" t="s">
        <v>596</v>
      </c>
      <c r="P8" s="123" t="s">
        <v>597</v>
      </c>
      <c r="Q8" s="123" t="s">
        <v>598</v>
      </c>
      <c r="R8" s="123" t="s">
        <v>599</v>
      </c>
      <c r="S8" s="123" t="s">
        <v>600</v>
      </c>
      <c r="T8" s="123" t="s">
        <v>601</v>
      </c>
      <c r="U8" s="123" t="s">
        <v>602</v>
      </c>
      <c r="Y8" s="123" t="s">
        <v>585</v>
      </c>
      <c r="Z8" s="123" t="s">
        <v>586</v>
      </c>
      <c r="AA8" s="123" t="s">
        <v>587</v>
      </c>
      <c r="AB8" s="123" t="s">
        <v>588</v>
      </c>
      <c r="AC8" s="123" t="s">
        <v>589</v>
      </c>
      <c r="AD8" s="123" t="s">
        <v>590</v>
      </c>
      <c r="AE8" s="123" t="s">
        <v>591</v>
      </c>
      <c r="AF8" s="123" t="s">
        <v>592</v>
      </c>
      <c r="AG8" s="125" t="s">
        <v>593</v>
      </c>
      <c r="AI8" s="123" t="s">
        <v>594</v>
      </c>
      <c r="AJ8" s="123" t="s">
        <v>595</v>
      </c>
      <c r="AK8" s="123" t="s">
        <v>596</v>
      </c>
      <c r="AL8" s="123" t="s">
        <v>597</v>
      </c>
      <c r="AM8" s="123" t="s">
        <v>598</v>
      </c>
      <c r="AN8" s="123" t="s">
        <v>599</v>
      </c>
      <c r="AO8" s="123" t="s">
        <v>600</v>
      </c>
      <c r="AP8" s="123" t="s">
        <v>601</v>
      </c>
      <c r="AQ8" s="123" t="s">
        <v>602</v>
      </c>
      <c r="AU8" s="123" t="s">
        <v>585</v>
      </c>
      <c r="AV8" s="123" t="s">
        <v>586</v>
      </c>
      <c r="AW8" s="123" t="s">
        <v>587</v>
      </c>
      <c r="AX8" s="123" t="s">
        <v>588</v>
      </c>
      <c r="AY8" s="123" t="s">
        <v>589</v>
      </c>
      <c r="AZ8" s="123" t="s">
        <v>590</v>
      </c>
      <c r="BA8" s="123" t="s">
        <v>591</v>
      </c>
      <c r="BB8" s="123" t="s">
        <v>592</v>
      </c>
      <c r="BC8" s="125" t="s">
        <v>593</v>
      </c>
      <c r="BE8" s="123" t="s">
        <v>594</v>
      </c>
      <c r="BF8" s="123" t="s">
        <v>595</v>
      </c>
      <c r="BG8" s="123" t="s">
        <v>596</v>
      </c>
      <c r="BH8" s="123" t="s">
        <v>597</v>
      </c>
      <c r="BI8" s="123" t="s">
        <v>598</v>
      </c>
      <c r="BJ8" s="123" t="s">
        <v>599</v>
      </c>
      <c r="BK8" s="123" t="s">
        <v>600</v>
      </c>
      <c r="BL8" s="123" t="s">
        <v>601</v>
      </c>
      <c r="BM8" s="123" t="s">
        <v>602</v>
      </c>
      <c r="BP8" s="123" t="s">
        <v>585</v>
      </c>
      <c r="BQ8" s="123" t="s">
        <v>586</v>
      </c>
      <c r="BR8" s="123" t="s">
        <v>587</v>
      </c>
      <c r="BS8" s="123" t="s">
        <v>588</v>
      </c>
      <c r="BT8" s="123" t="s">
        <v>589</v>
      </c>
      <c r="BU8" s="123" t="s">
        <v>590</v>
      </c>
      <c r="BV8" s="123" t="s">
        <v>591</v>
      </c>
      <c r="BW8" s="123" t="s">
        <v>592</v>
      </c>
      <c r="BX8" s="125" t="s">
        <v>593</v>
      </c>
      <c r="BZ8" s="123" t="s">
        <v>594</v>
      </c>
      <c r="CA8" s="123" t="s">
        <v>595</v>
      </c>
      <c r="CB8" s="123" t="s">
        <v>596</v>
      </c>
      <c r="CC8" s="123" t="s">
        <v>597</v>
      </c>
      <c r="CD8" s="123" t="s">
        <v>598</v>
      </c>
      <c r="CE8" s="123" t="s">
        <v>599</v>
      </c>
      <c r="CF8" s="123" t="s">
        <v>600</v>
      </c>
      <c r="CG8" s="123" t="s">
        <v>601</v>
      </c>
      <c r="CH8" s="123" t="s">
        <v>602</v>
      </c>
      <c r="CK8" s="123" t="s">
        <v>613</v>
      </c>
      <c r="CL8" s="123" t="s">
        <v>614</v>
      </c>
      <c r="CM8" s="123" t="s">
        <v>615</v>
      </c>
      <c r="CN8" s="123" t="s">
        <v>616</v>
      </c>
      <c r="CO8" s="123" t="s">
        <v>617</v>
      </c>
      <c r="CP8" s="123" t="s">
        <v>618</v>
      </c>
      <c r="CQ8" s="123" t="s">
        <v>619</v>
      </c>
      <c r="CR8" s="123" t="s">
        <v>620</v>
      </c>
      <c r="CS8" s="141" t="s">
        <v>642</v>
      </c>
      <c r="CV8" s="123" t="s">
        <v>604</v>
      </c>
      <c r="CW8" s="123" t="s">
        <v>605</v>
      </c>
      <c r="CX8" s="123" t="s">
        <v>606</v>
      </c>
      <c r="CY8" s="123" t="s">
        <v>643</v>
      </c>
      <c r="CZ8" s="123" t="s">
        <v>644</v>
      </c>
      <c r="DA8" s="123" t="s">
        <v>645</v>
      </c>
      <c r="DB8" s="123" t="s">
        <v>646</v>
      </c>
      <c r="DC8" s="123" t="s">
        <v>647</v>
      </c>
      <c r="DD8" s="141" t="s">
        <v>642</v>
      </c>
      <c r="DG8" s="123" t="s">
        <v>613</v>
      </c>
      <c r="DH8" s="123" t="s">
        <v>614</v>
      </c>
      <c r="DI8" s="123" t="s">
        <v>615</v>
      </c>
      <c r="DJ8" s="123" t="s">
        <v>616</v>
      </c>
      <c r="DK8" s="123" t="s">
        <v>617</v>
      </c>
      <c r="DL8" s="123" t="s">
        <v>618</v>
      </c>
      <c r="DM8" s="123" t="s">
        <v>619</v>
      </c>
      <c r="DN8" s="123" t="s">
        <v>620</v>
      </c>
      <c r="DO8" s="141" t="s">
        <v>642</v>
      </c>
    </row>
    <row r="9" spans="1:120" s="127" customFormat="1" x14ac:dyDescent="0.25">
      <c r="A9" s="127">
        <v>1989</v>
      </c>
      <c r="B9" s="127" t="s">
        <v>633</v>
      </c>
      <c r="C9" s="125">
        <v>110390963.67</v>
      </c>
      <c r="D9" s="125">
        <v>59956492.049999997</v>
      </c>
      <c r="E9" s="125">
        <v>50434471.619999997</v>
      </c>
      <c r="F9" s="125">
        <v>17974612.760000002</v>
      </c>
      <c r="G9" s="125">
        <v>32418687.07</v>
      </c>
      <c r="H9" s="125">
        <v>28048680.16</v>
      </c>
      <c r="I9" s="125">
        <v>18052213.199999999</v>
      </c>
      <c r="J9" s="125">
        <v>13896770.48</v>
      </c>
      <c r="K9" s="125">
        <v>78519580.430000007</v>
      </c>
      <c r="M9" s="130">
        <v>39.138860000000001</v>
      </c>
      <c r="N9" s="130">
        <v>42.12856</v>
      </c>
      <c r="O9" s="130">
        <v>35.584710000000001</v>
      </c>
      <c r="P9" s="130">
        <v>32.746409999999997</v>
      </c>
      <c r="Q9" s="130">
        <v>40.718159999999997</v>
      </c>
      <c r="R9" s="130">
        <v>41.180390000000003</v>
      </c>
      <c r="S9" s="130">
        <v>41.271239999999999</v>
      </c>
      <c r="T9" s="130">
        <v>36.832340000000002</v>
      </c>
      <c r="U9" s="130">
        <v>41.010440000000003</v>
      </c>
      <c r="V9" s="142"/>
      <c r="W9" s="127">
        <v>1</v>
      </c>
      <c r="X9" s="123" t="s">
        <v>122</v>
      </c>
      <c r="Y9" s="143">
        <f>AVERAGE(C9:C11)</f>
        <v>110607402.25</v>
      </c>
      <c r="Z9" s="143">
        <f t="shared" ref="Z9:AG9" si="0">AVERAGE(D9:D11)</f>
        <v>60428993.350000001</v>
      </c>
      <c r="AA9" s="143">
        <f t="shared" si="0"/>
        <v>50178408.899999999</v>
      </c>
      <c r="AB9" s="143">
        <f t="shared" si="0"/>
        <v>18184053.453333337</v>
      </c>
      <c r="AC9" s="143">
        <f t="shared" si="0"/>
        <v>32425340.969999999</v>
      </c>
      <c r="AD9" s="143">
        <f t="shared" si="0"/>
        <v>27992195.533333331</v>
      </c>
      <c r="AE9" s="143">
        <f t="shared" si="0"/>
        <v>18161623.796666667</v>
      </c>
      <c r="AF9" s="143">
        <f t="shared" si="0"/>
        <v>13844188.496666668</v>
      </c>
      <c r="AG9" s="143">
        <f t="shared" si="0"/>
        <v>78579160.299999997</v>
      </c>
      <c r="AH9" s="143"/>
      <c r="AI9" s="143">
        <f>IF(MIN(M9:M11)/AVERAGE(M9:M11)&lt;0.97,(3*AVERAGE(M9:M11)-MIN(M9:M11))/2,AVERAGE(M9:M11))</f>
        <v>39.148283333333332</v>
      </c>
      <c r="AJ9" s="143">
        <f t="shared" ref="AJ9:AQ9" si="1">IF(MIN(N9:N11)/AVERAGE(N9:N11)&lt;0.97,(3*AVERAGE(N9:N11)-MIN(N9:N11))/2,AVERAGE(N9:N11))</f>
        <v>42.163366666666668</v>
      </c>
      <c r="AK9" s="143">
        <f t="shared" si="1"/>
        <v>35.516910000000003</v>
      </c>
      <c r="AL9" s="143">
        <f t="shared" si="1"/>
        <v>32.429276666666667</v>
      </c>
      <c r="AM9" s="143">
        <f t="shared" si="1"/>
        <v>40.84896333333333</v>
      </c>
      <c r="AN9" s="143">
        <f t="shared" si="1"/>
        <v>41.236896666666667</v>
      </c>
      <c r="AO9" s="143">
        <f t="shared" si="1"/>
        <v>41.33300666666667</v>
      </c>
      <c r="AP9" s="143">
        <f t="shared" si="1"/>
        <v>36.904876666666667</v>
      </c>
      <c r="AQ9" s="143">
        <f t="shared" si="1"/>
        <v>41.099003333333336</v>
      </c>
      <c r="AR9" s="143"/>
      <c r="AS9" s="123">
        <v>1</v>
      </c>
      <c r="AT9" s="123" t="s">
        <v>122</v>
      </c>
      <c r="AU9" s="125">
        <v>110607402.25</v>
      </c>
      <c r="AV9" s="125">
        <v>60428993.350000001</v>
      </c>
      <c r="AW9" s="125">
        <v>50178408.899999999</v>
      </c>
      <c r="AX9" s="125">
        <v>18184053.453333337</v>
      </c>
      <c r="AY9" s="125">
        <v>32425340.969999999</v>
      </c>
      <c r="AZ9" s="125">
        <v>27992195.533333331</v>
      </c>
      <c r="BA9" s="125">
        <v>18161623.796666667</v>
      </c>
      <c r="BB9" s="125">
        <v>13844188.496666668</v>
      </c>
      <c r="BC9" s="125">
        <v>78579160.299999997</v>
      </c>
      <c r="BD9" s="123"/>
      <c r="BE9" s="130">
        <v>39.148283333333332</v>
      </c>
      <c r="BF9" s="130">
        <v>42.163366666666668</v>
      </c>
      <c r="BG9" s="130">
        <v>35.516910000000003</v>
      </c>
      <c r="BH9" s="130">
        <v>32.429276666666667</v>
      </c>
      <c r="BI9" s="130">
        <v>40.84896333333333</v>
      </c>
      <c r="BJ9" s="130">
        <v>41.236896666666667</v>
      </c>
      <c r="BK9" s="130">
        <v>41.33300666666667</v>
      </c>
      <c r="BL9" s="130">
        <v>36.904876666666667</v>
      </c>
      <c r="BM9" s="130">
        <v>41.099003333333336</v>
      </c>
      <c r="BN9" s="144"/>
      <c r="BO9" s="123">
        <v>198901</v>
      </c>
      <c r="BP9" s="125">
        <v>111009569.84999999</v>
      </c>
      <c r="BQ9" s="125">
        <v>61398619.163999997</v>
      </c>
      <c r="BR9" s="125">
        <v>49619139.239</v>
      </c>
      <c r="BS9" s="125">
        <v>19165997.708000001</v>
      </c>
      <c r="BT9" s="125">
        <v>32415237.456</v>
      </c>
      <c r="BU9" s="125">
        <v>27657345.32</v>
      </c>
      <c r="BV9" s="125">
        <v>18001119.774999999</v>
      </c>
      <c r="BW9" s="125">
        <v>13862096.217</v>
      </c>
      <c r="BX9" s="125">
        <v>78043774.437000006</v>
      </c>
      <c r="BY9" s="125"/>
      <c r="BZ9" s="130">
        <v>39.508710745000002</v>
      </c>
      <c r="CA9" s="130">
        <v>42.617813188</v>
      </c>
      <c r="CB9" s="130">
        <v>35.682290090999999</v>
      </c>
      <c r="CC9" s="130">
        <v>33.805677793999998</v>
      </c>
      <c r="CD9" s="130">
        <v>41.166876967999997</v>
      </c>
      <c r="CE9" s="130">
        <v>41.537875833999998</v>
      </c>
      <c r="CF9" s="130">
        <v>41.576987996</v>
      </c>
      <c r="CG9" s="130">
        <v>37.174967797000001</v>
      </c>
      <c r="CH9" s="143">
        <v>41.375141733</v>
      </c>
      <c r="CJ9" s="127" t="s">
        <v>122</v>
      </c>
      <c r="CK9" s="125">
        <f>BP9*BZ9*52/4</f>
        <v>57015984806.696793</v>
      </c>
      <c r="CL9" s="125">
        <f t="shared" ref="CL9:CS24" si="2">BQ9*CA9*52/4</f>
        <v>34016773459.922607</v>
      </c>
      <c r="CM9" s="125">
        <f t="shared" si="2"/>
        <v>23016818765.092346</v>
      </c>
      <c r="CN9" s="125">
        <f t="shared" si="2"/>
        <v>8422954060.5234766</v>
      </c>
      <c r="CO9" s="125">
        <f t="shared" si="2"/>
        <v>17347643199.115543</v>
      </c>
      <c r="CP9" s="125">
        <f t="shared" si="2"/>
        <v>14934755885.402872</v>
      </c>
      <c r="CQ9" s="125">
        <f t="shared" si="2"/>
        <v>9729620430.3965302</v>
      </c>
      <c r="CR9" s="125">
        <f t="shared" si="2"/>
        <v>6699198746.0565767</v>
      </c>
      <c r="CS9" s="125">
        <f>BX9*CH9*52/4</f>
        <v>41977938973.219048</v>
      </c>
      <c r="CT9" s="125"/>
      <c r="CU9" s="127" t="s">
        <v>122</v>
      </c>
      <c r="CV9" s="125">
        <v>156809316.22000334</v>
      </c>
      <c r="CW9" s="125">
        <v>76402411.286666676</v>
      </c>
      <c r="CX9" s="125">
        <v>80406904.933333337</v>
      </c>
      <c r="CY9" s="125">
        <v>32523669.16333333</v>
      </c>
      <c r="CZ9" s="125">
        <v>42774149.490000002</v>
      </c>
      <c r="DA9" s="125">
        <v>35553175.273333333</v>
      </c>
      <c r="DB9" s="125">
        <v>24498655.363333333</v>
      </c>
      <c r="DC9" s="125">
        <v>50423042.520000003</v>
      </c>
      <c r="DD9" s="125">
        <v>102825980.12666667</v>
      </c>
      <c r="DF9" s="127" t="s">
        <v>122</v>
      </c>
      <c r="DG9" s="127">
        <f>CK9/CV9*4</f>
        <v>1454.402995462423</v>
      </c>
      <c r="DH9" s="127">
        <f t="shared" ref="DH9:DO24" si="3">CL9/CW9*4</f>
        <v>1780.9266952211508</v>
      </c>
      <c r="DI9" s="127">
        <f t="shared" si="3"/>
        <v>1145.0170248028307</v>
      </c>
      <c r="DJ9" s="127">
        <f t="shared" si="3"/>
        <v>1035.9168294602359</v>
      </c>
      <c r="DK9" s="127">
        <f t="shared" si="3"/>
        <v>1622.2548811329309</v>
      </c>
      <c r="DL9" s="127">
        <f t="shared" si="3"/>
        <v>1680.2725236870406</v>
      </c>
      <c r="DM9" s="127">
        <f t="shared" si="3"/>
        <v>1588.5966451789295</v>
      </c>
      <c r="DN9" s="127">
        <f t="shared" si="3"/>
        <v>531.43946983360865</v>
      </c>
      <c r="DO9" s="127">
        <f t="shared" si="3"/>
        <v>1632.9701470973903</v>
      </c>
      <c r="DP9" s="125"/>
    </row>
    <row r="10" spans="1:120" s="127" customFormat="1" x14ac:dyDescent="0.25">
      <c r="A10" s="127">
        <v>1989</v>
      </c>
      <c r="B10" s="127" t="s">
        <v>632</v>
      </c>
      <c r="C10" s="125">
        <v>110230335.95</v>
      </c>
      <c r="D10" s="125">
        <v>60256982.420000002</v>
      </c>
      <c r="E10" s="125">
        <v>49973353.530000001</v>
      </c>
      <c r="F10" s="125">
        <v>18201044.530000001</v>
      </c>
      <c r="G10" s="125">
        <v>32375439.170000002</v>
      </c>
      <c r="H10" s="125">
        <v>27939458.510000002</v>
      </c>
      <c r="I10" s="125">
        <v>18117377.699999999</v>
      </c>
      <c r="J10" s="125">
        <v>13597016.039999999</v>
      </c>
      <c r="K10" s="125">
        <v>78432275.379999995</v>
      </c>
      <c r="M10" s="130">
        <v>38.962789999999998</v>
      </c>
      <c r="N10" s="130">
        <v>41.975589999999997</v>
      </c>
      <c r="O10" s="130">
        <v>35.33</v>
      </c>
      <c r="P10" s="130">
        <v>32.153930000000003</v>
      </c>
      <c r="Q10" s="130">
        <v>40.629440000000002</v>
      </c>
      <c r="R10" s="130">
        <v>41.052579999999999</v>
      </c>
      <c r="S10" s="130">
        <v>41.178870000000003</v>
      </c>
      <c r="T10" s="130">
        <v>36.861759999999997</v>
      </c>
      <c r="U10" s="130">
        <v>40.907089999999997</v>
      </c>
      <c r="V10" s="142"/>
      <c r="W10" s="128"/>
      <c r="X10" s="123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J10" s="128"/>
      <c r="AK10" s="128"/>
      <c r="AL10" s="128"/>
      <c r="AR10" s="145"/>
      <c r="AS10" s="123">
        <v>2</v>
      </c>
      <c r="AT10" s="123" t="s">
        <v>123</v>
      </c>
      <c r="AU10" s="125">
        <v>111938087.68666667</v>
      </c>
      <c r="AV10" s="125">
        <v>61972849.616666667</v>
      </c>
      <c r="AW10" s="125">
        <v>49965238.069999993</v>
      </c>
      <c r="AX10" s="125">
        <v>19333709.440000001</v>
      </c>
      <c r="AY10" s="125">
        <v>32393546.196666669</v>
      </c>
      <c r="AZ10" s="125">
        <v>27878865.633333337</v>
      </c>
      <c r="BA10" s="125">
        <v>18329607.173333332</v>
      </c>
      <c r="BB10" s="125">
        <v>14002359.243333334</v>
      </c>
      <c r="BC10" s="125">
        <v>78602019.00333333</v>
      </c>
      <c r="BD10" s="123"/>
      <c r="BE10" s="130">
        <v>39.705696666666668</v>
      </c>
      <c r="BF10" s="130">
        <v>42.75423</v>
      </c>
      <c r="BG10" s="130">
        <v>35.924140000000001</v>
      </c>
      <c r="BH10" s="130">
        <v>34.057405000000003</v>
      </c>
      <c r="BI10" s="130">
        <v>41.380796666666669</v>
      </c>
      <c r="BJ10" s="130">
        <v>41.845553333333335</v>
      </c>
      <c r="BK10" s="130">
        <v>41.723970000000001</v>
      </c>
      <c r="BL10" s="130">
        <v>37.467736666666667</v>
      </c>
      <c r="BM10" s="130">
        <v>41.625866666666667</v>
      </c>
      <c r="BN10" s="144"/>
      <c r="BO10" s="123">
        <v>198902</v>
      </c>
      <c r="BP10" s="125">
        <v>111196817.22</v>
      </c>
      <c r="BQ10" s="125">
        <v>61493298.369000003</v>
      </c>
      <c r="BR10" s="125">
        <v>49803417.125</v>
      </c>
      <c r="BS10" s="125">
        <v>19233818.644000001</v>
      </c>
      <c r="BT10" s="125">
        <v>32329163.221999999</v>
      </c>
      <c r="BU10" s="125">
        <v>27755615.175999999</v>
      </c>
      <c r="BV10" s="125">
        <v>18191246.772999998</v>
      </c>
      <c r="BW10" s="125">
        <v>13834843.470000001</v>
      </c>
      <c r="BX10" s="125">
        <v>78227587.123999998</v>
      </c>
      <c r="BY10" s="125"/>
      <c r="BZ10" s="130">
        <v>39.685301916999997</v>
      </c>
      <c r="CA10" s="130">
        <v>42.671019192999999</v>
      </c>
      <c r="CB10" s="130">
        <v>35.936832545999998</v>
      </c>
      <c r="CC10" s="130">
        <v>33.732430196999999</v>
      </c>
      <c r="CD10" s="130">
        <v>41.328789319000002</v>
      </c>
      <c r="CE10" s="130">
        <v>41.779303417999998</v>
      </c>
      <c r="CF10" s="130">
        <v>41.702959122000003</v>
      </c>
      <c r="CG10" s="130">
        <v>37.394351325000002</v>
      </c>
      <c r="CH10" s="143">
        <v>41.576936648999997</v>
      </c>
      <c r="CJ10" s="127" t="s">
        <v>123</v>
      </c>
      <c r="CK10" s="125">
        <f t="shared" ref="CK10:CS51" si="4">BP10*BZ10*52/4</f>
        <v>57367430426.607132</v>
      </c>
      <c r="CL10" s="125">
        <f t="shared" si="2"/>
        <v>34111762294.278172</v>
      </c>
      <c r="CM10" s="125">
        <f t="shared" si="2"/>
        <v>23267101798.716278</v>
      </c>
      <c r="CN10" s="125">
        <f t="shared" si="2"/>
        <v>8434444782.7963343</v>
      </c>
      <c r="CO10" s="125">
        <f t="shared" si="2"/>
        <v>17369627283.600819</v>
      </c>
      <c r="CP10" s="125">
        <f t="shared" si="2"/>
        <v>15074933483.887543</v>
      </c>
      <c r="CQ10" s="125">
        <f t="shared" si="2"/>
        <v>9862174667.1842346</v>
      </c>
      <c r="CR10" s="125">
        <f t="shared" si="2"/>
        <v>6725484964.1663084</v>
      </c>
      <c r="CS10" s="125">
        <f t="shared" si="2"/>
        <v>42282024642.762787</v>
      </c>
      <c r="CT10" s="125"/>
      <c r="CU10" s="127" t="s">
        <v>123</v>
      </c>
      <c r="CV10" s="125">
        <v>157050915.65333334</v>
      </c>
      <c r="CW10" s="125">
        <v>76534824.38666667</v>
      </c>
      <c r="CX10" s="125">
        <v>80516091.266666666</v>
      </c>
      <c r="CY10" s="125">
        <v>32370731.606666666</v>
      </c>
      <c r="CZ10" s="125">
        <v>42851122.169999994</v>
      </c>
      <c r="DA10" s="125">
        <v>35770174.283333331</v>
      </c>
      <c r="DB10" s="125">
        <v>24665287.133333337</v>
      </c>
      <c r="DC10" s="125">
        <v>50520492.199999996</v>
      </c>
      <c r="DD10" s="125">
        <v>103286583.58666666</v>
      </c>
      <c r="DF10" s="127" t="s">
        <v>123</v>
      </c>
      <c r="DG10" s="127">
        <f t="shared" ref="DG10:DO51" si="5">CK10/CV10*4</f>
        <v>1461.1167388093997</v>
      </c>
      <c r="DH10" s="127">
        <f t="shared" si="3"/>
        <v>1782.8099857884233</v>
      </c>
      <c r="DI10" s="127">
        <f t="shared" si="3"/>
        <v>1155.8982276800496</v>
      </c>
      <c r="DJ10" s="127">
        <f t="shared" si="3"/>
        <v>1042.2309739900081</v>
      </c>
      <c r="DK10" s="127">
        <f t="shared" si="3"/>
        <v>1621.3929908011855</v>
      </c>
      <c r="DL10" s="127">
        <f t="shared" si="3"/>
        <v>1685.7545467326975</v>
      </c>
      <c r="DM10" s="127">
        <f t="shared" si="3"/>
        <v>1599.3610151582179</v>
      </c>
      <c r="DN10" s="127">
        <f t="shared" si="3"/>
        <v>532.4956009962475</v>
      </c>
      <c r="DO10" s="127">
        <f t="shared" si="3"/>
        <v>1637.4643511094312</v>
      </c>
      <c r="DP10" s="128"/>
    </row>
    <row r="11" spans="1:120" s="127" customFormat="1" x14ac:dyDescent="0.25">
      <c r="A11" s="127">
        <v>1989</v>
      </c>
      <c r="B11" s="127" t="s">
        <v>622</v>
      </c>
      <c r="C11" s="125">
        <v>111200907.13</v>
      </c>
      <c r="D11" s="125">
        <v>61073505.579999998</v>
      </c>
      <c r="E11" s="125">
        <v>50127401.549999997</v>
      </c>
      <c r="F11" s="125">
        <v>18376503.07</v>
      </c>
      <c r="G11" s="125">
        <v>32481896.670000002</v>
      </c>
      <c r="H11" s="125">
        <v>27988447.93</v>
      </c>
      <c r="I11" s="125">
        <v>18315280.489999998</v>
      </c>
      <c r="J11" s="125">
        <v>14038778.970000001</v>
      </c>
      <c r="K11" s="125">
        <v>78785625.090000004</v>
      </c>
      <c r="M11" s="130">
        <v>39.343200000000003</v>
      </c>
      <c r="N11" s="130">
        <v>42.385950000000001</v>
      </c>
      <c r="O11" s="130">
        <v>35.636020000000002</v>
      </c>
      <c r="P11" s="130">
        <v>32.38749</v>
      </c>
      <c r="Q11" s="130">
        <v>41.199289999999998</v>
      </c>
      <c r="R11" s="130">
        <v>41.477719999999998</v>
      </c>
      <c r="S11" s="130">
        <v>41.548909999999999</v>
      </c>
      <c r="T11" s="130">
        <v>37.020530000000001</v>
      </c>
      <c r="U11" s="130">
        <v>41.379480000000001</v>
      </c>
      <c r="V11" s="142"/>
      <c r="W11" s="128"/>
      <c r="X11" s="123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AR11" s="145"/>
      <c r="AS11" s="123">
        <v>3</v>
      </c>
      <c r="AT11" s="123" t="s">
        <v>124</v>
      </c>
      <c r="AU11" s="125">
        <v>109033775.46666665</v>
      </c>
      <c r="AV11" s="125">
        <v>61200883.169999994</v>
      </c>
      <c r="AW11" s="125">
        <v>47832892.296666674</v>
      </c>
      <c r="AX11" s="125">
        <v>20092282.936666667</v>
      </c>
      <c r="AY11" s="125">
        <v>31832143.800000001</v>
      </c>
      <c r="AZ11" s="125">
        <v>26630144.413333338</v>
      </c>
      <c r="BA11" s="125">
        <v>17288463.963333335</v>
      </c>
      <c r="BB11" s="125">
        <v>13190740.353333334</v>
      </c>
      <c r="BC11" s="125">
        <v>75750752.176666677</v>
      </c>
      <c r="BD11" s="123"/>
      <c r="BE11" s="130">
        <v>40.173840000000006</v>
      </c>
      <c r="BF11" s="130">
        <v>43.203309999999995</v>
      </c>
      <c r="BG11" s="130">
        <v>36.297253333333337</v>
      </c>
      <c r="BH11" s="130">
        <v>35.899145000000004</v>
      </c>
      <c r="BI11" s="130">
        <v>41.687833333333337</v>
      </c>
      <c r="BJ11" s="130">
        <v>42.143693333333339</v>
      </c>
      <c r="BK11" s="130">
        <v>42.040906666666672</v>
      </c>
      <c r="BL11" s="130">
        <v>37.6372</v>
      </c>
      <c r="BM11" s="130">
        <v>41.929223333333333</v>
      </c>
      <c r="BN11" s="144"/>
      <c r="BO11" s="123">
        <v>198903</v>
      </c>
      <c r="BP11" s="125">
        <v>111269120.90000001</v>
      </c>
      <c r="BQ11" s="125">
        <v>61360340.671999998</v>
      </c>
      <c r="BR11" s="125">
        <v>49890707.046999998</v>
      </c>
      <c r="BS11" s="125">
        <v>19095170.875</v>
      </c>
      <c r="BT11" s="125">
        <v>32509895.447000001</v>
      </c>
      <c r="BU11" s="125">
        <v>27781339.41</v>
      </c>
      <c r="BV11" s="125">
        <v>18054234.931000002</v>
      </c>
      <c r="BW11" s="125">
        <v>13635901.995999999</v>
      </c>
      <c r="BX11" s="125">
        <v>78437590.990999997</v>
      </c>
      <c r="BY11" s="125"/>
      <c r="BZ11" s="130">
        <v>39.678524369999998</v>
      </c>
      <c r="CA11" s="130">
        <v>42.707985016000002</v>
      </c>
      <c r="CB11" s="130">
        <v>35.970992398</v>
      </c>
      <c r="CC11" s="130">
        <v>33.79324982</v>
      </c>
      <c r="CD11" s="130">
        <v>41.329693564999999</v>
      </c>
      <c r="CE11" s="130">
        <v>41.862648037</v>
      </c>
      <c r="CF11" s="130">
        <v>41.731355352000001</v>
      </c>
      <c r="CG11" s="130">
        <v>37.390233567000003</v>
      </c>
      <c r="CH11" s="143">
        <v>41.633983153000003</v>
      </c>
      <c r="CJ11" s="127" t="s">
        <v>124</v>
      </c>
      <c r="CK11" s="125">
        <f t="shared" si="4"/>
        <v>57394928828.368645</v>
      </c>
      <c r="CL11" s="125">
        <f t="shared" si="2"/>
        <v>34067494629.953606</v>
      </c>
      <c r="CM11" s="125">
        <f t="shared" si="2"/>
        <v>23330037170.940266</v>
      </c>
      <c r="CN11" s="125">
        <f t="shared" si="2"/>
        <v>8388742436.5480185</v>
      </c>
      <c r="CO11" s="125">
        <f t="shared" si="2"/>
        <v>17467112216.511082</v>
      </c>
      <c r="CP11" s="125">
        <f t="shared" si="2"/>
        <v>15119005638.324474</v>
      </c>
      <c r="CQ11" s="125">
        <f t="shared" si="2"/>
        <v>9794560015.6826801</v>
      </c>
      <c r="CR11" s="125">
        <f t="shared" si="2"/>
        <v>6628044286.8530998</v>
      </c>
      <c r="CS11" s="125">
        <f t="shared" si="2"/>
        <v>42453701444.455582</v>
      </c>
      <c r="CT11" s="125"/>
      <c r="CU11" s="127" t="s">
        <v>124</v>
      </c>
      <c r="CV11" s="125">
        <v>157388680.18332997</v>
      </c>
      <c r="CW11" s="125">
        <v>76726268.899999991</v>
      </c>
      <c r="CX11" s="125">
        <v>80662411.283333331</v>
      </c>
      <c r="CY11" s="125">
        <v>32149980.133333337</v>
      </c>
      <c r="CZ11" s="125">
        <v>42895274.82</v>
      </c>
      <c r="DA11" s="125">
        <v>36112450.616666667</v>
      </c>
      <c r="DB11" s="125">
        <v>24802764.313333333</v>
      </c>
      <c r="DC11" s="125">
        <v>50641899.43</v>
      </c>
      <c r="DD11" s="125">
        <v>103810489.75</v>
      </c>
      <c r="DF11" s="127" t="s">
        <v>124</v>
      </c>
      <c r="DG11" s="127">
        <f t="shared" si="5"/>
        <v>1458.6799701608452</v>
      </c>
      <c r="DH11" s="127">
        <f t="shared" si="3"/>
        <v>1776.053761944554</v>
      </c>
      <c r="DI11" s="127">
        <f t="shared" si="3"/>
        <v>1156.9223780822319</v>
      </c>
      <c r="DJ11" s="127">
        <f t="shared" si="3"/>
        <v>1043.7011036097665</v>
      </c>
      <c r="DK11" s="127">
        <f t="shared" si="3"/>
        <v>1628.8145759464405</v>
      </c>
      <c r="DL11" s="127">
        <f t="shared" si="3"/>
        <v>1674.6585047702888</v>
      </c>
      <c r="DM11" s="127">
        <f t="shared" si="3"/>
        <v>1579.591676467671</v>
      </c>
      <c r="DN11" s="127">
        <f t="shared" si="3"/>
        <v>523.52256621138349</v>
      </c>
      <c r="DO11" s="127">
        <f t="shared" si="3"/>
        <v>1635.8154767093017</v>
      </c>
    </row>
    <row r="12" spans="1:120" s="127" customFormat="1" x14ac:dyDescent="0.25">
      <c r="A12" s="127">
        <v>1989</v>
      </c>
      <c r="B12" s="127" t="s">
        <v>631</v>
      </c>
      <c r="C12" s="125">
        <v>111989836.45</v>
      </c>
      <c r="D12" s="125">
        <v>61511278.590000004</v>
      </c>
      <c r="E12" s="125">
        <v>50478557.859999999</v>
      </c>
      <c r="F12" s="125">
        <v>18639453.129999999</v>
      </c>
      <c r="G12" s="125">
        <v>32574256.609999999</v>
      </c>
      <c r="H12" s="125">
        <v>28143011.859999999</v>
      </c>
      <c r="I12" s="125">
        <v>18528495.510000002</v>
      </c>
      <c r="J12" s="125">
        <v>14104619.34</v>
      </c>
      <c r="K12" s="125">
        <v>79245763.980000004</v>
      </c>
      <c r="M12" s="130">
        <v>39.435420000000001</v>
      </c>
      <c r="N12" s="130">
        <v>42.531669999999998</v>
      </c>
      <c r="O12" s="130">
        <v>35.662430000000001</v>
      </c>
      <c r="P12" s="130">
        <v>32.273429999999998</v>
      </c>
      <c r="Q12" s="130">
        <v>41.132289999999998</v>
      </c>
      <c r="R12" s="130">
        <v>41.789720000000003</v>
      </c>
      <c r="S12" s="130">
        <v>41.732300000000002</v>
      </c>
      <c r="T12" s="130">
        <v>37.266370000000002</v>
      </c>
      <c r="U12" s="130">
        <v>41.506050000000002</v>
      </c>
      <c r="V12" s="142"/>
      <c r="W12" s="127">
        <v>2</v>
      </c>
      <c r="X12" s="123" t="s">
        <v>123</v>
      </c>
      <c r="Y12" s="143">
        <f t="shared" ref="Y12:AG12" si="6">AVERAGE(C12:C14)</f>
        <v>111938087.68666667</v>
      </c>
      <c r="Z12" s="143">
        <f t="shared" si="6"/>
        <v>61972849.616666667</v>
      </c>
      <c r="AA12" s="143">
        <f t="shared" si="6"/>
        <v>49965238.069999993</v>
      </c>
      <c r="AB12" s="143">
        <f t="shared" si="6"/>
        <v>19333709.440000001</v>
      </c>
      <c r="AC12" s="143">
        <f t="shared" si="6"/>
        <v>32393546.196666669</v>
      </c>
      <c r="AD12" s="143">
        <f t="shared" si="6"/>
        <v>27878865.633333337</v>
      </c>
      <c r="AE12" s="143">
        <f t="shared" si="6"/>
        <v>18329607.173333332</v>
      </c>
      <c r="AF12" s="143">
        <f t="shared" si="6"/>
        <v>14002359.243333334</v>
      </c>
      <c r="AG12" s="143">
        <f t="shared" si="6"/>
        <v>78602019.00333333</v>
      </c>
      <c r="AH12" s="143"/>
      <c r="AI12" s="143">
        <f t="shared" ref="AI12:AQ12" si="7">IF(MIN(M12:M14)/AVERAGE(M12:M14)&lt;0.97,(3*AVERAGE(M12:M14)-MIN(M12:M14))/2,AVERAGE(M12:M14))</f>
        <v>39.705696666666668</v>
      </c>
      <c r="AJ12" s="143">
        <f t="shared" si="7"/>
        <v>42.75423</v>
      </c>
      <c r="AK12" s="143">
        <f t="shared" si="7"/>
        <v>35.924140000000001</v>
      </c>
      <c r="AL12" s="143">
        <f t="shared" si="7"/>
        <v>34.057405000000003</v>
      </c>
      <c r="AM12" s="143">
        <f t="shared" si="7"/>
        <v>41.380796666666669</v>
      </c>
      <c r="AN12" s="143">
        <f t="shared" si="7"/>
        <v>41.845553333333335</v>
      </c>
      <c r="AO12" s="143">
        <f t="shared" si="7"/>
        <v>41.723970000000001</v>
      </c>
      <c r="AP12" s="143">
        <f t="shared" si="7"/>
        <v>37.467736666666667</v>
      </c>
      <c r="AQ12" s="143">
        <f t="shared" si="7"/>
        <v>41.625866666666667</v>
      </c>
      <c r="AR12" s="143"/>
      <c r="AS12" s="123">
        <v>4</v>
      </c>
      <c r="AT12" s="123" t="s">
        <v>125</v>
      </c>
      <c r="AU12" s="125">
        <v>113680201.14666666</v>
      </c>
      <c r="AV12" s="125">
        <v>62043058.139999993</v>
      </c>
      <c r="AW12" s="125">
        <v>51637143.006666668</v>
      </c>
      <c r="AX12" s="125">
        <v>18518356.136666667</v>
      </c>
      <c r="AY12" s="125">
        <v>33143614.106666666</v>
      </c>
      <c r="AZ12" s="125">
        <v>29061881.686666667</v>
      </c>
      <c r="BA12" s="125">
        <v>18845248.363333333</v>
      </c>
      <c r="BB12" s="125">
        <v>14111100.853333334</v>
      </c>
      <c r="BC12" s="125">
        <v>81050744.156666666</v>
      </c>
      <c r="BD12" s="123"/>
      <c r="BE12" s="130">
        <v>39.55874</v>
      </c>
      <c r="BF12" s="130">
        <v>42.601516666666669</v>
      </c>
      <c r="BG12" s="130">
        <v>35.901906666666669</v>
      </c>
      <c r="BH12" s="130">
        <v>32.937676666666668</v>
      </c>
      <c r="BI12" s="130">
        <v>41.21753666666666</v>
      </c>
      <c r="BJ12" s="130">
        <v>41.807146666666661</v>
      </c>
      <c r="BK12" s="130">
        <v>41.626276666666662</v>
      </c>
      <c r="BL12" s="130">
        <v>36.959129999999995</v>
      </c>
      <c r="BM12" s="130">
        <v>41.52393</v>
      </c>
      <c r="BN12" s="144"/>
      <c r="BO12" s="123">
        <v>198904</v>
      </c>
      <c r="BP12" s="125">
        <v>111774106.75</v>
      </c>
      <c r="BQ12" s="125">
        <v>61392018.251999997</v>
      </c>
      <c r="BR12" s="125">
        <v>50295920.442000002</v>
      </c>
      <c r="BS12" s="125">
        <v>18631780.897</v>
      </c>
      <c r="BT12" s="125">
        <v>32539533.079999998</v>
      </c>
      <c r="BU12" s="125">
        <v>28346615.234999999</v>
      </c>
      <c r="BV12" s="125">
        <v>18372822.07</v>
      </c>
      <c r="BW12" s="125">
        <v>13817399.949999999</v>
      </c>
      <c r="BX12" s="125">
        <v>79249458.800999999</v>
      </c>
      <c r="BY12" s="125"/>
      <c r="BZ12" s="130">
        <v>39.719618449999999</v>
      </c>
      <c r="CA12" s="130">
        <v>42.717356789999997</v>
      </c>
      <c r="CB12" s="130">
        <v>36.051945566999997</v>
      </c>
      <c r="CC12" s="130">
        <v>34.012994960999997</v>
      </c>
      <c r="CD12" s="130">
        <v>41.314747074000003</v>
      </c>
      <c r="CE12" s="130">
        <v>41.861538723999999</v>
      </c>
      <c r="CF12" s="130">
        <v>41.707145240000003</v>
      </c>
      <c r="CG12" s="130">
        <v>37.015862015000003</v>
      </c>
      <c r="CH12" s="143">
        <v>41.595130853000001</v>
      </c>
      <c r="CJ12" s="127" t="s">
        <v>125</v>
      </c>
      <c r="CK12" s="125">
        <f t="shared" si="4"/>
        <v>57715123345.094406</v>
      </c>
      <c r="CL12" s="125">
        <f t="shared" si="2"/>
        <v>34092561720.475384</v>
      </c>
      <c r="CM12" s="125">
        <f t="shared" si="2"/>
        <v>23572455218.222904</v>
      </c>
      <c r="CN12" s="125">
        <f t="shared" si="2"/>
        <v>8238394706.9335213</v>
      </c>
      <c r="CO12" s="125">
        <f t="shared" si="2"/>
        <v>17476713528.381332</v>
      </c>
      <c r="CP12" s="125">
        <f t="shared" si="2"/>
        <v>15426228107.60565</v>
      </c>
      <c r="CQ12" s="125">
        <f t="shared" si="2"/>
        <v>9961613461.0481777</v>
      </c>
      <c r="CR12" s="125">
        <f t="shared" si="2"/>
        <v>6649018609.4184828</v>
      </c>
      <c r="CS12" s="125">
        <f t="shared" si="2"/>
        <v>42853090915.141357</v>
      </c>
      <c r="CT12" s="125"/>
      <c r="CU12" s="127" t="s">
        <v>125</v>
      </c>
      <c r="CV12" s="125">
        <v>157621948.35666668</v>
      </c>
      <c r="CW12" s="125">
        <v>76850963.906666666</v>
      </c>
      <c r="CX12" s="125">
        <v>80770984.450000003</v>
      </c>
      <c r="CY12" s="125">
        <v>31951281.559999999</v>
      </c>
      <c r="CZ12" s="125">
        <v>42834642.419999994</v>
      </c>
      <c r="DA12" s="125">
        <v>36502071.140000001</v>
      </c>
      <c r="DB12" s="125">
        <v>24987850.283333331</v>
      </c>
      <c r="DC12" s="125">
        <v>50741811.803333335</v>
      </c>
      <c r="DD12" s="125">
        <v>104324563.84333332</v>
      </c>
      <c r="DF12" s="127" t="s">
        <v>125</v>
      </c>
      <c r="DG12" s="127">
        <f t="shared" si="5"/>
        <v>1464.6468704852377</v>
      </c>
      <c r="DH12" s="127">
        <f t="shared" si="3"/>
        <v>1774.4767267658394</v>
      </c>
      <c r="DI12" s="127">
        <f t="shared" si="3"/>
        <v>1167.3724359675255</v>
      </c>
      <c r="DJ12" s="127">
        <f t="shared" si="3"/>
        <v>1031.3695482245967</v>
      </c>
      <c r="DK12" s="127">
        <f t="shared" si="3"/>
        <v>1632.0167547584103</v>
      </c>
      <c r="DL12" s="127">
        <f t="shared" si="3"/>
        <v>1690.4496239065354</v>
      </c>
      <c r="DM12" s="127">
        <f t="shared" si="3"/>
        <v>1594.6331273951139</v>
      </c>
      <c r="DN12" s="127">
        <f t="shared" si="3"/>
        <v>524.14514761033388</v>
      </c>
      <c r="DO12" s="127">
        <f t="shared" si="3"/>
        <v>1643.0681073153535</v>
      </c>
    </row>
    <row r="13" spans="1:120" s="127" customFormat="1" x14ac:dyDescent="0.25">
      <c r="A13" s="127">
        <v>1989</v>
      </c>
      <c r="B13" s="127" t="s">
        <v>630</v>
      </c>
      <c r="C13" s="125">
        <v>112755811.75</v>
      </c>
      <c r="D13" s="125">
        <v>62062870.229999997</v>
      </c>
      <c r="E13" s="125">
        <v>50692941.520000003</v>
      </c>
      <c r="F13" s="125">
        <v>18829846.98</v>
      </c>
      <c r="G13" s="125">
        <v>32675703.59</v>
      </c>
      <c r="H13" s="125">
        <v>28478125.07</v>
      </c>
      <c r="I13" s="125">
        <v>18622103.039999999</v>
      </c>
      <c r="J13" s="125">
        <v>14150033.07</v>
      </c>
      <c r="K13" s="125">
        <v>79775931.700000003</v>
      </c>
      <c r="M13" s="130">
        <v>39.80001</v>
      </c>
      <c r="N13" s="130">
        <v>42.85342</v>
      </c>
      <c r="O13" s="130">
        <v>36.06174</v>
      </c>
      <c r="P13" s="130">
        <v>32.996339999999996</v>
      </c>
      <c r="Q13" s="130">
        <v>41.587490000000003</v>
      </c>
      <c r="R13" s="130">
        <v>42.020510000000002</v>
      </c>
      <c r="S13" s="130">
        <v>41.760910000000003</v>
      </c>
      <c r="T13" s="130">
        <v>37.676569999999998</v>
      </c>
      <c r="U13" s="130">
        <v>41.782550000000001</v>
      </c>
      <c r="V13" s="142"/>
      <c r="W13" s="128"/>
      <c r="X13" s="123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  <c r="AI13" s="128"/>
      <c r="AJ13" s="128"/>
      <c r="AK13" s="128"/>
      <c r="AL13" s="128"/>
      <c r="AR13" s="145"/>
      <c r="AS13" s="123">
        <v>5</v>
      </c>
      <c r="AT13" s="123" t="s">
        <v>126</v>
      </c>
      <c r="AU13" s="125">
        <v>112605563.19999999</v>
      </c>
      <c r="AV13" s="125">
        <v>61618154.673333324</v>
      </c>
      <c r="AW13" s="125">
        <v>50987408.526666664</v>
      </c>
      <c r="AX13" s="125">
        <v>18718050.486666664</v>
      </c>
      <c r="AY13" s="125">
        <v>32648162.086666662</v>
      </c>
      <c r="AZ13" s="125">
        <v>29300518.556666669</v>
      </c>
      <c r="BA13" s="125">
        <v>18425352.223333333</v>
      </c>
      <c r="BB13" s="125">
        <v>13513479.846666666</v>
      </c>
      <c r="BC13" s="125">
        <v>80374032.866666675</v>
      </c>
      <c r="BD13" s="123"/>
      <c r="BE13" s="130">
        <v>39.221336666666666</v>
      </c>
      <c r="BF13" s="130">
        <v>42.042609999999996</v>
      </c>
      <c r="BG13" s="130">
        <v>35.811706666666673</v>
      </c>
      <c r="BH13" s="130">
        <v>32.592533333333336</v>
      </c>
      <c r="BI13" s="130">
        <v>40.907256666666662</v>
      </c>
      <c r="BJ13" s="130">
        <v>41.366759999999999</v>
      </c>
      <c r="BK13" s="130">
        <v>41.427506666666666</v>
      </c>
      <c r="BL13" s="130">
        <v>36.672126666666671</v>
      </c>
      <c r="BM13" s="130">
        <v>41.194063333333332</v>
      </c>
      <c r="BN13" s="144"/>
      <c r="BO13" s="123">
        <v>199001</v>
      </c>
      <c r="BP13" s="125">
        <v>113009987.95</v>
      </c>
      <c r="BQ13" s="125">
        <v>62607438.520000003</v>
      </c>
      <c r="BR13" s="125">
        <v>50414111.502999999</v>
      </c>
      <c r="BS13" s="125">
        <v>19729394.890999999</v>
      </c>
      <c r="BT13" s="125">
        <v>32640091.635000002</v>
      </c>
      <c r="BU13" s="125">
        <v>28967902.997000001</v>
      </c>
      <c r="BV13" s="125">
        <v>18256332.386999998</v>
      </c>
      <c r="BW13" s="125">
        <v>13519725.094000001</v>
      </c>
      <c r="BX13" s="125">
        <v>79847980.728</v>
      </c>
      <c r="BY13" s="125"/>
      <c r="BZ13" s="130">
        <v>39.575810996999998</v>
      </c>
      <c r="CA13" s="130">
        <v>42.491362422000002</v>
      </c>
      <c r="CB13" s="130">
        <v>35.969594817000001</v>
      </c>
      <c r="CC13" s="130">
        <v>33.957949751999998</v>
      </c>
      <c r="CD13" s="130">
        <v>41.225154940000003</v>
      </c>
      <c r="CE13" s="130">
        <v>41.665786361999999</v>
      </c>
      <c r="CF13" s="130">
        <v>41.681936641999997</v>
      </c>
      <c r="CG13" s="130">
        <v>36.931594074000003</v>
      </c>
      <c r="CH13" s="143">
        <v>41.462140202</v>
      </c>
      <c r="CJ13" s="127" t="s">
        <v>126</v>
      </c>
      <c r="CK13" s="125">
        <f t="shared" si="4"/>
        <v>58142005010.471817</v>
      </c>
      <c r="CL13" s="125">
        <f t="shared" si="2"/>
        <v>34583579686.063248</v>
      </c>
      <c r="CM13" s="125">
        <f t="shared" si="2"/>
        <v>23573877129.685593</v>
      </c>
      <c r="CN13" s="125">
        <f t="shared" si="2"/>
        <v>8709607404.4972649</v>
      </c>
      <c r="CO13" s="125">
        <f t="shared" si="2"/>
        <v>17492706853.812748</v>
      </c>
      <c r="CP13" s="125">
        <f t="shared" si="2"/>
        <v>15690615949.165842</v>
      </c>
      <c r="CQ13" s="125">
        <f t="shared" si="2"/>
        <v>9892470768.3129444</v>
      </c>
      <c r="CR13" s="125">
        <f t="shared" si="2"/>
        <v>6490964989.1278343</v>
      </c>
      <c r="CS13" s="125">
        <f t="shared" si="2"/>
        <v>43038686233.282097</v>
      </c>
      <c r="CT13" s="125"/>
      <c r="CU13" s="127" t="s">
        <v>126</v>
      </c>
      <c r="CV13" s="125">
        <v>159440096.66999999</v>
      </c>
      <c r="CW13" s="125">
        <v>78060925.056666657</v>
      </c>
      <c r="CX13" s="125">
        <v>81379171.61333333</v>
      </c>
      <c r="CY13" s="125">
        <v>33595339.306666665</v>
      </c>
      <c r="CZ13" s="125">
        <v>43062130.543333329</v>
      </c>
      <c r="DA13" s="125">
        <v>37168207.363333337</v>
      </c>
      <c r="DB13" s="125">
        <v>24894239.056666669</v>
      </c>
      <c r="DC13" s="125">
        <v>49799855.409999996</v>
      </c>
      <c r="DD13" s="125">
        <v>105124576.96333332</v>
      </c>
      <c r="DF13" s="127" t="s">
        <v>126</v>
      </c>
      <c r="DG13" s="127">
        <f t="shared" si="5"/>
        <v>1458.6545348328739</v>
      </c>
      <c r="DH13" s="127">
        <f t="shared" si="3"/>
        <v>1772.1327110053096</v>
      </c>
      <c r="DI13" s="127">
        <f t="shared" si="3"/>
        <v>1158.7179698360655</v>
      </c>
      <c r="DJ13" s="127">
        <f t="shared" si="3"/>
        <v>1037.0018680262508</v>
      </c>
      <c r="DK13" s="127">
        <f t="shared" si="3"/>
        <v>1624.8807602503434</v>
      </c>
      <c r="DL13" s="127">
        <f t="shared" si="3"/>
        <v>1688.6061569538842</v>
      </c>
      <c r="DM13" s="127">
        <f t="shared" si="3"/>
        <v>1589.5196869917972</v>
      </c>
      <c r="DN13" s="127">
        <f t="shared" si="3"/>
        <v>521.36416346497458</v>
      </c>
      <c r="DO13" s="127">
        <f t="shared" si="3"/>
        <v>1637.6260424160821</v>
      </c>
    </row>
    <row r="14" spans="1:120" s="127" customFormat="1" x14ac:dyDescent="0.25">
      <c r="A14" s="127">
        <v>1989</v>
      </c>
      <c r="B14" s="127" t="s">
        <v>629</v>
      </c>
      <c r="C14" s="125">
        <v>111068614.86</v>
      </c>
      <c r="D14" s="125">
        <v>62344400.030000001</v>
      </c>
      <c r="E14" s="125">
        <v>48724214.829999998</v>
      </c>
      <c r="F14" s="125">
        <v>20531828.210000001</v>
      </c>
      <c r="G14" s="125">
        <v>31930678.390000001</v>
      </c>
      <c r="H14" s="125">
        <v>27015459.969999999</v>
      </c>
      <c r="I14" s="125">
        <v>17838222.969999999</v>
      </c>
      <c r="J14" s="125">
        <v>13752425.32</v>
      </c>
      <c r="K14" s="125">
        <v>76784361.329999998</v>
      </c>
      <c r="M14" s="130">
        <v>39.881659999999997</v>
      </c>
      <c r="N14" s="130">
        <v>42.877600000000001</v>
      </c>
      <c r="O14" s="130">
        <v>36.048250000000003</v>
      </c>
      <c r="P14" s="130">
        <v>35.118470000000002</v>
      </c>
      <c r="Q14" s="130">
        <v>41.422609999999999</v>
      </c>
      <c r="R14" s="130">
        <v>41.726430000000001</v>
      </c>
      <c r="S14" s="130">
        <v>41.678699999999999</v>
      </c>
      <c r="T14" s="130">
        <v>37.460270000000001</v>
      </c>
      <c r="U14" s="130">
        <v>41.588999999999999</v>
      </c>
      <c r="V14" s="142"/>
      <c r="W14" s="128"/>
      <c r="X14" s="123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  <c r="AI14" s="128"/>
      <c r="AJ14" s="128"/>
      <c r="AK14" s="128"/>
      <c r="AL14" s="128"/>
      <c r="AR14" s="145"/>
      <c r="AS14" s="123">
        <v>6</v>
      </c>
      <c r="AT14" s="123" t="s">
        <v>127</v>
      </c>
      <c r="AU14" s="125">
        <v>113104352.98</v>
      </c>
      <c r="AV14" s="125">
        <v>62679684.899999999</v>
      </c>
      <c r="AW14" s="125">
        <v>50424668.080000006</v>
      </c>
      <c r="AX14" s="125">
        <v>19541131.583333332</v>
      </c>
      <c r="AY14" s="125">
        <v>32535158.863333333</v>
      </c>
      <c r="AZ14" s="125">
        <v>29068401.963333327</v>
      </c>
      <c r="BA14" s="125">
        <v>18360569.859999999</v>
      </c>
      <c r="BB14" s="125">
        <v>13599090.709999999</v>
      </c>
      <c r="BC14" s="125">
        <v>79964130.686666667</v>
      </c>
      <c r="BD14" s="123"/>
      <c r="BE14" s="130">
        <v>39.398496666666666</v>
      </c>
      <c r="BF14" s="130">
        <v>42.313279999999999</v>
      </c>
      <c r="BG14" s="130">
        <v>35.773796666666669</v>
      </c>
      <c r="BH14" s="130">
        <v>34.150009999999995</v>
      </c>
      <c r="BI14" s="130">
        <v>40.970359999999999</v>
      </c>
      <c r="BJ14" s="130">
        <v>41.37408666666667</v>
      </c>
      <c r="BK14" s="130">
        <v>41.401499999999999</v>
      </c>
      <c r="BL14" s="130">
        <v>37.037586666666662</v>
      </c>
      <c r="BM14" s="130">
        <v>41.216200000000001</v>
      </c>
      <c r="BN14" s="144"/>
      <c r="BO14" s="123">
        <v>199002</v>
      </c>
      <c r="BP14" s="125">
        <v>112373886.45</v>
      </c>
      <c r="BQ14" s="125">
        <v>62196634.899999999</v>
      </c>
      <c r="BR14" s="125">
        <v>50264666.009000003</v>
      </c>
      <c r="BS14" s="125">
        <v>19445377.675999999</v>
      </c>
      <c r="BT14" s="125">
        <v>32469255.274999999</v>
      </c>
      <c r="BU14" s="125">
        <v>28938516.331</v>
      </c>
      <c r="BV14" s="125">
        <v>18224682.655000001</v>
      </c>
      <c r="BW14" s="125">
        <v>13435192.444</v>
      </c>
      <c r="BX14" s="125">
        <v>79577064.951000005</v>
      </c>
      <c r="BY14" s="125"/>
      <c r="BZ14" s="130">
        <v>39.371834985</v>
      </c>
      <c r="CA14" s="130">
        <v>42.225925555000003</v>
      </c>
      <c r="CB14" s="130">
        <v>35.785485086999998</v>
      </c>
      <c r="CC14" s="130">
        <v>33.832688003999998</v>
      </c>
      <c r="CD14" s="130">
        <v>40.919050071000001</v>
      </c>
      <c r="CE14" s="130">
        <v>41.294685401000002</v>
      </c>
      <c r="CF14" s="130">
        <v>41.376646649999998</v>
      </c>
      <c r="CG14" s="130">
        <v>36.966323828</v>
      </c>
      <c r="CH14" s="143">
        <v>41.166226385000002</v>
      </c>
      <c r="CJ14" s="127" t="s">
        <v>127</v>
      </c>
      <c r="CK14" s="125">
        <f t="shared" si="4"/>
        <v>57516759481.122856</v>
      </c>
      <c r="CL14" s="125">
        <f t="shared" si="2"/>
        <v>34142036175.765896</v>
      </c>
      <c r="CM14" s="125">
        <f t="shared" si="2"/>
        <v>23383690926.28537</v>
      </c>
      <c r="CN14" s="125">
        <f t="shared" si="2"/>
        <v>8552562148.4167089</v>
      </c>
      <c r="CO14" s="125">
        <f t="shared" si="2"/>
        <v>17271944070.755478</v>
      </c>
      <c r="CP14" s="125">
        <f t="shared" si="2"/>
        <v>15535090062.184496</v>
      </c>
      <c r="CQ14" s="125">
        <f t="shared" si="2"/>
        <v>9802991308.8161449</v>
      </c>
      <c r="CR14" s="125">
        <f t="shared" si="2"/>
        <v>6456445769.4932365</v>
      </c>
      <c r="CS14" s="125">
        <f t="shared" si="2"/>
        <v>42586537120.747299</v>
      </c>
      <c r="CT14" s="125"/>
      <c r="CU14" s="127" t="s">
        <v>127</v>
      </c>
      <c r="CV14" s="125">
        <v>159715942.46666667</v>
      </c>
      <c r="CW14" s="125">
        <v>78219729.189999998</v>
      </c>
      <c r="CX14" s="125">
        <v>81496213.276666656</v>
      </c>
      <c r="CY14" s="125">
        <v>33509692.47666667</v>
      </c>
      <c r="CZ14" s="125">
        <v>42999825.483333334</v>
      </c>
      <c r="DA14" s="125">
        <v>37530576.313333333</v>
      </c>
      <c r="DB14" s="125">
        <v>24982136.419999998</v>
      </c>
      <c r="DC14" s="125">
        <v>49894025.973333336</v>
      </c>
      <c r="DD14" s="125">
        <v>105512538.21666665</v>
      </c>
      <c r="DF14" s="127" t="s">
        <v>127</v>
      </c>
      <c r="DG14" s="127">
        <f t="shared" si="5"/>
        <v>1440.4763505215349</v>
      </c>
      <c r="DH14" s="127">
        <f t="shared" si="3"/>
        <v>1745.9552227716372</v>
      </c>
      <c r="DI14" s="127">
        <f t="shared" si="3"/>
        <v>1147.7191386501097</v>
      </c>
      <c r="DJ14" s="127">
        <f t="shared" si="3"/>
        <v>1020.9060741899668</v>
      </c>
      <c r="DK14" s="127">
        <f t="shared" si="3"/>
        <v>1606.6989925296377</v>
      </c>
      <c r="DL14" s="127">
        <f t="shared" si="3"/>
        <v>1655.7262465128103</v>
      </c>
      <c r="DM14" s="127">
        <f t="shared" si="3"/>
        <v>1569.6001565291501</v>
      </c>
      <c r="DN14" s="127">
        <f t="shared" si="3"/>
        <v>517.61273166803483</v>
      </c>
      <c r="DO14" s="127">
        <f t="shared" si="3"/>
        <v>1614.4635638770133</v>
      </c>
    </row>
    <row r="15" spans="1:120" s="127" customFormat="1" x14ac:dyDescent="0.25">
      <c r="A15" s="127">
        <v>1989</v>
      </c>
      <c r="B15" s="127" t="s">
        <v>628</v>
      </c>
      <c r="C15" s="125">
        <v>107523406.75</v>
      </c>
      <c r="D15" s="125">
        <v>61126777.990000002</v>
      </c>
      <c r="E15" s="125">
        <v>46396628.759999998</v>
      </c>
      <c r="F15" s="125">
        <v>21152172</v>
      </c>
      <c r="G15" s="125">
        <v>31221265.879999999</v>
      </c>
      <c r="H15" s="125">
        <v>25662961.809999999</v>
      </c>
      <c r="I15" s="125">
        <v>16595455.26</v>
      </c>
      <c r="J15" s="125">
        <v>12891551.800000001</v>
      </c>
      <c r="K15" s="125">
        <v>73479682.950000003</v>
      </c>
      <c r="M15" s="130">
        <v>40.13796</v>
      </c>
      <c r="N15" s="130">
        <v>43.077579999999998</v>
      </c>
      <c r="O15" s="130">
        <v>36.265070000000001</v>
      </c>
      <c r="P15" s="130">
        <v>35.643380000000001</v>
      </c>
      <c r="Q15" s="130">
        <v>41.604349999999997</v>
      </c>
      <c r="R15" s="130">
        <v>42.130420000000001</v>
      </c>
      <c r="S15" s="130">
        <v>42.014040000000001</v>
      </c>
      <c r="T15" s="130">
        <v>37.57976</v>
      </c>
      <c r="U15" s="130">
        <v>41.880609999999997</v>
      </c>
      <c r="V15" s="142"/>
      <c r="W15" s="127">
        <v>3</v>
      </c>
      <c r="X15" s="123" t="s">
        <v>124</v>
      </c>
      <c r="Y15" s="143">
        <f t="shared" ref="Y15:AG15" si="8">AVERAGE(C15:C17)</f>
        <v>109033775.46666665</v>
      </c>
      <c r="Z15" s="143">
        <f t="shared" si="8"/>
        <v>61200883.169999994</v>
      </c>
      <c r="AA15" s="143">
        <f t="shared" si="8"/>
        <v>47832892.296666674</v>
      </c>
      <c r="AB15" s="143">
        <f t="shared" si="8"/>
        <v>20092282.936666667</v>
      </c>
      <c r="AC15" s="143">
        <f t="shared" si="8"/>
        <v>31832143.800000001</v>
      </c>
      <c r="AD15" s="143">
        <f t="shared" si="8"/>
        <v>26630144.413333338</v>
      </c>
      <c r="AE15" s="143">
        <f t="shared" si="8"/>
        <v>17288463.963333335</v>
      </c>
      <c r="AF15" s="143">
        <f t="shared" si="8"/>
        <v>13190740.353333334</v>
      </c>
      <c r="AG15" s="143">
        <f t="shared" si="8"/>
        <v>75750752.176666677</v>
      </c>
      <c r="AH15" s="143"/>
      <c r="AI15" s="143">
        <f t="shared" ref="AI15:AQ15" si="9">IF(MIN(M15:M17)/AVERAGE(M15:M17)&lt;0.97,(3*AVERAGE(M15:M17)-MIN(M15:M17))/2,AVERAGE(M15:M17))</f>
        <v>40.173840000000006</v>
      </c>
      <c r="AJ15" s="143">
        <f t="shared" si="9"/>
        <v>43.203309999999995</v>
      </c>
      <c r="AK15" s="143">
        <f t="shared" si="9"/>
        <v>36.297253333333337</v>
      </c>
      <c r="AL15" s="143">
        <f t="shared" si="9"/>
        <v>35.899145000000004</v>
      </c>
      <c r="AM15" s="143">
        <f t="shared" si="9"/>
        <v>41.687833333333337</v>
      </c>
      <c r="AN15" s="143">
        <f t="shared" si="9"/>
        <v>42.143693333333339</v>
      </c>
      <c r="AO15" s="143">
        <f t="shared" si="9"/>
        <v>42.040906666666672</v>
      </c>
      <c r="AP15" s="143">
        <f t="shared" si="9"/>
        <v>37.6372</v>
      </c>
      <c r="AQ15" s="143">
        <f t="shared" si="9"/>
        <v>41.929223333333333</v>
      </c>
      <c r="AR15" s="143"/>
      <c r="AS15" s="123">
        <v>7</v>
      </c>
      <c r="AT15" s="123" t="s">
        <v>128</v>
      </c>
      <c r="AU15" s="125">
        <v>110603127.81666666</v>
      </c>
      <c r="AV15" s="125">
        <v>62035015.833333336</v>
      </c>
      <c r="AW15" s="125">
        <v>48568111.983333327</v>
      </c>
      <c r="AX15" s="125">
        <v>20100870.83666667</v>
      </c>
      <c r="AY15" s="125">
        <v>31600427.076666664</v>
      </c>
      <c r="AZ15" s="125">
        <v>28048567.109999999</v>
      </c>
      <c r="BA15" s="125">
        <v>17725389.129999999</v>
      </c>
      <c r="BB15" s="125">
        <v>13127873.663333334</v>
      </c>
      <c r="BC15" s="125">
        <v>77374383.316666678</v>
      </c>
      <c r="BD15" s="123"/>
      <c r="BE15" s="130">
        <v>40.017046666666666</v>
      </c>
      <c r="BF15" s="130">
        <v>42.946026666666661</v>
      </c>
      <c r="BG15" s="130">
        <v>36.277233333333328</v>
      </c>
      <c r="BH15" s="130">
        <v>35.841059999999999</v>
      </c>
      <c r="BI15" s="130">
        <v>41.525136666666668</v>
      </c>
      <c r="BJ15" s="130">
        <v>41.960839999999997</v>
      </c>
      <c r="BK15" s="130">
        <v>41.838560000000001</v>
      </c>
      <c r="BL15" s="130">
        <v>37.213640000000005</v>
      </c>
      <c r="BM15" s="130">
        <v>41.755263333333339</v>
      </c>
      <c r="BN15" s="144"/>
      <c r="BO15" s="123">
        <v>199003</v>
      </c>
      <c r="BP15" s="125">
        <v>112857213.55</v>
      </c>
      <c r="BQ15" s="125">
        <v>62194027.267999999</v>
      </c>
      <c r="BR15" s="125">
        <v>50658010.897</v>
      </c>
      <c r="BS15" s="125">
        <v>19099718.210999999</v>
      </c>
      <c r="BT15" s="125">
        <v>32269297.671999998</v>
      </c>
      <c r="BU15" s="125">
        <v>29242559.581999999</v>
      </c>
      <c r="BV15" s="125">
        <v>18514912.929000001</v>
      </c>
      <c r="BW15" s="125">
        <v>13580162.603</v>
      </c>
      <c r="BX15" s="125">
        <v>80091944.581</v>
      </c>
      <c r="BY15" s="125"/>
      <c r="BZ15" s="130">
        <v>39.536550085000002</v>
      </c>
      <c r="CA15" s="130">
        <v>42.469774544000003</v>
      </c>
      <c r="CB15" s="130">
        <v>35.955712660000003</v>
      </c>
      <c r="CC15" s="130">
        <v>33.740866437999998</v>
      </c>
      <c r="CD15" s="130">
        <v>41.173959801000002</v>
      </c>
      <c r="CE15" s="130">
        <v>41.689136939999997</v>
      </c>
      <c r="CF15" s="130">
        <v>41.531694627</v>
      </c>
      <c r="CG15" s="130">
        <v>36.967012554</v>
      </c>
      <c r="CH15" s="143">
        <v>41.467162315000003</v>
      </c>
      <c r="CJ15" s="127" t="s">
        <v>128</v>
      </c>
      <c r="CK15" s="125">
        <f t="shared" si="4"/>
        <v>58005803387.650505</v>
      </c>
      <c r="CL15" s="125">
        <f t="shared" si="2"/>
        <v>34337762108.719528</v>
      </c>
      <c r="CM15" s="125">
        <f t="shared" si="2"/>
        <v>23678783488.615852</v>
      </c>
      <c r="CN15" s="125">
        <f t="shared" si="2"/>
        <v>8377733535.0902338</v>
      </c>
      <c r="CO15" s="125">
        <f t="shared" si="2"/>
        <v>17272511946.994602</v>
      </c>
      <c r="CP15" s="125">
        <f t="shared" si="2"/>
        <v>15848261921.57139</v>
      </c>
      <c r="CQ15" s="125">
        <f t="shared" si="2"/>
        <v>9996424227.5653877</v>
      </c>
      <c r="CR15" s="125">
        <f t="shared" si="2"/>
        <v>6526234538.5960102</v>
      </c>
      <c r="CS15" s="125">
        <f t="shared" si="2"/>
        <v>43175413658.83606</v>
      </c>
      <c r="CT15" s="125"/>
      <c r="CU15" s="127" t="s">
        <v>128</v>
      </c>
      <c r="CV15" s="125">
        <v>160050340.66666666</v>
      </c>
      <c r="CW15" s="125">
        <v>78404317.760000005</v>
      </c>
      <c r="CX15" s="125">
        <v>81646022.906666666</v>
      </c>
      <c r="CY15" s="125">
        <v>33374354.393333334</v>
      </c>
      <c r="CZ15" s="125">
        <v>42960449.123333327</v>
      </c>
      <c r="DA15" s="125">
        <v>37854308.63666667</v>
      </c>
      <c r="DB15" s="125">
        <v>25137755.076666668</v>
      </c>
      <c r="DC15" s="125">
        <v>50025842.17666667</v>
      </c>
      <c r="DD15" s="125">
        <v>105952512.83666666</v>
      </c>
      <c r="DF15" s="127" t="s">
        <v>128</v>
      </c>
      <c r="DG15" s="127">
        <f t="shared" si="5"/>
        <v>1449.6889702586243</v>
      </c>
      <c r="DH15" s="127">
        <f t="shared" si="3"/>
        <v>1751.8301588353506</v>
      </c>
      <c r="DI15" s="127">
        <f t="shared" si="3"/>
        <v>1160.0703939092862</v>
      </c>
      <c r="DJ15" s="127">
        <f t="shared" si="3"/>
        <v>1004.092356227118</v>
      </c>
      <c r="DK15" s="127">
        <f t="shared" si="3"/>
        <v>1608.2245227378962</v>
      </c>
      <c r="DL15" s="127">
        <f t="shared" si="3"/>
        <v>1674.6587104454841</v>
      </c>
      <c r="DM15" s="127">
        <f t="shared" si="3"/>
        <v>1590.6630002683501</v>
      </c>
      <c r="DN15" s="127">
        <f t="shared" si="3"/>
        <v>521.8290591129728</v>
      </c>
      <c r="DO15" s="127">
        <f t="shared" si="3"/>
        <v>1629.9911159405547</v>
      </c>
    </row>
    <row r="16" spans="1:120" s="127" customFormat="1" x14ac:dyDescent="0.25">
      <c r="A16" s="127">
        <v>1989</v>
      </c>
      <c r="B16" s="127" t="s">
        <v>627</v>
      </c>
      <c r="C16" s="125">
        <v>107264230.58</v>
      </c>
      <c r="D16" s="125">
        <v>60820830.939999998</v>
      </c>
      <c r="E16" s="125">
        <v>46443399.640000001</v>
      </c>
      <c r="F16" s="125">
        <v>20614927.5</v>
      </c>
      <c r="G16" s="125">
        <v>31315802.379999999</v>
      </c>
      <c r="H16" s="125">
        <v>25765145.890000001</v>
      </c>
      <c r="I16" s="125">
        <v>16774321.699999999</v>
      </c>
      <c r="J16" s="125">
        <v>12794033.109999999</v>
      </c>
      <c r="K16" s="125">
        <v>73855269.969999999</v>
      </c>
      <c r="M16" s="130">
        <v>40.25656</v>
      </c>
      <c r="N16" s="130">
        <v>43.211860000000001</v>
      </c>
      <c r="O16" s="130">
        <v>36.386380000000003</v>
      </c>
      <c r="P16" s="130">
        <v>36.154910000000001</v>
      </c>
      <c r="Q16" s="130">
        <v>41.739350000000002</v>
      </c>
      <c r="R16" s="130">
        <v>41.969920000000002</v>
      </c>
      <c r="S16" s="130">
        <v>41.840119999999999</v>
      </c>
      <c r="T16" s="130">
        <v>37.709429999999998</v>
      </c>
      <c r="U16" s="130">
        <v>41.842680000000001</v>
      </c>
      <c r="V16" s="142"/>
      <c r="W16" s="128"/>
      <c r="X16" s="123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8"/>
      <c r="AJ16" s="128"/>
      <c r="AK16" s="128"/>
      <c r="AL16" s="128"/>
      <c r="AR16" s="145"/>
      <c r="AS16" s="123">
        <v>8</v>
      </c>
      <c r="AT16" s="123" t="s">
        <v>129</v>
      </c>
      <c r="AU16" s="125">
        <v>114425947.60666667</v>
      </c>
      <c r="AV16" s="125">
        <v>62671746.356666662</v>
      </c>
      <c r="AW16" s="125">
        <v>51754201.25</v>
      </c>
      <c r="AX16" s="125">
        <v>18742963.496666666</v>
      </c>
      <c r="AY16" s="125">
        <v>32678733.546666667</v>
      </c>
      <c r="AZ16" s="125">
        <v>30239290.939999998</v>
      </c>
      <c r="BA16" s="125">
        <v>18951191.960000005</v>
      </c>
      <c r="BB16" s="125">
        <v>13813767.663333334</v>
      </c>
      <c r="BC16" s="125">
        <v>81869216.446666673</v>
      </c>
      <c r="BD16" s="123"/>
      <c r="BE16" s="130">
        <v>39.234766666666665</v>
      </c>
      <c r="BF16" s="130">
        <v>42.170406666666672</v>
      </c>
      <c r="BG16" s="130">
        <v>35.679313333333333</v>
      </c>
      <c r="BH16" s="130">
        <v>32.576496666666664</v>
      </c>
      <c r="BI16" s="130">
        <v>40.819209999999998</v>
      </c>
      <c r="BJ16" s="130">
        <v>41.359883333333336</v>
      </c>
      <c r="BK16" s="130">
        <v>41.375570000000003</v>
      </c>
      <c r="BL16" s="130">
        <v>36.930050000000001</v>
      </c>
      <c r="BM16" s="130">
        <v>41.147686666666665</v>
      </c>
      <c r="BN16" s="144"/>
      <c r="BO16" s="123">
        <v>199004</v>
      </c>
      <c r="BP16" s="125">
        <v>112498084.62</v>
      </c>
      <c r="BQ16" s="125">
        <v>62015498.063000001</v>
      </c>
      <c r="BR16" s="125">
        <v>50406779.733999997</v>
      </c>
      <c r="BS16" s="125">
        <v>18854389.509</v>
      </c>
      <c r="BT16" s="125">
        <v>32085998.362</v>
      </c>
      <c r="BU16" s="125">
        <v>29491977.124000002</v>
      </c>
      <c r="BV16" s="125">
        <v>18476611.373</v>
      </c>
      <c r="BW16" s="125">
        <v>13531509.634</v>
      </c>
      <c r="BX16" s="125">
        <v>80061110.540000007</v>
      </c>
      <c r="BY16" s="125"/>
      <c r="BZ16" s="130">
        <v>39.383617897000001</v>
      </c>
      <c r="CA16" s="130">
        <v>42.283325951000002</v>
      </c>
      <c r="CB16" s="130">
        <v>35.831468624000003</v>
      </c>
      <c r="CC16" s="130">
        <v>33.627103910999999</v>
      </c>
      <c r="CD16" s="130">
        <v>40.912502164999999</v>
      </c>
      <c r="CE16" s="130">
        <v>41.417058722999997</v>
      </c>
      <c r="CF16" s="130">
        <v>41.460176441000002</v>
      </c>
      <c r="CG16" s="130">
        <v>36.996520685999997</v>
      </c>
      <c r="CH16" s="143">
        <v>41.228721266000001</v>
      </c>
      <c r="CJ16" s="127" t="s">
        <v>129</v>
      </c>
      <c r="CK16" s="125">
        <f t="shared" si="4"/>
        <v>57597560524.639885</v>
      </c>
      <c r="CL16" s="125">
        <f t="shared" si="2"/>
        <v>34088879741.948696</v>
      </c>
      <c r="CM16" s="125">
        <f t="shared" si="2"/>
        <v>23479936304.184101</v>
      </c>
      <c r="CN16" s="125">
        <f t="shared" si="2"/>
        <v>8242240697.5689459</v>
      </c>
      <c r="CO16" s="125">
        <f t="shared" si="2"/>
        <v>17065340206.869648</v>
      </c>
      <c r="CP16" s="125">
        <f t="shared" si="2"/>
        <v>15879122329.227047</v>
      </c>
      <c r="CQ16" s="125">
        <f t="shared" si="2"/>
        <v>9958566378.2327747</v>
      </c>
      <c r="CR16" s="125">
        <f t="shared" si="2"/>
        <v>6508044089.1321602</v>
      </c>
      <c r="CS16" s="125">
        <f t="shared" si="2"/>
        <v>42910623739.100975</v>
      </c>
      <c r="CT16" s="125"/>
      <c r="CU16" s="127" t="s">
        <v>129</v>
      </c>
      <c r="CV16" s="125">
        <v>160454848.05333334</v>
      </c>
      <c r="CW16" s="125">
        <v>78630645.36333333</v>
      </c>
      <c r="CX16" s="125">
        <v>81824202.689999998</v>
      </c>
      <c r="CY16" s="125">
        <v>33218616.766666666</v>
      </c>
      <c r="CZ16" s="125">
        <v>42874173.466666669</v>
      </c>
      <c r="DA16" s="125">
        <v>38318649.226666667</v>
      </c>
      <c r="DB16" s="125">
        <v>25312577.196666669</v>
      </c>
      <c r="DC16" s="125">
        <v>50142209.213333331</v>
      </c>
      <c r="DD16" s="125">
        <v>106505399.88999999</v>
      </c>
      <c r="DF16" s="127" t="s">
        <v>129</v>
      </c>
      <c r="DG16" s="127">
        <f t="shared" si="5"/>
        <v>1435.8571579088746</v>
      </c>
      <c r="DH16" s="127">
        <f t="shared" si="3"/>
        <v>1734.1269213514486</v>
      </c>
      <c r="DI16" s="127">
        <f t="shared" si="3"/>
        <v>1147.8235305580881</v>
      </c>
      <c r="DJ16" s="127">
        <f t="shared" si="3"/>
        <v>992.48451619329921</v>
      </c>
      <c r="DK16" s="127">
        <f t="shared" si="3"/>
        <v>1592.1324029849734</v>
      </c>
      <c r="DL16" s="127">
        <f t="shared" si="3"/>
        <v>1657.5868564987377</v>
      </c>
      <c r="DM16" s="127">
        <f t="shared" si="3"/>
        <v>1573.6945789216888</v>
      </c>
      <c r="DN16" s="127">
        <f t="shared" si="3"/>
        <v>519.1669207428223</v>
      </c>
      <c r="DO16" s="127">
        <f t="shared" si="3"/>
        <v>1611.5849068092159</v>
      </c>
    </row>
    <row r="17" spans="1:119" s="127" customFormat="1" x14ac:dyDescent="0.25">
      <c r="A17" s="127">
        <v>1989</v>
      </c>
      <c r="B17" s="127" t="s">
        <v>626</v>
      </c>
      <c r="C17" s="125">
        <v>112313689.06999999</v>
      </c>
      <c r="D17" s="125">
        <v>61655040.579999998</v>
      </c>
      <c r="E17" s="125">
        <v>50658648.490000002</v>
      </c>
      <c r="F17" s="125">
        <v>18509749.309999999</v>
      </c>
      <c r="G17" s="125">
        <v>32959363.140000001</v>
      </c>
      <c r="H17" s="125">
        <v>28462325.539999999</v>
      </c>
      <c r="I17" s="125">
        <v>18495614.93</v>
      </c>
      <c r="J17" s="125">
        <v>13886636.15</v>
      </c>
      <c r="K17" s="125">
        <v>79917303.609999999</v>
      </c>
      <c r="M17" s="130">
        <v>40.127000000000002</v>
      </c>
      <c r="N17" s="130">
        <v>43.320489999999999</v>
      </c>
      <c r="O17" s="130">
        <v>36.240310000000001</v>
      </c>
      <c r="P17" s="130">
        <v>33.641240000000003</v>
      </c>
      <c r="Q17" s="130">
        <v>41.719799999999999</v>
      </c>
      <c r="R17" s="130">
        <v>42.330739999999999</v>
      </c>
      <c r="S17" s="130">
        <v>42.268560000000001</v>
      </c>
      <c r="T17" s="130">
        <v>37.622410000000002</v>
      </c>
      <c r="U17" s="130">
        <v>42.06438</v>
      </c>
      <c r="V17" s="142"/>
      <c r="W17" s="128"/>
      <c r="X17" s="123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  <c r="AI17" s="128"/>
      <c r="AJ17" s="128"/>
      <c r="AK17" s="128"/>
      <c r="AL17" s="128"/>
      <c r="AR17" s="145"/>
      <c r="AS17" s="123">
        <v>9</v>
      </c>
      <c r="AT17" s="123" t="s">
        <v>130</v>
      </c>
      <c r="AU17" s="125">
        <v>111485990.28666668</v>
      </c>
      <c r="AV17" s="125">
        <v>60672614.330000006</v>
      </c>
      <c r="AW17" s="125">
        <v>50813375.956666671</v>
      </c>
      <c r="AX17" s="125">
        <v>17678962.863333333</v>
      </c>
      <c r="AY17" s="125">
        <v>31723312.260000002</v>
      </c>
      <c r="AZ17" s="125">
        <v>30022303.106666666</v>
      </c>
      <c r="BA17" s="125">
        <v>18750825.583333332</v>
      </c>
      <c r="BB17" s="125">
        <v>13310586.473333335</v>
      </c>
      <c r="BC17" s="125">
        <v>80496440.950000003</v>
      </c>
      <c r="BD17" s="123"/>
      <c r="BE17" s="130">
        <v>38.973869999999998</v>
      </c>
      <c r="BF17" s="130">
        <v>41.738026666666663</v>
      </c>
      <c r="BG17" s="130">
        <v>35.673456666666667</v>
      </c>
      <c r="BH17" s="130">
        <v>31.933890000000002</v>
      </c>
      <c r="BI17" s="130">
        <v>40.556270000000005</v>
      </c>
      <c r="BJ17" s="130">
        <v>41.080359999999999</v>
      </c>
      <c r="BK17" s="130">
        <v>41.241253333333326</v>
      </c>
      <c r="BL17" s="130">
        <v>36.608696666666667</v>
      </c>
      <c r="BM17" s="130">
        <v>40.91119333333333</v>
      </c>
      <c r="BN17" s="144"/>
      <c r="BO17" s="123">
        <v>199101</v>
      </c>
      <c r="BP17" s="125">
        <v>111886242.73</v>
      </c>
      <c r="BQ17" s="125">
        <v>61642634.178000003</v>
      </c>
      <c r="BR17" s="125">
        <v>50238648.174000002</v>
      </c>
      <c r="BS17" s="125">
        <v>18635921.673</v>
      </c>
      <c r="BT17" s="125">
        <v>31721293.886</v>
      </c>
      <c r="BU17" s="125">
        <v>29713841.306000002</v>
      </c>
      <c r="BV17" s="125">
        <v>18562191.737</v>
      </c>
      <c r="BW17" s="125">
        <v>13296569.460999999</v>
      </c>
      <c r="BX17" s="125">
        <v>80001918.437999994</v>
      </c>
      <c r="BY17" s="125"/>
      <c r="BZ17" s="130">
        <v>39.332952380999998</v>
      </c>
      <c r="CA17" s="130">
        <v>42.197196777000002</v>
      </c>
      <c r="CB17" s="130">
        <v>35.822360744999997</v>
      </c>
      <c r="CC17" s="130">
        <v>33.270569244999997</v>
      </c>
      <c r="CD17" s="130">
        <v>40.870248580000002</v>
      </c>
      <c r="CE17" s="130">
        <v>41.367606047000002</v>
      </c>
      <c r="CF17" s="130">
        <v>41.501989317000003</v>
      </c>
      <c r="CG17" s="130">
        <v>36.850671710999997</v>
      </c>
      <c r="CH17" s="143">
        <v>41.174369087000002</v>
      </c>
      <c r="CJ17" s="127" t="s">
        <v>130</v>
      </c>
      <c r="CK17" s="125">
        <f t="shared" si="4"/>
        <v>57210611346.045273</v>
      </c>
      <c r="CL17" s="125">
        <f t="shared" si="2"/>
        <v>33814902735.401997</v>
      </c>
      <c r="CM17" s="125">
        <f t="shared" si="2"/>
        <v>23395670716.992126</v>
      </c>
      <c r="CN17" s="125">
        <f t="shared" si="2"/>
        <v>8060360392.0572557</v>
      </c>
      <c r="CO17" s="125">
        <f t="shared" si="2"/>
        <v>16853943163.200705</v>
      </c>
      <c r="CP17" s="125">
        <f t="shared" si="2"/>
        <v>15979476256.765892</v>
      </c>
      <c r="CQ17" s="125">
        <f t="shared" si="2"/>
        <v>10014782481.198036</v>
      </c>
      <c r="CR17" s="125">
        <f t="shared" si="2"/>
        <v>6369837709.1676483</v>
      </c>
      <c r="CS17" s="125">
        <f t="shared" si="2"/>
        <v>42822370726.645668</v>
      </c>
      <c r="CT17" s="125"/>
      <c r="CU17" s="127" t="s">
        <v>130</v>
      </c>
      <c r="CV17" s="125">
        <v>160716567.91666666</v>
      </c>
      <c r="CW17" s="125">
        <v>78757632.053333327</v>
      </c>
      <c r="CX17" s="125">
        <v>81958935.86333333</v>
      </c>
      <c r="CY17" s="125">
        <v>33159688.66333333</v>
      </c>
      <c r="CZ17" s="125">
        <v>42791573.229999997</v>
      </c>
      <c r="DA17" s="125">
        <v>38671969.523333333</v>
      </c>
      <c r="DB17" s="125">
        <v>25414436.25</v>
      </c>
      <c r="DC17" s="125">
        <v>50233736.946666665</v>
      </c>
      <c r="DD17" s="125">
        <v>106877979.00333333</v>
      </c>
      <c r="DF17" s="127" t="s">
        <v>130</v>
      </c>
      <c r="DG17" s="127">
        <f t="shared" si="5"/>
        <v>1423.8883293154845</v>
      </c>
      <c r="DH17" s="127">
        <f t="shared" si="3"/>
        <v>1717.4159178632044</v>
      </c>
      <c r="DI17" s="127">
        <f t="shared" si="3"/>
        <v>1141.8240351975505</v>
      </c>
      <c r="DJ17" s="127">
        <f t="shared" si="3"/>
        <v>972.308331829434</v>
      </c>
      <c r="DK17" s="127">
        <f t="shared" si="3"/>
        <v>1575.445059952586</v>
      </c>
      <c r="DL17" s="127">
        <f t="shared" si="3"/>
        <v>1652.8225951486052</v>
      </c>
      <c r="DM17" s="127">
        <f t="shared" si="3"/>
        <v>1576.2352361757441</v>
      </c>
      <c r="DN17" s="127">
        <f t="shared" si="3"/>
        <v>507.21591474912788</v>
      </c>
      <c r="DO17" s="127">
        <f t="shared" si="3"/>
        <v>1602.663939792878</v>
      </c>
    </row>
    <row r="18" spans="1:119" s="127" customFormat="1" x14ac:dyDescent="0.25">
      <c r="A18" s="127">
        <v>1989</v>
      </c>
      <c r="B18" s="127" t="s">
        <v>625</v>
      </c>
      <c r="C18" s="125">
        <v>113579039.28</v>
      </c>
      <c r="D18" s="125">
        <v>62197753.159999996</v>
      </c>
      <c r="E18" s="125">
        <v>51381286.119999997</v>
      </c>
      <c r="F18" s="125">
        <v>18719505.719999999</v>
      </c>
      <c r="G18" s="125">
        <v>33150098.949999999</v>
      </c>
      <c r="H18" s="125">
        <v>28910764.079999998</v>
      </c>
      <c r="I18" s="125">
        <v>18707912.18</v>
      </c>
      <c r="J18" s="125">
        <v>14090758.35</v>
      </c>
      <c r="K18" s="125">
        <v>80768775.209999993</v>
      </c>
      <c r="M18" s="130">
        <v>39.586300000000001</v>
      </c>
      <c r="N18" s="130">
        <v>42.810890000000001</v>
      </c>
      <c r="O18" s="130">
        <v>35.682879999999997</v>
      </c>
      <c r="P18" s="130">
        <v>32.988900000000001</v>
      </c>
      <c r="Q18" s="130">
        <v>41.249389999999998</v>
      </c>
      <c r="R18" s="130">
        <v>41.768279999999997</v>
      </c>
      <c r="S18" s="130">
        <v>41.707900000000002</v>
      </c>
      <c r="T18" s="130">
        <v>37.144629999999999</v>
      </c>
      <c r="U18" s="130">
        <v>41.541319999999999</v>
      </c>
      <c r="V18" s="142"/>
      <c r="W18" s="127">
        <v>4</v>
      </c>
      <c r="X18" s="123" t="s">
        <v>125</v>
      </c>
      <c r="Y18" s="143">
        <f t="shared" ref="Y18:AG18" si="10">AVERAGE(C18:C20)</f>
        <v>113680201.14666666</v>
      </c>
      <c r="Z18" s="143">
        <f t="shared" si="10"/>
        <v>62043058.139999993</v>
      </c>
      <c r="AA18" s="143">
        <f t="shared" si="10"/>
        <v>51637143.006666668</v>
      </c>
      <c r="AB18" s="143">
        <f t="shared" si="10"/>
        <v>18518356.136666667</v>
      </c>
      <c r="AC18" s="143">
        <f t="shared" si="10"/>
        <v>33143614.106666666</v>
      </c>
      <c r="AD18" s="143">
        <f t="shared" si="10"/>
        <v>29061881.686666667</v>
      </c>
      <c r="AE18" s="143">
        <f t="shared" si="10"/>
        <v>18845248.363333333</v>
      </c>
      <c r="AF18" s="143">
        <f t="shared" si="10"/>
        <v>14111100.853333334</v>
      </c>
      <c r="AG18" s="143">
        <f t="shared" si="10"/>
        <v>81050744.156666666</v>
      </c>
      <c r="AH18" s="143"/>
      <c r="AI18" s="143">
        <f t="shared" ref="AI18:AQ18" si="11">IF(MIN(M18:M20)/AVERAGE(M18:M20)&lt;0.97,(3*AVERAGE(M18:M20)-MIN(M18:M20))/2,AVERAGE(M18:M20))</f>
        <v>39.55874</v>
      </c>
      <c r="AJ18" s="143">
        <f t="shared" si="11"/>
        <v>42.601516666666669</v>
      </c>
      <c r="AK18" s="143">
        <f t="shared" si="11"/>
        <v>35.901906666666669</v>
      </c>
      <c r="AL18" s="143">
        <f t="shared" si="11"/>
        <v>32.937676666666668</v>
      </c>
      <c r="AM18" s="143">
        <f t="shared" si="11"/>
        <v>41.21753666666666</v>
      </c>
      <c r="AN18" s="143">
        <f t="shared" si="11"/>
        <v>41.807146666666661</v>
      </c>
      <c r="AO18" s="143">
        <f t="shared" si="11"/>
        <v>41.626276666666662</v>
      </c>
      <c r="AP18" s="143">
        <f t="shared" si="11"/>
        <v>36.959129999999995</v>
      </c>
      <c r="AQ18" s="143">
        <f t="shared" si="11"/>
        <v>41.52393</v>
      </c>
      <c r="AR18" s="143"/>
      <c r="AS18" s="123">
        <v>10</v>
      </c>
      <c r="AT18" s="123" t="s">
        <v>131</v>
      </c>
      <c r="AU18" s="125">
        <v>112593707.99666667</v>
      </c>
      <c r="AV18" s="125">
        <v>61903591.203333341</v>
      </c>
      <c r="AW18" s="125">
        <v>50690116.793333329</v>
      </c>
      <c r="AX18" s="125">
        <v>18389915.306666669</v>
      </c>
      <c r="AY18" s="125">
        <v>31804876.573333334</v>
      </c>
      <c r="AZ18" s="125">
        <v>30055072.530000001</v>
      </c>
      <c r="BA18" s="125">
        <v>18834547.523333333</v>
      </c>
      <c r="BB18" s="125">
        <v>13509296.063333333</v>
      </c>
      <c r="BC18" s="125">
        <v>80694496.626666665</v>
      </c>
      <c r="BD18" s="123"/>
      <c r="BE18" s="130">
        <v>39.426396666666669</v>
      </c>
      <c r="BF18" s="130">
        <v>42.306159999999998</v>
      </c>
      <c r="BG18" s="130">
        <v>35.908956666666668</v>
      </c>
      <c r="BH18" s="130">
        <v>33.714104999999996</v>
      </c>
      <c r="BI18" s="130">
        <v>40.945219999999999</v>
      </c>
      <c r="BJ18" s="130">
        <v>41.435646666666663</v>
      </c>
      <c r="BK18" s="130">
        <v>41.615273333333334</v>
      </c>
      <c r="BL18" s="130">
        <v>36.842993333333332</v>
      </c>
      <c r="BM18" s="130">
        <v>41.284283333333327</v>
      </c>
      <c r="BN18" s="144"/>
      <c r="BO18" s="123">
        <v>199102</v>
      </c>
      <c r="BP18" s="125">
        <v>111893792.95</v>
      </c>
      <c r="BQ18" s="125">
        <v>61434183.241999999</v>
      </c>
      <c r="BR18" s="125">
        <v>50547163.912</v>
      </c>
      <c r="BS18" s="125">
        <v>18303703.831</v>
      </c>
      <c r="BT18" s="125">
        <v>31737456.670000002</v>
      </c>
      <c r="BU18" s="125">
        <v>29918366.23</v>
      </c>
      <c r="BV18" s="125">
        <v>18712044.162999999</v>
      </c>
      <c r="BW18" s="125">
        <v>13353361.767000001</v>
      </c>
      <c r="BX18" s="125">
        <v>80288556.319999993</v>
      </c>
      <c r="BY18" s="125"/>
      <c r="BZ18" s="130">
        <v>39.386361629</v>
      </c>
      <c r="CA18" s="130">
        <v>42.202621991000001</v>
      </c>
      <c r="CB18" s="130">
        <v>35.927367732999997</v>
      </c>
      <c r="CC18" s="130">
        <v>33.406330406000002</v>
      </c>
      <c r="CD18" s="130">
        <v>40.900890035000003</v>
      </c>
      <c r="CE18" s="130">
        <v>41.354664274999998</v>
      </c>
      <c r="CF18" s="130">
        <v>41.577955193999998</v>
      </c>
      <c r="CG18" s="130">
        <v>36.767801499999997</v>
      </c>
      <c r="CH18" s="143">
        <v>41.223523274000001</v>
      </c>
      <c r="CJ18" s="127" t="s">
        <v>131</v>
      </c>
      <c r="CK18" s="125">
        <f t="shared" si="4"/>
        <v>57292162111.198952</v>
      </c>
      <c r="CL18" s="125">
        <f t="shared" si="2"/>
        <v>33704886964.94339</v>
      </c>
      <c r="CM18" s="125">
        <f t="shared" si="2"/>
        <v>23608345094.446461</v>
      </c>
      <c r="CN18" s="125">
        <f t="shared" si="2"/>
        <v>7948974511.815402</v>
      </c>
      <c r="CO18" s="125">
        <f t="shared" si="2"/>
        <v>16875172928.253218</v>
      </c>
      <c r="CP18" s="125">
        <f t="shared" si="2"/>
        <v>16084431884.275917</v>
      </c>
      <c r="CQ18" s="125">
        <f t="shared" si="2"/>
        <v>10114110939.365721</v>
      </c>
      <c r="CR18" s="125">
        <f t="shared" si="2"/>
        <v>6382658812.4876881</v>
      </c>
      <c r="CS18" s="125">
        <f t="shared" si="2"/>
        <v>43027103211.213936</v>
      </c>
      <c r="CT18" s="125"/>
      <c r="CU18" s="127" t="s">
        <v>131</v>
      </c>
      <c r="CV18" s="125">
        <v>161033769.93999997</v>
      </c>
      <c r="CW18" s="125">
        <v>78926243.646666661</v>
      </c>
      <c r="CX18" s="125">
        <v>82107526.293333337</v>
      </c>
      <c r="CY18" s="125">
        <v>33086459.923333336</v>
      </c>
      <c r="CZ18" s="125">
        <v>42712694.873333335</v>
      </c>
      <c r="DA18" s="125">
        <v>39032100.560000002</v>
      </c>
      <c r="DB18" s="125">
        <v>25522332.516666666</v>
      </c>
      <c r="DC18" s="125">
        <v>50301819.17666667</v>
      </c>
      <c r="DD18" s="125">
        <v>107267127.95</v>
      </c>
      <c r="DF18" s="127" t="s">
        <v>131</v>
      </c>
      <c r="DG18" s="127">
        <f t="shared" si="5"/>
        <v>1423.1092554697218</v>
      </c>
      <c r="DH18" s="127">
        <f t="shared" si="3"/>
        <v>1708.1713461916095</v>
      </c>
      <c r="DI18" s="127">
        <f t="shared" si="3"/>
        <v>1150.1184439586909</v>
      </c>
      <c r="DJ18" s="127">
        <f t="shared" si="3"/>
        <v>960.99425931144742</v>
      </c>
      <c r="DK18" s="127">
        <f t="shared" si="3"/>
        <v>1580.3426103922873</v>
      </c>
      <c r="DL18" s="127">
        <f t="shared" si="3"/>
        <v>1648.328596566407</v>
      </c>
      <c r="DM18" s="127">
        <f t="shared" si="3"/>
        <v>1585.1389652980934</v>
      </c>
      <c r="DN18" s="127">
        <f t="shared" si="3"/>
        <v>507.548944905626</v>
      </c>
      <c r="DO18" s="127">
        <f t="shared" si="3"/>
        <v>1604.4842081078179</v>
      </c>
    </row>
    <row r="19" spans="1:119" s="127" customFormat="1" x14ac:dyDescent="0.25">
      <c r="A19" s="127">
        <v>1989</v>
      </c>
      <c r="B19" s="127" t="s">
        <v>624</v>
      </c>
      <c r="C19" s="125">
        <v>113781126.22</v>
      </c>
      <c r="D19" s="125">
        <v>61979676.5</v>
      </c>
      <c r="E19" s="125">
        <v>51801449.719999999</v>
      </c>
      <c r="F19" s="125">
        <v>18582416.460000001</v>
      </c>
      <c r="G19" s="125">
        <v>33200591.43</v>
      </c>
      <c r="H19" s="125">
        <v>29021060.510000002</v>
      </c>
      <c r="I19" s="125">
        <v>18905730.140000001</v>
      </c>
      <c r="J19" s="125">
        <v>14071327.68</v>
      </c>
      <c r="K19" s="125">
        <v>81127382.079999998</v>
      </c>
      <c r="M19" s="130">
        <v>39.533029999999997</v>
      </c>
      <c r="N19" s="130">
        <v>42.515079999999998</v>
      </c>
      <c r="O19" s="130">
        <v>35.965049999999998</v>
      </c>
      <c r="P19" s="130">
        <v>33.023539999999997</v>
      </c>
      <c r="Q19" s="130">
        <v>41.12576</v>
      </c>
      <c r="R19" s="130">
        <v>41.822290000000002</v>
      </c>
      <c r="S19" s="130">
        <v>41.551940000000002</v>
      </c>
      <c r="T19" s="130">
        <v>36.937449999999998</v>
      </c>
      <c r="U19" s="130">
        <v>41.474240000000002</v>
      </c>
      <c r="V19" s="142"/>
      <c r="W19" s="128"/>
      <c r="X19" s="123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R19" s="145"/>
      <c r="AS19" s="123">
        <v>11</v>
      </c>
      <c r="AT19" s="123" t="s">
        <v>132</v>
      </c>
      <c r="AU19" s="125">
        <v>109635110.65666668</v>
      </c>
      <c r="AV19" s="125">
        <v>61303755.236666657</v>
      </c>
      <c r="AW19" s="125">
        <v>48331355.419999994</v>
      </c>
      <c r="AX19" s="125">
        <v>19010174.146666665</v>
      </c>
      <c r="AY19" s="125">
        <v>30815260.536666665</v>
      </c>
      <c r="AZ19" s="125">
        <v>28929668.129999999</v>
      </c>
      <c r="BA19" s="125">
        <v>18014019.053333331</v>
      </c>
      <c r="BB19" s="125">
        <v>12865988.789999999</v>
      </c>
      <c r="BC19" s="125">
        <v>77758947.719999999</v>
      </c>
      <c r="BD19" s="123"/>
      <c r="BE19" s="130">
        <v>39.722903333333335</v>
      </c>
      <c r="BF19" s="130">
        <v>42.537976666666658</v>
      </c>
      <c r="BG19" s="130">
        <v>36.1509</v>
      </c>
      <c r="BH19" s="130">
        <v>35.253595000000004</v>
      </c>
      <c r="BI19" s="130">
        <v>41.08880666666667</v>
      </c>
      <c r="BJ19" s="130">
        <v>41.593376666666671</v>
      </c>
      <c r="BK19" s="130">
        <v>41.759763333333332</v>
      </c>
      <c r="BL19" s="130">
        <v>37.075806666666672</v>
      </c>
      <c r="BM19" s="130">
        <v>41.432946666666673</v>
      </c>
      <c r="BN19" s="144"/>
      <c r="BO19" s="123">
        <v>199103</v>
      </c>
      <c r="BP19" s="125">
        <v>111859171.89</v>
      </c>
      <c r="BQ19" s="125">
        <v>61456439.678999998</v>
      </c>
      <c r="BR19" s="125">
        <v>50388968.895999998</v>
      </c>
      <c r="BS19" s="125">
        <v>18065153.390000001</v>
      </c>
      <c r="BT19" s="125">
        <v>31457496.662</v>
      </c>
      <c r="BU19" s="125">
        <v>30120504.048</v>
      </c>
      <c r="BV19" s="125">
        <v>18812628.958999999</v>
      </c>
      <c r="BW19" s="125">
        <v>13318657.921</v>
      </c>
      <c r="BX19" s="125">
        <v>80458222.180000007</v>
      </c>
      <c r="BY19" s="125"/>
      <c r="BZ19" s="130">
        <v>39.247233792999999</v>
      </c>
      <c r="CA19" s="130">
        <v>42.078067513999997</v>
      </c>
      <c r="CB19" s="130">
        <v>35.830689552000003</v>
      </c>
      <c r="CC19" s="130">
        <v>33.186742144</v>
      </c>
      <c r="CD19" s="130">
        <v>40.737057788000001</v>
      </c>
      <c r="CE19" s="130">
        <v>41.329318311000002</v>
      </c>
      <c r="CF19" s="130">
        <v>41.455233870000001</v>
      </c>
      <c r="CG19" s="130">
        <v>36.846060684000001</v>
      </c>
      <c r="CH19" s="143">
        <v>41.142367534999998</v>
      </c>
      <c r="CJ19" s="127" t="s">
        <v>132</v>
      </c>
      <c r="CK19" s="125">
        <f t="shared" si="4"/>
        <v>57072119923.756645</v>
      </c>
      <c r="CL19" s="125">
        <f t="shared" si="2"/>
        <v>33617586833.779396</v>
      </c>
      <c r="CM19" s="125">
        <f t="shared" si="2"/>
        <v>23471129517.653484</v>
      </c>
      <c r="CN19" s="125">
        <f t="shared" si="2"/>
        <v>7793806635.4945869</v>
      </c>
      <c r="CO19" s="125">
        <f t="shared" si="2"/>
        <v>16659316172.014246</v>
      </c>
      <c r="CP19" s="125">
        <f t="shared" si="2"/>
        <v>16183178693.338228</v>
      </c>
      <c r="CQ19" s="125">
        <f t="shared" si="2"/>
        <v>10138465131.663435</v>
      </c>
      <c r="CR19" s="125">
        <f t="shared" si="2"/>
        <v>6379621013.8258429</v>
      </c>
      <c r="CS19" s="125">
        <f t="shared" si="2"/>
        <v>43033142725.849236</v>
      </c>
      <c r="CT19" s="125"/>
      <c r="CU19" s="127" t="s">
        <v>132</v>
      </c>
      <c r="CV19" s="125">
        <v>161367356.52666667</v>
      </c>
      <c r="CW19" s="125">
        <v>79092141.473333329</v>
      </c>
      <c r="CX19" s="125">
        <v>82275215.053333342</v>
      </c>
      <c r="CY19" s="125">
        <v>32969830.973333333</v>
      </c>
      <c r="CZ19" s="125">
        <v>42717597.240000002</v>
      </c>
      <c r="DA19" s="125">
        <v>39276051.259999998</v>
      </c>
      <c r="DB19" s="125">
        <v>25716994.890000001</v>
      </c>
      <c r="DC19" s="125">
        <v>50440812.06666667</v>
      </c>
      <c r="DD19" s="125">
        <v>107710643.38999999</v>
      </c>
      <c r="DF19" s="127" t="s">
        <v>132</v>
      </c>
      <c r="DG19" s="127">
        <f t="shared" si="5"/>
        <v>1414.7128924263</v>
      </c>
      <c r="DH19" s="127">
        <f t="shared" si="3"/>
        <v>1700.1733020524618</v>
      </c>
      <c r="DI19" s="127">
        <f t="shared" si="3"/>
        <v>1141.1032837745254</v>
      </c>
      <c r="DJ19" s="127">
        <f t="shared" si="3"/>
        <v>945.5682853574076</v>
      </c>
      <c r="DK19" s="127">
        <f t="shared" si="3"/>
        <v>1559.9488031517612</v>
      </c>
      <c r="DL19" s="127">
        <f t="shared" si="3"/>
        <v>1648.1472219504612</v>
      </c>
      <c r="DM19" s="127">
        <f t="shared" si="3"/>
        <v>1576.9284358501397</v>
      </c>
      <c r="DN19" s="127">
        <f t="shared" si="3"/>
        <v>505.9094612032826</v>
      </c>
      <c r="DO19" s="127">
        <f t="shared" si="3"/>
        <v>1598.101779785469</v>
      </c>
    </row>
    <row r="20" spans="1:119" s="127" customFormat="1" x14ac:dyDescent="0.25">
      <c r="A20" s="127">
        <v>1989</v>
      </c>
      <c r="B20" s="127" t="s">
        <v>623</v>
      </c>
      <c r="C20" s="125">
        <v>113680437.94</v>
      </c>
      <c r="D20" s="125">
        <v>61951744.759999998</v>
      </c>
      <c r="E20" s="125">
        <v>51728693.18</v>
      </c>
      <c r="F20" s="125">
        <v>18253146.23</v>
      </c>
      <c r="G20" s="125">
        <v>33080151.940000001</v>
      </c>
      <c r="H20" s="125">
        <v>29253820.469999999</v>
      </c>
      <c r="I20" s="125">
        <v>18922102.77</v>
      </c>
      <c r="J20" s="125">
        <v>14171216.529999999</v>
      </c>
      <c r="K20" s="125">
        <v>81256075.180000007</v>
      </c>
      <c r="M20" s="130">
        <v>39.556890000000003</v>
      </c>
      <c r="N20" s="130">
        <v>42.478580000000001</v>
      </c>
      <c r="O20" s="130">
        <v>36.057789999999997</v>
      </c>
      <c r="P20" s="130">
        <v>32.80059</v>
      </c>
      <c r="Q20" s="130">
        <v>41.277459999999998</v>
      </c>
      <c r="R20" s="130">
        <v>41.830869999999997</v>
      </c>
      <c r="S20" s="130">
        <v>41.618989999999997</v>
      </c>
      <c r="T20" s="130">
        <v>36.795310000000001</v>
      </c>
      <c r="U20" s="130">
        <v>41.556229999999999</v>
      </c>
      <c r="V20" s="142"/>
      <c r="W20" s="128"/>
      <c r="X20" s="123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R20" s="145"/>
      <c r="AS20" s="123">
        <v>12</v>
      </c>
      <c r="AT20" s="123" t="s">
        <v>133</v>
      </c>
      <c r="AU20" s="125">
        <v>113806728.65000002</v>
      </c>
      <c r="AV20" s="125">
        <v>61984926.796666659</v>
      </c>
      <c r="AW20" s="125">
        <v>51821801.853333332</v>
      </c>
      <c r="AX20" s="125">
        <v>17916101.859999999</v>
      </c>
      <c r="AY20" s="125">
        <v>31992036.616666663</v>
      </c>
      <c r="AZ20" s="125">
        <v>30991874.833333332</v>
      </c>
      <c r="BA20" s="125">
        <v>19377680.899999999</v>
      </c>
      <c r="BB20" s="125">
        <v>13529034.439999999</v>
      </c>
      <c r="BC20" s="125">
        <v>82361592.350000009</v>
      </c>
      <c r="BD20" s="123"/>
      <c r="BE20" s="130">
        <v>39.15999333333334</v>
      </c>
      <c r="BF20" s="130">
        <v>42.001796666666671</v>
      </c>
      <c r="BG20" s="130">
        <v>35.759706666666666</v>
      </c>
      <c r="BH20" s="130">
        <v>31.857126666666662</v>
      </c>
      <c r="BI20" s="130">
        <v>40.717513333333329</v>
      </c>
      <c r="BJ20" s="130">
        <v>41.237199999999994</v>
      </c>
      <c r="BK20" s="130">
        <v>41.626493333333336</v>
      </c>
      <c r="BL20" s="130">
        <v>36.855243333333334</v>
      </c>
      <c r="BM20" s="130">
        <v>41.127033333333337</v>
      </c>
      <c r="BN20" s="144"/>
      <c r="BO20" s="123">
        <v>199104</v>
      </c>
      <c r="BP20" s="125">
        <v>111874276.56</v>
      </c>
      <c r="BQ20" s="125">
        <v>61338823.534999996</v>
      </c>
      <c r="BR20" s="125">
        <v>50473370.497000001</v>
      </c>
      <c r="BS20" s="125">
        <v>18014550.563999999</v>
      </c>
      <c r="BT20" s="125">
        <v>31418149.284000002</v>
      </c>
      <c r="BU20" s="125">
        <v>30231224.960000001</v>
      </c>
      <c r="BV20" s="125">
        <v>18898552.050999999</v>
      </c>
      <c r="BW20" s="125">
        <v>13254587.219000001</v>
      </c>
      <c r="BX20" s="125">
        <v>80555463.320999995</v>
      </c>
      <c r="BY20" s="125"/>
      <c r="BZ20" s="130">
        <v>39.313864614000003</v>
      </c>
      <c r="CA20" s="130">
        <v>42.117045361999999</v>
      </c>
      <c r="CB20" s="130">
        <v>35.913022507000001</v>
      </c>
      <c r="CC20" s="130">
        <v>32.872044836000001</v>
      </c>
      <c r="CD20" s="130">
        <v>40.812125017</v>
      </c>
      <c r="CE20" s="130">
        <v>41.309639279000002</v>
      </c>
      <c r="CF20" s="130">
        <v>41.720349869000003</v>
      </c>
      <c r="CG20" s="130">
        <v>36.945205295000001</v>
      </c>
      <c r="CH20" s="143">
        <v>41.216764734999998</v>
      </c>
      <c r="CJ20" s="127" t="s">
        <v>133</v>
      </c>
      <c r="CK20" s="125">
        <f t="shared" si="4"/>
        <v>57176732112.097443</v>
      </c>
      <c r="CL20" s="125">
        <f t="shared" si="2"/>
        <v>33584330172.579006</v>
      </c>
      <c r="CM20" s="125">
        <f t="shared" si="2"/>
        <v>23564466778.617844</v>
      </c>
      <c r="CN20" s="125">
        <f t="shared" si="2"/>
        <v>7698276479.9225616</v>
      </c>
      <c r="CO20" s="125">
        <f t="shared" si="2"/>
        <v>16669138672.957905</v>
      </c>
      <c r="CP20" s="125">
        <f t="shared" si="2"/>
        <v>16234932974.778717</v>
      </c>
      <c r="CQ20" s="125">
        <f t="shared" si="2"/>
        <v>10249904646.60796</v>
      </c>
      <c r="CR20" s="125">
        <f t="shared" si="2"/>
        <v>6366014796.7836962</v>
      </c>
      <c r="CS20" s="125">
        <f t="shared" si="2"/>
        <v>43163062537.667519</v>
      </c>
      <c r="CT20" s="125"/>
      <c r="CU20" s="127" t="s">
        <v>133</v>
      </c>
      <c r="CV20" s="125">
        <v>161791533.02666667</v>
      </c>
      <c r="CW20" s="125">
        <v>79326931.586666659</v>
      </c>
      <c r="CX20" s="125">
        <v>82464601.439999998</v>
      </c>
      <c r="CY20" s="125">
        <v>32933073.833333332</v>
      </c>
      <c r="CZ20" s="125">
        <v>42536141.643333338</v>
      </c>
      <c r="DA20" s="125">
        <v>39474326.18333333</v>
      </c>
      <c r="DB20" s="125">
        <v>26185412.939999998</v>
      </c>
      <c r="DC20" s="125">
        <v>50521796.25666666</v>
      </c>
      <c r="DD20" s="125">
        <v>108195880.76666667</v>
      </c>
      <c r="DF20" s="127" t="s">
        <v>133</v>
      </c>
      <c r="DG20" s="127">
        <f t="shared" si="5"/>
        <v>1413.5902180412249</v>
      </c>
      <c r="DH20" s="127">
        <f t="shared" si="3"/>
        <v>1693.4642246126605</v>
      </c>
      <c r="DI20" s="127">
        <f t="shared" si="3"/>
        <v>1143.0100366525385</v>
      </c>
      <c r="DJ20" s="127">
        <f t="shared" si="3"/>
        <v>935.0207051891673</v>
      </c>
      <c r="DK20" s="127">
        <f t="shared" si="3"/>
        <v>1567.5270985064014</v>
      </c>
      <c r="DL20" s="127">
        <f t="shared" si="3"/>
        <v>1645.1131197910968</v>
      </c>
      <c r="DM20" s="127">
        <f t="shared" si="3"/>
        <v>1565.7426781993624</v>
      </c>
      <c r="DN20" s="127">
        <f t="shared" si="3"/>
        <v>504.02125565309143</v>
      </c>
      <c r="DO20" s="127">
        <f t="shared" si="3"/>
        <v>1595.7377390642891</v>
      </c>
    </row>
    <row r="21" spans="1:119" s="127" customFormat="1" x14ac:dyDescent="0.25">
      <c r="A21" s="127">
        <v>1990</v>
      </c>
      <c r="B21" s="127" t="s">
        <v>633</v>
      </c>
      <c r="C21" s="125">
        <v>112076297.27</v>
      </c>
      <c r="D21" s="125">
        <v>61208001.479999997</v>
      </c>
      <c r="E21" s="125">
        <v>50868295.789999999</v>
      </c>
      <c r="F21" s="125">
        <v>18494665.640000001</v>
      </c>
      <c r="G21" s="125">
        <v>32660220.879999999</v>
      </c>
      <c r="H21" s="125">
        <v>29166260.84</v>
      </c>
      <c r="I21" s="125">
        <v>18358098.100000001</v>
      </c>
      <c r="J21" s="125">
        <v>13397051.810000001</v>
      </c>
      <c r="K21" s="125">
        <v>80184579.819999993</v>
      </c>
      <c r="M21" s="130">
        <v>39.256610000000002</v>
      </c>
      <c r="N21" s="130">
        <v>42.033940000000001</v>
      </c>
      <c r="O21" s="130">
        <v>35.914760000000001</v>
      </c>
      <c r="P21" s="130">
        <v>32.941650000000003</v>
      </c>
      <c r="Q21" s="130">
        <v>40.904769999999999</v>
      </c>
      <c r="R21" s="130">
        <v>41.367339999999999</v>
      </c>
      <c r="S21" s="130">
        <v>41.318849999999998</v>
      </c>
      <c r="T21" s="130">
        <v>36.535350000000001</v>
      </c>
      <c r="U21" s="130">
        <v>41.167819999999999</v>
      </c>
      <c r="V21" s="142"/>
      <c r="W21" s="127">
        <v>5</v>
      </c>
      <c r="X21" s="123" t="s">
        <v>126</v>
      </c>
      <c r="Y21" s="143">
        <f t="shared" ref="Y21:AG21" si="12">AVERAGE(C21:C23)</f>
        <v>112605563.19999999</v>
      </c>
      <c r="Z21" s="143">
        <f t="shared" si="12"/>
        <v>61618154.673333324</v>
      </c>
      <c r="AA21" s="143">
        <f t="shared" si="12"/>
        <v>50987408.526666664</v>
      </c>
      <c r="AB21" s="143">
        <f t="shared" si="12"/>
        <v>18718050.486666664</v>
      </c>
      <c r="AC21" s="143">
        <f t="shared" si="12"/>
        <v>32648162.086666662</v>
      </c>
      <c r="AD21" s="143">
        <f t="shared" si="12"/>
        <v>29300518.556666669</v>
      </c>
      <c r="AE21" s="143">
        <f t="shared" si="12"/>
        <v>18425352.223333333</v>
      </c>
      <c r="AF21" s="143">
        <f t="shared" si="12"/>
        <v>13513479.846666666</v>
      </c>
      <c r="AG21" s="143">
        <f t="shared" si="12"/>
        <v>80374032.866666675</v>
      </c>
      <c r="AH21" s="143"/>
      <c r="AI21" s="143">
        <f t="shared" ref="AI21:AQ21" si="13">IF(MIN(M21:M23)/AVERAGE(M21:M23)&lt;0.97,(3*AVERAGE(M21:M23)-MIN(M21:M23))/2,AVERAGE(M21:M23))</f>
        <v>39.221336666666666</v>
      </c>
      <c r="AJ21" s="143">
        <f t="shared" si="13"/>
        <v>42.042609999999996</v>
      </c>
      <c r="AK21" s="143">
        <f t="shared" si="13"/>
        <v>35.811706666666673</v>
      </c>
      <c r="AL21" s="143">
        <f t="shared" si="13"/>
        <v>32.592533333333336</v>
      </c>
      <c r="AM21" s="143">
        <f t="shared" si="13"/>
        <v>40.907256666666662</v>
      </c>
      <c r="AN21" s="143">
        <f t="shared" si="13"/>
        <v>41.366759999999999</v>
      </c>
      <c r="AO21" s="143">
        <f t="shared" si="13"/>
        <v>41.427506666666666</v>
      </c>
      <c r="AP21" s="143">
        <f t="shared" si="13"/>
        <v>36.672126666666671</v>
      </c>
      <c r="AQ21" s="143">
        <f t="shared" si="13"/>
        <v>41.194063333333332</v>
      </c>
      <c r="AR21" s="143"/>
      <c r="AS21" s="123">
        <v>13</v>
      </c>
      <c r="AT21" s="123" t="s">
        <v>134</v>
      </c>
      <c r="AU21" s="125">
        <v>111788001.50666666</v>
      </c>
      <c r="AV21" s="125">
        <v>60366134.633333333</v>
      </c>
      <c r="AW21" s="125">
        <v>51421866.873333335</v>
      </c>
      <c r="AX21" s="125">
        <v>16967571.856666666</v>
      </c>
      <c r="AY21" s="125">
        <v>31306468.956666667</v>
      </c>
      <c r="AZ21" s="125">
        <v>30516930.186666667</v>
      </c>
      <c r="BA21" s="125">
        <v>19550859.330000002</v>
      </c>
      <c r="BB21" s="125">
        <v>13446171.176666664</v>
      </c>
      <c r="BC21" s="125">
        <v>81374258.473333344</v>
      </c>
      <c r="BD21" s="123"/>
      <c r="BE21" s="130">
        <v>39.079026666666671</v>
      </c>
      <c r="BF21" s="130">
        <v>41.785919999999997</v>
      </c>
      <c r="BG21" s="130">
        <v>35.901256666666669</v>
      </c>
      <c r="BH21" s="130">
        <v>31.76684333333333</v>
      </c>
      <c r="BI21" s="130">
        <v>40.735526666666665</v>
      </c>
      <c r="BJ21" s="130">
        <v>41.098966666666662</v>
      </c>
      <c r="BK21" s="130">
        <v>41.313899999999997</v>
      </c>
      <c r="BL21" s="130">
        <v>36.616199999999999</v>
      </c>
      <c r="BM21" s="130">
        <v>41.010849999999998</v>
      </c>
      <c r="BN21" s="144"/>
      <c r="BO21" s="123">
        <v>199201</v>
      </c>
      <c r="BP21" s="125">
        <v>112167910.37</v>
      </c>
      <c r="BQ21" s="125">
        <v>61320834.32</v>
      </c>
      <c r="BR21" s="125">
        <v>50844977.281000003</v>
      </c>
      <c r="BS21" s="125">
        <v>17889103.598999999</v>
      </c>
      <c r="BT21" s="125">
        <v>31309971.691</v>
      </c>
      <c r="BU21" s="125">
        <v>30242847.210999999</v>
      </c>
      <c r="BV21" s="125">
        <v>19332179.212000001</v>
      </c>
      <c r="BW21" s="125">
        <v>13413875.852</v>
      </c>
      <c r="BX21" s="125">
        <v>80894295.552000001</v>
      </c>
      <c r="BY21" s="125"/>
      <c r="BZ21" s="130">
        <v>39.456639643999999</v>
      </c>
      <c r="CA21" s="130">
        <v>42.256345187999997</v>
      </c>
      <c r="CB21" s="130">
        <v>36.047590886000002</v>
      </c>
      <c r="CC21" s="130">
        <v>33.108914755999997</v>
      </c>
      <c r="CD21" s="130">
        <v>41.055355145</v>
      </c>
      <c r="CE21" s="130">
        <v>41.378284491999999</v>
      </c>
      <c r="CF21" s="130">
        <v>41.576662249999998</v>
      </c>
      <c r="CG21" s="130">
        <v>36.829765610999999</v>
      </c>
      <c r="CH21" s="143">
        <v>41.268055893000003</v>
      </c>
      <c r="CJ21" s="127" t="s">
        <v>134</v>
      </c>
      <c r="CK21" s="125">
        <f t="shared" si="4"/>
        <v>57534994648.164551</v>
      </c>
      <c r="CL21" s="125">
        <f t="shared" si="2"/>
        <v>33685526449.146999</v>
      </c>
      <c r="CM21" s="125">
        <f t="shared" si="2"/>
        <v>23826906215.234886</v>
      </c>
      <c r="CN21" s="125">
        <f t="shared" si="2"/>
        <v>7699754479.5670681</v>
      </c>
      <c r="CO21" s="125">
        <f t="shared" si="2"/>
        <v>16710746095.600716</v>
      </c>
      <c r="CP21" s="125">
        <f t="shared" si="2"/>
        <v>16268162764.683006</v>
      </c>
      <c r="CQ21" s="125">
        <f t="shared" si="2"/>
        <v>10448977313.499336</v>
      </c>
      <c r="CR21" s="125">
        <f t="shared" si="2"/>
        <v>6422388746.3347683</v>
      </c>
      <c r="CS21" s="125">
        <f t="shared" si="2"/>
        <v>43398554033.442368</v>
      </c>
      <c r="CT21" s="125"/>
      <c r="CU21" s="127" t="s">
        <v>134</v>
      </c>
      <c r="CV21" s="125">
        <v>162066633.9366667</v>
      </c>
      <c r="CW21" s="125">
        <v>79469604.959999993</v>
      </c>
      <c r="CX21" s="125">
        <v>82597028.976666674</v>
      </c>
      <c r="CY21" s="125">
        <v>32695424.290000003</v>
      </c>
      <c r="CZ21" s="125">
        <v>42499426.993333332</v>
      </c>
      <c r="DA21" s="125">
        <v>39629850.586666666</v>
      </c>
      <c r="DB21" s="125">
        <v>26591087.489999998</v>
      </c>
      <c r="DC21" s="125">
        <v>50658741.723333336</v>
      </c>
      <c r="DD21" s="125">
        <v>108720365.07000001</v>
      </c>
      <c r="DF21" s="127" t="s">
        <v>134</v>
      </c>
      <c r="DG21" s="127">
        <f t="shared" si="5"/>
        <v>1420.0330629597304</v>
      </c>
      <c r="DH21" s="127">
        <f t="shared" si="3"/>
        <v>1695.5174983493212</v>
      </c>
      <c r="DI21" s="127">
        <f t="shared" si="3"/>
        <v>1153.886841230858</v>
      </c>
      <c r="DJ21" s="127">
        <f t="shared" si="3"/>
        <v>941.99780510841231</v>
      </c>
      <c r="DK21" s="127">
        <f t="shared" si="3"/>
        <v>1572.7973083704912</v>
      </c>
      <c r="DL21" s="127">
        <f t="shared" si="3"/>
        <v>1642.0110117857853</v>
      </c>
      <c r="DM21" s="127">
        <f t="shared" si="3"/>
        <v>1571.801426689125</v>
      </c>
      <c r="DN21" s="127">
        <f t="shared" si="3"/>
        <v>507.11000927815201</v>
      </c>
      <c r="DO21" s="127">
        <f t="shared" si="3"/>
        <v>1596.7037640280198</v>
      </c>
    </row>
    <row r="22" spans="1:119" s="127" customFormat="1" x14ac:dyDescent="0.25">
      <c r="A22" s="127">
        <v>1990</v>
      </c>
      <c r="B22" s="127" t="s">
        <v>632</v>
      </c>
      <c r="C22" s="125">
        <v>112497166.06999999</v>
      </c>
      <c r="D22" s="125">
        <v>61536976.630000003</v>
      </c>
      <c r="E22" s="125">
        <v>50960189.439999998</v>
      </c>
      <c r="F22" s="125">
        <v>18740811.02</v>
      </c>
      <c r="G22" s="125">
        <v>32621369.420000002</v>
      </c>
      <c r="H22" s="125">
        <v>29345988.600000001</v>
      </c>
      <c r="I22" s="125">
        <v>18376112.719999999</v>
      </c>
      <c r="J22" s="125">
        <v>13412884.310000001</v>
      </c>
      <c r="K22" s="125">
        <v>80343470.739999995</v>
      </c>
      <c r="M22" s="130">
        <v>39.059440000000002</v>
      </c>
      <c r="N22" s="130">
        <v>41.883220000000001</v>
      </c>
      <c r="O22" s="130">
        <v>35.64958</v>
      </c>
      <c r="P22" s="130">
        <v>32.34019</v>
      </c>
      <c r="Q22" s="130">
        <v>40.721739999999997</v>
      </c>
      <c r="R22" s="130">
        <v>41.207500000000003</v>
      </c>
      <c r="S22" s="130">
        <v>41.262900000000002</v>
      </c>
      <c r="T22" s="130">
        <v>36.686300000000003</v>
      </c>
      <c r="U22" s="130">
        <v>41.022939999999998</v>
      </c>
      <c r="V22" s="142"/>
      <c r="W22" s="128"/>
      <c r="X22" s="123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R22" s="145"/>
      <c r="AS22" s="123">
        <v>14</v>
      </c>
      <c r="AT22" s="123" t="s">
        <v>135</v>
      </c>
      <c r="AU22" s="125">
        <v>112943041.83333333</v>
      </c>
      <c r="AV22" s="125">
        <v>62032175.716666669</v>
      </c>
      <c r="AW22" s="125">
        <v>50910866.116666667</v>
      </c>
      <c r="AX22" s="125">
        <v>17854967.349999998</v>
      </c>
      <c r="AY22" s="125">
        <v>31382930.84</v>
      </c>
      <c r="AZ22" s="125">
        <v>30410445.403333336</v>
      </c>
      <c r="BA22" s="125">
        <v>19816276.233333334</v>
      </c>
      <c r="BB22" s="125">
        <v>13478422.006666666</v>
      </c>
      <c r="BC22" s="125">
        <v>81609652.476666674</v>
      </c>
      <c r="BD22" s="123"/>
      <c r="BE22" s="130">
        <v>39.255713333333333</v>
      </c>
      <c r="BF22" s="130">
        <v>42.113280000000003</v>
      </c>
      <c r="BG22" s="130">
        <v>35.773350000000001</v>
      </c>
      <c r="BH22" s="130">
        <v>33.210865000000005</v>
      </c>
      <c r="BI22" s="130">
        <v>40.708953333333334</v>
      </c>
      <c r="BJ22" s="130">
        <v>41.232133333333337</v>
      </c>
      <c r="BK22" s="130">
        <v>41.508586666666666</v>
      </c>
      <c r="BL22" s="130">
        <v>36.794923333333337</v>
      </c>
      <c r="BM22" s="130">
        <v>41.098080000000003</v>
      </c>
      <c r="BN22" s="144"/>
      <c r="BO22" s="123">
        <v>199202</v>
      </c>
      <c r="BP22" s="125">
        <v>112302724.19</v>
      </c>
      <c r="BQ22" s="125">
        <v>61571917.296999998</v>
      </c>
      <c r="BR22" s="125">
        <v>50798164.480999999</v>
      </c>
      <c r="BS22" s="125">
        <v>17771587.263</v>
      </c>
      <c r="BT22" s="125">
        <v>31322442.776000001</v>
      </c>
      <c r="BU22" s="125">
        <v>30273761.054000001</v>
      </c>
      <c r="BV22" s="125">
        <v>19708735.217999998</v>
      </c>
      <c r="BW22" s="125">
        <v>13332498.267999999</v>
      </c>
      <c r="BX22" s="125">
        <v>81214821.921000004</v>
      </c>
      <c r="BY22" s="125"/>
      <c r="BZ22" s="130">
        <v>39.192825847000002</v>
      </c>
      <c r="CA22" s="130">
        <v>41.974530348999998</v>
      </c>
      <c r="CB22" s="130">
        <v>35.785413075000001</v>
      </c>
      <c r="CC22" s="130">
        <v>32.910399775999998</v>
      </c>
      <c r="CD22" s="130">
        <v>40.656467108999998</v>
      </c>
      <c r="CE22" s="130">
        <v>41.132032842000001</v>
      </c>
      <c r="CF22" s="130">
        <v>41.443969160999998</v>
      </c>
      <c r="CG22" s="130">
        <v>36.720110300000002</v>
      </c>
      <c r="CH22" s="143">
        <v>41.037327011000002</v>
      </c>
      <c r="CJ22" s="127" t="s">
        <v>135</v>
      </c>
      <c r="CK22" s="125">
        <f t="shared" si="4"/>
        <v>57218994447.190468</v>
      </c>
      <c r="CL22" s="125">
        <f t="shared" si="2"/>
        <v>33597880045.977577</v>
      </c>
      <c r="CM22" s="125">
        <f t="shared" si="2"/>
        <v>23631832892.256912</v>
      </c>
      <c r="CN22" s="125">
        <f t="shared" si="2"/>
        <v>7603310539.2321959</v>
      </c>
      <c r="CO22" s="125">
        <f t="shared" si="2"/>
        <v>16554978238.447721</v>
      </c>
      <c r="CP22" s="125">
        <f t="shared" si="2"/>
        <v>16187877341.011852</v>
      </c>
      <c r="CQ22" s="125">
        <f t="shared" si="2"/>
        <v>10618506789.502384</v>
      </c>
      <c r="CR22" s="125">
        <f t="shared" si="2"/>
        <v>6364420490.6817465</v>
      </c>
      <c r="CS22" s="125">
        <f t="shared" si="2"/>
        <v>43326909669.058716</v>
      </c>
      <c r="CT22" s="125"/>
      <c r="CU22" s="127" t="s">
        <v>135</v>
      </c>
      <c r="CV22" s="125">
        <v>162371160.49000001</v>
      </c>
      <c r="CW22" s="125">
        <v>79651249.636666656</v>
      </c>
      <c r="CX22" s="125">
        <v>82719910.853333339</v>
      </c>
      <c r="CY22" s="125">
        <v>32683209.943333339</v>
      </c>
      <c r="CZ22" s="125">
        <v>42375469.350000001</v>
      </c>
      <c r="DA22" s="125">
        <v>39714252.61333333</v>
      </c>
      <c r="DB22" s="125">
        <v>27022800.433333334</v>
      </c>
      <c r="DC22" s="125">
        <v>50710984.443333328</v>
      </c>
      <c r="DD22" s="125">
        <v>109112522.39666666</v>
      </c>
      <c r="DF22" s="127" t="s">
        <v>135</v>
      </c>
      <c r="DG22" s="127">
        <f t="shared" si="5"/>
        <v>1409.5851572290617</v>
      </c>
      <c r="DH22" s="127">
        <f t="shared" si="3"/>
        <v>1687.2493626521148</v>
      </c>
      <c r="DI22" s="127">
        <f t="shared" si="3"/>
        <v>1142.7397659631122</v>
      </c>
      <c r="DJ22" s="127">
        <f t="shared" si="3"/>
        <v>930.54636339758974</v>
      </c>
      <c r="DK22" s="127">
        <f t="shared" si="3"/>
        <v>1562.6945015487099</v>
      </c>
      <c r="DL22" s="127">
        <f t="shared" si="3"/>
        <v>1630.435047953245</v>
      </c>
      <c r="DM22" s="127">
        <f t="shared" si="3"/>
        <v>1571.784806789185</v>
      </c>
      <c r="DN22" s="127">
        <f t="shared" si="3"/>
        <v>502.01514015517711</v>
      </c>
      <c r="DO22" s="127">
        <f t="shared" si="3"/>
        <v>1588.3386697467579</v>
      </c>
    </row>
    <row r="23" spans="1:119" s="127" customFormat="1" x14ac:dyDescent="0.25">
      <c r="A23" s="127">
        <v>1990</v>
      </c>
      <c r="B23" s="127" t="s">
        <v>622</v>
      </c>
      <c r="C23" s="125">
        <v>113243226.26000001</v>
      </c>
      <c r="D23" s="125">
        <v>62109485.909999996</v>
      </c>
      <c r="E23" s="125">
        <v>51133740.350000001</v>
      </c>
      <c r="F23" s="125">
        <v>18918674.800000001</v>
      </c>
      <c r="G23" s="125">
        <v>32662895.960000001</v>
      </c>
      <c r="H23" s="125">
        <v>29389306.23</v>
      </c>
      <c r="I23" s="125">
        <v>18541845.850000001</v>
      </c>
      <c r="J23" s="125">
        <v>13730503.42</v>
      </c>
      <c r="K23" s="125">
        <v>80594048.040000007</v>
      </c>
      <c r="M23" s="130">
        <v>39.34796</v>
      </c>
      <c r="N23" s="130">
        <v>42.21067</v>
      </c>
      <c r="O23" s="130">
        <v>35.870780000000003</v>
      </c>
      <c r="P23" s="130">
        <v>32.495759999999997</v>
      </c>
      <c r="Q23" s="130">
        <v>41.095260000000003</v>
      </c>
      <c r="R23" s="130">
        <v>41.525440000000003</v>
      </c>
      <c r="S23" s="130">
        <v>41.700769999999999</v>
      </c>
      <c r="T23" s="130">
        <v>36.794730000000001</v>
      </c>
      <c r="U23" s="130">
        <v>41.39143</v>
      </c>
      <c r="V23" s="142"/>
      <c r="W23" s="128"/>
      <c r="X23" s="123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R23" s="145"/>
      <c r="AS23" s="123">
        <v>15</v>
      </c>
      <c r="AT23" s="123" t="s">
        <v>136</v>
      </c>
      <c r="AU23" s="125">
        <v>110330801.77666666</v>
      </c>
      <c r="AV23" s="125">
        <v>61634194.546666674</v>
      </c>
      <c r="AW23" s="125">
        <v>48696607.229999997</v>
      </c>
      <c r="AX23" s="125">
        <v>18912124.98</v>
      </c>
      <c r="AY23" s="125">
        <v>30391264.056666669</v>
      </c>
      <c r="AZ23" s="125">
        <v>29133952.483333331</v>
      </c>
      <c r="BA23" s="125">
        <v>19042503.116666671</v>
      </c>
      <c r="BB23" s="125">
        <v>12850957.140000001</v>
      </c>
      <c r="BC23" s="125">
        <v>78567719.656666666</v>
      </c>
      <c r="BD23" s="123"/>
      <c r="BE23" s="130">
        <v>39.764894999999996</v>
      </c>
      <c r="BF23" s="130">
        <v>42.493849999999995</v>
      </c>
      <c r="BG23" s="130">
        <v>36.25303000000001</v>
      </c>
      <c r="BH23" s="130">
        <v>34.901669999999996</v>
      </c>
      <c r="BI23" s="130">
        <v>41.168840000000003</v>
      </c>
      <c r="BJ23" s="130">
        <v>41.489190000000008</v>
      </c>
      <c r="BK23" s="130">
        <v>41.931145000000001</v>
      </c>
      <c r="BL23" s="130">
        <v>36.887689999999992</v>
      </c>
      <c r="BM23" s="130">
        <v>41.470205</v>
      </c>
      <c r="BN23" s="144"/>
      <c r="BO23" s="123">
        <v>199203</v>
      </c>
      <c r="BP23" s="125">
        <v>112545066.08</v>
      </c>
      <c r="BQ23" s="125">
        <v>61781739.505999997</v>
      </c>
      <c r="BR23" s="125">
        <v>50724071.620999999</v>
      </c>
      <c r="BS23" s="125">
        <v>17975129.079</v>
      </c>
      <c r="BT23" s="125">
        <v>30999347.888</v>
      </c>
      <c r="BU23" s="125">
        <v>30276615.868999999</v>
      </c>
      <c r="BV23" s="125">
        <v>19879330.278999999</v>
      </c>
      <c r="BW23" s="125">
        <v>13310890.528000001</v>
      </c>
      <c r="BX23" s="125">
        <v>81240399.172000006</v>
      </c>
      <c r="BY23" s="125"/>
      <c r="BZ23" s="130">
        <v>39.303180175999998</v>
      </c>
      <c r="CA23" s="130">
        <v>42.048532262000002</v>
      </c>
      <c r="CB23" s="130">
        <v>35.941758348999997</v>
      </c>
      <c r="CC23" s="130">
        <v>32.868422129999999</v>
      </c>
      <c r="CD23" s="130">
        <v>40.820316267000003</v>
      </c>
      <c r="CE23" s="130">
        <v>41.239795639</v>
      </c>
      <c r="CF23" s="130">
        <v>41.645741651000002</v>
      </c>
      <c r="CG23" s="130">
        <v>36.665768206999999</v>
      </c>
      <c r="CH23" s="143">
        <v>41.189558486999999</v>
      </c>
      <c r="CJ23" s="127" t="s">
        <v>136</v>
      </c>
      <c r="CK23" s="125">
        <f t="shared" si="4"/>
        <v>57503927130.806862</v>
      </c>
      <c r="CL23" s="125">
        <f t="shared" si="2"/>
        <v>33771809068.666771</v>
      </c>
      <c r="CM23" s="125">
        <f t="shared" si="2"/>
        <v>23700460220.831558</v>
      </c>
      <c r="CN23" s="125">
        <f t="shared" si="2"/>
        <v>7680583695.3275309</v>
      </c>
      <c r="CO23" s="125">
        <f t="shared" si="2"/>
        <v>16450241403.165943</v>
      </c>
      <c r="CP23" s="125">
        <f t="shared" si="2"/>
        <v>16231818864.014837</v>
      </c>
      <c r="CQ23" s="125">
        <f t="shared" si="2"/>
        <v>10762562888.923765</v>
      </c>
      <c r="CR23" s="125">
        <f t="shared" si="2"/>
        <v>6344702347.4691982</v>
      </c>
      <c r="CS23" s="125">
        <f t="shared" si="2"/>
        <v>43501330251.630165</v>
      </c>
      <c r="CT23" s="125"/>
      <c r="CU23" s="127" t="s">
        <v>136</v>
      </c>
      <c r="CV23" s="125">
        <v>162808018.70666668</v>
      </c>
      <c r="CW23" s="125">
        <v>79864977.356666669</v>
      </c>
      <c r="CX23" s="125">
        <v>82943041.350000009</v>
      </c>
      <c r="CY23" s="125">
        <v>32679675.679999996</v>
      </c>
      <c r="CZ23" s="125">
        <v>42218256.856666662</v>
      </c>
      <c r="DA23" s="125">
        <v>39896357.166666664</v>
      </c>
      <c r="DB23" s="125">
        <v>27407258.629999999</v>
      </c>
      <c r="DC23" s="125">
        <v>50822616.196666658</v>
      </c>
      <c r="DD23" s="125">
        <v>109521872.65333332</v>
      </c>
      <c r="DF23" s="127" t="s">
        <v>136</v>
      </c>
      <c r="DG23" s="127">
        <f t="shared" si="5"/>
        <v>1412.8033149131907</v>
      </c>
      <c r="DH23" s="127">
        <f t="shared" si="3"/>
        <v>1691.4452460355049</v>
      </c>
      <c r="DI23" s="127">
        <f t="shared" si="3"/>
        <v>1142.9752193832016</v>
      </c>
      <c r="DJ23" s="127">
        <f t="shared" si="3"/>
        <v>940.10525325109734</v>
      </c>
      <c r="DK23" s="127">
        <f t="shared" si="3"/>
        <v>1558.5902998331201</v>
      </c>
      <c r="DL23" s="127">
        <f t="shared" si="3"/>
        <v>1627.3985914259354</v>
      </c>
      <c r="DM23" s="127">
        <f t="shared" si="3"/>
        <v>1570.7609482902546</v>
      </c>
      <c r="DN23" s="127">
        <f t="shared" si="3"/>
        <v>499.36054632979187</v>
      </c>
      <c r="DO23" s="127">
        <f t="shared" si="3"/>
        <v>1588.772331872877</v>
      </c>
    </row>
    <row r="24" spans="1:119" s="127" customFormat="1" x14ac:dyDescent="0.25">
      <c r="A24" s="127">
        <v>1990</v>
      </c>
      <c r="B24" s="127" t="s">
        <v>631</v>
      </c>
      <c r="C24" s="125">
        <v>111844856.95999999</v>
      </c>
      <c r="D24" s="125">
        <v>61823784.140000001</v>
      </c>
      <c r="E24" s="125">
        <v>50021072.82</v>
      </c>
      <c r="F24" s="125">
        <v>18867248.710000001</v>
      </c>
      <c r="G24" s="125">
        <v>32469200.789999999</v>
      </c>
      <c r="H24" s="125">
        <v>28865578.539999999</v>
      </c>
      <c r="I24" s="125">
        <v>18111022.25</v>
      </c>
      <c r="J24" s="125">
        <v>13531806.67</v>
      </c>
      <c r="K24" s="125">
        <v>79445801.579999998</v>
      </c>
      <c r="M24" s="130">
        <v>38.559150000000002</v>
      </c>
      <c r="N24" s="130">
        <v>41.395940000000003</v>
      </c>
      <c r="O24" s="130">
        <v>35.053019999999997</v>
      </c>
      <c r="P24" s="130">
        <v>32.391089999999998</v>
      </c>
      <c r="Q24" s="130">
        <v>40.223619999999997</v>
      </c>
      <c r="R24" s="130">
        <v>40.460250000000002</v>
      </c>
      <c r="S24" s="130">
        <v>40.656849999999999</v>
      </c>
      <c r="T24" s="130">
        <v>36.30247</v>
      </c>
      <c r="U24" s="130">
        <v>40.408360000000002</v>
      </c>
      <c r="V24" s="142"/>
      <c r="W24" s="127">
        <v>6</v>
      </c>
      <c r="X24" s="123" t="s">
        <v>127</v>
      </c>
      <c r="Y24" s="143">
        <f t="shared" ref="Y24:AG24" si="14">AVERAGE(C24:C26)</f>
        <v>113104352.98</v>
      </c>
      <c r="Z24" s="143">
        <f t="shared" si="14"/>
        <v>62679684.899999999</v>
      </c>
      <c r="AA24" s="143">
        <f t="shared" si="14"/>
        <v>50424668.080000006</v>
      </c>
      <c r="AB24" s="143">
        <f t="shared" si="14"/>
        <v>19541131.583333332</v>
      </c>
      <c r="AC24" s="143">
        <f t="shared" si="14"/>
        <v>32535158.863333333</v>
      </c>
      <c r="AD24" s="143">
        <f t="shared" si="14"/>
        <v>29068401.963333327</v>
      </c>
      <c r="AE24" s="143">
        <f t="shared" si="14"/>
        <v>18360569.859999999</v>
      </c>
      <c r="AF24" s="143">
        <f t="shared" si="14"/>
        <v>13599090.709999999</v>
      </c>
      <c r="AG24" s="143">
        <f t="shared" si="14"/>
        <v>79964130.686666667</v>
      </c>
      <c r="AH24" s="143"/>
      <c r="AI24" s="143">
        <f t="shared" ref="AI24:AQ24" si="15">IF(MIN(M24:M26)/AVERAGE(M24:M26)&lt;0.97,(3*AVERAGE(M24:M26)-MIN(M24:M26))/2,AVERAGE(M24:M26))</f>
        <v>39.398496666666666</v>
      </c>
      <c r="AJ24" s="143">
        <f t="shared" si="15"/>
        <v>42.313279999999999</v>
      </c>
      <c r="AK24" s="143">
        <f t="shared" si="15"/>
        <v>35.773796666666669</v>
      </c>
      <c r="AL24" s="143">
        <f t="shared" si="15"/>
        <v>34.150009999999995</v>
      </c>
      <c r="AM24" s="143">
        <f t="shared" si="15"/>
        <v>40.970359999999999</v>
      </c>
      <c r="AN24" s="143">
        <f t="shared" si="15"/>
        <v>41.37408666666667</v>
      </c>
      <c r="AO24" s="143">
        <f t="shared" si="15"/>
        <v>41.401499999999999</v>
      </c>
      <c r="AP24" s="143">
        <f t="shared" si="15"/>
        <v>37.037586666666662</v>
      </c>
      <c r="AQ24" s="143">
        <f t="shared" si="15"/>
        <v>41.216200000000001</v>
      </c>
      <c r="AR24" s="143"/>
      <c r="AS24" s="123">
        <v>16</v>
      </c>
      <c r="AT24" s="123" t="s">
        <v>137</v>
      </c>
      <c r="AU24" s="125">
        <v>114925815.31</v>
      </c>
      <c r="AV24" s="125">
        <v>62549740.99666667</v>
      </c>
      <c r="AW24" s="125">
        <v>52376074.313333333</v>
      </c>
      <c r="AX24" s="125">
        <v>17857332.586666666</v>
      </c>
      <c r="AY24" s="125">
        <v>31572239.599999998</v>
      </c>
      <c r="AZ24" s="125">
        <v>31199539.076666668</v>
      </c>
      <c r="BA24" s="125">
        <v>20767081.496666666</v>
      </c>
      <c r="BB24" s="125">
        <v>13529622.549999999</v>
      </c>
      <c r="BC24" s="125">
        <v>83538860.173333332</v>
      </c>
      <c r="BD24" s="123"/>
      <c r="BE24" s="130">
        <v>39.115546666666667</v>
      </c>
      <c r="BF24" s="130">
        <v>41.935763333333334</v>
      </c>
      <c r="BG24" s="130">
        <v>35.746786666666665</v>
      </c>
      <c r="BH24" s="130">
        <v>31.75752</v>
      </c>
      <c r="BI24" s="130">
        <v>40.829706666666667</v>
      </c>
      <c r="BJ24" s="130">
        <v>41.190596666666671</v>
      </c>
      <c r="BK24" s="130">
        <v>41.345286666666667</v>
      </c>
      <c r="BL24" s="130">
        <v>36.619943333333332</v>
      </c>
      <c r="BM24" s="130">
        <v>41.092690000000005</v>
      </c>
      <c r="BN24" s="144"/>
      <c r="BO24" s="123">
        <v>199204</v>
      </c>
      <c r="BP24" s="125">
        <v>112946601.69</v>
      </c>
      <c r="BQ24" s="125">
        <v>61912229.737999998</v>
      </c>
      <c r="BR24" s="125">
        <v>51014146.079999998</v>
      </c>
      <c r="BS24" s="125">
        <v>17951509.988000002</v>
      </c>
      <c r="BT24" s="125">
        <v>31018216.960999999</v>
      </c>
      <c r="BU24" s="125">
        <v>30447337.421999998</v>
      </c>
      <c r="BV24" s="125">
        <v>20262679.096999999</v>
      </c>
      <c r="BW24" s="125">
        <v>13251614.923</v>
      </c>
      <c r="BX24" s="125">
        <v>81719939.369000003</v>
      </c>
      <c r="BY24" s="125"/>
      <c r="BZ24" s="130">
        <v>39.258300921</v>
      </c>
      <c r="CA24" s="130">
        <v>42.048602326000001</v>
      </c>
      <c r="CB24" s="130">
        <v>35.895381831000002</v>
      </c>
      <c r="CC24" s="130">
        <v>32.749641476000001</v>
      </c>
      <c r="CD24" s="130">
        <v>40.912344976</v>
      </c>
      <c r="CE24" s="130">
        <v>41.273706433999998</v>
      </c>
      <c r="CF24" s="130">
        <v>41.435509052999997</v>
      </c>
      <c r="CG24" s="130">
        <v>36.726325234000001</v>
      </c>
      <c r="CH24" s="143">
        <v>41.182975413999998</v>
      </c>
      <c r="CJ24" s="127" t="s">
        <v>137</v>
      </c>
      <c r="CK24" s="125">
        <f t="shared" si="4"/>
        <v>57643191802.954506</v>
      </c>
      <c r="CL24" s="125">
        <f t="shared" si="2"/>
        <v>33843195455.79847</v>
      </c>
      <c r="CM24" s="125">
        <f t="shared" si="2"/>
        <v>23805239280.212154</v>
      </c>
      <c r="CN24" s="125">
        <f t="shared" si="2"/>
        <v>7642771708.7778311</v>
      </c>
      <c r="CO24" s="125">
        <f t="shared" si="2"/>
        <v>16497363907.035</v>
      </c>
      <c r="CP24" s="125">
        <f t="shared" si="2"/>
        <v>16336768063.883413</v>
      </c>
      <c r="CQ24" s="125">
        <f t="shared" si="2"/>
        <v>10914727501.103104</v>
      </c>
      <c r="CR24" s="125">
        <f t="shared" si="2"/>
        <v>6326880553.9917364</v>
      </c>
      <c r="CS24" s="125">
        <f t="shared" si="2"/>
        <v>43751113300.272263</v>
      </c>
      <c r="CT24" s="125"/>
      <c r="CU24" s="127" t="s">
        <v>137</v>
      </c>
      <c r="CV24" s="125">
        <v>163264422.27000001</v>
      </c>
      <c r="CW24" s="125">
        <v>80107443.683333337</v>
      </c>
      <c r="CX24" s="125">
        <v>83156978.586666659</v>
      </c>
      <c r="CY24" s="125">
        <v>32681406.073333334</v>
      </c>
      <c r="CZ24" s="125">
        <v>42041315.386666663</v>
      </c>
      <c r="DA24" s="125">
        <v>40153275.763333328</v>
      </c>
      <c r="DB24" s="125">
        <v>27794705.5</v>
      </c>
      <c r="DC24" s="125">
        <v>50944873.899999999</v>
      </c>
      <c r="DD24" s="125">
        <v>109989296.64999999</v>
      </c>
      <c r="DF24" s="127" t="s">
        <v>137</v>
      </c>
      <c r="DG24" s="127">
        <f t="shared" si="5"/>
        <v>1412.2658446094656</v>
      </c>
      <c r="DH24" s="127">
        <f t="shared" si="3"/>
        <v>1689.8901724829188</v>
      </c>
      <c r="DI24" s="127">
        <f t="shared" si="3"/>
        <v>1145.0747578762596</v>
      </c>
      <c r="DJ24" s="127">
        <f t="shared" si="3"/>
        <v>935.42752617538258</v>
      </c>
      <c r="DK24" s="127">
        <f t="shared" si="3"/>
        <v>1569.6334670125104</v>
      </c>
      <c r="DL24" s="127">
        <f t="shared" si="3"/>
        <v>1627.4406262815171</v>
      </c>
      <c r="DM24" s="127">
        <f t="shared" si="3"/>
        <v>1570.7635399990986</v>
      </c>
      <c r="DN24" s="127">
        <f t="shared" si="3"/>
        <v>496.7628787470008</v>
      </c>
      <c r="DO24" s="127">
        <f t="shared" si="3"/>
        <v>1591.1043940755035</v>
      </c>
    </row>
    <row r="25" spans="1:119" s="127" customFormat="1" x14ac:dyDescent="0.25">
      <c r="A25" s="127">
        <v>1990</v>
      </c>
      <c r="B25" s="127" t="s">
        <v>630</v>
      </c>
      <c r="C25" s="125">
        <v>114771252.16</v>
      </c>
      <c r="D25" s="125">
        <v>63114517.060000002</v>
      </c>
      <c r="E25" s="125">
        <v>51656735.100000001</v>
      </c>
      <c r="F25" s="125">
        <v>19113260</v>
      </c>
      <c r="G25" s="125">
        <v>32990783.870000001</v>
      </c>
      <c r="H25" s="125">
        <v>29939877.559999999</v>
      </c>
      <c r="I25" s="125">
        <v>18837662.859999999</v>
      </c>
      <c r="J25" s="125">
        <v>13889667.869999999</v>
      </c>
      <c r="K25" s="125">
        <v>81768324.290000007</v>
      </c>
      <c r="M25" s="130">
        <v>39.61645</v>
      </c>
      <c r="N25" s="130">
        <v>42.551459999999999</v>
      </c>
      <c r="O25" s="130">
        <v>36.030430000000003</v>
      </c>
      <c r="P25" s="130">
        <v>32.95834</v>
      </c>
      <c r="Q25" s="130">
        <v>41.187559999999998</v>
      </c>
      <c r="R25" s="130">
        <v>41.729550000000003</v>
      </c>
      <c r="S25" s="130">
        <v>41.839919999999999</v>
      </c>
      <c r="T25" s="130">
        <v>37.47634</v>
      </c>
      <c r="U25" s="130">
        <v>41.536299999999997</v>
      </c>
      <c r="V25" s="142"/>
      <c r="W25" s="128"/>
      <c r="X25" s="123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R25" s="145"/>
      <c r="AS25" s="123">
        <v>17</v>
      </c>
      <c r="AT25" s="123" t="s">
        <v>138</v>
      </c>
      <c r="AU25" s="125">
        <v>113035298.36666667</v>
      </c>
      <c r="AV25" s="125">
        <v>61203401.576666661</v>
      </c>
      <c r="AW25" s="125">
        <v>51831896.789999999</v>
      </c>
      <c r="AX25" s="125">
        <v>17017550.383333333</v>
      </c>
      <c r="AY25" s="125">
        <v>31022990.543333333</v>
      </c>
      <c r="AZ25" s="125">
        <v>30925235.650000002</v>
      </c>
      <c r="BA25" s="125">
        <v>20658761.450000003</v>
      </c>
      <c r="BB25" s="125">
        <v>13410760.340000002</v>
      </c>
      <c r="BC25" s="125">
        <v>82606987.643333331</v>
      </c>
      <c r="BD25" s="123"/>
      <c r="BE25" s="130">
        <v>39.083213333333333</v>
      </c>
      <c r="BF25" s="130">
        <v>41.801089999999995</v>
      </c>
      <c r="BG25" s="130">
        <v>35.873910000000002</v>
      </c>
      <c r="BH25" s="130">
        <v>31.575616666666665</v>
      </c>
      <c r="BI25" s="130">
        <v>40.645630000000004</v>
      </c>
      <c r="BJ25" s="130">
        <v>41.094709999999999</v>
      </c>
      <c r="BK25" s="130">
        <v>41.431493333333329</v>
      </c>
      <c r="BL25" s="130">
        <v>36.739993333333331</v>
      </c>
      <c r="BM25" s="130">
        <v>41.010303333333333</v>
      </c>
      <c r="BN25" s="144"/>
      <c r="BO25" s="123">
        <v>199301</v>
      </c>
      <c r="BP25" s="125">
        <v>113408829.13</v>
      </c>
      <c r="BQ25" s="125">
        <v>62151782.586000003</v>
      </c>
      <c r="BR25" s="125">
        <v>51256975.884000003</v>
      </c>
      <c r="BS25" s="125">
        <v>17946276.48</v>
      </c>
      <c r="BT25" s="125">
        <v>31033014.864</v>
      </c>
      <c r="BU25" s="125">
        <v>30679510.548</v>
      </c>
      <c r="BV25" s="125">
        <v>20404495.561999999</v>
      </c>
      <c r="BW25" s="125">
        <v>13362192.885</v>
      </c>
      <c r="BX25" s="125">
        <v>82128448.526999995</v>
      </c>
      <c r="BY25" s="125"/>
      <c r="BZ25" s="130">
        <v>39.484067676999999</v>
      </c>
      <c r="CA25" s="130">
        <v>42.286502945999999</v>
      </c>
      <c r="CB25" s="130">
        <v>36.010973075000003</v>
      </c>
      <c r="CC25" s="130">
        <v>32.923120273999999</v>
      </c>
      <c r="CD25" s="130">
        <v>40.977760256000003</v>
      </c>
      <c r="CE25" s="130">
        <v>41.352654971</v>
      </c>
      <c r="CF25" s="130">
        <v>41.695646648</v>
      </c>
      <c r="CG25" s="130">
        <v>36.920403950999997</v>
      </c>
      <c r="CH25" s="143">
        <v>41.255650037999999</v>
      </c>
      <c r="CJ25" s="127" t="s">
        <v>138</v>
      </c>
      <c r="CK25" s="125">
        <f t="shared" si="4"/>
        <v>58211944498.997238</v>
      </c>
      <c r="CL25" s="125">
        <f t="shared" si="4"/>
        <v>34166359986.486526</v>
      </c>
      <c r="CM25" s="125">
        <f t="shared" si="4"/>
        <v>23995576520.040432</v>
      </c>
      <c r="CN25" s="125">
        <f t="shared" si="4"/>
        <v>7681016447.2794657</v>
      </c>
      <c r="CO25" s="125">
        <f t="shared" si="4"/>
        <v>16531624760.532394</v>
      </c>
      <c r="CP25" s="125">
        <f t="shared" si="4"/>
        <v>16492829786.817787</v>
      </c>
      <c r="CQ25" s="125">
        <f t="shared" si="4"/>
        <v>11060122280.789871</v>
      </c>
      <c r="CR25" s="125">
        <f t="shared" si="4"/>
        <v>6413388266.8099146</v>
      </c>
      <c r="CS25" s="125">
        <f t="shared" si="4"/>
        <v>44047412897.719505</v>
      </c>
      <c r="CT25" s="125"/>
      <c r="CU25" s="127" t="s">
        <v>138</v>
      </c>
      <c r="CV25" s="125">
        <v>163601750.13666999</v>
      </c>
      <c r="CW25" s="125">
        <v>80285740.61333333</v>
      </c>
      <c r="CX25" s="125">
        <v>83316009.523333326</v>
      </c>
      <c r="CY25" s="125">
        <v>32522199.199999999</v>
      </c>
      <c r="CZ25" s="125">
        <v>42015587.533333339</v>
      </c>
      <c r="DA25" s="125">
        <v>40411964.053333335</v>
      </c>
      <c r="DB25" s="125">
        <v>28069016.696666669</v>
      </c>
      <c r="DC25" s="125">
        <v>51087056.93</v>
      </c>
      <c r="DD25" s="125">
        <v>110496568.28333335</v>
      </c>
      <c r="DF25" s="127" t="s">
        <v>138</v>
      </c>
      <c r="DG25" s="127">
        <f t="shared" si="5"/>
        <v>1423.2597010818774</v>
      </c>
      <c r="DH25" s="127">
        <f t="shared" si="5"/>
        <v>1702.2380176343495</v>
      </c>
      <c r="DI25" s="127">
        <f t="shared" si="5"/>
        <v>1152.0271629581719</v>
      </c>
      <c r="DJ25" s="127">
        <f t="shared" si="5"/>
        <v>944.71058369010495</v>
      </c>
      <c r="DK25" s="127">
        <f t="shared" si="5"/>
        <v>1573.8563453305917</v>
      </c>
      <c r="DL25" s="127">
        <f t="shared" si="5"/>
        <v>1632.4700046799526</v>
      </c>
      <c r="DM25" s="127">
        <f t="shared" si="5"/>
        <v>1576.1324880473371</v>
      </c>
      <c r="DN25" s="127">
        <f t="shared" si="5"/>
        <v>502.1536688322135</v>
      </c>
      <c r="DO25" s="127">
        <f t="shared" si="5"/>
        <v>1594.5260049985955</v>
      </c>
    </row>
    <row r="26" spans="1:119" s="127" customFormat="1" x14ac:dyDescent="0.25">
      <c r="A26" s="127">
        <v>1990</v>
      </c>
      <c r="B26" s="127" t="s">
        <v>629</v>
      </c>
      <c r="C26" s="125">
        <v>112696949.81999999</v>
      </c>
      <c r="D26" s="125">
        <v>63100753.5</v>
      </c>
      <c r="E26" s="125">
        <v>49596196.32</v>
      </c>
      <c r="F26" s="125">
        <v>20642886.039999999</v>
      </c>
      <c r="G26" s="125">
        <v>32145491.93</v>
      </c>
      <c r="H26" s="125">
        <v>28399749.789999999</v>
      </c>
      <c r="I26" s="125">
        <v>18133024.469999999</v>
      </c>
      <c r="J26" s="125">
        <v>13375797.59</v>
      </c>
      <c r="K26" s="125">
        <v>78678266.189999998</v>
      </c>
      <c r="M26" s="130">
        <v>40.019889999999997</v>
      </c>
      <c r="N26" s="130">
        <v>42.992440000000002</v>
      </c>
      <c r="O26" s="130">
        <v>36.237940000000002</v>
      </c>
      <c r="P26" s="130">
        <v>35.341679999999997</v>
      </c>
      <c r="Q26" s="130">
        <v>41.499899999999997</v>
      </c>
      <c r="R26" s="130">
        <v>41.932459999999999</v>
      </c>
      <c r="S26" s="130">
        <v>41.707729999999998</v>
      </c>
      <c r="T26" s="130">
        <v>37.333950000000002</v>
      </c>
      <c r="U26" s="130">
        <v>41.703940000000003</v>
      </c>
      <c r="V26" s="142"/>
      <c r="W26" s="128"/>
      <c r="X26" s="123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R26" s="145"/>
      <c r="AS26" s="123">
        <v>18</v>
      </c>
      <c r="AT26" s="123" t="s">
        <v>139</v>
      </c>
      <c r="AU26" s="125">
        <v>114607857.55333334</v>
      </c>
      <c r="AV26" s="125">
        <v>62907815.090000004</v>
      </c>
      <c r="AW26" s="125">
        <v>51700042.463333331</v>
      </c>
      <c r="AX26" s="125">
        <v>18029735.34333333</v>
      </c>
      <c r="AY26" s="125">
        <v>31041749.113333333</v>
      </c>
      <c r="AZ26" s="125">
        <v>31157737.330000002</v>
      </c>
      <c r="BA26" s="125">
        <v>20809921.819999997</v>
      </c>
      <c r="BB26" s="125">
        <v>13568713.946666665</v>
      </c>
      <c r="BC26" s="125">
        <v>83009408.263333321</v>
      </c>
      <c r="BD26" s="123"/>
      <c r="BE26" s="130">
        <v>39.630783333333333</v>
      </c>
      <c r="BF26" s="130">
        <v>42.50277333333333</v>
      </c>
      <c r="BG26" s="130">
        <v>36.135909999999996</v>
      </c>
      <c r="BH26" s="130">
        <v>32.619113333333331</v>
      </c>
      <c r="BI26" s="130">
        <v>41.123033333333332</v>
      </c>
      <c r="BJ26" s="130">
        <v>41.728153333333331</v>
      </c>
      <c r="BK26" s="130">
        <v>42.000130000000006</v>
      </c>
      <c r="BL26" s="130">
        <v>37.031373333333335</v>
      </c>
      <c r="BM26" s="130">
        <v>41.570160000000001</v>
      </c>
      <c r="BN26" s="144"/>
      <c r="BO26" s="123">
        <v>199302</v>
      </c>
      <c r="BP26" s="125">
        <v>114032969.56999999</v>
      </c>
      <c r="BQ26" s="125">
        <v>62447000.347000003</v>
      </c>
      <c r="BR26" s="125">
        <v>51643787.684</v>
      </c>
      <c r="BS26" s="125">
        <v>17934412.061999999</v>
      </c>
      <c r="BT26" s="125">
        <v>30992238.848000001</v>
      </c>
      <c r="BU26" s="125">
        <v>31038187.853</v>
      </c>
      <c r="BV26" s="125">
        <v>20719542.191</v>
      </c>
      <c r="BW26" s="125">
        <v>13442909.679</v>
      </c>
      <c r="BX26" s="125">
        <v>82663764.599000007</v>
      </c>
      <c r="BY26" s="125"/>
      <c r="BZ26" s="130">
        <v>39.536952360000001</v>
      </c>
      <c r="CA26" s="130">
        <v>42.336192533000002</v>
      </c>
      <c r="CB26" s="130">
        <v>36.16204329</v>
      </c>
      <c r="CC26" s="130">
        <v>32.315771460000001</v>
      </c>
      <c r="CD26" s="130">
        <v>41.064971720000003</v>
      </c>
      <c r="CE26" s="130">
        <v>41.626067605000003</v>
      </c>
      <c r="CF26" s="130">
        <v>41.921481608999997</v>
      </c>
      <c r="CG26" s="130">
        <v>36.955069928</v>
      </c>
      <c r="CH26" s="143">
        <v>41.509416205000001</v>
      </c>
      <c r="CJ26" s="127" t="s">
        <v>139</v>
      </c>
      <c r="CK26" s="125">
        <f t="shared" si="4"/>
        <v>58610709109.659454</v>
      </c>
      <c r="CL26" s="125">
        <f t="shared" si="4"/>
        <v>34368986987.385834</v>
      </c>
      <c r="CM26" s="125">
        <f t="shared" si="4"/>
        <v>24278083516.548901</v>
      </c>
      <c r="CN26" s="125">
        <f t="shared" si="4"/>
        <v>7534336699.0457706</v>
      </c>
      <c r="CO26" s="125">
        <f t="shared" si="4"/>
        <v>16545040353.823874</v>
      </c>
      <c r="CP26" s="125">
        <f t="shared" si="4"/>
        <v>16795970176.773682</v>
      </c>
      <c r="CQ26" s="125">
        <f t="shared" si="4"/>
        <v>11291720789.789778</v>
      </c>
      <c r="CR26" s="125">
        <f t="shared" si="4"/>
        <v>6458187673.90203</v>
      </c>
      <c r="CS26" s="125">
        <f t="shared" si="4"/>
        <v>44607219927.556473</v>
      </c>
      <c r="CT26" s="125"/>
      <c r="CU26" s="127" t="s">
        <v>139</v>
      </c>
      <c r="CV26" s="125">
        <v>163958303.11666667</v>
      </c>
      <c r="CW26" s="125">
        <v>80501835.656666681</v>
      </c>
      <c r="CX26" s="125">
        <v>83456467.459999993</v>
      </c>
      <c r="CY26" s="125">
        <v>32585694.570000004</v>
      </c>
      <c r="CZ26" s="125">
        <v>41854464.119999997</v>
      </c>
      <c r="DA26" s="125">
        <v>40588192.396666668</v>
      </c>
      <c r="DB26" s="125">
        <v>28400342.323333334</v>
      </c>
      <c r="DC26" s="125">
        <v>51126551.68333333</v>
      </c>
      <c r="DD26" s="125">
        <v>110842998.83999999</v>
      </c>
      <c r="DF26" s="127" t="s">
        <v>139</v>
      </c>
      <c r="DG26" s="127">
        <f t="shared" si="5"/>
        <v>1429.8930397676595</v>
      </c>
      <c r="DH26" s="127">
        <f t="shared" si="5"/>
        <v>1707.7368090817988</v>
      </c>
      <c r="DI26" s="127">
        <f t="shared" si="5"/>
        <v>1163.6286200675909</v>
      </c>
      <c r="DJ26" s="127">
        <f t="shared" si="5"/>
        <v>924.86433675497005</v>
      </c>
      <c r="DK26" s="127">
        <f t="shared" si="5"/>
        <v>1581.1971985963512</v>
      </c>
      <c r="DL26" s="127">
        <f t="shared" si="5"/>
        <v>1655.2567813444248</v>
      </c>
      <c r="DM26" s="127">
        <f t="shared" si="5"/>
        <v>1590.3640401563264</v>
      </c>
      <c r="DN26" s="127">
        <f t="shared" si="5"/>
        <v>505.27074181749089</v>
      </c>
      <c r="DO26" s="127">
        <f t="shared" si="5"/>
        <v>1609.7442470659332</v>
      </c>
    </row>
    <row r="27" spans="1:119" s="127" customFormat="1" x14ac:dyDescent="0.25">
      <c r="A27" s="127">
        <v>1990</v>
      </c>
      <c r="B27" s="127" t="s">
        <v>628</v>
      </c>
      <c r="C27" s="125">
        <v>108973079.15000001</v>
      </c>
      <c r="D27" s="125">
        <v>61654516.340000004</v>
      </c>
      <c r="E27" s="125">
        <v>47318562.810000002</v>
      </c>
      <c r="F27" s="125">
        <v>21145381.600000001</v>
      </c>
      <c r="G27" s="125">
        <v>31027285.350000001</v>
      </c>
      <c r="H27" s="125">
        <v>27026786.120000001</v>
      </c>
      <c r="I27" s="125">
        <v>17050329.789999999</v>
      </c>
      <c r="J27" s="125">
        <v>12723296.289999999</v>
      </c>
      <c r="K27" s="125">
        <v>75104401.260000005</v>
      </c>
      <c r="M27" s="130">
        <v>40.027419999999999</v>
      </c>
      <c r="N27" s="130">
        <v>42.820720000000001</v>
      </c>
      <c r="O27" s="130">
        <v>36.387839999999997</v>
      </c>
      <c r="P27" s="130">
        <v>35.739930000000001</v>
      </c>
      <c r="Q27" s="130">
        <v>41.433869999999999</v>
      </c>
      <c r="R27" s="130">
        <v>42.033659999999998</v>
      </c>
      <c r="S27" s="130">
        <v>41.681899999999999</v>
      </c>
      <c r="T27" s="130">
        <v>37.244399999999999</v>
      </c>
      <c r="U27" s="130">
        <v>41.706020000000002</v>
      </c>
      <c r="V27" s="142"/>
      <c r="W27" s="127">
        <v>7</v>
      </c>
      <c r="X27" s="123" t="s">
        <v>128</v>
      </c>
      <c r="Y27" s="143">
        <f t="shared" ref="Y27:AG27" si="16">AVERAGE(C27:C29)</f>
        <v>110603127.81666666</v>
      </c>
      <c r="Z27" s="143">
        <f t="shared" si="16"/>
        <v>62035015.833333336</v>
      </c>
      <c r="AA27" s="143">
        <f t="shared" si="16"/>
        <v>48568111.983333327</v>
      </c>
      <c r="AB27" s="143">
        <f t="shared" si="16"/>
        <v>20100870.83666667</v>
      </c>
      <c r="AC27" s="143">
        <f t="shared" si="16"/>
        <v>31600427.076666664</v>
      </c>
      <c r="AD27" s="143">
        <f t="shared" si="16"/>
        <v>28048567.109999999</v>
      </c>
      <c r="AE27" s="143">
        <f t="shared" si="16"/>
        <v>17725389.129999999</v>
      </c>
      <c r="AF27" s="143">
        <f t="shared" si="16"/>
        <v>13127873.663333334</v>
      </c>
      <c r="AG27" s="143">
        <f t="shared" si="16"/>
        <v>77374383.316666678</v>
      </c>
      <c r="AH27" s="143"/>
      <c r="AI27" s="143">
        <f t="shared" ref="AI27:AQ27" si="17">IF(MIN(M27:M29)/AVERAGE(M27:M29)&lt;0.97,(3*AVERAGE(M27:M29)-MIN(M27:M29))/2,AVERAGE(M27:M29))</f>
        <v>40.017046666666666</v>
      </c>
      <c r="AJ27" s="143">
        <f t="shared" si="17"/>
        <v>42.946026666666661</v>
      </c>
      <c r="AK27" s="143">
        <f t="shared" si="17"/>
        <v>36.277233333333328</v>
      </c>
      <c r="AL27" s="143">
        <f t="shared" si="17"/>
        <v>35.841059999999999</v>
      </c>
      <c r="AM27" s="143">
        <f t="shared" si="17"/>
        <v>41.525136666666668</v>
      </c>
      <c r="AN27" s="143">
        <f t="shared" si="17"/>
        <v>41.960839999999997</v>
      </c>
      <c r="AO27" s="143">
        <f t="shared" si="17"/>
        <v>41.838560000000001</v>
      </c>
      <c r="AP27" s="143">
        <f t="shared" si="17"/>
        <v>37.213640000000005</v>
      </c>
      <c r="AQ27" s="143">
        <f t="shared" si="17"/>
        <v>41.755263333333339</v>
      </c>
      <c r="AR27" s="143"/>
      <c r="AS27" s="123">
        <v>19</v>
      </c>
      <c r="AT27" s="123" t="s">
        <v>140</v>
      </c>
      <c r="AU27" s="125">
        <v>112380978.29000001</v>
      </c>
      <c r="AV27" s="125">
        <v>62580768.310000002</v>
      </c>
      <c r="AW27" s="125">
        <v>49800209.979999997</v>
      </c>
      <c r="AX27" s="125">
        <v>19049138.629999999</v>
      </c>
      <c r="AY27" s="125">
        <v>30354338.350000005</v>
      </c>
      <c r="AZ27" s="125">
        <v>30087717.356666666</v>
      </c>
      <c r="BA27" s="125">
        <v>20033286.949999999</v>
      </c>
      <c r="BB27" s="125">
        <v>12856497.003333332</v>
      </c>
      <c r="BC27" s="125">
        <v>80475342.656666651</v>
      </c>
      <c r="BD27" s="123"/>
      <c r="BE27" s="130">
        <v>39.884869999999999</v>
      </c>
      <c r="BF27" s="130">
        <v>42.696406666666668</v>
      </c>
      <c r="BG27" s="130">
        <v>36.350760000000001</v>
      </c>
      <c r="BH27" s="130">
        <v>34.775144999999995</v>
      </c>
      <c r="BI27" s="130">
        <v>41.323913333333337</v>
      </c>
      <c r="BJ27" s="130">
        <v>41.750210000000003</v>
      </c>
      <c r="BK27" s="130">
        <v>42.079173333333337</v>
      </c>
      <c r="BL27" s="130">
        <v>37.216396666666668</v>
      </c>
      <c r="BM27" s="130">
        <v>41.671486666666674</v>
      </c>
      <c r="BN27" s="144"/>
      <c r="BO27" s="123">
        <v>199303</v>
      </c>
      <c r="BP27" s="125">
        <v>114584698.95</v>
      </c>
      <c r="BQ27" s="125">
        <v>62722552.664999999</v>
      </c>
      <c r="BR27" s="125">
        <v>51795062.472000003</v>
      </c>
      <c r="BS27" s="125">
        <v>18114493.313999999</v>
      </c>
      <c r="BT27" s="125">
        <v>30929741.951000001</v>
      </c>
      <c r="BU27" s="125">
        <v>31190938.149</v>
      </c>
      <c r="BV27" s="125">
        <v>20902566.298</v>
      </c>
      <c r="BW27" s="125">
        <v>13313111.117000001</v>
      </c>
      <c r="BX27" s="125">
        <v>83120020.741999999</v>
      </c>
      <c r="BY27" s="125"/>
      <c r="BZ27" s="130">
        <v>39.432902290000001</v>
      </c>
      <c r="CA27" s="130">
        <v>42.269993231999997</v>
      </c>
      <c r="CB27" s="130">
        <v>36.048091094999997</v>
      </c>
      <c r="CC27" s="130">
        <v>32.770361334</v>
      </c>
      <c r="CD27" s="130">
        <v>40.965102459999997</v>
      </c>
      <c r="CE27" s="130">
        <v>41.506260402000002</v>
      </c>
      <c r="CF27" s="130">
        <v>41.813220958000002</v>
      </c>
      <c r="CG27" s="130">
        <v>37.005286953000002</v>
      </c>
      <c r="CH27" s="143">
        <v>41.392392002000001</v>
      </c>
      <c r="CJ27" s="127" t="s">
        <v>140</v>
      </c>
      <c r="CK27" s="125">
        <f t="shared" si="4"/>
        <v>58739294089.117401</v>
      </c>
      <c r="CL27" s="125">
        <f t="shared" si="4"/>
        <v>34466664396.363075</v>
      </c>
      <c r="CM27" s="125">
        <f t="shared" si="4"/>
        <v>24272470693.404335</v>
      </c>
      <c r="CN27" s="125">
        <f t="shared" si="4"/>
        <v>7717040386.6673927</v>
      </c>
      <c r="CO27" s="125">
        <f t="shared" si="4"/>
        <v>16471520625.092978</v>
      </c>
      <c r="CP27" s="125">
        <f t="shared" si="4"/>
        <v>16830049612.935909</v>
      </c>
      <c r="CQ27" s="125">
        <f t="shared" si="4"/>
        <v>11362047101.697735</v>
      </c>
      <c r="CR27" s="125">
        <f t="shared" si="4"/>
        <v>6404521462.5828724</v>
      </c>
      <c r="CS27" s="125">
        <f t="shared" si="4"/>
        <v>44726974262.974052</v>
      </c>
      <c r="CT27" s="125"/>
      <c r="CU27" s="127" t="s">
        <v>140</v>
      </c>
      <c r="CV27" s="125">
        <v>164391063.77999997</v>
      </c>
      <c r="CW27" s="125">
        <v>80722742.579999998</v>
      </c>
      <c r="CX27" s="125">
        <v>83668321.199999988</v>
      </c>
      <c r="CY27" s="125">
        <v>32580146.123333335</v>
      </c>
      <c r="CZ27" s="125">
        <v>41718029.68</v>
      </c>
      <c r="DA27" s="125">
        <v>40840553.139999993</v>
      </c>
      <c r="DB27" s="125">
        <v>28669571.140000001</v>
      </c>
      <c r="DC27" s="125">
        <v>51259947.536666662</v>
      </c>
      <c r="DD27" s="125">
        <v>111228153.95999999</v>
      </c>
      <c r="DF27" s="127" t="s">
        <v>140</v>
      </c>
      <c r="DG27" s="127">
        <f t="shared" si="5"/>
        <v>1429.2575943842442</v>
      </c>
      <c r="DH27" s="127">
        <f t="shared" si="5"/>
        <v>1707.9035372072501</v>
      </c>
      <c r="DI27" s="127">
        <f t="shared" si="5"/>
        <v>1160.4138983682315</v>
      </c>
      <c r="DJ27" s="127">
        <f t="shared" si="5"/>
        <v>947.45313387536737</v>
      </c>
      <c r="DK27" s="127">
        <f t="shared" si="5"/>
        <v>1579.3191338554107</v>
      </c>
      <c r="DL27" s="127">
        <f t="shared" si="5"/>
        <v>1648.3664709675293</v>
      </c>
      <c r="DM27" s="127">
        <f t="shared" si="5"/>
        <v>1585.2413063612692</v>
      </c>
      <c r="DN27" s="127">
        <f t="shared" si="5"/>
        <v>499.76808563853217</v>
      </c>
      <c r="DO27" s="127">
        <f t="shared" si="5"/>
        <v>1608.4767271803801</v>
      </c>
    </row>
    <row r="28" spans="1:119" s="127" customFormat="1" x14ac:dyDescent="0.25">
      <c r="A28" s="127">
        <v>1990</v>
      </c>
      <c r="B28" s="127" t="s">
        <v>627</v>
      </c>
      <c r="C28" s="125">
        <v>108769252.84</v>
      </c>
      <c r="D28" s="125">
        <v>61529302.899999999</v>
      </c>
      <c r="E28" s="125">
        <v>47239949.939999998</v>
      </c>
      <c r="F28" s="125">
        <v>20360114.960000001</v>
      </c>
      <c r="G28" s="125">
        <v>31238855.559999999</v>
      </c>
      <c r="H28" s="125">
        <v>27184210.460000001</v>
      </c>
      <c r="I28" s="125">
        <v>17212007.879999999</v>
      </c>
      <c r="J28" s="125">
        <v>12774063.98</v>
      </c>
      <c r="K28" s="125">
        <v>75635073.900000006</v>
      </c>
      <c r="M28" s="130">
        <v>40.072299999999998</v>
      </c>
      <c r="N28" s="130">
        <v>42.92736</v>
      </c>
      <c r="O28" s="130">
        <v>36.353619999999999</v>
      </c>
      <c r="P28" s="130">
        <v>35.942189999999997</v>
      </c>
      <c r="Q28" s="130">
        <v>41.565330000000003</v>
      </c>
      <c r="R28" s="130">
        <v>41.833269999999999</v>
      </c>
      <c r="S28" s="130">
        <v>41.682839999999999</v>
      </c>
      <c r="T28" s="130">
        <v>37.086390000000002</v>
      </c>
      <c r="U28" s="130">
        <v>41.688369999999999</v>
      </c>
      <c r="V28" s="142"/>
      <c r="W28" s="128"/>
      <c r="X28" s="123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R28" s="145"/>
      <c r="AS28" s="123">
        <v>20</v>
      </c>
      <c r="AT28" s="123" t="s">
        <v>141</v>
      </c>
      <c r="AU28" s="125">
        <v>117499350.12</v>
      </c>
      <c r="AV28" s="125">
        <v>63703149.633333325</v>
      </c>
      <c r="AW28" s="125">
        <v>53796200.486666657</v>
      </c>
      <c r="AX28" s="125">
        <v>17982444.573333334</v>
      </c>
      <c r="AY28" s="125">
        <v>31446535.126666665</v>
      </c>
      <c r="AZ28" s="125">
        <v>32114673.406666666</v>
      </c>
      <c r="BA28" s="125">
        <v>22173858.676666666</v>
      </c>
      <c r="BB28" s="125">
        <v>13781838.336666666</v>
      </c>
      <c r="BC28" s="125">
        <v>85735067.209999993</v>
      </c>
      <c r="BD28" s="123"/>
      <c r="BE28" s="130">
        <v>39.350726666666667</v>
      </c>
      <c r="BF28" s="130">
        <v>42.279446666666665</v>
      </c>
      <c r="BG28" s="130">
        <v>35.882023333333336</v>
      </c>
      <c r="BH28" s="130">
        <v>32.041653333333336</v>
      </c>
      <c r="BI28" s="130">
        <v>40.906399999999998</v>
      </c>
      <c r="BJ28" s="130">
        <v>41.421943333333338</v>
      </c>
      <c r="BK28" s="130">
        <v>41.671973333333334</v>
      </c>
      <c r="BL28" s="130">
        <v>36.776339999999998</v>
      </c>
      <c r="BM28" s="130">
        <v>41.297596666666664</v>
      </c>
      <c r="BN28" s="144"/>
      <c r="BO28" s="123">
        <v>199304</v>
      </c>
      <c r="BP28" s="125">
        <v>115461385.52</v>
      </c>
      <c r="BQ28" s="125">
        <v>63089063.836000003</v>
      </c>
      <c r="BR28" s="125">
        <v>52397187.663000003</v>
      </c>
      <c r="BS28" s="125">
        <v>18083654.649</v>
      </c>
      <c r="BT28" s="125">
        <v>30907408.601</v>
      </c>
      <c r="BU28" s="125">
        <v>31362981.760000002</v>
      </c>
      <c r="BV28" s="125">
        <v>21642299.077</v>
      </c>
      <c r="BW28" s="125">
        <v>13490386.687000001</v>
      </c>
      <c r="BX28" s="125">
        <v>83891547.703999996</v>
      </c>
      <c r="BY28" s="125"/>
      <c r="BZ28" s="130">
        <v>39.474097784999998</v>
      </c>
      <c r="CA28" s="130">
        <v>42.380506932999999</v>
      </c>
      <c r="CB28" s="130">
        <v>36.013797611000001</v>
      </c>
      <c r="CC28" s="130">
        <v>33.022004412999998</v>
      </c>
      <c r="CD28" s="130">
        <v>40.975858487000004</v>
      </c>
      <c r="CE28" s="130">
        <v>41.508596390999998</v>
      </c>
      <c r="CF28" s="130">
        <v>41.754440096000003</v>
      </c>
      <c r="CG28" s="130">
        <v>36.908762998999997</v>
      </c>
      <c r="CH28" s="143">
        <v>41.393229105000003</v>
      </c>
      <c r="CJ28" s="127" t="s">
        <v>141</v>
      </c>
      <c r="CK28" s="125">
        <f t="shared" si="4"/>
        <v>59250542291.304817</v>
      </c>
      <c r="CL28" s="125">
        <f t="shared" si="4"/>
        <v>34758704594.875008</v>
      </c>
      <c r="CM28" s="125">
        <f t="shared" si="4"/>
        <v>24531282254.451286</v>
      </c>
      <c r="CN28" s="125">
        <f t="shared" si="4"/>
        <v>7763060807.0917969</v>
      </c>
      <c r="CO28" s="125">
        <f t="shared" si="4"/>
        <v>16463948813.448015</v>
      </c>
      <c r="CP28" s="125">
        <f t="shared" si="4"/>
        <v>16923833569.423754</v>
      </c>
      <c r="CQ28" s="125">
        <f t="shared" si="4"/>
        <v>11747607044.554064</v>
      </c>
      <c r="CR28" s="125">
        <f t="shared" si="4"/>
        <v>6472875304.9395218</v>
      </c>
      <c r="CS28" s="125">
        <f t="shared" si="4"/>
        <v>45143046703.101212</v>
      </c>
      <c r="CT28" s="125"/>
      <c r="CU28" s="127" t="s">
        <v>141</v>
      </c>
      <c r="CV28" s="125">
        <v>164869172.25666666</v>
      </c>
      <c r="CW28" s="125">
        <v>80952057.160000011</v>
      </c>
      <c r="CX28" s="125">
        <v>83917115.096666664</v>
      </c>
      <c r="CY28" s="125">
        <v>32608800.786666665</v>
      </c>
      <c r="CZ28" s="125">
        <v>41501271.793333329</v>
      </c>
      <c r="DA28" s="125">
        <v>41095655.740000002</v>
      </c>
      <c r="DB28" s="125">
        <v>29079721.090000004</v>
      </c>
      <c r="DC28" s="125">
        <v>51335554.293333329</v>
      </c>
      <c r="DD28" s="125">
        <v>111676648.62333333</v>
      </c>
      <c r="DF28" s="127" t="s">
        <v>141</v>
      </c>
      <c r="DG28" s="127">
        <f t="shared" si="5"/>
        <v>1437.5165831260235</v>
      </c>
      <c r="DH28" s="127">
        <f t="shared" si="5"/>
        <v>1717.4958025427406</v>
      </c>
      <c r="DI28" s="127">
        <f t="shared" si="5"/>
        <v>1169.3100853714029</v>
      </c>
      <c r="DJ28" s="127">
        <f t="shared" si="5"/>
        <v>952.26572211340147</v>
      </c>
      <c r="DK28" s="127">
        <f t="shared" si="5"/>
        <v>1586.8380029831035</v>
      </c>
      <c r="DL28" s="127">
        <f t="shared" si="5"/>
        <v>1647.2625404977907</v>
      </c>
      <c r="DM28" s="127">
        <f t="shared" si="5"/>
        <v>1615.9174303214147</v>
      </c>
      <c r="DN28" s="127">
        <f t="shared" si="5"/>
        <v>504.35807261012621</v>
      </c>
      <c r="DO28" s="127">
        <f t="shared" si="5"/>
        <v>1616.9198219893278</v>
      </c>
    </row>
    <row r="29" spans="1:119" s="127" customFormat="1" x14ac:dyDescent="0.25">
      <c r="A29" s="127">
        <v>1990</v>
      </c>
      <c r="B29" s="127" t="s">
        <v>626</v>
      </c>
      <c r="C29" s="125">
        <v>114067051.45999999</v>
      </c>
      <c r="D29" s="125">
        <v>62921228.259999998</v>
      </c>
      <c r="E29" s="125">
        <v>51145823.200000003</v>
      </c>
      <c r="F29" s="125">
        <v>18797115.949999999</v>
      </c>
      <c r="G29" s="125">
        <v>32535140.32</v>
      </c>
      <c r="H29" s="125">
        <v>29934704.75</v>
      </c>
      <c r="I29" s="125">
        <v>18913829.719999999</v>
      </c>
      <c r="J29" s="125">
        <v>13886260.720000001</v>
      </c>
      <c r="K29" s="125">
        <v>81383674.790000007</v>
      </c>
      <c r="M29" s="130">
        <v>39.951419999999999</v>
      </c>
      <c r="N29" s="130">
        <v>43.09</v>
      </c>
      <c r="O29" s="130">
        <v>36.090240000000001</v>
      </c>
      <c r="P29" s="130">
        <v>33.589970000000001</v>
      </c>
      <c r="Q29" s="130">
        <v>41.576210000000003</v>
      </c>
      <c r="R29" s="130">
        <v>42.015590000000003</v>
      </c>
      <c r="S29" s="130">
        <v>42.150939999999999</v>
      </c>
      <c r="T29" s="130">
        <v>37.310130000000001</v>
      </c>
      <c r="U29" s="130">
        <v>41.871400000000001</v>
      </c>
      <c r="V29" s="142"/>
      <c r="W29" s="128"/>
      <c r="X29" s="123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  <c r="AJ29" s="128"/>
      <c r="AK29" s="128"/>
      <c r="AL29" s="128"/>
      <c r="AR29" s="145"/>
      <c r="AS29" s="123">
        <v>21</v>
      </c>
      <c r="AT29" s="123" t="s">
        <v>142</v>
      </c>
      <c r="AU29" s="125">
        <v>115887072.06133334</v>
      </c>
      <c r="AV29" s="125">
        <v>62397359.051866673</v>
      </c>
      <c r="AW29" s="125">
        <v>53489713.00946667</v>
      </c>
      <c r="AX29" s="125">
        <v>17143764.500499997</v>
      </c>
      <c r="AY29" s="125">
        <v>30927526.035500001</v>
      </c>
      <c r="AZ29" s="125">
        <v>31910044.198833331</v>
      </c>
      <c r="BA29" s="125">
        <v>22111576.425666664</v>
      </c>
      <c r="BB29" s="125">
        <v>13794160.900833333</v>
      </c>
      <c r="BC29" s="125">
        <v>84949146.660000011</v>
      </c>
      <c r="BD29" s="123"/>
      <c r="BE29" s="130">
        <v>38.575886666666669</v>
      </c>
      <c r="BF29" s="130">
        <v>41.574113333333329</v>
      </c>
      <c r="BG29" s="130">
        <v>35.078473333333335</v>
      </c>
      <c r="BH29" s="130">
        <v>31.113963333333334</v>
      </c>
      <c r="BI29" s="130">
        <v>40.053693333333335</v>
      </c>
      <c r="BJ29" s="130">
        <v>40.643210000000003</v>
      </c>
      <c r="BK29" s="130">
        <v>41.043616666666672</v>
      </c>
      <c r="BL29" s="130">
        <v>35.799296666666663</v>
      </c>
      <c r="BM29" s="130">
        <v>40.532843333333339</v>
      </c>
      <c r="BN29" s="144"/>
      <c r="BO29" s="123">
        <v>199401</v>
      </c>
      <c r="BP29" s="125">
        <v>116267721.34</v>
      </c>
      <c r="BQ29" s="125">
        <v>63329651.806999996</v>
      </c>
      <c r="BR29" s="125">
        <v>52920655.131999999</v>
      </c>
      <c r="BS29" s="125">
        <v>18074390.170000002</v>
      </c>
      <c r="BT29" s="125">
        <v>30945217.912999999</v>
      </c>
      <c r="BU29" s="125">
        <v>31680945.677999999</v>
      </c>
      <c r="BV29" s="125">
        <v>21828964.627999999</v>
      </c>
      <c r="BW29" s="125">
        <v>13738644.24</v>
      </c>
      <c r="BX29" s="125">
        <v>84460064.338</v>
      </c>
      <c r="BY29" s="125"/>
      <c r="BZ29" s="130">
        <v>39.009780493999997</v>
      </c>
      <c r="CA29" s="130">
        <v>42.074893389000003</v>
      </c>
      <c r="CB29" s="130">
        <v>35.224054402999997</v>
      </c>
      <c r="CC29" s="130">
        <v>32.450546000000003</v>
      </c>
      <c r="CD29" s="130">
        <v>40.404469118999998</v>
      </c>
      <c r="CE29" s="130">
        <v>40.897303170999997</v>
      </c>
      <c r="CF29" s="130">
        <v>41.296174714999999</v>
      </c>
      <c r="CG29" s="130">
        <v>35.954732217999997</v>
      </c>
      <c r="CH29" s="143">
        <v>40.772396907000001</v>
      </c>
      <c r="CJ29" s="127" t="s">
        <v>142</v>
      </c>
      <c r="CK29" s="125">
        <f t="shared" si="4"/>
        <v>58962517744.142471</v>
      </c>
      <c r="CL29" s="125">
        <f t="shared" si="4"/>
        <v>34639648525.846214</v>
      </c>
      <c r="CM29" s="125">
        <f t="shared" si="4"/>
        <v>24233040460.355595</v>
      </c>
      <c r="CN29" s="125">
        <f t="shared" si="4"/>
        <v>7624809785.2359276</v>
      </c>
      <c r="CO29" s="125">
        <f t="shared" si="4"/>
        <v>16254226320.104942</v>
      </c>
      <c r="CP29" s="125">
        <f t="shared" si="4"/>
        <v>16843648121.782927</v>
      </c>
      <c r="CQ29" s="125">
        <f t="shared" si="4"/>
        <v>11718885582.630756</v>
      </c>
      <c r="CR29" s="125">
        <f t="shared" si="4"/>
        <v>6421600570.938385</v>
      </c>
      <c r="CS29" s="125">
        <f t="shared" si="4"/>
        <v>44767310457.736</v>
      </c>
      <c r="CT29" s="125"/>
      <c r="CU29" s="127" t="s">
        <v>142</v>
      </c>
      <c r="CV29" s="125">
        <v>165236350.28699669</v>
      </c>
      <c r="CW29" s="125">
        <v>81150619.467466667</v>
      </c>
      <c r="CX29" s="125">
        <v>84085730.819533333</v>
      </c>
      <c r="CY29" s="125">
        <v>32495212.957733333</v>
      </c>
      <c r="CZ29" s="125">
        <v>41554181.851133339</v>
      </c>
      <c r="DA29" s="125">
        <v>41209761.673133336</v>
      </c>
      <c r="DB29" s="125">
        <v>29359962.354200002</v>
      </c>
      <c r="DC29" s="125">
        <v>51466194.863466673</v>
      </c>
      <c r="DD29" s="125">
        <v>112123905.87846667</v>
      </c>
      <c r="DF29" s="127" t="s">
        <v>142</v>
      </c>
      <c r="DG29" s="127">
        <f t="shared" si="5"/>
        <v>1427.3497966211746</v>
      </c>
      <c r="DH29" s="127">
        <f t="shared" si="5"/>
        <v>1707.4249711542016</v>
      </c>
      <c r="DI29" s="127">
        <f t="shared" si="5"/>
        <v>1152.7777768794131</v>
      </c>
      <c r="DJ29" s="127">
        <f t="shared" si="5"/>
        <v>938.57637371431315</v>
      </c>
      <c r="DK29" s="127">
        <f t="shared" si="5"/>
        <v>1564.6296566093147</v>
      </c>
      <c r="DL29" s="127">
        <f t="shared" si="5"/>
        <v>1634.9182754690985</v>
      </c>
      <c r="DM29" s="127">
        <f t="shared" si="5"/>
        <v>1596.5804644098048</v>
      </c>
      <c r="DN29" s="127">
        <f t="shared" si="5"/>
        <v>499.09270253797325</v>
      </c>
      <c r="DO29" s="127">
        <f t="shared" si="5"/>
        <v>1597.065678616661</v>
      </c>
    </row>
    <row r="30" spans="1:119" s="127" customFormat="1" x14ac:dyDescent="0.25">
      <c r="A30" s="127">
        <v>1990</v>
      </c>
      <c r="B30" s="127" t="s">
        <v>625</v>
      </c>
      <c r="C30" s="125">
        <v>114783175.92</v>
      </c>
      <c r="D30" s="125">
        <v>63060166.799999997</v>
      </c>
      <c r="E30" s="125">
        <v>51723009.119999997</v>
      </c>
      <c r="F30" s="125">
        <v>18896677.559999999</v>
      </c>
      <c r="G30" s="125">
        <v>32817262.289999999</v>
      </c>
      <c r="H30" s="125">
        <v>30328363.420000002</v>
      </c>
      <c r="I30" s="125">
        <v>19007032.940000001</v>
      </c>
      <c r="J30" s="125">
        <v>13733839.710000001</v>
      </c>
      <c r="K30" s="125">
        <v>82152658.650000006</v>
      </c>
      <c r="M30" s="130">
        <v>39.332999999999998</v>
      </c>
      <c r="N30" s="130">
        <v>42.3581</v>
      </c>
      <c r="O30" s="130">
        <v>35.644820000000003</v>
      </c>
      <c r="P30" s="130">
        <v>32.861930000000001</v>
      </c>
      <c r="Q30" s="130">
        <v>40.861379999999997</v>
      </c>
      <c r="R30" s="130">
        <v>41.464590000000001</v>
      </c>
      <c r="S30" s="130">
        <v>41.506770000000003</v>
      </c>
      <c r="T30" s="130">
        <v>36.868980000000001</v>
      </c>
      <c r="U30" s="130">
        <v>41.233379999999997</v>
      </c>
      <c r="V30" s="142"/>
      <c r="W30" s="127">
        <v>8</v>
      </c>
      <c r="X30" s="123" t="s">
        <v>129</v>
      </c>
      <c r="Y30" s="143">
        <f t="shared" ref="Y30:AG30" si="18">AVERAGE(C30:C32)</f>
        <v>114425947.60666667</v>
      </c>
      <c r="Z30" s="143">
        <f t="shared" si="18"/>
        <v>62671746.356666662</v>
      </c>
      <c r="AA30" s="143">
        <f t="shared" si="18"/>
        <v>51754201.25</v>
      </c>
      <c r="AB30" s="143">
        <f t="shared" si="18"/>
        <v>18742963.496666666</v>
      </c>
      <c r="AC30" s="143">
        <f t="shared" si="18"/>
        <v>32678733.546666667</v>
      </c>
      <c r="AD30" s="143">
        <f t="shared" si="18"/>
        <v>30239290.939999998</v>
      </c>
      <c r="AE30" s="143">
        <f t="shared" si="18"/>
        <v>18951191.960000005</v>
      </c>
      <c r="AF30" s="143">
        <f t="shared" si="18"/>
        <v>13813767.663333334</v>
      </c>
      <c r="AG30" s="143">
        <f t="shared" si="18"/>
        <v>81869216.446666673</v>
      </c>
      <c r="AH30" s="143"/>
      <c r="AI30" s="143">
        <f t="shared" ref="AI30:AQ30" si="19">IF(MIN(M30:M32)/AVERAGE(M30:M32)&lt;0.97,(3*AVERAGE(M30:M32)-MIN(M30:M32))/2,AVERAGE(M30:M32))</f>
        <v>39.234766666666665</v>
      </c>
      <c r="AJ30" s="143">
        <f t="shared" si="19"/>
        <v>42.170406666666672</v>
      </c>
      <c r="AK30" s="143">
        <f t="shared" si="19"/>
        <v>35.679313333333333</v>
      </c>
      <c r="AL30" s="143">
        <f t="shared" si="19"/>
        <v>32.576496666666664</v>
      </c>
      <c r="AM30" s="143">
        <f t="shared" si="19"/>
        <v>40.819209999999998</v>
      </c>
      <c r="AN30" s="143">
        <f t="shared" si="19"/>
        <v>41.359883333333336</v>
      </c>
      <c r="AO30" s="143">
        <f t="shared" si="19"/>
        <v>41.375570000000003</v>
      </c>
      <c r="AP30" s="143">
        <f t="shared" si="19"/>
        <v>36.930050000000001</v>
      </c>
      <c r="AQ30" s="143">
        <f t="shared" si="19"/>
        <v>41.147686666666665</v>
      </c>
      <c r="AR30" s="143"/>
      <c r="AS30" s="123">
        <v>22</v>
      </c>
      <c r="AT30" s="123" t="s">
        <v>143</v>
      </c>
      <c r="AU30" s="125">
        <v>117612612.4577</v>
      </c>
      <c r="AV30" s="125">
        <v>64174775.919866674</v>
      </c>
      <c r="AW30" s="125">
        <v>53437836.537833333</v>
      </c>
      <c r="AX30" s="125">
        <v>18356386.629099999</v>
      </c>
      <c r="AY30" s="125">
        <v>31041605.42996667</v>
      </c>
      <c r="AZ30" s="125">
        <v>32222526.252100002</v>
      </c>
      <c r="BA30" s="125">
        <v>22028398.963766668</v>
      </c>
      <c r="BB30" s="125">
        <v>13963695.182766667</v>
      </c>
      <c r="BC30" s="125">
        <v>85292530.645833328</v>
      </c>
      <c r="BD30" s="123"/>
      <c r="BE30" s="130">
        <v>39.56140666666667</v>
      </c>
      <c r="BF30" s="130">
        <v>42.72961999999999</v>
      </c>
      <c r="BG30" s="130">
        <v>35.755493333333334</v>
      </c>
      <c r="BH30" s="130">
        <v>32.882913333333335</v>
      </c>
      <c r="BI30" s="130">
        <v>41.100213333333329</v>
      </c>
      <c r="BJ30" s="130">
        <v>41.568350000000002</v>
      </c>
      <c r="BK30" s="130">
        <v>41.801473333333327</v>
      </c>
      <c r="BL30" s="130">
        <v>36.68705666666667</v>
      </c>
      <c r="BM30" s="130">
        <v>41.458513333333336</v>
      </c>
      <c r="BN30" s="144"/>
      <c r="BO30" s="123">
        <v>199402</v>
      </c>
      <c r="BP30" s="125">
        <v>117106045.34999999</v>
      </c>
      <c r="BQ30" s="125">
        <v>63698924.093999997</v>
      </c>
      <c r="BR30" s="125">
        <v>53434690.141000003</v>
      </c>
      <c r="BS30" s="125">
        <v>18238666.021000002</v>
      </c>
      <c r="BT30" s="125">
        <v>31003283.327</v>
      </c>
      <c r="BU30" s="125">
        <v>32132945.477000002</v>
      </c>
      <c r="BV30" s="125">
        <v>21945343.206999999</v>
      </c>
      <c r="BW30" s="125">
        <v>13854405.119999999</v>
      </c>
      <c r="BX30" s="125">
        <v>85028662.879999995</v>
      </c>
      <c r="BY30" s="125"/>
      <c r="BZ30" s="130">
        <v>39.438408035999998</v>
      </c>
      <c r="CA30" s="130">
        <v>42.542398407999997</v>
      </c>
      <c r="CB30" s="130">
        <v>35.775845388</v>
      </c>
      <c r="CC30" s="130">
        <v>32.549758292999996</v>
      </c>
      <c r="CD30" s="130">
        <v>41.028061870999998</v>
      </c>
      <c r="CE30" s="130">
        <v>41.458566814999998</v>
      </c>
      <c r="CF30" s="130">
        <v>41.703401698999997</v>
      </c>
      <c r="CG30" s="130">
        <v>36.602936851999999</v>
      </c>
      <c r="CH30" s="143">
        <v>41.391737941000002</v>
      </c>
      <c r="CJ30" s="127" t="s">
        <v>143</v>
      </c>
      <c r="CK30" s="125">
        <f t="shared" si="4"/>
        <v>60040187999.943054</v>
      </c>
      <c r="CL30" s="125">
        <f t="shared" si="4"/>
        <v>35228765090.582672</v>
      </c>
      <c r="CM30" s="125">
        <f t="shared" si="4"/>
        <v>24851725766.921352</v>
      </c>
      <c r="CN30" s="125">
        <f t="shared" si="4"/>
        <v>7717634217.4139261</v>
      </c>
      <c r="CO30" s="125">
        <f t="shared" si="4"/>
        <v>16536060145.075882</v>
      </c>
      <c r="CP30" s="125">
        <f t="shared" si="4"/>
        <v>17318416271.272434</v>
      </c>
      <c r="CQ30" s="125">
        <f t="shared" si="4"/>
        <v>11897541021.391243</v>
      </c>
      <c r="CR30" s="125">
        <f t="shared" si="4"/>
        <v>6592454904.4820108</v>
      </c>
      <c r="CS30" s="125">
        <f t="shared" si="4"/>
        <v>45753293708.233727</v>
      </c>
      <c r="CT30" s="125"/>
      <c r="CU30" s="127" t="s">
        <v>143</v>
      </c>
      <c r="CV30" s="125">
        <v>165580558.86943331</v>
      </c>
      <c r="CW30" s="125">
        <v>81315737.355733335</v>
      </c>
      <c r="CX30" s="125">
        <v>84264821.513699993</v>
      </c>
      <c r="CY30" s="125">
        <v>32547841.546799999</v>
      </c>
      <c r="CZ30" s="125">
        <v>41386226.573000006</v>
      </c>
      <c r="DA30" s="125">
        <v>41398484.329666667</v>
      </c>
      <c r="DB30" s="125">
        <v>29638631.3486</v>
      </c>
      <c r="DC30" s="125">
        <v>51550692.727800004</v>
      </c>
      <c r="DD30" s="125">
        <v>112423342.25126666</v>
      </c>
      <c r="DF30" s="127" t="s">
        <v>143</v>
      </c>
      <c r="DG30" s="127">
        <f t="shared" si="5"/>
        <v>1450.4163631259892</v>
      </c>
      <c r="DH30" s="127">
        <f t="shared" si="5"/>
        <v>1732.9371280969535</v>
      </c>
      <c r="DI30" s="127">
        <f t="shared" si="5"/>
        <v>1179.6963582427286</v>
      </c>
      <c r="DJ30" s="127">
        <f t="shared" si="5"/>
        <v>948.46648510524039</v>
      </c>
      <c r="DK30" s="127">
        <f t="shared" si="5"/>
        <v>1598.2186842676647</v>
      </c>
      <c r="DL30" s="127">
        <f t="shared" si="5"/>
        <v>1673.3381959939863</v>
      </c>
      <c r="DM30" s="127">
        <f t="shared" si="5"/>
        <v>1605.6802193672456</v>
      </c>
      <c r="DN30" s="127">
        <f t="shared" si="5"/>
        <v>511.53181892563504</v>
      </c>
      <c r="DO30" s="127">
        <f t="shared" si="5"/>
        <v>1627.8930262000188</v>
      </c>
    </row>
    <row r="31" spans="1:119" s="127" customFormat="1" x14ac:dyDescent="0.25">
      <c r="A31" s="127">
        <v>1990</v>
      </c>
      <c r="B31" s="127" t="s">
        <v>624</v>
      </c>
      <c r="C31" s="125">
        <v>114232762.36</v>
      </c>
      <c r="D31" s="125">
        <v>62546455.609999999</v>
      </c>
      <c r="E31" s="125">
        <v>51686306.75</v>
      </c>
      <c r="F31" s="125">
        <v>18734176.879999999</v>
      </c>
      <c r="G31" s="125">
        <v>32693637.690000001</v>
      </c>
      <c r="H31" s="125">
        <v>30102961.41</v>
      </c>
      <c r="I31" s="125">
        <v>18935508.850000001</v>
      </c>
      <c r="J31" s="125">
        <v>13766477.529999999</v>
      </c>
      <c r="K31" s="125">
        <v>81732107.950000003</v>
      </c>
      <c r="M31" s="130">
        <v>38.974719999999998</v>
      </c>
      <c r="N31" s="130">
        <v>41.932459999999999</v>
      </c>
      <c r="O31" s="130">
        <v>35.395499999999998</v>
      </c>
      <c r="P31" s="130">
        <v>32.510039999999996</v>
      </c>
      <c r="Q31" s="130">
        <v>40.51408</v>
      </c>
      <c r="R31" s="130">
        <v>41.018770000000004</v>
      </c>
      <c r="S31" s="130">
        <v>40.968609999999998</v>
      </c>
      <c r="T31" s="130">
        <v>36.904159999999997</v>
      </c>
      <c r="U31" s="130">
        <v>40.80527</v>
      </c>
      <c r="V31" s="142"/>
      <c r="W31" s="128"/>
      <c r="X31" s="123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R31" s="145"/>
      <c r="AS31" s="123">
        <v>23</v>
      </c>
      <c r="AT31" s="123" t="s">
        <v>144</v>
      </c>
      <c r="AU31" s="125">
        <v>115805687.28036666</v>
      </c>
      <c r="AV31" s="125">
        <v>64015267.468933336</v>
      </c>
      <c r="AW31" s="125">
        <v>51790419.811433338</v>
      </c>
      <c r="AX31" s="125">
        <v>19280918.366933331</v>
      </c>
      <c r="AY31" s="125">
        <v>30561801.311666667</v>
      </c>
      <c r="AZ31" s="125">
        <v>31130480.626600001</v>
      </c>
      <c r="BA31" s="125">
        <v>21345166.9364</v>
      </c>
      <c r="BB31" s="125">
        <v>13487320.038766667</v>
      </c>
      <c r="BC31" s="125">
        <v>83037448.874666661</v>
      </c>
      <c r="BD31" s="123"/>
      <c r="BE31" s="130">
        <v>39.702923333333331</v>
      </c>
      <c r="BF31" s="130">
        <v>42.748199999999997</v>
      </c>
      <c r="BG31" s="130">
        <v>35.937776666666672</v>
      </c>
      <c r="BH31" s="130">
        <v>34.675839999999994</v>
      </c>
      <c r="BI31" s="130">
        <v>41.338496666666664</v>
      </c>
      <c r="BJ31" s="130">
        <v>41.50777333333334</v>
      </c>
      <c r="BK31" s="130">
        <v>41.822116666666666</v>
      </c>
      <c r="BL31" s="130">
        <v>36.561826666666661</v>
      </c>
      <c r="BM31" s="130">
        <v>41.526106666666664</v>
      </c>
      <c r="BN31" s="144"/>
      <c r="BO31" s="123">
        <v>199403</v>
      </c>
      <c r="BP31" s="125">
        <v>117974945.29000001</v>
      </c>
      <c r="BQ31" s="125">
        <v>64164491.186999999</v>
      </c>
      <c r="BR31" s="125">
        <v>53780228.023000002</v>
      </c>
      <c r="BS31" s="125">
        <v>18353295.82</v>
      </c>
      <c r="BT31" s="125">
        <v>31108405.511</v>
      </c>
      <c r="BU31" s="125">
        <v>32184470.93</v>
      </c>
      <c r="BV31" s="125">
        <v>22257642.763999999</v>
      </c>
      <c r="BW31" s="125">
        <v>13960990.877</v>
      </c>
      <c r="BX31" s="125">
        <v>85612820.805000007</v>
      </c>
      <c r="BY31" s="125"/>
      <c r="BZ31" s="130">
        <v>39.272717262999997</v>
      </c>
      <c r="CA31" s="130">
        <v>42.335634175999999</v>
      </c>
      <c r="CB31" s="130">
        <v>35.654689818000001</v>
      </c>
      <c r="CC31" s="130">
        <v>32.697542507000001</v>
      </c>
      <c r="CD31" s="130">
        <v>40.991943077999998</v>
      </c>
      <c r="CE31" s="130">
        <v>41.274962606999999</v>
      </c>
      <c r="CF31" s="130">
        <v>41.592306514999997</v>
      </c>
      <c r="CG31" s="130">
        <v>36.358803780000002</v>
      </c>
      <c r="CH31" s="143">
        <v>41.266037978999996</v>
      </c>
      <c r="CJ31" s="127" t="s">
        <v>144</v>
      </c>
      <c r="CK31" s="125">
        <f t="shared" si="4"/>
        <v>60231556716.396828</v>
      </c>
      <c r="CL31" s="125">
        <f t="shared" si="4"/>
        <v>35313777537.766106</v>
      </c>
      <c r="CM31" s="125">
        <f t="shared" si="4"/>
        <v>24927725530.517895</v>
      </c>
      <c r="CN31" s="125">
        <f t="shared" si="4"/>
        <v>7801399712.8339405</v>
      </c>
      <c r="CO31" s="125">
        <f t="shared" si="4"/>
        <v>16577521843.405294</v>
      </c>
      <c r="CP31" s="125">
        <f t="shared" si="4"/>
        <v>17269366844.103771</v>
      </c>
      <c r="CQ31" s="125">
        <f t="shared" si="4"/>
        <v>12034707101.841576</v>
      </c>
      <c r="CR31" s="125">
        <f t="shared" si="4"/>
        <v>6598864062.3257704</v>
      </c>
      <c r="CS31" s="125">
        <f t="shared" si="4"/>
        <v>45927724892.769867</v>
      </c>
      <c r="CT31" s="125"/>
      <c r="CU31" s="127" t="s">
        <v>144</v>
      </c>
      <c r="CV31" s="125">
        <v>165942148.98676667</v>
      </c>
      <c r="CW31" s="125">
        <v>81505060.890933335</v>
      </c>
      <c r="CX31" s="125">
        <v>84437088.095833331</v>
      </c>
      <c r="CY31" s="125">
        <v>32605935.612200003</v>
      </c>
      <c r="CZ31" s="125">
        <v>41162292.674266666</v>
      </c>
      <c r="DA31" s="125">
        <v>41668191.126766667</v>
      </c>
      <c r="DB31" s="125">
        <v>29879746.260666668</v>
      </c>
      <c r="DC31" s="125">
        <v>51733369.385566674</v>
      </c>
      <c r="DD31" s="125">
        <v>112710230.06169999</v>
      </c>
      <c r="DF31" s="127" t="s">
        <v>144</v>
      </c>
      <c r="DG31" s="127">
        <f t="shared" si="5"/>
        <v>1451.8687888319464</v>
      </c>
      <c r="DH31" s="127">
        <f t="shared" si="5"/>
        <v>1733.0839165936716</v>
      </c>
      <c r="DI31" s="127">
        <f t="shared" si="5"/>
        <v>1180.8898716272993</v>
      </c>
      <c r="DJ31" s="127">
        <f t="shared" si="5"/>
        <v>957.0527042217343</v>
      </c>
      <c r="DK31" s="127">
        <f t="shared" si="5"/>
        <v>1610.9425171809271</v>
      </c>
      <c r="DL31" s="127">
        <f t="shared" si="5"/>
        <v>1657.7985630876437</v>
      </c>
      <c r="DM31" s="127">
        <f t="shared" si="5"/>
        <v>1611.0855824346697</v>
      </c>
      <c r="DN31" s="127">
        <f t="shared" si="5"/>
        <v>510.22109255205925</v>
      </c>
      <c r="DO31" s="127">
        <f t="shared" si="5"/>
        <v>1629.9398862952564</v>
      </c>
    </row>
    <row r="32" spans="1:119" s="127" customFormat="1" x14ac:dyDescent="0.25">
      <c r="A32" s="127">
        <v>1990</v>
      </c>
      <c r="B32" s="127" t="s">
        <v>623</v>
      </c>
      <c r="C32" s="125">
        <v>114261904.54000001</v>
      </c>
      <c r="D32" s="125">
        <v>62408616.659999996</v>
      </c>
      <c r="E32" s="125">
        <v>51853287.880000003</v>
      </c>
      <c r="F32" s="125">
        <v>18598036.050000001</v>
      </c>
      <c r="G32" s="125">
        <v>32525300.66</v>
      </c>
      <c r="H32" s="125">
        <v>30286547.989999998</v>
      </c>
      <c r="I32" s="125">
        <v>18911034.09</v>
      </c>
      <c r="J32" s="125">
        <v>13940985.75</v>
      </c>
      <c r="K32" s="125">
        <v>81722882.739999995</v>
      </c>
      <c r="M32" s="130">
        <v>39.39658</v>
      </c>
      <c r="N32" s="130">
        <v>42.220660000000002</v>
      </c>
      <c r="O32" s="130">
        <v>35.997619999999998</v>
      </c>
      <c r="P32" s="130">
        <v>32.357520000000001</v>
      </c>
      <c r="Q32" s="130">
        <v>41.082169999999998</v>
      </c>
      <c r="R32" s="130">
        <v>41.596290000000003</v>
      </c>
      <c r="S32" s="130">
        <v>41.651330000000002</v>
      </c>
      <c r="T32" s="130">
        <v>37.017009999999999</v>
      </c>
      <c r="U32" s="130">
        <v>41.404409999999999</v>
      </c>
      <c r="V32" s="142"/>
      <c r="W32" s="128"/>
      <c r="X32" s="123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  <c r="AI32" s="128"/>
      <c r="AJ32" s="128"/>
      <c r="AK32" s="128"/>
      <c r="AL32" s="128"/>
      <c r="AR32" s="145"/>
      <c r="AS32" s="123">
        <v>24</v>
      </c>
      <c r="AT32" s="123" t="s">
        <v>145</v>
      </c>
      <c r="AU32" s="125">
        <v>120854786.59439999</v>
      </c>
      <c r="AV32" s="125">
        <v>65518246.226300001</v>
      </c>
      <c r="AW32" s="125">
        <v>55336540.368099995</v>
      </c>
      <c r="AX32" s="125">
        <v>18393223.321666665</v>
      </c>
      <c r="AY32" s="125">
        <v>31585581.234766666</v>
      </c>
      <c r="AZ32" s="125">
        <v>33251512.903466668</v>
      </c>
      <c r="BA32" s="125">
        <v>23151500.396933332</v>
      </c>
      <c r="BB32" s="125">
        <v>14472968.737566667</v>
      </c>
      <c r="BC32" s="125">
        <v>87988594.535166666</v>
      </c>
      <c r="BD32" s="123"/>
      <c r="BE32" s="130">
        <v>39.039876666666665</v>
      </c>
      <c r="BF32" s="130">
        <v>42.100749999999998</v>
      </c>
      <c r="BG32" s="130">
        <v>35.415703333333333</v>
      </c>
      <c r="BH32" s="130">
        <v>31.774003333333336</v>
      </c>
      <c r="BI32" s="130">
        <v>40.757973333333332</v>
      </c>
      <c r="BJ32" s="130">
        <v>41.109169999999999</v>
      </c>
      <c r="BK32" s="130">
        <v>41.355133333333335</v>
      </c>
      <c r="BL32" s="130">
        <v>36.067486666666667</v>
      </c>
      <c r="BM32" s="130">
        <v>41.047866666666664</v>
      </c>
      <c r="BN32" s="144"/>
      <c r="BO32" s="123">
        <v>199404</v>
      </c>
      <c r="BP32" s="125">
        <v>118789409.81</v>
      </c>
      <c r="BQ32" s="125">
        <v>64934568.215000004</v>
      </c>
      <c r="BR32" s="125">
        <v>53904599.658</v>
      </c>
      <c r="BS32" s="125">
        <v>18513857.892000001</v>
      </c>
      <c r="BT32" s="125">
        <v>31060292.776999999</v>
      </c>
      <c r="BU32" s="125">
        <v>32497301.967999998</v>
      </c>
      <c r="BV32" s="125">
        <v>22607106.721999999</v>
      </c>
      <c r="BW32" s="125">
        <v>14153571.567</v>
      </c>
      <c r="BX32" s="125">
        <v>86152233.147</v>
      </c>
      <c r="BY32" s="125"/>
      <c r="BZ32" s="130">
        <v>39.140449036</v>
      </c>
      <c r="CA32" s="130">
        <v>42.180408642000003</v>
      </c>
      <c r="CB32" s="130">
        <v>35.537857344999999</v>
      </c>
      <c r="CC32" s="130">
        <v>32.726709944</v>
      </c>
      <c r="CD32" s="130">
        <v>40.800192258000003</v>
      </c>
      <c r="CE32" s="130">
        <v>41.19550658</v>
      </c>
      <c r="CF32" s="130">
        <v>41.434253032999997</v>
      </c>
      <c r="CG32" s="130">
        <v>36.215883269999999</v>
      </c>
      <c r="CH32" s="143">
        <v>41.135388978999998</v>
      </c>
      <c r="CJ32" s="127" t="s">
        <v>145</v>
      </c>
      <c r="CK32" s="125">
        <f t="shared" si="4"/>
        <v>60443120928.902702</v>
      </c>
      <c r="CL32" s="125">
        <f t="shared" si="4"/>
        <v>35606566089.906822</v>
      </c>
      <c r="CM32" s="125">
        <f t="shared" si="4"/>
        <v>24903501647.509415</v>
      </c>
      <c r="CN32" s="125">
        <f t="shared" si="4"/>
        <v>7876669543.2869511</v>
      </c>
      <c r="CO32" s="125">
        <f t="shared" si="4"/>
        <v>16474456919.587795</v>
      </c>
      <c r="CP32" s="125">
        <f t="shared" si="4"/>
        <v>17403656621.714882</v>
      </c>
      <c r="CQ32" s="125">
        <f t="shared" si="4"/>
        <v>12177211543.423981</v>
      </c>
      <c r="CR32" s="125">
        <f t="shared" si="4"/>
        <v>6663593244.4128189</v>
      </c>
      <c r="CS32" s="125">
        <f t="shared" si="4"/>
        <v>46070773084.84745</v>
      </c>
      <c r="CT32" s="125"/>
      <c r="CU32" s="127" t="s">
        <v>145</v>
      </c>
      <c r="CV32" s="125">
        <v>166443757.45510334</v>
      </c>
      <c r="CW32" s="125">
        <v>81777381.831200004</v>
      </c>
      <c r="CX32" s="125">
        <v>84666375.623899996</v>
      </c>
      <c r="CY32" s="125">
        <v>32557800.322966665</v>
      </c>
      <c r="CZ32" s="125">
        <v>41092510.917766668</v>
      </c>
      <c r="DA32" s="125">
        <v>41876843.104266666</v>
      </c>
      <c r="DB32" s="125">
        <v>30229165.869866665</v>
      </c>
      <c r="DC32" s="125">
        <v>51844139.946999997</v>
      </c>
      <c r="DD32" s="125">
        <v>113198519.8919</v>
      </c>
      <c r="DF32" s="127" t="s">
        <v>145</v>
      </c>
      <c r="DG32" s="127">
        <f t="shared" si="5"/>
        <v>1452.577659939134</v>
      </c>
      <c r="DH32" s="127">
        <f t="shared" si="5"/>
        <v>1741.6339478025243</v>
      </c>
      <c r="DI32" s="127">
        <f t="shared" si="5"/>
        <v>1176.5474293187788</v>
      </c>
      <c r="DJ32" s="127">
        <f t="shared" si="5"/>
        <v>967.71519760573665</v>
      </c>
      <c r="DK32" s="127">
        <f t="shared" si="5"/>
        <v>1603.6456815750273</v>
      </c>
      <c r="DL32" s="127">
        <f t="shared" si="5"/>
        <v>1662.3656733992627</v>
      </c>
      <c r="DM32" s="127">
        <f t="shared" si="5"/>
        <v>1611.3195575221066</v>
      </c>
      <c r="DN32" s="127">
        <f t="shared" si="5"/>
        <v>514.12508732712911</v>
      </c>
      <c r="DO32" s="127">
        <f t="shared" si="5"/>
        <v>1627.9637977190221</v>
      </c>
    </row>
    <row r="33" spans="1:119" s="127" customFormat="1" x14ac:dyDescent="0.25">
      <c r="A33" s="127">
        <v>1991</v>
      </c>
      <c r="B33" s="127" t="s">
        <v>633</v>
      </c>
      <c r="C33" s="125">
        <v>111139635.66</v>
      </c>
      <c r="D33" s="125">
        <v>60495610.43</v>
      </c>
      <c r="E33" s="125">
        <v>50644025.229999997</v>
      </c>
      <c r="F33" s="125">
        <v>17659561.039999999</v>
      </c>
      <c r="G33" s="125">
        <v>31674369.800000001</v>
      </c>
      <c r="H33" s="125">
        <v>29960179.129999999</v>
      </c>
      <c r="I33" s="125">
        <v>18693689.190000001</v>
      </c>
      <c r="J33" s="125">
        <v>13151836.5</v>
      </c>
      <c r="K33" s="125">
        <v>80328238.120000005</v>
      </c>
      <c r="M33" s="130">
        <v>39.020870000000002</v>
      </c>
      <c r="N33" s="130">
        <v>41.715029999999999</v>
      </c>
      <c r="O33" s="130">
        <v>35.802639999999997</v>
      </c>
      <c r="P33" s="130">
        <v>32.350639999999999</v>
      </c>
      <c r="Q33" s="130">
        <v>40.590420000000002</v>
      </c>
      <c r="R33" s="130">
        <v>41.028640000000003</v>
      </c>
      <c r="S33" s="130">
        <v>41.067279999999997</v>
      </c>
      <c r="T33" s="130">
        <v>36.714820000000003</v>
      </c>
      <c r="U33" s="130">
        <v>40.864840000000001</v>
      </c>
      <c r="V33" s="142"/>
      <c r="W33" s="127">
        <v>9</v>
      </c>
      <c r="X33" s="123" t="s">
        <v>130</v>
      </c>
      <c r="Y33" s="143">
        <f t="shared" ref="Y33:AG33" si="20">AVERAGE(C33:C35)</f>
        <v>111485990.28666668</v>
      </c>
      <c r="Z33" s="143">
        <f t="shared" si="20"/>
        <v>60672614.330000006</v>
      </c>
      <c r="AA33" s="143">
        <f t="shared" si="20"/>
        <v>50813375.956666671</v>
      </c>
      <c r="AB33" s="143">
        <f t="shared" si="20"/>
        <v>17678962.863333333</v>
      </c>
      <c r="AC33" s="143">
        <f t="shared" si="20"/>
        <v>31723312.260000002</v>
      </c>
      <c r="AD33" s="143">
        <f t="shared" si="20"/>
        <v>30022303.106666666</v>
      </c>
      <c r="AE33" s="143">
        <f t="shared" si="20"/>
        <v>18750825.583333332</v>
      </c>
      <c r="AF33" s="143">
        <f t="shared" si="20"/>
        <v>13310586.473333335</v>
      </c>
      <c r="AG33" s="143">
        <f t="shared" si="20"/>
        <v>80496440.950000003</v>
      </c>
      <c r="AH33" s="143"/>
      <c r="AI33" s="143">
        <f t="shared" ref="AI33:AQ33" si="21">IF(MIN(M33:M35)/AVERAGE(M33:M35)&lt;0.97,(3*AVERAGE(M33:M35)-MIN(M33:M35))/2,AVERAGE(M33:M35))</f>
        <v>38.973869999999998</v>
      </c>
      <c r="AJ33" s="143">
        <f t="shared" si="21"/>
        <v>41.738026666666663</v>
      </c>
      <c r="AK33" s="143">
        <f t="shared" si="21"/>
        <v>35.673456666666667</v>
      </c>
      <c r="AL33" s="143">
        <f t="shared" si="21"/>
        <v>31.933890000000002</v>
      </c>
      <c r="AM33" s="143">
        <f t="shared" si="21"/>
        <v>40.556270000000005</v>
      </c>
      <c r="AN33" s="143">
        <f t="shared" si="21"/>
        <v>41.080359999999999</v>
      </c>
      <c r="AO33" s="143">
        <f t="shared" si="21"/>
        <v>41.241253333333326</v>
      </c>
      <c r="AP33" s="143">
        <f t="shared" si="21"/>
        <v>36.608696666666667</v>
      </c>
      <c r="AQ33" s="143">
        <f t="shared" si="21"/>
        <v>40.91119333333333</v>
      </c>
      <c r="AR33" s="143"/>
      <c r="AS33" s="123">
        <v>25</v>
      </c>
      <c r="AT33" s="123" t="s">
        <v>146</v>
      </c>
      <c r="AU33" s="125">
        <v>118925616.43513334</v>
      </c>
      <c r="AV33" s="125">
        <v>64267177.507999994</v>
      </c>
      <c r="AW33" s="125">
        <v>54658438.927133329</v>
      </c>
      <c r="AX33" s="125">
        <v>17550006.7313</v>
      </c>
      <c r="AY33" s="125">
        <v>31149243.318666667</v>
      </c>
      <c r="AZ33" s="125">
        <v>32832690.180199999</v>
      </c>
      <c r="BA33" s="125">
        <v>23206023.761366665</v>
      </c>
      <c r="BB33" s="125">
        <v>14187652.443600001</v>
      </c>
      <c r="BC33" s="125">
        <v>87187957.260233328</v>
      </c>
      <c r="BD33" s="123"/>
      <c r="BE33" s="130">
        <v>39.016623333333335</v>
      </c>
      <c r="BF33" s="130">
        <v>42.080176666666667</v>
      </c>
      <c r="BG33" s="130">
        <v>35.41422</v>
      </c>
      <c r="BH33" s="130">
        <v>31.679546666666667</v>
      </c>
      <c r="BI33" s="130">
        <v>40.522120000000001</v>
      </c>
      <c r="BJ33" s="130">
        <v>41.039096666666666</v>
      </c>
      <c r="BK33" s="130">
        <v>41.359853333333334</v>
      </c>
      <c r="BL33" s="130">
        <v>36.273709999999994</v>
      </c>
      <c r="BM33" s="130">
        <v>40.939819999999997</v>
      </c>
      <c r="BN33" s="144"/>
      <c r="BO33" s="123">
        <v>199501</v>
      </c>
      <c r="BP33" s="125">
        <v>119319821.64</v>
      </c>
      <c r="BQ33" s="125">
        <v>65177123.281000003</v>
      </c>
      <c r="BR33" s="125">
        <v>54087298.780000001</v>
      </c>
      <c r="BS33" s="125">
        <v>18480528.127999999</v>
      </c>
      <c r="BT33" s="125">
        <v>31170149.046999998</v>
      </c>
      <c r="BU33" s="125">
        <v>32622247.886999998</v>
      </c>
      <c r="BV33" s="125">
        <v>22902056.987</v>
      </c>
      <c r="BW33" s="125">
        <v>14127171.965</v>
      </c>
      <c r="BX33" s="125">
        <v>86704247.306999996</v>
      </c>
      <c r="BY33" s="125"/>
      <c r="BZ33" s="130">
        <v>39.484748746999998</v>
      </c>
      <c r="CA33" s="130">
        <v>42.614818602</v>
      </c>
      <c r="CB33" s="130">
        <v>35.561453706000002</v>
      </c>
      <c r="CC33" s="130">
        <v>33.066725265000002</v>
      </c>
      <c r="CD33" s="130">
        <v>40.914632638</v>
      </c>
      <c r="CE33" s="130">
        <v>41.301946379</v>
      </c>
      <c r="CF33" s="130">
        <v>41.599096830000001</v>
      </c>
      <c r="CG33" s="130">
        <v>36.418427446999999</v>
      </c>
      <c r="CH33" s="143">
        <v>41.186635580000001</v>
      </c>
      <c r="CJ33" s="127" t="s">
        <v>146</v>
      </c>
      <c r="CK33" s="125">
        <f t="shared" si="4"/>
        <v>61247071313.899292</v>
      </c>
      <c r="CL33" s="125">
        <f t="shared" si="4"/>
        <v>36107646713.060081</v>
      </c>
      <c r="CM33" s="125">
        <f t="shared" si="4"/>
        <v>25004498631.418285</v>
      </c>
      <c r="CN33" s="125">
        <f t="shared" si="4"/>
        <v>7944177102.6888494</v>
      </c>
      <c r="CO33" s="125">
        <f t="shared" si="4"/>
        <v>16579097567.88624</v>
      </c>
      <c r="CP33" s="125">
        <f t="shared" si="4"/>
        <v>17515710328.887157</v>
      </c>
      <c r="CQ33" s="125">
        <f t="shared" si="4"/>
        <v>12385163520.709084</v>
      </c>
      <c r="CR33" s="125">
        <f t="shared" si="4"/>
        <v>6688362034.1023836</v>
      </c>
      <c r="CS33" s="125">
        <f t="shared" si="4"/>
        <v>46423731081.93087</v>
      </c>
      <c r="CT33" s="125"/>
      <c r="CU33" s="127" t="s">
        <v>146</v>
      </c>
      <c r="CV33" s="125">
        <v>166582654.77476665</v>
      </c>
      <c r="CW33" s="125">
        <v>81766212.08039999</v>
      </c>
      <c r="CX33" s="125">
        <v>84816442.694366679</v>
      </c>
      <c r="CY33" s="125">
        <v>32353348.686033335</v>
      </c>
      <c r="CZ33" s="125">
        <v>41030021.685400002</v>
      </c>
      <c r="DA33" s="125">
        <v>41987823.886633329</v>
      </c>
      <c r="DB33" s="125">
        <v>30548372.646266665</v>
      </c>
      <c r="DC33" s="125">
        <v>51962192.654766671</v>
      </c>
      <c r="DD33" s="125">
        <v>113566218.2183</v>
      </c>
      <c r="DF33" s="127" t="s">
        <v>146</v>
      </c>
      <c r="DG33" s="127">
        <f t="shared" si="5"/>
        <v>1470.6710346694938</v>
      </c>
      <c r="DH33" s="127">
        <f t="shared" si="5"/>
        <v>1766.3847104745785</v>
      </c>
      <c r="DI33" s="127">
        <f t="shared" si="5"/>
        <v>1179.228830500293</v>
      </c>
      <c r="DJ33" s="127">
        <f t="shared" si="5"/>
        <v>982.17679780619221</v>
      </c>
      <c r="DK33" s="127">
        <f t="shared" si="5"/>
        <v>1616.2894277763148</v>
      </c>
      <c r="DL33" s="127">
        <f t="shared" si="5"/>
        <v>1668.6466415767948</v>
      </c>
      <c r="DM33" s="127">
        <f t="shared" si="5"/>
        <v>1621.7117244342221</v>
      </c>
      <c r="DN33" s="127">
        <f t="shared" si="5"/>
        <v>514.86372628956701</v>
      </c>
      <c r="DO33" s="127">
        <f t="shared" si="5"/>
        <v>1635.124663311195</v>
      </c>
    </row>
    <row r="34" spans="1:119" s="127" customFormat="1" x14ac:dyDescent="0.25">
      <c r="A34" s="127">
        <v>1991</v>
      </c>
      <c r="B34" s="127" t="s">
        <v>632</v>
      </c>
      <c r="C34" s="125">
        <v>111408238.25</v>
      </c>
      <c r="D34" s="125">
        <v>60554165.25</v>
      </c>
      <c r="E34" s="125">
        <v>50854073</v>
      </c>
      <c r="F34" s="125">
        <v>17716027.399999999</v>
      </c>
      <c r="G34" s="125">
        <v>31830232.210000001</v>
      </c>
      <c r="H34" s="125">
        <v>29968495.300000001</v>
      </c>
      <c r="I34" s="125">
        <v>18649545.989999998</v>
      </c>
      <c r="J34" s="125">
        <v>13243937.35</v>
      </c>
      <c r="K34" s="125">
        <v>80448273.5</v>
      </c>
      <c r="M34" s="130">
        <v>38.81362</v>
      </c>
      <c r="N34" s="130">
        <v>41.635570000000001</v>
      </c>
      <c r="O34" s="130">
        <v>35.453400000000002</v>
      </c>
      <c r="P34" s="130">
        <v>31.615379999999998</v>
      </c>
      <c r="Q34" s="130">
        <v>40.344839999999998</v>
      </c>
      <c r="R34" s="130">
        <v>40.929969999999997</v>
      </c>
      <c r="S34" s="130">
        <v>41.278579999999998</v>
      </c>
      <c r="T34" s="130">
        <v>36.502400000000002</v>
      </c>
      <c r="U34" s="130">
        <v>40.779269999999997</v>
      </c>
      <c r="V34" s="142"/>
      <c r="W34" s="128"/>
      <c r="X34" s="123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R34" s="145"/>
      <c r="AS34" s="123">
        <v>26</v>
      </c>
      <c r="AT34" s="123" t="s">
        <v>147</v>
      </c>
      <c r="AU34" s="125">
        <v>119389799.82186668</v>
      </c>
      <c r="AV34" s="125">
        <v>65313762.905533336</v>
      </c>
      <c r="AW34" s="125">
        <v>54076036.91633334</v>
      </c>
      <c r="AX34" s="125">
        <v>18500155.031133335</v>
      </c>
      <c r="AY34" s="125">
        <v>31061914.2009</v>
      </c>
      <c r="AZ34" s="125">
        <v>32685239.682733331</v>
      </c>
      <c r="BA34" s="125">
        <v>23062981.937266666</v>
      </c>
      <c r="BB34" s="125">
        <v>14079508.969833335</v>
      </c>
      <c r="BC34" s="125">
        <v>86810135.820900008</v>
      </c>
      <c r="BD34" s="123"/>
      <c r="BE34" s="130">
        <v>39.157786666666674</v>
      </c>
      <c r="BF34" s="130">
        <v>42.23449333333334</v>
      </c>
      <c r="BG34" s="130">
        <v>35.439916666666669</v>
      </c>
      <c r="BH34" s="130">
        <v>33.388855000000007</v>
      </c>
      <c r="BI34" s="130">
        <v>40.599646666666665</v>
      </c>
      <c r="BJ34" s="130">
        <v>41.093843333333332</v>
      </c>
      <c r="BK34" s="130">
        <v>41.221413333333338</v>
      </c>
      <c r="BL34" s="130">
        <v>36.368463333333331</v>
      </c>
      <c r="BM34" s="130">
        <v>40.951286666666668</v>
      </c>
      <c r="BN34" s="144"/>
      <c r="BO34" s="123">
        <v>199502</v>
      </c>
      <c r="BP34" s="125">
        <v>118916621.98</v>
      </c>
      <c r="BQ34" s="125">
        <v>64820560.604000002</v>
      </c>
      <c r="BR34" s="125">
        <v>54137426.185999997</v>
      </c>
      <c r="BS34" s="125">
        <v>18358065.901999999</v>
      </c>
      <c r="BT34" s="125">
        <v>31028466.094999999</v>
      </c>
      <c r="BU34" s="125">
        <v>32632043.252999999</v>
      </c>
      <c r="BV34" s="125">
        <v>22987789.368999999</v>
      </c>
      <c r="BW34" s="125">
        <v>13996122.738</v>
      </c>
      <c r="BX34" s="125">
        <v>86607163.291999996</v>
      </c>
      <c r="BY34" s="125"/>
      <c r="BZ34" s="130">
        <v>39.017096348999999</v>
      </c>
      <c r="CA34" s="130">
        <v>42.026239680000003</v>
      </c>
      <c r="CB34" s="130">
        <v>35.453265426000002</v>
      </c>
      <c r="CC34" s="130">
        <v>33.031198293000003</v>
      </c>
      <c r="CD34" s="130">
        <v>40.509430942999998</v>
      </c>
      <c r="CE34" s="130">
        <v>40.976446191000001</v>
      </c>
      <c r="CF34" s="130">
        <v>41.116825679000002</v>
      </c>
      <c r="CG34" s="130">
        <v>36.257210954000001</v>
      </c>
      <c r="CH34" s="143">
        <v>40.873971120999997</v>
      </c>
      <c r="CJ34" s="127" t="s">
        <v>147</v>
      </c>
      <c r="CK34" s="125">
        <f t="shared" si="4"/>
        <v>60317156864.78653</v>
      </c>
      <c r="CL34" s="125">
        <f t="shared" si="4"/>
        <v>35414137409.763702</v>
      </c>
      <c r="CM34" s="125">
        <f t="shared" si="4"/>
        <v>24951531020.685631</v>
      </c>
      <c r="CN34" s="125">
        <f t="shared" si="4"/>
        <v>7883055896.1040106</v>
      </c>
      <c r="CO34" s="125">
        <f t="shared" si="4"/>
        <v>16340291559.05405</v>
      </c>
      <c r="CP34" s="125">
        <f t="shared" si="4"/>
        <v>17382887137.966209</v>
      </c>
      <c r="CQ34" s="125">
        <f t="shared" si="4"/>
        <v>12287404066.999653</v>
      </c>
      <c r="CR34" s="125">
        <f t="shared" si="4"/>
        <v>6596984870.4466467</v>
      </c>
      <c r="CS34" s="125">
        <f t="shared" si="4"/>
        <v>46019722986.496208</v>
      </c>
      <c r="CT34" s="125"/>
      <c r="CU34" s="127" t="s">
        <v>147</v>
      </c>
      <c r="CV34" s="125">
        <v>166900093.41693333</v>
      </c>
      <c r="CW34" s="125">
        <v>81938721.229266658</v>
      </c>
      <c r="CX34" s="125">
        <v>84961372.187666655</v>
      </c>
      <c r="CY34" s="125">
        <v>32391739.581733331</v>
      </c>
      <c r="CZ34" s="125">
        <v>40878058.090166666</v>
      </c>
      <c r="DA34" s="125">
        <v>42124488.9208</v>
      </c>
      <c r="DB34" s="125">
        <v>30795203.749633331</v>
      </c>
      <c r="DC34" s="125">
        <v>52106336.32333333</v>
      </c>
      <c r="DD34" s="125">
        <v>113797750.76060002</v>
      </c>
      <c r="DF34" s="127" t="s">
        <v>147</v>
      </c>
      <c r="DG34" s="127">
        <f t="shared" si="5"/>
        <v>1445.5871325154544</v>
      </c>
      <c r="DH34" s="127">
        <f t="shared" si="5"/>
        <v>1728.8108419790458</v>
      </c>
      <c r="DI34" s="127">
        <f t="shared" si="5"/>
        <v>1174.723542156147</v>
      </c>
      <c r="DJ34" s="127">
        <f t="shared" si="5"/>
        <v>973.46496333892503</v>
      </c>
      <c r="DK34" s="127">
        <f t="shared" si="5"/>
        <v>1598.9303134714958</v>
      </c>
      <c r="DL34" s="127">
        <f t="shared" si="5"/>
        <v>1650.6205851563918</v>
      </c>
      <c r="DM34" s="127">
        <f t="shared" si="5"/>
        <v>1596.0152973036854</v>
      </c>
      <c r="DN34" s="127">
        <f t="shared" si="5"/>
        <v>506.42477179824311</v>
      </c>
      <c r="DO34" s="127">
        <f t="shared" si="5"/>
        <v>1617.5969271417105</v>
      </c>
    </row>
    <row r="35" spans="1:119" s="127" customFormat="1" x14ac:dyDescent="0.25">
      <c r="A35" s="127">
        <v>1991</v>
      </c>
      <c r="B35" s="127" t="s">
        <v>622</v>
      </c>
      <c r="C35" s="125">
        <v>111910096.95</v>
      </c>
      <c r="D35" s="125">
        <v>60968067.310000002</v>
      </c>
      <c r="E35" s="125">
        <v>50942029.640000001</v>
      </c>
      <c r="F35" s="125">
        <v>17661300.149999999</v>
      </c>
      <c r="G35" s="125">
        <v>31665334.77</v>
      </c>
      <c r="H35" s="125">
        <v>30138234.890000001</v>
      </c>
      <c r="I35" s="125">
        <v>18909241.57</v>
      </c>
      <c r="J35" s="125">
        <v>13535985.57</v>
      </c>
      <c r="K35" s="125">
        <v>80712811.230000004</v>
      </c>
      <c r="M35" s="130">
        <v>39.087119999999999</v>
      </c>
      <c r="N35" s="130">
        <v>41.863480000000003</v>
      </c>
      <c r="O35" s="130">
        <v>35.764330000000001</v>
      </c>
      <c r="P35" s="130">
        <v>31.835650000000001</v>
      </c>
      <c r="Q35" s="130">
        <v>40.733550000000001</v>
      </c>
      <c r="R35" s="130">
        <v>41.282470000000004</v>
      </c>
      <c r="S35" s="130">
        <v>41.377899999999997</v>
      </c>
      <c r="T35" s="130">
        <v>36.608870000000003</v>
      </c>
      <c r="U35" s="130">
        <v>41.089469999999999</v>
      </c>
      <c r="V35" s="142"/>
      <c r="W35" s="128"/>
      <c r="X35" s="123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  <c r="AI35" s="128"/>
      <c r="AJ35" s="128"/>
      <c r="AK35" s="128"/>
      <c r="AL35" s="128"/>
      <c r="AR35" s="145"/>
      <c r="AS35" s="123">
        <v>27</v>
      </c>
      <c r="AT35" s="123" t="s">
        <v>148</v>
      </c>
      <c r="AU35" s="125">
        <v>117702381.08966666</v>
      </c>
      <c r="AV35" s="125">
        <v>64954827.081699997</v>
      </c>
      <c r="AW35" s="125">
        <v>52747554.007966667</v>
      </c>
      <c r="AX35" s="125">
        <v>19114417.204300001</v>
      </c>
      <c r="AY35" s="125">
        <v>30606552.489666667</v>
      </c>
      <c r="AZ35" s="125">
        <v>31770324.741999999</v>
      </c>
      <c r="BA35" s="125">
        <v>22336126.3528</v>
      </c>
      <c r="BB35" s="125">
        <v>13874960.300899999</v>
      </c>
      <c r="BC35" s="125">
        <v>84713003.584466651</v>
      </c>
      <c r="BD35" s="123"/>
      <c r="BE35" s="130">
        <v>39.776583333333342</v>
      </c>
      <c r="BF35" s="130">
        <v>42.803170000000001</v>
      </c>
      <c r="BG35" s="130">
        <v>36.046846666666674</v>
      </c>
      <c r="BH35" s="130">
        <v>34.841880000000003</v>
      </c>
      <c r="BI35" s="130">
        <v>41.152060000000006</v>
      </c>
      <c r="BJ35" s="130">
        <v>41.716703333333335</v>
      </c>
      <c r="BK35" s="130">
        <v>41.803036666666664</v>
      </c>
      <c r="BL35" s="130">
        <v>36.833783333333329</v>
      </c>
      <c r="BM35" s="130">
        <v>41.536503333333336</v>
      </c>
      <c r="BN35" s="144"/>
      <c r="BO35" s="123">
        <v>199503</v>
      </c>
      <c r="BP35" s="125">
        <v>119816402.7</v>
      </c>
      <c r="BQ35" s="125">
        <v>65120632.419</v>
      </c>
      <c r="BR35" s="125">
        <v>54682656.980999999</v>
      </c>
      <c r="BS35" s="125">
        <v>18229405.142999999</v>
      </c>
      <c r="BT35" s="125">
        <v>31135953.506999999</v>
      </c>
      <c r="BU35" s="125">
        <v>32747406.258000001</v>
      </c>
      <c r="BV35" s="125">
        <v>23269739.673999999</v>
      </c>
      <c r="BW35" s="125">
        <v>14349459.473999999</v>
      </c>
      <c r="BX35" s="125">
        <v>87179453.133000001</v>
      </c>
      <c r="BY35" s="125"/>
      <c r="BZ35" s="130">
        <v>39.362980540999999</v>
      </c>
      <c r="CA35" s="130">
        <v>42.398466861000003</v>
      </c>
      <c r="CB35" s="130">
        <v>35.769327283999999</v>
      </c>
      <c r="CC35" s="130">
        <v>32.858490346000004</v>
      </c>
      <c r="CD35" s="130">
        <v>40.814748799999997</v>
      </c>
      <c r="CE35" s="130">
        <v>41.489980144</v>
      </c>
      <c r="CF35" s="130">
        <v>41.607813751999998</v>
      </c>
      <c r="CG35" s="130">
        <v>36.644671533</v>
      </c>
      <c r="CH35" s="143">
        <v>41.293349581000001</v>
      </c>
      <c r="CJ35" s="127" t="s">
        <v>148</v>
      </c>
      <c r="CK35" s="125">
        <f t="shared" si="4"/>
        <v>61312299463.645363</v>
      </c>
      <c r="CL35" s="125">
        <f t="shared" si="4"/>
        <v>35893194682.596344</v>
      </c>
      <c r="CM35" s="125">
        <f t="shared" si="4"/>
        <v>25427504106.057251</v>
      </c>
      <c r="CN35" s="125">
        <f t="shared" si="4"/>
        <v>7786879527.7596483</v>
      </c>
      <c r="CO35" s="125">
        <f t="shared" si="4"/>
        <v>16520479573.476889</v>
      </c>
      <c r="CP35" s="125">
        <f t="shared" si="4"/>
        <v>17662960060.35498</v>
      </c>
      <c r="CQ35" s="125">
        <f t="shared" si="4"/>
        <v>12586638927.373121</v>
      </c>
      <c r="CR35" s="125">
        <f t="shared" si="4"/>
        <v>6835805978.3107243</v>
      </c>
      <c r="CS35" s="125">
        <f t="shared" si="4"/>
        <v>46799111248.517868</v>
      </c>
      <c r="CT35" s="125"/>
      <c r="CU35" s="127" t="s">
        <v>148</v>
      </c>
      <c r="CV35" s="125">
        <v>167305493.86176667</v>
      </c>
      <c r="CW35" s="125">
        <v>82134828.899766669</v>
      </c>
      <c r="CX35" s="125">
        <v>85170664.961999997</v>
      </c>
      <c r="CY35" s="125">
        <v>32406606.623733331</v>
      </c>
      <c r="CZ35" s="125">
        <v>40696167.578766666</v>
      </c>
      <c r="DA35" s="125">
        <v>42359291.102466665</v>
      </c>
      <c r="DB35" s="125">
        <v>31113003.634433333</v>
      </c>
      <c r="DC35" s="125">
        <v>52231748.302966662</v>
      </c>
      <c r="DD35" s="125">
        <v>114168462.31566668</v>
      </c>
      <c r="DF35" s="127" t="s">
        <v>148</v>
      </c>
      <c r="DG35" s="127">
        <f t="shared" si="5"/>
        <v>1465.8765363510086</v>
      </c>
      <c r="DH35" s="127">
        <f t="shared" si="5"/>
        <v>1748.0133659935493</v>
      </c>
      <c r="DI35" s="127">
        <f t="shared" si="5"/>
        <v>1194.1907048583953</v>
      </c>
      <c r="DJ35" s="127">
        <f t="shared" si="5"/>
        <v>961.14716584449081</v>
      </c>
      <c r="DK35" s="127">
        <f t="shared" si="5"/>
        <v>1623.7872562817431</v>
      </c>
      <c r="DL35" s="127">
        <f t="shared" si="5"/>
        <v>1667.9183811295115</v>
      </c>
      <c r="DM35" s="127">
        <f t="shared" si="5"/>
        <v>1618.1837118989381</v>
      </c>
      <c r="DN35" s="127">
        <f t="shared" si="5"/>
        <v>523.49815584652481</v>
      </c>
      <c r="DO35" s="127">
        <f t="shared" si="5"/>
        <v>1639.6511015142542</v>
      </c>
    </row>
    <row r="36" spans="1:119" s="127" customFormat="1" x14ac:dyDescent="0.25">
      <c r="A36" s="127">
        <v>1991</v>
      </c>
      <c r="B36" s="127" t="s">
        <v>631</v>
      </c>
      <c r="C36" s="125">
        <v>113189059.54000001</v>
      </c>
      <c r="D36" s="125">
        <v>61748442</v>
      </c>
      <c r="E36" s="125">
        <v>51440617.539999999</v>
      </c>
      <c r="F36" s="125">
        <v>17991114.670000002</v>
      </c>
      <c r="G36" s="125">
        <v>32121528.850000001</v>
      </c>
      <c r="H36" s="125">
        <v>30325123.960000001</v>
      </c>
      <c r="I36" s="125">
        <v>19040906.260000002</v>
      </c>
      <c r="J36" s="125">
        <v>13710385.800000001</v>
      </c>
      <c r="K36" s="125">
        <v>81487559.069999993</v>
      </c>
      <c r="M36" s="130">
        <v>39.139530000000001</v>
      </c>
      <c r="N36" s="130">
        <v>41.998860000000001</v>
      </c>
      <c r="O36" s="130">
        <v>35.707250000000002</v>
      </c>
      <c r="P36" s="130">
        <v>31.97212</v>
      </c>
      <c r="Q36" s="130">
        <v>40.722580000000001</v>
      </c>
      <c r="R36" s="130">
        <v>41.249940000000002</v>
      </c>
      <c r="S36" s="130">
        <v>41.64423</v>
      </c>
      <c r="T36" s="130">
        <v>36.689529999999998</v>
      </c>
      <c r="U36" s="130">
        <v>41.134189999999997</v>
      </c>
      <c r="V36" s="142"/>
      <c r="W36" s="127">
        <v>10</v>
      </c>
      <c r="X36" s="123" t="s">
        <v>131</v>
      </c>
      <c r="Y36" s="143">
        <f t="shared" ref="Y36:AG36" si="22">AVERAGE(C36:C38)</f>
        <v>112593707.99666667</v>
      </c>
      <c r="Z36" s="143">
        <f t="shared" si="22"/>
        <v>61903591.203333341</v>
      </c>
      <c r="AA36" s="143">
        <f t="shared" si="22"/>
        <v>50690116.793333329</v>
      </c>
      <c r="AB36" s="143">
        <f t="shared" si="22"/>
        <v>18389915.306666669</v>
      </c>
      <c r="AC36" s="143">
        <f t="shared" si="22"/>
        <v>31804876.573333334</v>
      </c>
      <c r="AD36" s="143">
        <f t="shared" si="22"/>
        <v>30055072.530000001</v>
      </c>
      <c r="AE36" s="143">
        <f t="shared" si="22"/>
        <v>18834547.523333333</v>
      </c>
      <c r="AF36" s="143">
        <f t="shared" si="22"/>
        <v>13509296.063333333</v>
      </c>
      <c r="AG36" s="143">
        <f t="shared" si="22"/>
        <v>80694496.626666665</v>
      </c>
      <c r="AH36" s="143"/>
      <c r="AI36" s="143">
        <f t="shared" ref="AI36:AQ36" si="23">IF(MIN(M36:M38)/AVERAGE(M36:M38)&lt;0.97,(3*AVERAGE(M36:M38)-MIN(M36:M38))/2,AVERAGE(M36:M38))</f>
        <v>39.426396666666669</v>
      </c>
      <c r="AJ36" s="143">
        <f t="shared" si="23"/>
        <v>42.306159999999998</v>
      </c>
      <c r="AK36" s="143">
        <f t="shared" si="23"/>
        <v>35.908956666666668</v>
      </c>
      <c r="AL36" s="143">
        <f t="shared" si="23"/>
        <v>33.714104999999996</v>
      </c>
      <c r="AM36" s="143">
        <f t="shared" si="23"/>
        <v>40.945219999999999</v>
      </c>
      <c r="AN36" s="143">
        <f t="shared" si="23"/>
        <v>41.435646666666663</v>
      </c>
      <c r="AO36" s="143">
        <f t="shared" si="23"/>
        <v>41.615273333333334</v>
      </c>
      <c r="AP36" s="143">
        <f t="shared" si="23"/>
        <v>36.842993333333332</v>
      </c>
      <c r="AQ36" s="143">
        <f t="shared" si="23"/>
        <v>41.284283333333327</v>
      </c>
      <c r="AR36" s="143"/>
      <c r="AS36" s="123">
        <v>28</v>
      </c>
      <c r="AT36" s="123" t="s">
        <v>149</v>
      </c>
      <c r="AU36" s="125">
        <v>121631727.52793331</v>
      </c>
      <c r="AV36" s="125">
        <v>65499394.289366663</v>
      </c>
      <c r="AW36" s="125">
        <v>56132333.238566667</v>
      </c>
      <c r="AX36" s="125">
        <v>17864033.503566667</v>
      </c>
      <c r="AY36" s="125">
        <v>31451672.504133333</v>
      </c>
      <c r="AZ36" s="125">
        <v>33664975.12083333</v>
      </c>
      <c r="BA36" s="125">
        <v>23984436.2819</v>
      </c>
      <c r="BB36" s="125">
        <v>14666610.1175</v>
      </c>
      <c r="BC36" s="125">
        <v>89101083.90686667</v>
      </c>
      <c r="BD36" s="123"/>
      <c r="BE36" s="130">
        <v>39.351289999999999</v>
      </c>
      <c r="BF36" s="130">
        <v>42.380869999999994</v>
      </c>
      <c r="BG36" s="130">
        <v>35.815039999999996</v>
      </c>
      <c r="BH36" s="130">
        <v>32.002580000000002</v>
      </c>
      <c r="BI36" s="130">
        <v>40.797056666666663</v>
      </c>
      <c r="BJ36" s="130">
        <v>41.333236666666672</v>
      </c>
      <c r="BK36" s="130">
        <v>41.79674</v>
      </c>
      <c r="BL36" s="130">
        <v>36.653613333333332</v>
      </c>
      <c r="BM36" s="130">
        <v>41.268936666666669</v>
      </c>
      <c r="BN36" s="144"/>
      <c r="BO36" s="123">
        <v>199504</v>
      </c>
      <c r="BP36" s="125">
        <v>119631783.92</v>
      </c>
      <c r="BQ36" s="125">
        <v>64960515.827</v>
      </c>
      <c r="BR36" s="125">
        <v>54706682.174999997</v>
      </c>
      <c r="BS36" s="125">
        <v>17994974.370000001</v>
      </c>
      <c r="BT36" s="125">
        <v>30941703.463</v>
      </c>
      <c r="BU36" s="125">
        <v>32939389.84</v>
      </c>
      <c r="BV36" s="125">
        <v>23435964.502999999</v>
      </c>
      <c r="BW36" s="125">
        <v>14329257.283</v>
      </c>
      <c r="BX36" s="125">
        <v>87327026.981999993</v>
      </c>
      <c r="BY36" s="125"/>
      <c r="BZ36" s="130">
        <v>39.450048914</v>
      </c>
      <c r="CA36" s="130">
        <v>42.458325786000003</v>
      </c>
      <c r="CB36" s="130">
        <v>35.931960809000003</v>
      </c>
      <c r="CC36" s="130">
        <v>32.962328063999998</v>
      </c>
      <c r="CD36" s="130">
        <v>40.818890011000001</v>
      </c>
      <c r="CE36" s="130">
        <v>41.406321734999999</v>
      </c>
      <c r="CF36" s="130">
        <v>41.875664651000001</v>
      </c>
      <c r="CG36" s="130">
        <v>36.813962760999999</v>
      </c>
      <c r="CH36" s="143">
        <v>41.343968687999997</v>
      </c>
      <c r="CJ36" s="127" t="s">
        <v>149</v>
      </c>
      <c r="CK36" s="125">
        <f t="shared" si="4"/>
        <v>61353236455.070023</v>
      </c>
      <c r="CL36" s="125">
        <f t="shared" si="4"/>
        <v>35855491674.721878</v>
      </c>
      <c r="CM36" s="125">
        <f t="shared" si="4"/>
        <v>25554338678.732746</v>
      </c>
      <c r="CN36" s="125">
        <f t="shared" si="4"/>
        <v>7711031232.933753</v>
      </c>
      <c r="CO36" s="125">
        <f t="shared" si="4"/>
        <v>16419077875.319275</v>
      </c>
      <c r="CP36" s="125">
        <f t="shared" si="4"/>
        <v>17730686655.105194</v>
      </c>
      <c r="CQ36" s="125">
        <f t="shared" si="4"/>
        <v>12758155673.904781</v>
      </c>
      <c r="CR36" s="125">
        <f t="shared" si="4"/>
        <v>6857717672.1189499</v>
      </c>
      <c r="CS36" s="125">
        <f t="shared" si="4"/>
        <v>46935796299.079208</v>
      </c>
      <c r="CT36" s="125"/>
      <c r="CU36" s="127" t="s">
        <v>149</v>
      </c>
      <c r="CV36" s="125">
        <v>167748591.08140001</v>
      </c>
      <c r="CW36" s="125">
        <v>82339010.532466665</v>
      </c>
      <c r="CX36" s="125">
        <v>85409580.548933327</v>
      </c>
      <c r="CY36" s="125">
        <v>32344886.132166665</v>
      </c>
      <c r="CZ36" s="125">
        <v>40563961.757366665</v>
      </c>
      <c r="DA36" s="125">
        <v>42563986.444466665</v>
      </c>
      <c r="DB36" s="125">
        <v>31444125.231800001</v>
      </c>
      <c r="DC36" s="125">
        <v>52434678.548633337</v>
      </c>
      <c r="DD36" s="125">
        <v>114572073.43363333</v>
      </c>
      <c r="DF36" s="127" t="s">
        <v>149</v>
      </c>
      <c r="DG36" s="127">
        <f t="shared" si="5"/>
        <v>1462.9806679043488</v>
      </c>
      <c r="DH36" s="127">
        <f t="shared" si="5"/>
        <v>1741.8470998304692</v>
      </c>
      <c r="DI36" s="127">
        <f t="shared" si="5"/>
        <v>1196.7902670634012</v>
      </c>
      <c r="DJ36" s="127">
        <f t="shared" si="5"/>
        <v>953.60128354450558</v>
      </c>
      <c r="DK36" s="127">
        <f t="shared" si="5"/>
        <v>1619.080303204109</v>
      </c>
      <c r="DL36" s="127">
        <f t="shared" si="5"/>
        <v>1666.2618458671359</v>
      </c>
      <c r="DM36" s="127">
        <f t="shared" si="5"/>
        <v>1622.9620738187664</v>
      </c>
      <c r="DN36" s="127">
        <f t="shared" si="5"/>
        <v>523.14367986510263</v>
      </c>
      <c r="DO36" s="127">
        <f t="shared" si="5"/>
        <v>1638.647006812427</v>
      </c>
    </row>
    <row r="37" spans="1:119" s="127" customFormat="1" x14ac:dyDescent="0.25">
      <c r="A37" s="127">
        <v>1991</v>
      </c>
      <c r="B37" s="127" t="s">
        <v>630</v>
      </c>
      <c r="C37" s="125">
        <v>113087688.16</v>
      </c>
      <c r="D37" s="125">
        <v>61940481.689999998</v>
      </c>
      <c r="E37" s="125">
        <v>51147206.469999999</v>
      </c>
      <c r="F37" s="125">
        <v>17868484.27</v>
      </c>
      <c r="G37" s="125">
        <v>32102653.879999999</v>
      </c>
      <c r="H37" s="125">
        <v>30515464.190000001</v>
      </c>
      <c r="I37" s="125">
        <v>19061805.699999999</v>
      </c>
      <c r="J37" s="125">
        <v>13539280.119999999</v>
      </c>
      <c r="K37" s="125">
        <v>81679923.769999996</v>
      </c>
      <c r="M37" s="130">
        <v>39.504890000000003</v>
      </c>
      <c r="N37" s="130">
        <v>42.44491</v>
      </c>
      <c r="O37" s="130">
        <v>35.944459999999999</v>
      </c>
      <c r="P37" s="130">
        <v>32.863160000000001</v>
      </c>
      <c r="Q37" s="130">
        <v>41.073569999999997</v>
      </c>
      <c r="R37" s="130">
        <v>41.530560000000001</v>
      </c>
      <c r="S37" s="130">
        <v>41.630890000000001</v>
      </c>
      <c r="T37" s="130">
        <v>36.992159999999998</v>
      </c>
      <c r="U37" s="130">
        <v>41.374360000000003</v>
      </c>
      <c r="V37" s="142"/>
      <c r="W37" s="128"/>
      <c r="X37" s="123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  <c r="AI37" s="128"/>
      <c r="AJ37" s="128"/>
      <c r="AK37" s="128"/>
      <c r="AL37" s="128"/>
      <c r="AR37" s="145"/>
      <c r="AS37" s="123">
        <v>29</v>
      </c>
      <c r="AT37" s="123" t="s">
        <v>150</v>
      </c>
      <c r="AU37" s="125">
        <v>119190920.65503334</v>
      </c>
      <c r="AV37" s="125">
        <v>64261710.709166668</v>
      </c>
      <c r="AW37" s="125">
        <v>54929209.945866667</v>
      </c>
      <c r="AX37" s="125">
        <v>16959834.268100001</v>
      </c>
      <c r="AY37" s="125">
        <v>30719781.852966666</v>
      </c>
      <c r="AZ37" s="125">
        <v>33323697.967233334</v>
      </c>
      <c r="BA37" s="125">
        <v>23962249.647799999</v>
      </c>
      <c r="BB37" s="125">
        <v>14225356.918933334</v>
      </c>
      <c r="BC37" s="125">
        <v>88005729.467999995</v>
      </c>
      <c r="BD37" s="123"/>
      <c r="BE37" s="130">
        <v>38.635839999999995</v>
      </c>
      <c r="BF37" s="130">
        <v>41.661363333333334</v>
      </c>
      <c r="BG37" s="130">
        <v>35.72269</v>
      </c>
      <c r="BH37" s="130">
        <v>31.306123333333336</v>
      </c>
      <c r="BI37" s="130">
        <v>40.098336666666661</v>
      </c>
      <c r="BJ37" s="130">
        <v>41.192774999999997</v>
      </c>
      <c r="BK37" s="130">
        <v>41.573150000000012</v>
      </c>
      <c r="BL37" s="130">
        <v>36.663890000000009</v>
      </c>
      <c r="BM37" s="130">
        <v>41.096409999999992</v>
      </c>
      <c r="BN37" s="144"/>
      <c r="BO37" s="123">
        <v>199601</v>
      </c>
      <c r="BP37" s="125">
        <v>119546184.66</v>
      </c>
      <c r="BQ37" s="125">
        <v>65117268.442000002</v>
      </c>
      <c r="BR37" s="125">
        <v>54355537.927000001</v>
      </c>
      <c r="BS37" s="125">
        <v>17818796.272</v>
      </c>
      <c r="BT37" s="125">
        <v>30737804.745999999</v>
      </c>
      <c r="BU37" s="125">
        <v>33132171.530000001</v>
      </c>
      <c r="BV37" s="125">
        <v>23648632.651000001</v>
      </c>
      <c r="BW37" s="125">
        <v>14167053.049000001</v>
      </c>
      <c r="BX37" s="125">
        <v>87529651.944000006</v>
      </c>
      <c r="BY37" s="125"/>
      <c r="BZ37" s="130">
        <v>39.098052324000001</v>
      </c>
      <c r="CA37" s="130">
        <v>42.179645841999999</v>
      </c>
      <c r="CB37" s="130">
        <v>35.883323515999997</v>
      </c>
      <c r="CC37" s="130">
        <v>32.692457525000002</v>
      </c>
      <c r="CD37" s="130">
        <v>40.517056322999998</v>
      </c>
      <c r="CE37" s="130">
        <v>41.460282546000002</v>
      </c>
      <c r="CF37" s="130">
        <v>41.777943159000003</v>
      </c>
      <c r="CG37" s="130">
        <v>36.807858052</v>
      </c>
      <c r="CH37" s="143">
        <v>41.353274335000002</v>
      </c>
      <c r="CJ37" s="127" t="s">
        <v>150</v>
      </c>
      <c r="CK37" s="125">
        <f t="shared" si="4"/>
        <v>60762298778.626198</v>
      </c>
      <c r="CL37" s="125">
        <f t="shared" si="4"/>
        <v>35706103174.06604</v>
      </c>
      <c r="CM37" s="125">
        <f t="shared" si="4"/>
        <v>25355945580.169735</v>
      </c>
      <c r="CN37" s="125">
        <f t="shared" si="4"/>
        <v>7573023123.4968491</v>
      </c>
      <c r="CO37" s="125">
        <f t="shared" si="4"/>
        <v>16190269759.807762</v>
      </c>
      <c r="CP37" s="125">
        <f t="shared" si="4"/>
        <v>17857699508.952385</v>
      </c>
      <c r="CQ37" s="125">
        <f t="shared" si="4"/>
        <v>12843885998.860144</v>
      </c>
      <c r="CR37" s="125">
        <f t="shared" si="4"/>
        <v>6778965409.3556957</v>
      </c>
      <c r="CS37" s="125">
        <f t="shared" si="4"/>
        <v>47055290220.734886</v>
      </c>
      <c r="CT37" s="125"/>
      <c r="CU37" s="127" t="s">
        <v>150</v>
      </c>
      <c r="CV37" s="125">
        <v>168097735.08523667</v>
      </c>
      <c r="CW37" s="125">
        <v>82507339.892700002</v>
      </c>
      <c r="CX37" s="125">
        <v>85590395.192533329</v>
      </c>
      <c r="CY37" s="125">
        <v>32282165.638500001</v>
      </c>
      <c r="CZ37" s="125">
        <v>40413314.297300003</v>
      </c>
      <c r="DA37" s="125">
        <v>42782764.729533337</v>
      </c>
      <c r="DB37" s="125">
        <v>31708002.301199999</v>
      </c>
      <c r="DC37" s="125">
        <v>52589579.049066663</v>
      </c>
      <c r="DD37" s="125">
        <v>114904081.32803333</v>
      </c>
      <c r="DF37" s="127" t="s">
        <v>150</v>
      </c>
      <c r="DG37" s="127">
        <f t="shared" si="5"/>
        <v>1445.880249316047</v>
      </c>
      <c r="DH37" s="127">
        <f t="shared" si="5"/>
        <v>1731.0509935480397</v>
      </c>
      <c r="DI37" s="127">
        <f t="shared" si="5"/>
        <v>1184.9902327536731</v>
      </c>
      <c r="DJ37" s="127">
        <f t="shared" si="5"/>
        <v>938.35379054807811</v>
      </c>
      <c r="DK37" s="127">
        <f t="shared" si="5"/>
        <v>1602.4688933656132</v>
      </c>
      <c r="DL37" s="127">
        <f t="shared" si="5"/>
        <v>1669.6162224995292</v>
      </c>
      <c r="DM37" s="127">
        <f t="shared" si="5"/>
        <v>1620.2706025884277</v>
      </c>
      <c r="DN37" s="127">
        <f t="shared" si="5"/>
        <v>515.61282915239508</v>
      </c>
      <c r="DO37" s="127">
        <f t="shared" si="5"/>
        <v>1638.0720223992507</v>
      </c>
    </row>
    <row r="38" spans="1:119" s="127" customFormat="1" x14ac:dyDescent="0.25">
      <c r="A38" s="127">
        <v>1991</v>
      </c>
      <c r="B38" s="127" t="s">
        <v>629</v>
      </c>
      <c r="C38" s="125">
        <v>111504376.29000001</v>
      </c>
      <c r="D38" s="125">
        <v>62021849.920000002</v>
      </c>
      <c r="E38" s="125">
        <v>49482526.369999997</v>
      </c>
      <c r="F38" s="125">
        <v>19310146.98</v>
      </c>
      <c r="G38" s="125">
        <v>31190446.989999998</v>
      </c>
      <c r="H38" s="125">
        <v>29324629.440000001</v>
      </c>
      <c r="I38" s="125">
        <v>18400930.609999999</v>
      </c>
      <c r="J38" s="125">
        <v>13278222.27</v>
      </c>
      <c r="K38" s="125">
        <v>78916007.040000007</v>
      </c>
      <c r="M38" s="130">
        <v>39.634770000000003</v>
      </c>
      <c r="N38" s="130">
        <v>42.474710000000002</v>
      </c>
      <c r="O38" s="130">
        <v>36.075159999999997</v>
      </c>
      <c r="P38" s="130">
        <v>34.565049999999999</v>
      </c>
      <c r="Q38" s="130">
        <v>41.03951</v>
      </c>
      <c r="R38" s="130">
        <v>41.526440000000001</v>
      </c>
      <c r="S38" s="130">
        <v>41.570700000000002</v>
      </c>
      <c r="T38" s="130">
        <v>36.847290000000001</v>
      </c>
      <c r="U38" s="130">
        <v>41.344299999999997</v>
      </c>
      <c r="V38" s="142"/>
      <c r="W38" s="128"/>
      <c r="X38" s="123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  <c r="AI38" s="128"/>
      <c r="AJ38" s="128"/>
      <c r="AK38" s="128"/>
      <c r="AL38" s="128"/>
      <c r="AR38" s="145"/>
      <c r="AS38" s="123">
        <v>30</v>
      </c>
      <c r="AT38" s="123" t="s">
        <v>151</v>
      </c>
      <c r="AU38" s="125">
        <v>120925365.21796668</v>
      </c>
      <c r="AV38" s="125">
        <v>66093785.646600008</v>
      </c>
      <c r="AW38" s="125">
        <v>54831579.571366668</v>
      </c>
      <c r="AX38" s="125">
        <v>18196385.584766667</v>
      </c>
      <c r="AY38" s="125">
        <v>30675540.982066665</v>
      </c>
      <c r="AZ38" s="125">
        <v>33449750.905166667</v>
      </c>
      <c r="BA38" s="125">
        <v>24173166.225666661</v>
      </c>
      <c r="BB38" s="125">
        <v>14430521.520300001</v>
      </c>
      <c r="BC38" s="125">
        <v>88298458.112900004</v>
      </c>
      <c r="BD38" s="123"/>
      <c r="BE38" s="130">
        <v>39.489399999999996</v>
      </c>
      <c r="BF38" s="130">
        <v>42.558369999999996</v>
      </c>
      <c r="BG38" s="130">
        <v>35.789803333333332</v>
      </c>
      <c r="BH38" s="130">
        <v>33.040814999999995</v>
      </c>
      <c r="BI38" s="130">
        <v>40.960116666666664</v>
      </c>
      <c r="BJ38" s="130">
        <v>41.494280000000003</v>
      </c>
      <c r="BK38" s="130">
        <v>41.687626666666667</v>
      </c>
      <c r="BL38" s="130">
        <v>36.853739999999995</v>
      </c>
      <c r="BM38" s="130">
        <v>41.361803333333334</v>
      </c>
      <c r="BN38" s="144"/>
      <c r="BO38" s="123">
        <v>199602</v>
      </c>
      <c r="BP38" s="125">
        <v>120463082.19</v>
      </c>
      <c r="BQ38" s="125">
        <v>65590323.222999997</v>
      </c>
      <c r="BR38" s="125">
        <v>54925142.704999998</v>
      </c>
      <c r="BS38" s="125">
        <v>18046303.857999999</v>
      </c>
      <c r="BT38" s="125">
        <v>30639030.254999999</v>
      </c>
      <c r="BU38" s="125">
        <v>33420619.081999999</v>
      </c>
      <c r="BV38" s="125">
        <v>24091961.094999999</v>
      </c>
      <c r="BW38" s="125">
        <v>14367818.614</v>
      </c>
      <c r="BX38" s="125">
        <v>88117008.253000006</v>
      </c>
      <c r="BY38" s="125"/>
      <c r="BZ38" s="130">
        <v>39.335206288000002</v>
      </c>
      <c r="CA38" s="130">
        <v>42.352241081999999</v>
      </c>
      <c r="CB38" s="130">
        <v>35.785794541000001</v>
      </c>
      <c r="CC38" s="130">
        <v>32.665973512999997</v>
      </c>
      <c r="CD38" s="130">
        <v>40.841389141999997</v>
      </c>
      <c r="CE38" s="130">
        <v>41.372197665000002</v>
      </c>
      <c r="CF38" s="130">
        <v>41.57214235</v>
      </c>
      <c r="CG38" s="130">
        <v>36.700268416</v>
      </c>
      <c r="CH38" s="143">
        <v>41.264233709999999</v>
      </c>
      <c r="CJ38" s="127" t="s">
        <v>151</v>
      </c>
      <c r="CK38" s="125">
        <f t="shared" si="4"/>
        <v>61599722444.415337</v>
      </c>
      <c r="CL38" s="125">
        <f t="shared" si="4"/>
        <v>36112663363.228386</v>
      </c>
      <c r="CM38" s="125">
        <f t="shared" si="4"/>
        <v>25552018335.691055</v>
      </c>
      <c r="CN38" s="125">
        <f t="shared" si="4"/>
        <v>7663501089.8287096</v>
      </c>
      <c r="CO38" s="125">
        <f t="shared" si="4"/>
        <v>16267427248.513563</v>
      </c>
      <c r="CP38" s="125">
        <f t="shared" si="4"/>
        <v>17974897963.713272</v>
      </c>
      <c r="CQ38" s="125">
        <f t="shared" si="4"/>
        <v>13020207669.716024</v>
      </c>
      <c r="CR38" s="125">
        <f t="shared" si="4"/>
        <v>6854936395.9206142</v>
      </c>
      <c r="CS38" s="125">
        <f t="shared" si="4"/>
        <v>47269050690.911285</v>
      </c>
      <c r="CT38" s="125"/>
      <c r="CU38" s="127" t="s">
        <v>151</v>
      </c>
      <c r="CV38" s="125">
        <v>168610321.78336665</v>
      </c>
      <c r="CW38" s="125">
        <v>82762167.847800002</v>
      </c>
      <c r="CX38" s="125">
        <v>85848153.935566664</v>
      </c>
      <c r="CY38" s="125">
        <v>32270818.017399997</v>
      </c>
      <c r="CZ38" s="125">
        <v>40288773.166500002</v>
      </c>
      <c r="DA38" s="125">
        <v>43088205.857233338</v>
      </c>
      <c r="DB38" s="125">
        <v>32012107.166366667</v>
      </c>
      <c r="DC38" s="125">
        <v>52619615.467000008</v>
      </c>
      <c r="DD38" s="125">
        <v>115389086.1901</v>
      </c>
      <c r="DF38" s="127" t="s">
        <v>151</v>
      </c>
      <c r="DG38" s="127">
        <f t="shared" si="5"/>
        <v>1461.3511626781587</v>
      </c>
      <c r="DH38" s="127">
        <f t="shared" si="5"/>
        <v>1745.370586698006</v>
      </c>
      <c r="DI38" s="127">
        <f t="shared" si="5"/>
        <v>1190.5680979404228</v>
      </c>
      <c r="DJ38" s="127">
        <f t="shared" si="5"/>
        <v>949.89858462176585</v>
      </c>
      <c r="DK38" s="127">
        <f t="shared" si="5"/>
        <v>1615.0829097014928</v>
      </c>
      <c r="DL38" s="127">
        <f t="shared" si="5"/>
        <v>1668.6606096592232</v>
      </c>
      <c r="DM38" s="127">
        <f t="shared" si="5"/>
        <v>1626.9104188674751</v>
      </c>
      <c r="DN38" s="127">
        <f t="shared" si="5"/>
        <v>521.09361386113778</v>
      </c>
      <c r="DO38" s="127">
        <f t="shared" si="5"/>
        <v>1638.5969332675697</v>
      </c>
    </row>
    <row r="39" spans="1:119" s="127" customFormat="1" x14ac:dyDescent="0.25">
      <c r="A39" s="127">
        <v>1991</v>
      </c>
      <c r="B39" s="127" t="s">
        <v>628</v>
      </c>
      <c r="C39" s="125">
        <v>107815167.5</v>
      </c>
      <c r="D39" s="125">
        <v>60834596.979999997</v>
      </c>
      <c r="E39" s="125">
        <v>46980570.520000003</v>
      </c>
      <c r="F39" s="125">
        <v>19954909.379999999</v>
      </c>
      <c r="G39" s="125">
        <v>30187052.059999999</v>
      </c>
      <c r="H39" s="125">
        <v>27916495.84</v>
      </c>
      <c r="I39" s="125">
        <v>17318806.039999999</v>
      </c>
      <c r="J39" s="125">
        <v>12437904.18</v>
      </c>
      <c r="K39" s="125">
        <v>75422353.939999998</v>
      </c>
      <c r="M39" s="130">
        <v>39.755479999999999</v>
      </c>
      <c r="N39" s="130">
        <v>42.567529999999998</v>
      </c>
      <c r="O39" s="130">
        <v>36.114190000000001</v>
      </c>
      <c r="P39" s="130">
        <v>35.216859999999997</v>
      </c>
      <c r="Q39" s="130">
        <v>41.105020000000003</v>
      </c>
      <c r="R39" s="130">
        <v>41.583159999999999</v>
      </c>
      <c r="S39" s="130">
        <v>41.605089999999997</v>
      </c>
      <c r="T39" s="130">
        <v>37.084110000000003</v>
      </c>
      <c r="U39" s="130">
        <v>41.396819999999998</v>
      </c>
      <c r="V39" s="142"/>
      <c r="W39" s="127">
        <v>11</v>
      </c>
      <c r="X39" s="123" t="s">
        <v>132</v>
      </c>
      <c r="Y39" s="143">
        <f t="shared" ref="Y39:AG39" si="24">AVERAGE(C39:C41)</f>
        <v>109635110.65666668</v>
      </c>
      <c r="Z39" s="143">
        <f t="shared" si="24"/>
        <v>61303755.236666657</v>
      </c>
      <c r="AA39" s="143">
        <f t="shared" si="24"/>
        <v>48331355.419999994</v>
      </c>
      <c r="AB39" s="143">
        <f t="shared" si="24"/>
        <v>19010174.146666665</v>
      </c>
      <c r="AC39" s="143">
        <f t="shared" si="24"/>
        <v>30815260.536666665</v>
      </c>
      <c r="AD39" s="143">
        <f t="shared" si="24"/>
        <v>28929668.129999999</v>
      </c>
      <c r="AE39" s="143">
        <f t="shared" si="24"/>
        <v>18014019.053333331</v>
      </c>
      <c r="AF39" s="143">
        <f t="shared" si="24"/>
        <v>12865988.789999999</v>
      </c>
      <c r="AG39" s="143">
        <f t="shared" si="24"/>
        <v>77758947.719999999</v>
      </c>
      <c r="AH39" s="143"/>
      <c r="AI39" s="143">
        <f t="shared" ref="AI39:AQ39" si="25">IF(MIN(M39:M41)/AVERAGE(M39:M41)&lt;0.97,(3*AVERAGE(M39:M41)-MIN(M39:M41))/2,AVERAGE(M39:M41))</f>
        <v>39.722903333333335</v>
      </c>
      <c r="AJ39" s="143">
        <f t="shared" si="25"/>
        <v>42.537976666666658</v>
      </c>
      <c r="AK39" s="143">
        <f t="shared" si="25"/>
        <v>36.1509</v>
      </c>
      <c r="AL39" s="143">
        <f t="shared" si="25"/>
        <v>35.253595000000004</v>
      </c>
      <c r="AM39" s="143">
        <f t="shared" si="25"/>
        <v>41.08880666666667</v>
      </c>
      <c r="AN39" s="143">
        <f t="shared" si="25"/>
        <v>41.593376666666671</v>
      </c>
      <c r="AO39" s="143">
        <f t="shared" si="25"/>
        <v>41.759763333333332</v>
      </c>
      <c r="AP39" s="143">
        <f t="shared" si="25"/>
        <v>37.075806666666672</v>
      </c>
      <c r="AQ39" s="143">
        <f t="shared" si="25"/>
        <v>41.432946666666673</v>
      </c>
      <c r="AR39" s="143"/>
      <c r="AS39" s="123">
        <v>31</v>
      </c>
      <c r="AT39" s="123" t="s">
        <v>152</v>
      </c>
      <c r="AU39" s="125">
        <v>119972549.74866666</v>
      </c>
      <c r="AV39" s="125">
        <v>65967392.648666672</v>
      </c>
      <c r="AW39" s="125">
        <v>54005157.100000001</v>
      </c>
      <c r="AX39" s="125">
        <v>18908392.986399997</v>
      </c>
      <c r="AY39" s="125">
        <v>30537088.684933335</v>
      </c>
      <c r="AZ39" s="125">
        <v>32788271.821933333</v>
      </c>
      <c r="BA39" s="125">
        <v>23619911.965433333</v>
      </c>
      <c r="BB39" s="125">
        <v>14118884.289966665</v>
      </c>
      <c r="BC39" s="125">
        <v>86945272.472299993</v>
      </c>
      <c r="BD39" s="123"/>
      <c r="BE39" s="130">
        <v>39.816893333333333</v>
      </c>
      <c r="BF39" s="130">
        <v>42.876403333333336</v>
      </c>
      <c r="BG39" s="130">
        <v>36.077199999999998</v>
      </c>
      <c r="BH39" s="130">
        <v>34.482429999999994</v>
      </c>
      <c r="BI39" s="130">
        <v>41.373060000000002</v>
      </c>
      <c r="BJ39" s="130">
        <v>41.645000000000003</v>
      </c>
      <c r="BK39" s="130">
        <v>41.815373333333334</v>
      </c>
      <c r="BL39" s="130">
        <v>36.919723333333337</v>
      </c>
      <c r="BM39" s="130">
        <v>41.596620000000001</v>
      </c>
      <c r="BN39" s="144"/>
      <c r="BO39" s="123">
        <v>199603</v>
      </c>
      <c r="BP39" s="125">
        <v>122080368.37</v>
      </c>
      <c r="BQ39" s="125">
        <v>66147595.368000001</v>
      </c>
      <c r="BR39" s="125">
        <v>55930023.420999996</v>
      </c>
      <c r="BS39" s="125">
        <v>18075637.987</v>
      </c>
      <c r="BT39" s="125">
        <v>31066266.719000001</v>
      </c>
      <c r="BU39" s="125">
        <v>33704977.357000001</v>
      </c>
      <c r="BV39" s="125">
        <v>24588160.379999999</v>
      </c>
      <c r="BW39" s="125">
        <v>14581721.191</v>
      </c>
      <c r="BX39" s="125">
        <v>89359347.545000002</v>
      </c>
      <c r="BY39" s="125"/>
      <c r="BZ39" s="130">
        <v>39.421005354999998</v>
      </c>
      <c r="CA39" s="130">
        <v>42.498189982</v>
      </c>
      <c r="CB39" s="130">
        <v>35.814780212000002</v>
      </c>
      <c r="CC39" s="130">
        <v>32.527693978999999</v>
      </c>
      <c r="CD39" s="130">
        <v>41.062055376000004</v>
      </c>
      <c r="CE39" s="130">
        <v>41.426860861999998</v>
      </c>
      <c r="CF39" s="130">
        <v>41.681322201</v>
      </c>
      <c r="CG39" s="130">
        <v>36.761338023999997</v>
      </c>
      <c r="CH39" s="143">
        <v>41.383561786999998</v>
      </c>
      <c r="CJ39" s="127" t="s">
        <v>152</v>
      </c>
      <c r="CK39" s="125">
        <f t="shared" si="4"/>
        <v>62562901118.303856</v>
      </c>
      <c r="CL39" s="125">
        <f t="shared" si="4"/>
        <v>36544989972.422455</v>
      </c>
      <c r="CM39" s="125">
        <f t="shared" si="4"/>
        <v>26040579448.976654</v>
      </c>
      <c r="CN39" s="125">
        <f t="shared" si="4"/>
        <v>7643464671.9122057</v>
      </c>
      <c r="CO39" s="125">
        <f t="shared" si="4"/>
        <v>16583381936.435131</v>
      </c>
      <c r="CP39" s="125">
        <f t="shared" si="4"/>
        <v>18151788295.228893</v>
      </c>
      <c r="CQ39" s="125">
        <f t="shared" si="4"/>
        <v>13323271456.672354</v>
      </c>
      <c r="CR39" s="125">
        <f t="shared" si="4"/>
        <v>6968566561.7629728</v>
      </c>
      <c r="CS39" s="125">
        <f t="shared" si="4"/>
        <v>48074105044.868683</v>
      </c>
      <c r="CT39" s="125"/>
      <c r="CU39" s="127" t="s">
        <v>152</v>
      </c>
      <c r="CV39" s="125">
        <v>169071638.44236666</v>
      </c>
      <c r="CW39" s="125">
        <v>83000151.816799998</v>
      </c>
      <c r="CX39" s="125">
        <v>86071486.625566676</v>
      </c>
      <c r="CY39" s="125">
        <v>32356244.888333332</v>
      </c>
      <c r="CZ39" s="125">
        <v>40252103.245899998</v>
      </c>
      <c r="DA39" s="125">
        <v>43136533.356766663</v>
      </c>
      <c r="DB39" s="125">
        <v>32296174.354466666</v>
      </c>
      <c r="DC39" s="125">
        <v>52808555.328866661</v>
      </c>
      <c r="DD39" s="125">
        <v>115684810.95713334</v>
      </c>
      <c r="DF39" s="127" t="s">
        <v>152</v>
      </c>
      <c r="DG39" s="127">
        <f t="shared" si="5"/>
        <v>1480.1512943196649</v>
      </c>
      <c r="DH39" s="127">
        <f t="shared" si="5"/>
        <v>1761.2011145755716</v>
      </c>
      <c r="DI39" s="127">
        <f t="shared" si="5"/>
        <v>1210.1837888433338</v>
      </c>
      <c r="DJ39" s="127">
        <f t="shared" si="5"/>
        <v>944.91368801182546</v>
      </c>
      <c r="DK39" s="127">
        <f t="shared" si="5"/>
        <v>1647.9518434231666</v>
      </c>
      <c r="DL39" s="127">
        <f t="shared" si="5"/>
        <v>1683.1939780697737</v>
      </c>
      <c r="DM39" s="127">
        <f t="shared" si="5"/>
        <v>1650.1361815108855</v>
      </c>
      <c r="DN39" s="127">
        <f t="shared" si="5"/>
        <v>527.83618247960328</v>
      </c>
      <c r="DO39" s="127">
        <f t="shared" si="5"/>
        <v>1662.2443222103686</v>
      </c>
    </row>
    <row r="40" spans="1:119" s="127" customFormat="1" x14ac:dyDescent="0.25">
      <c r="A40" s="127">
        <v>1991</v>
      </c>
      <c r="B40" s="127" t="s">
        <v>627</v>
      </c>
      <c r="C40" s="125">
        <v>107796494.79000001</v>
      </c>
      <c r="D40" s="125">
        <v>60759343.75</v>
      </c>
      <c r="E40" s="125">
        <v>47037151.039999999</v>
      </c>
      <c r="F40" s="125">
        <v>19187902.32</v>
      </c>
      <c r="G40" s="125">
        <v>30518717.16</v>
      </c>
      <c r="H40" s="125">
        <v>28098055.620000001</v>
      </c>
      <c r="I40" s="125">
        <v>17514018.32</v>
      </c>
      <c r="J40" s="125">
        <v>12477801.369999999</v>
      </c>
      <c r="K40" s="125">
        <v>76130791.099999994</v>
      </c>
      <c r="M40" s="130">
        <v>39.822809999999997</v>
      </c>
      <c r="N40" s="130">
        <v>42.54186</v>
      </c>
      <c r="O40" s="130">
        <v>36.31053</v>
      </c>
      <c r="P40" s="130">
        <v>35.290329999999997</v>
      </c>
      <c r="Q40" s="130">
        <v>41.140819999999998</v>
      </c>
      <c r="R40" s="130">
        <v>41.544730000000001</v>
      </c>
      <c r="S40" s="130">
        <v>41.522219999999997</v>
      </c>
      <c r="T40" s="130">
        <v>37.306220000000003</v>
      </c>
      <c r="U40" s="130">
        <v>41.37764</v>
      </c>
      <c r="V40" s="142"/>
      <c r="W40" s="128"/>
      <c r="X40" s="123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  <c r="AI40" s="128"/>
      <c r="AJ40" s="128"/>
      <c r="AK40" s="128"/>
      <c r="AL40" s="128"/>
      <c r="AR40" s="145"/>
      <c r="AS40" s="123">
        <v>32</v>
      </c>
      <c r="AT40" s="123" t="s">
        <v>153</v>
      </c>
      <c r="AU40" s="125">
        <v>124134798.6208</v>
      </c>
      <c r="AV40" s="125">
        <v>66791686.969000004</v>
      </c>
      <c r="AW40" s="125">
        <v>57343111.651799999</v>
      </c>
      <c r="AX40" s="125">
        <v>17977727.911800001</v>
      </c>
      <c r="AY40" s="125">
        <v>31378735.256066665</v>
      </c>
      <c r="AZ40" s="125">
        <v>34620927.386566669</v>
      </c>
      <c r="BA40" s="125">
        <v>25159570.085700002</v>
      </c>
      <c r="BB40" s="125">
        <v>14997837.980666665</v>
      </c>
      <c r="BC40" s="125">
        <v>91159232.728333339</v>
      </c>
      <c r="BD40" s="123"/>
      <c r="BE40" s="130">
        <v>39.466640000000005</v>
      </c>
      <c r="BF40" s="130">
        <v>42.51596</v>
      </c>
      <c r="BG40" s="130">
        <v>35.914333333333332</v>
      </c>
      <c r="BH40" s="130">
        <v>31.612306666666665</v>
      </c>
      <c r="BI40" s="130">
        <v>41.083873333333337</v>
      </c>
      <c r="BJ40" s="130">
        <v>41.512976666666667</v>
      </c>
      <c r="BK40" s="130">
        <v>41.72795</v>
      </c>
      <c r="BL40" s="130">
        <v>36.983496666666667</v>
      </c>
      <c r="BM40" s="130">
        <v>41.424393333333335</v>
      </c>
      <c r="BN40" s="144"/>
      <c r="BO40" s="123">
        <v>199604</v>
      </c>
      <c r="BP40" s="125">
        <v>122206845.98999999</v>
      </c>
      <c r="BQ40" s="125">
        <v>66286671.406000003</v>
      </c>
      <c r="BR40" s="125">
        <v>55935643.693999998</v>
      </c>
      <c r="BS40" s="125">
        <v>18110359.857999999</v>
      </c>
      <c r="BT40" s="125">
        <v>30878442.717999998</v>
      </c>
      <c r="BU40" s="125">
        <v>33929251.313000001</v>
      </c>
      <c r="BV40" s="125">
        <v>24612333.173</v>
      </c>
      <c r="BW40" s="125">
        <v>14657054.021</v>
      </c>
      <c r="BX40" s="125">
        <v>89444831.535999998</v>
      </c>
      <c r="BY40" s="125"/>
      <c r="BZ40" s="130">
        <v>39.575781898000002</v>
      </c>
      <c r="CA40" s="130">
        <v>42.600735358999998</v>
      </c>
      <c r="CB40" s="130">
        <v>36.019234300999997</v>
      </c>
      <c r="CC40" s="130">
        <v>32.563454610000001</v>
      </c>
      <c r="CD40" s="130">
        <v>41.083345444999999</v>
      </c>
      <c r="CE40" s="130">
        <v>41.578791033999998</v>
      </c>
      <c r="CF40" s="130">
        <v>41.799794437000003</v>
      </c>
      <c r="CG40" s="130">
        <v>37.152711011000001</v>
      </c>
      <c r="CH40" s="143">
        <v>41.481681014000003</v>
      </c>
      <c r="CJ40" s="127" t="s">
        <v>153</v>
      </c>
      <c r="CK40" s="125">
        <f t="shared" si="4"/>
        <v>62873609283.455307</v>
      </c>
      <c r="CL40" s="125">
        <f t="shared" si="4"/>
        <v>36710192303.14798</v>
      </c>
      <c r="CM40" s="125">
        <f t="shared" si="4"/>
        <v>26191867727.888706</v>
      </c>
      <c r="CN40" s="125">
        <f t="shared" si="4"/>
        <v>7666566455.6877384</v>
      </c>
      <c r="CO40" s="125">
        <f t="shared" si="4"/>
        <v>16491666476.834103</v>
      </c>
      <c r="CP40" s="125">
        <f t="shared" si="4"/>
        <v>18339584253.682861</v>
      </c>
      <c r="CQ40" s="125">
        <f t="shared" si="4"/>
        <v>13374276074.202629</v>
      </c>
      <c r="CR40" s="125">
        <f t="shared" si="4"/>
        <v>7079140800.0927706</v>
      </c>
      <c r="CS40" s="125">
        <f t="shared" si="4"/>
        <v>48234185611.655159</v>
      </c>
      <c r="CT40" s="125"/>
      <c r="CU40" s="127" t="s">
        <v>153</v>
      </c>
      <c r="CV40" s="125">
        <v>169566201.5853</v>
      </c>
      <c r="CW40" s="125">
        <v>83236225.645300001</v>
      </c>
      <c r="CX40" s="125">
        <v>86329975.939999998</v>
      </c>
      <c r="CY40" s="125">
        <v>32481063.881466668</v>
      </c>
      <c r="CZ40" s="125">
        <v>40043428.515666664</v>
      </c>
      <c r="DA40" s="125">
        <v>43329893.133733332</v>
      </c>
      <c r="DB40" s="125">
        <v>32669022.285133332</v>
      </c>
      <c r="DC40" s="125">
        <v>52934020.562200002</v>
      </c>
      <c r="DD40" s="125">
        <v>116042343.93453334</v>
      </c>
      <c r="DF40" s="127" t="s">
        <v>153</v>
      </c>
      <c r="DG40" s="127">
        <f t="shared" si="5"/>
        <v>1483.1637129484639</v>
      </c>
      <c r="DH40" s="127">
        <f t="shared" si="5"/>
        <v>1764.144975029672</v>
      </c>
      <c r="DI40" s="127">
        <f t="shared" si="5"/>
        <v>1213.5700232833267</v>
      </c>
      <c r="DJ40" s="127">
        <f t="shared" si="5"/>
        <v>944.12750563409907</v>
      </c>
      <c r="DK40" s="127">
        <f t="shared" si="5"/>
        <v>1647.3780680774498</v>
      </c>
      <c r="DL40" s="127">
        <f t="shared" si="5"/>
        <v>1693.0191078089751</v>
      </c>
      <c r="DM40" s="127">
        <f t="shared" si="5"/>
        <v>1637.5483731925276</v>
      </c>
      <c r="DN40" s="127">
        <f t="shared" si="5"/>
        <v>534.94072242439563</v>
      </c>
      <c r="DO40" s="127">
        <f t="shared" si="5"/>
        <v>1662.6408594044617</v>
      </c>
    </row>
    <row r="41" spans="1:119" s="127" customFormat="1" x14ac:dyDescent="0.25">
      <c r="A41" s="127">
        <v>1991</v>
      </c>
      <c r="B41" s="127" t="s">
        <v>626</v>
      </c>
      <c r="C41" s="125">
        <v>113293669.68000001</v>
      </c>
      <c r="D41" s="125">
        <v>62317324.979999997</v>
      </c>
      <c r="E41" s="125">
        <v>50976344.700000003</v>
      </c>
      <c r="F41" s="125">
        <v>17887710.739999998</v>
      </c>
      <c r="G41" s="125">
        <v>31740012.390000001</v>
      </c>
      <c r="H41" s="125">
        <v>30774452.93</v>
      </c>
      <c r="I41" s="125">
        <v>19209232.800000001</v>
      </c>
      <c r="J41" s="125">
        <v>13682260.82</v>
      </c>
      <c r="K41" s="125">
        <v>81723698.120000005</v>
      </c>
      <c r="M41" s="130">
        <v>39.590420000000002</v>
      </c>
      <c r="N41" s="130">
        <v>42.504539999999999</v>
      </c>
      <c r="O41" s="130">
        <v>36.027979999999999</v>
      </c>
      <c r="P41" s="130">
        <v>32.860750000000003</v>
      </c>
      <c r="Q41" s="130">
        <v>41.020580000000002</v>
      </c>
      <c r="R41" s="130">
        <v>41.652239999999999</v>
      </c>
      <c r="S41" s="130">
        <v>42.151980000000002</v>
      </c>
      <c r="T41" s="130">
        <v>36.837090000000003</v>
      </c>
      <c r="U41" s="130">
        <v>41.524380000000001</v>
      </c>
      <c r="V41" s="142"/>
      <c r="W41" s="128"/>
      <c r="X41" s="123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R41" s="145"/>
      <c r="AS41" s="123">
        <v>33</v>
      </c>
      <c r="AT41" s="123" t="s">
        <v>154</v>
      </c>
      <c r="AU41" s="125">
        <v>122859245.24683332</v>
      </c>
      <c r="AV41" s="125">
        <v>66073702.047233336</v>
      </c>
      <c r="AW41" s="125">
        <v>56785543.199600004</v>
      </c>
      <c r="AX41" s="125">
        <v>17475139.888633337</v>
      </c>
      <c r="AY41" s="125">
        <v>30668360.8116</v>
      </c>
      <c r="AZ41" s="125">
        <v>34304089.416733332</v>
      </c>
      <c r="BA41" s="125">
        <v>25422354.710433334</v>
      </c>
      <c r="BB41" s="125">
        <v>14989300.419433333</v>
      </c>
      <c r="BC41" s="125">
        <v>90394804.938766658</v>
      </c>
      <c r="BD41" s="123"/>
      <c r="BE41" s="130">
        <v>39.063753333333331</v>
      </c>
      <c r="BF41" s="130">
        <v>41.969296666666672</v>
      </c>
      <c r="BG41" s="130">
        <v>35.683073333333333</v>
      </c>
      <c r="BH41" s="130">
        <v>31.263436666666667</v>
      </c>
      <c r="BI41" s="130">
        <v>40.52355</v>
      </c>
      <c r="BJ41" s="130">
        <v>41.036666666666662</v>
      </c>
      <c r="BK41" s="130">
        <v>41.410606666666666</v>
      </c>
      <c r="BL41" s="130">
        <v>36.67689</v>
      </c>
      <c r="BM41" s="130">
        <v>40.967750000000002</v>
      </c>
      <c r="BN41" s="144"/>
      <c r="BO41" s="123">
        <v>199701</v>
      </c>
      <c r="BP41" s="125">
        <v>123113874.22</v>
      </c>
      <c r="BQ41" s="125">
        <v>66900422.814000003</v>
      </c>
      <c r="BR41" s="125">
        <v>56161424.491999999</v>
      </c>
      <c r="BS41" s="125">
        <v>18315784.576000001</v>
      </c>
      <c r="BT41" s="125">
        <v>30681297.236000001</v>
      </c>
      <c r="BU41" s="125">
        <v>34115539.239</v>
      </c>
      <c r="BV41" s="125">
        <v>25082620.414000001</v>
      </c>
      <c r="BW41" s="125">
        <v>14919265.804</v>
      </c>
      <c r="BX41" s="125">
        <v>89889892.564999998</v>
      </c>
      <c r="BY41" s="125"/>
      <c r="BZ41" s="130">
        <v>39.497646416000002</v>
      </c>
      <c r="CA41" s="130">
        <v>42.460470669999999</v>
      </c>
      <c r="CB41" s="130">
        <v>35.845351080999997</v>
      </c>
      <c r="CC41" s="130">
        <v>32.629771560000002</v>
      </c>
      <c r="CD41" s="130">
        <v>40.942563331999999</v>
      </c>
      <c r="CE41" s="130">
        <v>41.307260384999999</v>
      </c>
      <c r="CF41" s="130">
        <v>41.575769860999998</v>
      </c>
      <c r="CG41" s="130">
        <v>36.830233536000001</v>
      </c>
      <c r="CH41" s="143">
        <v>41.215978343000003</v>
      </c>
      <c r="CJ41" s="127" t="s">
        <v>154</v>
      </c>
      <c r="CK41" s="125">
        <f t="shared" si="4"/>
        <v>63215207546.990952</v>
      </c>
      <c r="CL41" s="125">
        <f t="shared" si="4"/>
        <v>36928104729.157799</v>
      </c>
      <c r="CM41" s="125">
        <f t="shared" si="4"/>
        <v>26170637715.622555</v>
      </c>
      <c r="CN41" s="125">
        <f t="shared" si="4"/>
        <v>7769318266.5416698</v>
      </c>
      <c r="CO41" s="125">
        <f t="shared" si="4"/>
        <v>16330222417.507006</v>
      </c>
      <c r="CP41" s="125">
        <f t="shared" si="4"/>
        <v>18319853012.76075</v>
      </c>
      <c r="CQ41" s="125">
        <f t="shared" si="4"/>
        <v>13556780299.962698</v>
      </c>
      <c r="CR41" s="125">
        <f t="shared" si="4"/>
        <v>7143240568.7107239</v>
      </c>
      <c r="CS41" s="125">
        <f t="shared" si="4"/>
        <v>48163698247.777283</v>
      </c>
      <c r="CT41" s="125"/>
      <c r="CU41" s="127" t="s">
        <v>154</v>
      </c>
      <c r="CV41" s="125">
        <v>170467361.03323331</v>
      </c>
      <c r="CW41" s="125">
        <v>83880717.581466675</v>
      </c>
      <c r="CX41" s="125">
        <v>86586643.45176667</v>
      </c>
      <c r="CY41" s="125">
        <v>32706922.748633336</v>
      </c>
      <c r="CZ41" s="125">
        <v>39892388.081500001</v>
      </c>
      <c r="DA41" s="125">
        <v>43641551.947866671</v>
      </c>
      <c r="DB41" s="125">
        <v>32910138.005100001</v>
      </c>
      <c r="DC41" s="125">
        <v>53244671.852466673</v>
      </c>
      <c r="DD41" s="125">
        <v>116444078.03446667</v>
      </c>
      <c r="DF41" s="127" t="s">
        <v>154</v>
      </c>
      <c r="DG41" s="127">
        <f t="shared" si="5"/>
        <v>1483.3386793538004</v>
      </c>
      <c r="DH41" s="127">
        <f t="shared" si="5"/>
        <v>1760.9818224691492</v>
      </c>
      <c r="DI41" s="127">
        <f t="shared" si="5"/>
        <v>1208.9919032466471</v>
      </c>
      <c r="DJ41" s="127">
        <f t="shared" si="5"/>
        <v>950.17416664382608</v>
      </c>
      <c r="DK41" s="127">
        <f t="shared" si="5"/>
        <v>1637.4274093738807</v>
      </c>
      <c r="DL41" s="127">
        <f t="shared" si="5"/>
        <v>1679.1202141156925</v>
      </c>
      <c r="DM41" s="127">
        <f t="shared" si="5"/>
        <v>1647.7330235275024</v>
      </c>
      <c r="DN41" s="127">
        <f t="shared" si="5"/>
        <v>536.63514640515518</v>
      </c>
      <c r="DO41" s="127">
        <f t="shared" si="5"/>
        <v>1654.4833901650593</v>
      </c>
    </row>
    <row r="42" spans="1:119" s="127" customFormat="1" x14ac:dyDescent="0.25">
      <c r="A42" s="127">
        <v>1991</v>
      </c>
      <c r="B42" s="127" t="s">
        <v>625</v>
      </c>
      <c r="C42" s="125">
        <v>113979573.48</v>
      </c>
      <c r="D42" s="125">
        <v>62370267.090000004</v>
      </c>
      <c r="E42" s="125">
        <v>51609306.390000001</v>
      </c>
      <c r="F42" s="125">
        <v>18101871.350000001</v>
      </c>
      <c r="G42" s="125">
        <v>32037069.84</v>
      </c>
      <c r="H42" s="125">
        <v>30976621.309999999</v>
      </c>
      <c r="I42" s="125">
        <v>19292544.690000001</v>
      </c>
      <c r="J42" s="125">
        <v>13571466.289999999</v>
      </c>
      <c r="K42" s="125">
        <v>82306235.840000004</v>
      </c>
      <c r="M42" s="130">
        <v>39.582680000000003</v>
      </c>
      <c r="N42" s="130">
        <v>42.518070000000002</v>
      </c>
      <c r="O42" s="130">
        <v>36.035229999999999</v>
      </c>
      <c r="P42" s="130">
        <v>32.318559999999998</v>
      </c>
      <c r="Q42" s="130">
        <v>41.159480000000002</v>
      </c>
      <c r="R42" s="130">
        <v>41.674979999999998</v>
      </c>
      <c r="S42" s="130">
        <v>42.01003</v>
      </c>
      <c r="T42" s="130">
        <v>37.323239999999998</v>
      </c>
      <c r="U42" s="130">
        <v>41.552860000000003</v>
      </c>
      <c r="V42" s="142"/>
      <c r="W42" s="127">
        <v>12</v>
      </c>
      <c r="X42" s="123" t="s">
        <v>133</v>
      </c>
      <c r="Y42" s="143">
        <f t="shared" ref="Y42:AG42" si="26">AVERAGE(C42:C44)</f>
        <v>113806728.65000002</v>
      </c>
      <c r="Z42" s="143">
        <f t="shared" si="26"/>
        <v>61984926.796666659</v>
      </c>
      <c r="AA42" s="143">
        <f t="shared" si="26"/>
        <v>51821801.853333332</v>
      </c>
      <c r="AB42" s="143">
        <f t="shared" si="26"/>
        <v>17916101.859999999</v>
      </c>
      <c r="AC42" s="143">
        <f t="shared" si="26"/>
        <v>31992036.616666663</v>
      </c>
      <c r="AD42" s="143">
        <f t="shared" si="26"/>
        <v>30991874.833333332</v>
      </c>
      <c r="AE42" s="143">
        <f t="shared" si="26"/>
        <v>19377680.899999999</v>
      </c>
      <c r="AF42" s="143">
        <f t="shared" si="26"/>
        <v>13529034.439999999</v>
      </c>
      <c r="AG42" s="143">
        <f t="shared" si="26"/>
        <v>82361592.350000009</v>
      </c>
      <c r="AH42" s="143"/>
      <c r="AI42" s="143">
        <f t="shared" ref="AI42:AQ42" si="27">IF(MIN(M42:M44)/AVERAGE(M42:M44)&lt;0.97,(3*AVERAGE(M42:M44)-MIN(M42:M44))/2,AVERAGE(M42:M44))</f>
        <v>39.15999333333334</v>
      </c>
      <c r="AJ42" s="143">
        <f t="shared" si="27"/>
        <v>42.001796666666671</v>
      </c>
      <c r="AK42" s="143">
        <f t="shared" si="27"/>
        <v>35.759706666666666</v>
      </c>
      <c r="AL42" s="143">
        <f t="shared" si="27"/>
        <v>31.857126666666662</v>
      </c>
      <c r="AM42" s="143">
        <f t="shared" si="27"/>
        <v>40.717513333333329</v>
      </c>
      <c r="AN42" s="143">
        <f t="shared" si="27"/>
        <v>41.237199999999994</v>
      </c>
      <c r="AO42" s="143">
        <f t="shared" si="27"/>
        <v>41.626493333333336</v>
      </c>
      <c r="AP42" s="143">
        <f t="shared" si="27"/>
        <v>36.855243333333334</v>
      </c>
      <c r="AQ42" s="143">
        <f t="shared" si="27"/>
        <v>41.127033333333337</v>
      </c>
      <c r="AR42" s="143"/>
      <c r="AS42" s="123">
        <v>34</v>
      </c>
      <c r="AT42" s="123" t="s">
        <v>155</v>
      </c>
      <c r="AU42" s="125">
        <v>124540530.32703334</v>
      </c>
      <c r="AV42" s="125">
        <v>67850322.898000002</v>
      </c>
      <c r="AW42" s="125">
        <v>56690207.429033332</v>
      </c>
      <c r="AX42" s="125">
        <v>18630762.668266665</v>
      </c>
      <c r="AY42" s="125">
        <v>30770093.499066666</v>
      </c>
      <c r="AZ42" s="125">
        <v>34434557.744433336</v>
      </c>
      <c r="BA42" s="125">
        <v>25573275.2313</v>
      </c>
      <c r="BB42" s="125">
        <v>15131841.183966666</v>
      </c>
      <c r="BC42" s="125">
        <v>90777926.474799991</v>
      </c>
      <c r="BD42" s="123"/>
      <c r="BE42" s="130">
        <v>39.795119999999997</v>
      </c>
      <c r="BF42" s="130">
        <v>42.818693333333329</v>
      </c>
      <c r="BG42" s="130">
        <v>36.175693333333335</v>
      </c>
      <c r="BH42" s="130">
        <v>33.447724999999991</v>
      </c>
      <c r="BI42" s="130">
        <v>41.254300000000001</v>
      </c>
      <c r="BJ42" s="130">
        <v>41.671943333333331</v>
      </c>
      <c r="BK42" s="130">
        <v>42.060806666666672</v>
      </c>
      <c r="BL42" s="130">
        <v>37.338246666666663</v>
      </c>
      <c r="BM42" s="130">
        <v>41.639900000000004</v>
      </c>
      <c r="BN42" s="144"/>
      <c r="BO42" s="123">
        <v>199702</v>
      </c>
      <c r="BP42" s="125">
        <v>124061684.59</v>
      </c>
      <c r="BQ42" s="125">
        <v>67336591.628000006</v>
      </c>
      <c r="BR42" s="125">
        <v>56791416.597000003</v>
      </c>
      <c r="BS42" s="125">
        <v>18476712.576000001</v>
      </c>
      <c r="BT42" s="125">
        <v>30717989.112</v>
      </c>
      <c r="BU42" s="125">
        <v>34408763.829999998</v>
      </c>
      <c r="BV42" s="125">
        <v>25474994.166000001</v>
      </c>
      <c r="BW42" s="125">
        <v>15087873.908</v>
      </c>
      <c r="BX42" s="125">
        <v>90566923.094999999</v>
      </c>
      <c r="BY42" s="125"/>
      <c r="BZ42" s="130">
        <v>39.642610022</v>
      </c>
      <c r="CA42" s="130">
        <v>42.618570104</v>
      </c>
      <c r="CB42" s="130">
        <v>36.156972717999999</v>
      </c>
      <c r="CC42" s="130">
        <v>33.085073887</v>
      </c>
      <c r="CD42" s="130">
        <v>41.113094568999998</v>
      </c>
      <c r="CE42" s="130">
        <v>41.555786529999999</v>
      </c>
      <c r="CF42" s="130">
        <v>41.939544779000002</v>
      </c>
      <c r="CG42" s="130">
        <v>37.148693368000004</v>
      </c>
      <c r="CH42" s="143">
        <v>41.532606921999999</v>
      </c>
      <c r="CJ42" s="127" t="s">
        <v>155</v>
      </c>
      <c r="CK42" s="125">
        <f t="shared" si="4"/>
        <v>63935676751.358582</v>
      </c>
      <c r="CL42" s="125">
        <f t="shared" si="4"/>
        <v>37307260261.210388</v>
      </c>
      <c r="CM42" s="125">
        <f t="shared" si="4"/>
        <v>26694274106.685921</v>
      </c>
      <c r="CN42" s="125">
        <f t="shared" si="4"/>
        <v>7946944209.9556885</v>
      </c>
      <c r="CO42" s="125">
        <f t="shared" si="4"/>
        <v>16417850687.305187</v>
      </c>
      <c r="CP42" s="125">
        <f t="shared" si="4"/>
        <v>18588482178.24865</v>
      </c>
      <c r="CQ42" s="125">
        <f t="shared" si="4"/>
        <v>13889325561.406372</v>
      </c>
      <c r="CR42" s="125">
        <f t="shared" si="4"/>
        <v>7286432417.9834185</v>
      </c>
      <c r="CS42" s="125">
        <f t="shared" si="4"/>
        <v>48899245421.515305</v>
      </c>
      <c r="CT42" s="125"/>
      <c r="CU42" s="127" t="s">
        <v>155</v>
      </c>
      <c r="CV42" s="125">
        <v>170928054.84116665</v>
      </c>
      <c r="CW42" s="125">
        <v>84142015.596433342</v>
      </c>
      <c r="CX42" s="125">
        <v>86786039.244733334</v>
      </c>
      <c r="CY42" s="125">
        <v>32706784.360199999</v>
      </c>
      <c r="CZ42" s="125">
        <v>39685138.288533337</v>
      </c>
      <c r="DA42" s="125">
        <v>43826315.856366664</v>
      </c>
      <c r="DB42" s="125">
        <v>33310344.261099998</v>
      </c>
      <c r="DC42" s="125">
        <v>53306875.343633331</v>
      </c>
      <c r="DD42" s="125">
        <v>116821798.406</v>
      </c>
      <c r="DF42" s="127" t="s">
        <v>155</v>
      </c>
      <c r="DG42" s="127">
        <f t="shared" si="5"/>
        <v>1496.2008854724343</v>
      </c>
      <c r="DH42" s="127">
        <f t="shared" si="5"/>
        <v>1773.5377502790313</v>
      </c>
      <c r="DI42" s="127">
        <f t="shared" si="5"/>
        <v>1230.3487675665936</v>
      </c>
      <c r="DJ42" s="127">
        <f t="shared" si="5"/>
        <v>971.9016241322837</v>
      </c>
      <c r="DK42" s="127">
        <f t="shared" si="5"/>
        <v>1654.810984196467</v>
      </c>
      <c r="DL42" s="127">
        <f t="shared" si="5"/>
        <v>1696.5589568759788</v>
      </c>
      <c r="DM42" s="127">
        <f t="shared" si="5"/>
        <v>1667.8693504379542</v>
      </c>
      <c r="DN42" s="127">
        <f t="shared" si="5"/>
        <v>546.75366890388693</v>
      </c>
      <c r="DO42" s="127">
        <f t="shared" si="5"/>
        <v>1674.3192140073688</v>
      </c>
    </row>
    <row r="43" spans="1:119" s="127" customFormat="1" x14ac:dyDescent="0.25">
      <c r="A43" s="127">
        <v>1991</v>
      </c>
      <c r="B43" s="127" t="s">
        <v>624</v>
      </c>
      <c r="C43" s="125">
        <v>114198997.06999999</v>
      </c>
      <c r="D43" s="125">
        <v>62195077.579999998</v>
      </c>
      <c r="E43" s="125">
        <v>52003919.490000002</v>
      </c>
      <c r="F43" s="125">
        <v>17981966.370000001</v>
      </c>
      <c r="G43" s="125">
        <v>32087709.16</v>
      </c>
      <c r="H43" s="125">
        <v>31160100.140000001</v>
      </c>
      <c r="I43" s="125">
        <v>19416191.359999999</v>
      </c>
      <c r="J43" s="125">
        <v>13553030.039999999</v>
      </c>
      <c r="K43" s="125">
        <v>82664000.659999996</v>
      </c>
      <c r="M43" s="130">
        <v>38.762799999999999</v>
      </c>
      <c r="N43" s="130">
        <v>41.689039999999999</v>
      </c>
      <c r="O43" s="130">
        <v>35.263120000000001</v>
      </c>
      <c r="P43" s="130">
        <v>31.52441</v>
      </c>
      <c r="Q43" s="130">
        <v>40.359839999999998</v>
      </c>
      <c r="R43" s="130">
        <v>40.85857</v>
      </c>
      <c r="S43" s="130">
        <v>41.136119999999998</v>
      </c>
      <c r="T43" s="130">
        <v>36.367049999999999</v>
      </c>
      <c r="U43" s="130">
        <v>40.730170000000001</v>
      </c>
      <c r="V43" s="142"/>
      <c r="W43" s="128"/>
      <c r="X43" s="123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  <c r="AI43" s="128"/>
      <c r="AJ43" s="128"/>
      <c r="AK43" s="128"/>
      <c r="AL43" s="128"/>
      <c r="AR43" s="145"/>
      <c r="AS43" s="123">
        <v>35</v>
      </c>
      <c r="AT43" s="123" t="s">
        <v>156</v>
      </c>
      <c r="AU43" s="125">
        <v>122258550.30496667</v>
      </c>
      <c r="AV43" s="125">
        <v>67199052.158933327</v>
      </c>
      <c r="AW43" s="125">
        <v>55059498.146033339</v>
      </c>
      <c r="AX43" s="125">
        <v>19277470.912933331</v>
      </c>
      <c r="AY43" s="125">
        <v>30015790.790466666</v>
      </c>
      <c r="AZ43" s="125">
        <v>33774800.512866668</v>
      </c>
      <c r="BA43" s="125">
        <v>24660258.921599999</v>
      </c>
      <c r="BB43" s="125">
        <v>14530229.167099999</v>
      </c>
      <c r="BC43" s="125">
        <v>88450850.224933341</v>
      </c>
      <c r="BD43" s="123"/>
      <c r="BE43" s="130">
        <v>39.957140000000003</v>
      </c>
      <c r="BF43" s="130">
        <v>42.921163333333332</v>
      </c>
      <c r="BG43" s="130">
        <v>36.338813333333327</v>
      </c>
      <c r="BH43" s="130">
        <v>34.807034999999999</v>
      </c>
      <c r="BI43" s="130">
        <v>41.337409999999998</v>
      </c>
      <c r="BJ43" s="130">
        <v>41.783786666666664</v>
      </c>
      <c r="BK43" s="130">
        <v>41.87374333333333</v>
      </c>
      <c r="BL43" s="130">
        <v>37.342566666666663</v>
      </c>
      <c r="BM43" s="130">
        <v>41.657986666666666</v>
      </c>
      <c r="BN43" s="144"/>
      <c r="BO43" s="123">
        <v>199703</v>
      </c>
      <c r="BP43" s="125">
        <v>124437466.20999999</v>
      </c>
      <c r="BQ43" s="125">
        <v>67384376.044</v>
      </c>
      <c r="BR43" s="125">
        <v>57012697.967</v>
      </c>
      <c r="BS43" s="125">
        <v>18477589.116999999</v>
      </c>
      <c r="BT43" s="125">
        <v>30553252.050000001</v>
      </c>
      <c r="BU43" s="125">
        <v>34656778.259999998</v>
      </c>
      <c r="BV43" s="125">
        <v>25667972.320999999</v>
      </c>
      <c r="BW43" s="125">
        <v>14979646.172</v>
      </c>
      <c r="BX43" s="125">
        <v>90869026.490999997</v>
      </c>
      <c r="BY43" s="125"/>
      <c r="BZ43" s="130">
        <v>39.580603298</v>
      </c>
      <c r="CA43" s="130">
        <v>42.561030637000002</v>
      </c>
      <c r="CB43" s="130">
        <v>36.092145541999997</v>
      </c>
      <c r="CC43" s="130">
        <v>32.833228470000002</v>
      </c>
      <c r="CD43" s="130">
        <v>41.062252780999998</v>
      </c>
      <c r="CE43" s="130">
        <v>41.565511694999998</v>
      </c>
      <c r="CF43" s="130">
        <v>41.774929993999997</v>
      </c>
      <c r="CG43" s="130">
        <v>37.213214706000002</v>
      </c>
      <c r="CH43" s="143">
        <v>41.473383376999998</v>
      </c>
      <c r="CJ43" s="127" t="s">
        <v>156</v>
      </c>
      <c r="CK43" s="125">
        <f t="shared" si="4"/>
        <v>64029029811.061768</v>
      </c>
      <c r="CL43" s="125">
        <f t="shared" si="4"/>
        <v>37283330412.429565</v>
      </c>
      <c r="CM43" s="125">
        <f t="shared" si="4"/>
        <v>26750237705.971668</v>
      </c>
      <c r="CN43" s="125">
        <f t="shared" si="4"/>
        <v>7886825765.6922045</v>
      </c>
      <c r="CO43" s="125">
        <f t="shared" si="4"/>
        <v>16309609666.463182</v>
      </c>
      <c r="CP43" s="125">
        <f t="shared" si="4"/>
        <v>18726847387.001671</v>
      </c>
      <c r="CQ43" s="125">
        <f t="shared" si="4"/>
        <v>13939610708.370159</v>
      </c>
      <c r="CR43" s="125">
        <f t="shared" si="4"/>
        <v>7246730259.8411121</v>
      </c>
      <c r="CS43" s="125">
        <f t="shared" si="4"/>
        <v>48992397645.828148</v>
      </c>
      <c r="CT43" s="125"/>
      <c r="CU43" s="127" t="s">
        <v>156</v>
      </c>
      <c r="CV43" s="125">
        <v>171320884.19386333</v>
      </c>
      <c r="CW43" s="125">
        <v>84353612.403699994</v>
      </c>
      <c r="CX43" s="125">
        <v>86967271.790166661</v>
      </c>
      <c r="CY43" s="125">
        <v>32834655.060966667</v>
      </c>
      <c r="CZ43" s="125">
        <v>39432473.848933332</v>
      </c>
      <c r="DA43" s="125">
        <v>43992883.842366666</v>
      </c>
      <c r="DB43" s="125">
        <v>33506235.020199999</v>
      </c>
      <c r="DC43" s="125">
        <v>53600375.127900004</v>
      </c>
      <c r="DD43" s="125">
        <v>116931592.7115</v>
      </c>
      <c r="DF43" s="127" t="s">
        <v>156</v>
      </c>
      <c r="DG43" s="127">
        <f t="shared" si="5"/>
        <v>1494.9497864745499</v>
      </c>
      <c r="DH43" s="127">
        <f t="shared" si="5"/>
        <v>1767.9541800296017</v>
      </c>
      <c r="DI43" s="127">
        <f t="shared" si="5"/>
        <v>1230.3588306421407</v>
      </c>
      <c r="DJ43" s="127">
        <f t="shared" si="5"/>
        <v>960.79288800788311</v>
      </c>
      <c r="DK43" s="127">
        <f t="shared" si="5"/>
        <v>1654.4343354105201</v>
      </c>
      <c r="DL43" s="127">
        <f t="shared" si="5"/>
        <v>1702.7160532692399</v>
      </c>
      <c r="DM43" s="127">
        <f t="shared" si="5"/>
        <v>1664.1214030721562</v>
      </c>
      <c r="DN43" s="127">
        <f t="shared" si="5"/>
        <v>540.79698080837147</v>
      </c>
      <c r="DO43" s="127">
        <f t="shared" si="5"/>
        <v>1675.9336466648449</v>
      </c>
    </row>
    <row r="44" spans="1:119" s="127" customFormat="1" x14ac:dyDescent="0.25">
      <c r="A44" s="127">
        <v>1991</v>
      </c>
      <c r="B44" s="127" t="s">
        <v>623</v>
      </c>
      <c r="C44" s="125">
        <v>113241615.40000001</v>
      </c>
      <c r="D44" s="125">
        <v>61389435.719999999</v>
      </c>
      <c r="E44" s="125">
        <v>51852179.68</v>
      </c>
      <c r="F44" s="125">
        <v>17664467.859999999</v>
      </c>
      <c r="G44" s="125">
        <v>31851330.850000001</v>
      </c>
      <c r="H44" s="125">
        <v>30838903.050000001</v>
      </c>
      <c r="I44" s="125">
        <v>19424306.649999999</v>
      </c>
      <c r="J44" s="125">
        <v>13462606.99</v>
      </c>
      <c r="K44" s="125">
        <v>82114540.549999997</v>
      </c>
      <c r="M44" s="130">
        <v>39.134500000000003</v>
      </c>
      <c r="N44" s="130">
        <v>41.798279999999998</v>
      </c>
      <c r="O44" s="130">
        <v>35.98077</v>
      </c>
      <c r="P44" s="130">
        <v>31.72841</v>
      </c>
      <c r="Q44" s="130">
        <v>40.633220000000001</v>
      </c>
      <c r="R44" s="130">
        <v>41.178049999999999</v>
      </c>
      <c r="S44" s="130">
        <v>41.733330000000002</v>
      </c>
      <c r="T44" s="130">
        <v>36.875439999999998</v>
      </c>
      <c r="U44" s="130">
        <v>41.09807</v>
      </c>
      <c r="V44" s="142"/>
      <c r="W44" s="128"/>
      <c r="X44" s="123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  <c r="AI44" s="128"/>
      <c r="AJ44" s="128"/>
      <c r="AK44" s="128"/>
      <c r="AL44" s="128"/>
      <c r="AR44" s="145"/>
      <c r="AS44" s="123">
        <v>36</v>
      </c>
      <c r="AT44" s="123" t="s">
        <v>157</v>
      </c>
      <c r="AU44" s="125">
        <v>126925332.67920001</v>
      </c>
      <c r="AV44" s="125">
        <v>68239782.399299994</v>
      </c>
      <c r="AW44" s="125">
        <v>58685550.279899992</v>
      </c>
      <c r="AX44" s="125">
        <v>18511310.151700001</v>
      </c>
      <c r="AY44" s="125">
        <v>30976787.523600001</v>
      </c>
      <c r="AZ44" s="125">
        <v>35285644.118700005</v>
      </c>
      <c r="BA44" s="125">
        <v>26328216.678666666</v>
      </c>
      <c r="BB44" s="125">
        <v>15823374.206533333</v>
      </c>
      <c r="BC44" s="125">
        <v>92590648.320966676</v>
      </c>
      <c r="BD44" s="123"/>
      <c r="BE44" s="130">
        <v>39.352473333333329</v>
      </c>
      <c r="BF44" s="130">
        <v>42.369663333333335</v>
      </c>
      <c r="BG44" s="130">
        <v>35.843589999999999</v>
      </c>
      <c r="BH44" s="130">
        <v>31.563336666666668</v>
      </c>
      <c r="BI44" s="130">
        <v>41.130830000000003</v>
      </c>
      <c r="BJ44" s="130">
        <v>41.379693333333336</v>
      </c>
      <c r="BK44" s="130">
        <v>41.520270000000004</v>
      </c>
      <c r="BL44" s="130">
        <v>36.856653333333334</v>
      </c>
      <c r="BM44" s="130">
        <v>41.336466666666666</v>
      </c>
      <c r="BN44" s="144"/>
      <c r="BO44" s="123">
        <v>199704</v>
      </c>
      <c r="BP44" s="125">
        <v>125058814.23</v>
      </c>
      <c r="BQ44" s="125">
        <v>67762992.222000003</v>
      </c>
      <c r="BR44" s="125">
        <v>57289965.913000003</v>
      </c>
      <c r="BS44" s="125">
        <v>18632768.397999998</v>
      </c>
      <c r="BT44" s="125">
        <v>30489997.91</v>
      </c>
      <c r="BU44" s="125">
        <v>34642073.935999997</v>
      </c>
      <c r="BV44" s="125">
        <v>25776492.381999999</v>
      </c>
      <c r="BW44" s="125">
        <v>15488740.612</v>
      </c>
      <c r="BX44" s="125">
        <v>90960427.745000005</v>
      </c>
      <c r="BY44" s="125"/>
      <c r="BZ44" s="130">
        <v>39.474992286000003</v>
      </c>
      <c r="CA44" s="130">
        <v>42.465385480999998</v>
      </c>
      <c r="CB44" s="130">
        <v>35.950554795999999</v>
      </c>
      <c r="CC44" s="130">
        <v>32.514696162</v>
      </c>
      <c r="CD44" s="130">
        <v>41.136584219</v>
      </c>
      <c r="CE44" s="130">
        <v>41.437796110999997</v>
      </c>
      <c r="CF44" s="130">
        <v>41.588032538</v>
      </c>
      <c r="CG44" s="130">
        <v>37.033079293999997</v>
      </c>
      <c r="CH44" s="143">
        <v>41.392101988</v>
      </c>
      <c r="CJ44" s="127" t="s">
        <v>157</v>
      </c>
      <c r="CK44" s="125">
        <f t="shared" si="4"/>
        <v>64177044451.332245</v>
      </c>
      <c r="CL44" s="125">
        <f t="shared" si="4"/>
        <v>37408560618.692047</v>
      </c>
      <c r="CM44" s="125">
        <f t="shared" si="4"/>
        <v>26774878764.611622</v>
      </c>
      <c r="CN44" s="125">
        <f t="shared" si="4"/>
        <v>7875904440.5325108</v>
      </c>
      <c r="CO44" s="125">
        <f t="shared" si="4"/>
        <v>16305306769.204039</v>
      </c>
      <c r="CP44" s="125">
        <f t="shared" si="4"/>
        <v>18661385556.088013</v>
      </c>
      <c r="CQ44" s="125">
        <f t="shared" si="4"/>
        <v>13935916850.675625</v>
      </c>
      <c r="CR44" s="125">
        <f t="shared" si="4"/>
        <v>7456744870.2291222</v>
      </c>
      <c r="CS44" s="125">
        <f t="shared" si="4"/>
        <v>48945562927.210884</v>
      </c>
      <c r="CT44" s="125"/>
      <c r="CU44" s="127" t="s">
        <v>157</v>
      </c>
      <c r="CV44" s="125">
        <v>171853473.03750002</v>
      </c>
      <c r="CW44" s="125">
        <v>84609580.691166669</v>
      </c>
      <c r="CX44" s="125">
        <v>87243892.346333325</v>
      </c>
      <c r="CY44" s="125">
        <v>32981374.216133337</v>
      </c>
      <c r="CZ44" s="125">
        <v>39214650.418099999</v>
      </c>
      <c r="DA44" s="125">
        <v>44077750.216833331</v>
      </c>
      <c r="DB44" s="125">
        <v>33820084.533333331</v>
      </c>
      <c r="DC44" s="125">
        <v>53841664.550399996</v>
      </c>
      <c r="DD44" s="125">
        <v>117112485.16826665</v>
      </c>
      <c r="DF44" s="127" t="s">
        <v>157</v>
      </c>
      <c r="DG44" s="127">
        <f t="shared" si="5"/>
        <v>1493.7619430554823</v>
      </c>
      <c r="DH44" s="127">
        <f t="shared" si="5"/>
        <v>1768.5259902297348</v>
      </c>
      <c r="DI44" s="127">
        <f t="shared" si="5"/>
        <v>1227.5875385441541</v>
      </c>
      <c r="DJ44" s="127">
        <f t="shared" si="5"/>
        <v>955.19421221446783</v>
      </c>
      <c r="DK44" s="127">
        <f t="shared" si="5"/>
        <v>1663.1852223961814</v>
      </c>
      <c r="DL44" s="127">
        <f t="shared" si="5"/>
        <v>1693.4971013072454</v>
      </c>
      <c r="DM44" s="127">
        <f t="shared" si="5"/>
        <v>1648.2415160068899</v>
      </c>
      <c r="DN44" s="127">
        <f t="shared" si="5"/>
        <v>553.97580535416228</v>
      </c>
      <c r="DO44" s="127">
        <f t="shared" si="5"/>
        <v>1671.7453431847555</v>
      </c>
    </row>
    <row r="45" spans="1:119" s="127" customFormat="1" x14ac:dyDescent="0.25">
      <c r="A45" s="127">
        <v>1992</v>
      </c>
      <c r="B45" s="127" t="s">
        <v>633</v>
      </c>
      <c r="C45" s="125">
        <v>111374698.77</v>
      </c>
      <c r="D45" s="125">
        <v>60080800.960000001</v>
      </c>
      <c r="E45" s="125">
        <v>51293897.810000002</v>
      </c>
      <c r="F45" s="125">
        <v>16873950.109999999</v>
      </c>
      <c r="G45" s="125">
        <v>31253858.440000001</v>
      </c>
      <c r="H45" s="125">
        <v>30509257.34</v>
      </c>
      <c r="I45" s="125">
        <v>19391532.09</v>
      </c>
      <c r="J45" s="125">
        <v>13346100.789999999</v>
      </c>
      <c r="K45" s="125">
        <v>81154647.870000005</v>
      </c>
      <c r="M45" s="130">
        <v>39.014780000000002</v>
      </c>
      <c r="N45" s="130">
        <v>41.671010000000003</v>
      </c>
      <c r="O45" s="130">
        <v>35.903530000000003</v>
      </c>
      <c r="P45" s="130">
        <v>31.695699999999999</v>
      </c>
      <c r="Q45" s="130">
        <v>40.611559999999997</v>
      </c>
      <c r="R45" s="130">
        <v>41.063079999999999</v>
      </c>
      <c r="S45" s="130">
        <v>41.141080000000002</v>
      </c>
      <c r="T45" s="130">
        <v>36.757339999999999</v>
      </c>
      <c r="U45" s="130">
        <v>40.907829999999997</v>
      </c>
      <c r="V45" s="142"/>
      <c r="W45" s="127">
        <v>13</v>
      </c>
      <c r="X45" s="123" t="s">
        <v>134</v>
      </c>
      <c r="Y45" s="143">
        <f t="shared" ref="Y45:AG45" si="28">AVERAGE(C45:C47)</f>
        <v>111788001.50666666</v>
      </c>
      <c r="Z45" s="143">
        <f t="shared" si="28"/>
        <v>60366134.633333333</v>
      </c>
      <c r="AA45" s="143">
        <f t="shared" si="28"/>
        <v>51421866.873333335</v>
      </c>
      <c r="AB45" s="143">
        <f t="shared" si="28"/>
        <v>16967571.856666666</v>
      </c>
      <c r="AC45" s="143">
        <f t="shared" si="28"/>
        <v>31306468.956666667</v>
      </c>
      <c r="AD45" s="143">
        <f t="shared" si="28"/>
        <v>30516930.186666667</v>
      </c>
      <c r="AE45" s="143">
        <f t="shared" si="28"/>
        <v>19550859.330000002</v>
      </c>
      <c r="AF45" s="143">
        <f t="shared" si="28"/>
        <v>13446171.176666664</v>
      </c>
      <c r="AG45" s="143">
        <f t="shared" si="28"/>
        <v>81374258.473333344</v>
      </c>
      <c r="AH45" s="143"/>
      <c r="AI45" s="143">
        <f t="shared" ref="AI45:AQ45" si="29">IF(MIN(M45:M47)/AVERAGE(M45:M47)&lt;0.97,(3*AVERAGE(M45:M47)-MIN(M45:M47))/2,AVERAGE(M45:M47))</f>
        <v>39.079026666666671</v>
      </c>
      <c r="AJ45" s="143">
        <f t="shared" si="29"/>
        <v>41.785919999999997</v>
      </c>
      <c r="AK45" s="143">
        <f t="shared" si="29"/>
        <v>35.901256666666669</v>
      </c>
      <c r="AL45" s="143">
        <f t="shared" si="29"/>
        <v>31.76684333333333</v>
      </c>
      <c r="AM45" s="143">
        <f t="shared" si="29"/>
        <v>40.735526666666665</v>
      </c>
      <c r="AN45" s="143">
        <f t="shared" si="29"/>
        <v>41.098966666666662</v>
      </c>
      <c r="AO45" s="143">
        <f t="shared" si="29"/>
        <v>41.313899999999997</v>
      </c>
      <c r="AP45" s="143">
        <f t="shared" si="29"/>
        <v>36.616199999999999</v>
      </c>
      <c r="AQ45" s="143">
        <f t="shared" si="29"/>
        <v>41.010849999999998</v>
      </c>
      <c r="AR45" s="143"/>
      <c r="AS45" s="123">
        <v>37</v>
      </c>
      <c r="AT45" s="123" t="s">
        <v>158</v>
      </c>
      <c r="AU45" s="125">
        <v>125628946.49769999</v>
      </c>
      <c r="AV45" s="125">
        <v>67320705.499066666</v>
      </c>
      <c r="AW45" s="125">
        <v>58308240.998633333</v>
      </c>
      <c r="AX45" s="125">
        <v>18141468.441433333</v>
      </c>
      <c r="AY45" s="125">
        <v>30560809.097633332</v>
      </c>
      <c r="AZ45" s="125">
        <v>34902579.887599997</v>
      </c>
      <c r="BA45" s="125">
        <v>26306597.019733328</v>
      </c>
      <c r="BB45" s="125">
        <v>15717492.051299999</v>
      </c>
      <c r="BC45" s="125">
        <v>91769986.004966661</v>
      </c>
      <c r="BD45" s="123"/>
      <c r="BE45" s="130">
        <v>39.203499999999998</v>
      </c>
      <c r="BF45" s="130">
        <v>42.076243333333331</v>
      </c>
      <c r="BG45" s="130">
        <v>35.886649999999996</v>
      </c>
      <c r="BH45" s="130">
        <v>31.296176666666668</v>
      </c>
      <c r="BI45" s="130">
        <v>40.655200000000001</v>
      </c>
      <c r="BJ45" s="130">
        <v>41.240226666666665</v>
      </c>
      <c r="BK45" s="130">
        <v>41.643419999999999</v>
      </c>
      <c r="BL45" s="130">
        <v>36.900240000000004</v>
      </c>
      <c r="BM45" s="130">
        <v>41.161026666666665</v>
      </c>
      <c r="BN45" s="144"/>
      <c r="BO45" s="123">
        <v>199801</v>
      </c>
      <c r="BP45" s="125">
        <v>125736058.25</v>
      </c>
      <c r="BQ45" s="125">
        <v>68117896.591000006</v>
      </c>
      <c r="BR45" s="125">
        <v>57634423.321000002</v>
      </c>
      <c r="BS45" s="125">
        <v>18968604.664999999</v>
      </c>
      <c r="BT45" s="125">
        <v>30564561.708999999</v>
      </c>
      <c r="BU45" s="125">
        <v>34697149.666000001</v>
      </c>
      <c r="BV45" s="125">
        <v>25947453.877999999</v>
      </c>
      <c r="BW45" s="125">
        <v>15621787.442</v>
      </c>
      <c r="BX45" s="125">
        <v>91183058.483999997</v>
      </c>
      <c r="BY45" s="125"/>
      <c r="BZ45" s="130">
        <v>39.588869721000002</v>
      </c>
      <c r="CA45" s="130">
        <v>42.515305343000001</v>
      </c>
      <c r="CB45" s="130">
        <v>36.056099111999998</v>
      </c>
      <c r="CC45" s="130">
        <v>32.652385858999999</v>
      </c>
      <c r="CD45" s="130">
        <v>41.057213333999997</v>
      </c>
      <c r="CE45" s="130">
        <v>41.504416415999998</v>
      </c>
      <c r="CF45" s="130">
        <v>41.770566793999997</v>
      </c>
      <c r="CG45" s="130">
        <v>37.056940169999997</v>
      </c>
      <c r="CH45" s="143">
        <v>41.396006878999998</v>
      </c>
      <c r="CJ45" s="127" t="s">
        <v>158</v>
      </c>
      <c r="CK45" s="125">
        <f t="shared" si="4"/>
        <v>64710729580.787132</v>
      </c>
      <c r="CL45" s="125">
        <f t="shared" si="4"/>
        <v>37648691247.560432</v>
      </c>
      <c r="CM45" s="125">
        <f t="shared" si="4"/>
        <v>27014942233.824223</v>
      </c>
      <c r="CN45" s="125">
        <f t="shared" si="4"/>
        <v>8051812583.4692955</v>
      </c>
      <c r="CO45" s="125">
        <f t="shared" si="4"/>
        <v>16313644497.106064</v>
      </c>
      <c r="CP45" s="125">
        <f t="shared" si="4"/>
        <v>18721104326.41721</v>
      </c>
      <c r="CQ45" s="125">
        <f t="shared" si="4"/>
        <v>14089918119.488031</v>
      </c>
      <c r="CR45" s="125">
        <f t="shared" si="4"/>
        <v>7525643353.6264668</v>
      </c>
      <c r="CS45" s="125">
        <f t="shared" si="4"/>
        <v>49069988711.275002</v>
      </c>
      <c r="CT45" s="125"/>
      <c r="CU45" s="127" t="s">
        <v>158</v>
      </c>
      <c r="CV45" s="125">
        <v>172248085.20796666</v>
      </c>
      <c r="CW45" s="125">
        <v>84750564.24346666</v>
      </c>
      <c r="CX45" s="125">
        <v>87497520.96450001</v>
      </c>
      <c r="CY45" s="125">
        <v>32977537.997766662</v>
      </c>
      <c r="CZ45" s="125">
        <v>39050570.572099999</v>
      </c>
      <c r="DA45" s="125">
        <v>44162380.558733337</v>
      </c>
      <c r="DB45" s="125">
        <v>34024582.084233336</v>
      </c>
      <c r="DC45" s="125">
        <v>54179885.286733337</v>
      </c>
      <c r="DD45" s="125">
        <v>117237533.21506667</v>
      </c>
      <c r="DF45" s="127" t="s">
        <v>158</v>
      </c>
      <c r="DG45" s="127">
        <f t="shared" si="5"/>
        <v>1502.7332118707161</v>
      </c>
      <c r="DH45" s="127">
        <f t="shared" si="5"/>
        <v>1776.9175501607465</v>
      </c>
      <c r="DI45" s="127">
        <f t="shared" si="5"/>
        <v>1235.003777754338</v>
      </c>
      <c r="DJ45" s="127">
        <f t="shared" si="5"/>
        <v>976.64205059996755</v>
      </c>
      <c r="DK45" s="127">
        <f t="shared" si="5"/>
        <v>1671.0275172021668</v>
      </c>
      <c r="DL45" s="127">
        <f t="shared" si="5"/>
        <v>1695.6607945098663</v>
      </c>
      <c r="DM45" s="127">
        <f t="shared" si="5"/>
        <v>1656.4398157315989</v>
      </c>
      <c r="DN45" s="127">
        <f t="shared" si="5"/>
        <v>555.60422941458091</v>
      </c>
      <c r="DO45" s="127">
        <f t="shared" si="5"/>
        <v>1674.2074782913915</v>
      </c>
    </row>
    <row r="46" spans="1:119" s="127" customFormat="1" x14ac:dyDescent="0.25">
      <c r="A46" s="127">
        <v>1992</v>
      </c>
      <c r="B46" s="127" t="s">
        <v>632</v>
      </c>
      <c r="C46" s="125">
        <v>111530670.23</v>
      </c>
      <c r="D46" s="125">
        <v>60129942.560000002</v>
      </c>
      <c r="E46" s="125">
        <v>51400727.670000002</v>
      </c>
      <c r="F46" s="125">
        <v>16969513.789999999</v>
      </c>
      <c r="G46" s="125">
        <v>31367467.32</v>
      </c>
      <c r="H46" s="125">
        <v>30357446.920000002</v>
      </c>
      <c r="I46" s="125">
        <v>19486858.079999998</v>
      </c>
      <c r="J46" s="125">
        <v>13349384.119999999</v>
      </c>
      <c r="K46" s="125">
        <v>81211772.319999993</v>
      </c>
      <c r="M46" s="130">
        <v>38.975490000000001</v>
      </c>
      <c r="N46" s="130">
        <v>41.70731</v>
      </c>
      <c r="O46" s="130">
        <v>35.779730000000001</v>
      </c>
      <c r="P46" s="130">
        <v>31.615490000000001</v>
      </c>
      <c r="Q46" s="130">
        <v>40.648620000000001</v>
      </c>
      <c r="R46" s="130">
        <v>40.961550000000003</v>
      </c>
      <c r="S46" s="130">
        <v>41.257440000000003</v>
      </c>
      <c r="T46" s="130">
        <v>36.552439999999997</v>
      </c>
      <c r="U46" s="130">
        <v>40.911679999999997</v>
      </c>
      <c r="V46" s="142"/>
      <c r="W46" s="128"/>
      <c r="X46" s="123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  <c r="AI46" s="128"/>
      <c r="AJ46" s="128"/>
      <c r="AK46" s="128"/>
      <c r="AL46" s="128"/>
      <c r="AR46" s="145"/>
      <c r="AS46" s="123">
        <v>38</v>
      </c>
      <c r="AT46" s="123" t="s">
        <v>159</v>
      </c>
      <c r="AU46" s="125">
        <v>126250144.69093335</v>
      </c>
      <c r="AV46" s="125">
        <v>68881880.67096667</v>
      </c>
      <c r="AW46" s="125">
        <v>57368264.019966662</v>
      </c>
      <c r="AX46" s="125">
        <v>19095978.6054</v>
      </c>
      <c r="AY46" s="125">
        <v>30446245.794566665</v>
      </c>
      <c r="AZ46" s="125">
        <v>34762820.261266671</v>
      </c>
      <c r="BA46" s="125">
        <v>26211742.887366667</v>
      </c>
      <c r="BB46" s="125">
        <v>15733357.142333334</v>
      </c>
      <c r="BC46" s="125">
        <v>91420808.943199992</v>
      </c>
      <c r="BD46" s="123"/>
      <c r="BE46" s="130">
        <v>39.629150000000003</v>
      </c>
      <c r="BF46" s="130">
        <v>42.624783333333333</v>
      </c>
      <c r="BG46" s="130">
        <v>36.032263333333333</v>
      </c>
      <c r="BH46" s="130">
        <v>32.428463333333333</v>
      </c>
      <c r="BI46" s="130">
        <v>41.214263333333335</v>
      </c>
      <c r="BJ46" s="130">
        <v>41.690126666666664</v>
      </c>
      <c r="BK46" s="130">
        <v>41.677736666666668</v>
      </c>
      <c r="BL46" s="130">
        <v>37.292263333333331</v>
      </c>
      <c r="BM46" s="130">
        <v>41.528079999999996</v>
      </c>
      <c r="BN46" s="144"/>
      <c r="BO46" s="123">
        <v>199802</v>
      </c>
      <c r="BP46" s="125">
        <v>125773867.7</v>
      </c>
      <c r="BQ46" s="125">
        <v>68376711.691</v>
      </c>
      <c r="BR46" s="125">
        <v>57445007.232000001</v>
      </c>
      <c r="BS46" s="125">
        <v>18951533.333999999</v>
      </c>
      <c r="BT46" s="125">
        <v>30379119.366999999</v>
      </c>
      <c r="BU46" s="125">
        <v>34727053.822999999</v>
      </c>
      <c r="BV46" s="125">
        <v>26102381.774</v>
      </c>
      <c r="BW46" s="125">
        <v>15708618.408</v>
      </c>
      <c r="BX46" s="125">
        <v>91180408.763999999</v>
      </c>
      <c r="BY46" s="125"/>
      <c r="BZ46" s="130">
        <v>39.477864724</v>
      </c>
      <c r="CA46" s="130">
        <v>42.433848058999999</v>
      </c>
      <c r="CB46" s="130">
        <v>35.978274468999999</v>
      </c>
      <c r="CC46" s="130">
        <v>32.096505348000001</v>
      </c>
      <c r="CD46" s="130">
        <v>41.061286060999997</v>
      </c>
      <c r="CE46" s="130">
        <v>41.576689432999999</v>
      </c>
      <c r="CF46" s="130">
        <v>41.553806811000001</v>
      </c>
      <c r="CG46" s="130">
        <v>37.061862533999999</v>
      </c>
      <c r="CH46" s="143">
        <v>41.410409811999997</v>
      </c>
      <c r="CJ46" s="127" t="s">
        <v>159</v>
      </c>
      <c r="CK46" s="125">
        <f t="shared" si="4"/>
        <v>64548688553.373352</v>
      </c>
      <c r="CL46" s="125">
        <f t="shared" si="4"/>
        <v>37719330930.709259</v>
      </c>
      <c r="CM46" s="125">
        <f t="shared" si="4"/>
        <v>26868039081.86562</v>
      </c>
      <c r="CN46" s="125">
        <f t="shared" si="4"/>
        <v>7907613883.0979071</v>
      </c>
      <c r="CO46" s="125">
        <f t="shared" si="4"/>
        <v>16216274237.925476</v>
      </c>
      <c r="CP46" s="125">
        <f t="shared" si="4"/>
        <v>18769867112.3853</v>
      </c>
      <c r="CQ46" s="125">
        <f t="shared" si="4"/>
        <v>14100493284.068924</v>
      </c>
      <c r="CR46" s="125">
        <f t="shared" si="4"/>
        <v>7568478528.4726524</v>
      </c>
      <c r="CS46" s="125">
        <f t="shared" si="4"/>
        <v>49085635218.657913</v>
      </c>
      <c r="CT46" s="125"/>
      <c r="CU46" s="127" t="s">
        <v>159</v>
      </c>
      <c r="CV46" s="125">
        <v>172730301.28956667</v>
      </c>
      <c r="CW46" s="125">
        <v>85041710.162400007</v>
      </c>
      <c r="CX46" s="125">
        <v>87688591.127166674</v>
      </c>
      <c r="CY46" s="125">
        <v>33160969.746233333</v>
      </c>
      <c r="CZ46" s="125">
        <v>38865294.525633335</v>
      </c>
      <c r="DA46" s="125">
        <v>44270776.157699995</v>
      </c>
      <c r="DB46" s="125">
        <v>34285298.92893333</v>
      </c>
      <c r="DC46" s="125">
        <v>54322829.57773333</v>
      </c>
      <c r="DD46" s="125">
        <v>117421369.61226666</v>
      </c>
      <c r="DF46" s="127" t="s">
        <v>159</v>
      </c>
      <c r="DG46" s="127">
        <f t="shared" si="5"/>
        <v>1494.7855256771268</v>
      </c>
      <c r="DH46" s="127">
        <f t="shared" si="5"/>
        <v>1774.1567453748751</v>
      </c>
      <c r="DI46" s="127">
        <f t="shared" si="5"/>
        <v>1225.6116211469919</v>
      </c>
      <c r="DJ46" s="127">
        <f t="shared" si="5"/>
        <v>953.84591507564244</v>
      </c>
      <c r="DK46" s="127">
        <f t="shared" si="5"/>
        <v>1668.9722217059382</v>
      </c>
      <c r="DL46" s="127">
        <f t="shared" si="5"/>
        <v>1695.9148893639324</v>
      </c>
      <c r="DM46" s="127">
        <f t="shared" si="5"/>
        <v>1645.0774792188884</v>
      </c>
      <c r="DN46" s="127">
        <f t="shared" si="5"/>
        <v>557.29634021677953</v>
      </c>
      <c r="DO46" s="127">
        <f t="shared" si="5"/>
        <v>1672.1193214060445</v>
      </c>
    </row>
    <row r="47" spans="1:119" s="127" customFormat="1" x14ac:dyDescent="0.25">
      <c r="A47" s="127">
        <v>1992</v>
      </c>
      <c r="B47" s="127" t="s">
        <v>622</v>
      </c>
      <c r="C47" s="125">
        <v>112458635.52</v>
      </c>
      <c r="D47" s="125">
        <v>60887660.380000003</v>
      </c>
      <c r="E47" s="125">
        <v>51570975.140000001</v>
      </c>
      <c r="F47" s="125">
        <v>17059251.670000002</v>
      </c>
      <c r="G47" s="125">
        <v>31298081.109999999</v>
      </c>
      <c r="H47" s="125">
        <v>30684086.300000001</v>
      </c>
      <c r="I47" s="125">
        <v>19774187.82</v>
      </c>
      <c r="J47" s="125">
        <v>13643028.619999999</v>
      </c>
      <c r="K47" s="125">
        <v>81756355.230000004</v>
      </c>
      <c r="M47" s="130">
        <v>39.246810000000004</v>
      </c>
      <c r="N47" s="130">
        <v>41.979439999999997</v>
      </c>
      <c r="O47" s="130">
        <v>36.020510000000002</v>
      </c>
      <c r="P47" s="130">
        <v>31.989339999999999</v>
      </c>
      <c r="Q47" s="130">
        <v>40.946399999999997</v>
      </c>
      <c r="R47" s="130">
        <v>41.272269999999999</v>
      </c>
      <c r="S47" s="130">
        <v>41.54318</v>
      </c>
      <c r="T47" s="130">
        <v>36.538820000000001</v>
      </c>
      <c r="U47" s="130">
        <v>41.213039999999999</v>
      </c>
      <c r="V47" s="142"/>
      <c r="W47" s="128"/>
      <c r="X47" s="123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  <c r="AI47" s="128"/>
      <c r="AJ47" s="128"/>
      <c r="AK47" s="128"/>
      <c r="AL47" s="128"/>
      <c r="AR47" s="145"/>
      <c r="AS47" s="123">
        <v>39</v>
      </c>
      <c r="AT47" s="123" t="s">
        <v>160</v>
      </c>
      <c r="AU47" s="125">
        <v>124442916.86566667</v>
      </c>
      <c r="AV47" s="125">
        <v>68434817.659299985</v>
      </c>
      <c r="AW47" s="125">
        <v>56008099.206366666</v>
      </c>
      <c r="AX47" s="125">
        <v>19887668.029066667</v>
      </c>
      <c r="AY47" s="125">
        <v>29657287.51853333</v>
      </c>
      <c r="AZ47" s="125">
        <v>34081982.961733334</v>
      </c>
      <c r="BA47" s="125">
        <v>25461374.9399</v>
      </c>
      <c r="BB47" s="125">
        <v>15354603.416433334</v>
      </c>
      <c r="BC47" s="125">
        <v>89200645.420166671</v>
      </c>
      <c r="BD47" s="123"/>
      <c r="BE47" s="130">
        <v>39.912370000000003</v>
      </c>
      <c r="BF47" s="130">
        <v>42.772835000000001</v>
      </c>
      <c r="BG47" s="130">
        <v>36.338279999999997</v>
      </c>
      <c r="BH47" s="130">
        <v>34.78296499999999</v>
      </c>
      <c r="BI47" s="130">
        <v>41.206870000000002</v>
      </c>
      <c r="BJ47" s="130">
        <v>41.810770000000005</v>
      </c>
      <c r="BK47" s="130">
        <v>41.675139999999999</v>
      </c>
      <c r="BL47" s="130">
        <v>37.214739999999992</v>
      </c>
      <c r="BM47" s="130">
        <v>41.569935000000008</v>
      </c>
      <c r="BN47" s="144"/>
      <c r="BO47" s="123">
        <v>199803</v>
      </c>
      <c r="BP47" s="125">
        <v>126705131.83</v>
      </c>
      <c r="BQ47" s="125">
        <v>68607923.358999997</v>
      </c>
      <c r="BR47" s="125">
        <v>58013031.506999999</v>
      </c>
      <c r="BS47" s="125">
        <v>19110016.629999999</v>
      </c>
      <c r="BT47" s="125">
        <v>30200939.204</v>
      </c>
      <c r="BU47" s="125">
        <v>34951872.787</v>
      </c>
      <c r="BV47" s="125">
        <v>26495015.835999999</v>
      </c>
      <c r="BW47" s="125">
        <v>15801263.290999999</v>
      </c>
      <c r="BX47" s="125">
        <v>91649675.310000002</v>
      </c>
      <c r="BY47" s="125"/>
      <c r="BZ47" s="130">
        <v>39.560575737000001</v>
      </c>
      <c r="CA47" s="130">
        <v>42.440686818000003</v>
      </c>
      <c r="CB47" s="130">
        <v>36.121917775</v>
      </c>
      <c r="CC47" s="130">
        <v>32.810258222000002</v>
      </c>
      <c r="CD47" s="130">
        <v>40.966961419999997</v>
      </c>
      <c r="CE47" s="130">
        <v>41.611487077</v>
      </c>
      <c r="CF47" s="130">
        <v>41.626601182999998</v>
      </c>
      <c r="CG47" s="130">
        <v>37.111381493000003</v>
      </c>
      <c r="CH47" s="143">
        <v>41.415925209999997</v>
      </c>
      <c r="CJ47" s="127" t="s">
        <v>160</v>
      </c>
      <c r="CK47" s="125">
        <f t="shared" si="4"/>
        <v>65162863532.354698</v>
      </c>
      <c r="CL47" s="125">
        <f t="shared" si="4"/>
        <v>37852976050.664658</v>
      </c>
      <c r="CM47" s="125">
        <f t="shared" si="4"/>
        <v>27242045401.666397</v>
      </c>
      <c r="CN47" s="125">
        <f t="shared" si="4"/>
        <v>8151059543.3411856</v>
      </c>
      <c r="CO47" s="125">
        <f t="shared" si="4"/>
        <v>16084129245.834433</v>
      </c>
      <c r="CP47" s="125">
        <f t="shared" si="4"/>
        <v>18907192236.311581</v>
      </c>
      <c r="CQ47" s="125">
        <f t="shared" si="4"/>
        <v>14337666948.051739</v>
      </c>
      <c r="CR47" s="125">
        <f t="shared" si="4"/>
        <v>7623287230.8272905</v>
      </c>
      <c r="CS47" s="125">
        <f t="shared" si="4"/>
        <v>49344829276.07666</v>
      </c>
      <c r="CT47" s="125"/>
      <c r="CU47" s="127" t="s">
        <v>160</v>
      </c>
      <c r="CV47" s="125">
        <v>173171543.13339999</v>
      </c>
      <c r="CW47" s="125">
        <v>85235921.937800005</v>
      </c>
      <c r="CX47" s="125">
        <v>87935621.195599988</v>
      </c>
      <c r="CY47" s="125">
        <v>33336518.404799998</v>
      </c>
      <c r="CZ47" s="125">
        <v>38674774.6237</v>
      </c>
      <c r="DA47" s="125">
        <v>44350019.434266664</v>
      </c>
      <c r="DB47" s="125">
        <v>34404165.581100002</v>
      </c>
      <c r="DC47" s="125">
        <v>54717121.804366671</v>
      </c>
      <c r="DD47" s="125">
        <v>117428959.63906665</v>
      </c>
      <c r="DF47" s="127" t="s">
        <v>160</v>
      </c>
      <c r="DG47" s="127">
        <f t="shared" si="5"/>
        <v>1505.1633161727386</v>
      </c>
      <c r="DH47" s="127">
        <f t="shared" si="5"/>
        <v>1776.386067756149</v>
      </c>
      <c r="DI47" s="127">
        <f t="shared" si="5"/>
        <v>1239.1813479577488</v>
      </c>
      <c r="DJ47" s="127">
        <f t="shared" si="5"/>
        <v>978.03369198476901</v>
      </c>
      <c r="DK47" s="127">
        <f t="shared" si="5"/>
        <v>1663.5266167501375</v>
      </c>
      <c r="DL47" s="127">
        <f t="shared" si="5"/>
        <v>1705.2702548944635</v>
      </c>
      <c r="DM47" s="127">
        <f t="shared" si="5"/>
        <v>1666.9687179889827</v>
      </c>
      <c r="DN47" s="127">
        <f t="shared" si="5"/>
        <v>557.28715103716718</v>
      </c>
      <c r="DO47" s="127">
        <f t="shared" si="5"/>
        <v>1680.8402093570269</v>
      </c>
    </row>
    <row r="48" spans="1:119" s="127" customFormat="1" x14ac:dyDescent="0.25">
      <c r="A48" s="127">
        <v>1992</v>
      </c>
      <c r="B48" s="127" t="s">
        <v>631</v>
      </c>
      <c r="C48" s="125">
        <v>112342734.81</v>
      </c>
      <c r="D48" s="125">
        <v>61477373.560000002</v>
      </c>
      <c r="E48" s="125">
        <v>50865361.25</v>
      </c>
      <c r="F48" s="125">
        <v>17275958.780000001</v>
      </c>
      <c r="G48" s="125">
        <v>31357517.829999998</v>
      </c>
      <c r="H48" s="125">
        <v>30382755.16</v>
      </c>
      <c r="I48" s="125">
        <v>19782279.289999999</v>
      </c>
      <c r="J48" s="125">
        <v>13544223.75</v>
      </c>
      <c r="K48" s="125">
        <v>81522552.280000001</v>
      </c>
      <c r="M48" s="130">
        <v>38.391030000000001</v>
      </c>
      <c r="N48" s="130">
        <v>41.173079999999999</v>
      </c>
      <c r="O48" s="130">
        <v>35.028559999999999</v>
      </c>
      <c r="P48" s="130">
        <v>31.58371</v>
      </c>
      <c r="Q48" s="130">
        <v>39.924709999999997</v>
      </c>
      <c r="R48" s="130">
        <v>40.274410000000003</v>
      </c>
      <c r="S48" s="130">
        <v>40.593870000000003</v>
      </c>
      <c r="T48" s="130">
        <v>36.0809</v>
      </c>
      <c r="U48" s="130">
        <v>40.217419999999997</v>
      </c>
      <c r="V48" s="142"/>
      <c r="W48" s="127">
        <v>14</v>
      </c>
      <c r="X48" s="123" t="s">
        <v>135</v>
      </c>
      <c r="Y48" s="143">
        <f t="shared" ref="Y48:AG48" si="30">AVERAGE(C48:C50)</f>
        <v>112943041.83333333</v>
      </c>
      <c r="Z48" s="143">
        <f t="shared" si="30"/>
        <v>62032175.716666669</v>
      </c>
      <c r="AA48" s="143">
        <f t="shared" si="30"/>
        <v>50910866.116666667</v>
      </c>
      <c r="AB48" s="143">
        <f t="shared" si="30"/>
        <v>17854967.349999998</v>
      </c>
      <c r="AC48" s="143">
        <f t="shared" si="30"/>
        <v>31382930.84</v>
      </c>
      <c r="AD48" s="143">
        <f t="shared" si="30"/>
        <v>30410445.403333336</v>
      </c>
      <c r="AE48" s="143">
        <f t="shared" si="30"/>
        <v>19816276.233333334</v>
      </c>
      <c r="AF48" s="143">
        <f t="shared" si="30"/>
        <v>13478422.006666666</v>
      </c>
      <c r="AG48" s="143">
        <f t="shared" si="30"/>
        <v>81609652.476666674</v>
      </c>
      <c r="AH48" s="143"/>
      <c r="AI48" s="143">
        <f t="shared" ref="AI48:AQ48" si="31">IF(MIN(M48:M50)/AVERAGE(M48:M50)&lt;0.97,(3*AVERAGE(M48:M50)-MIN(M48:M50))/2,AVERAGE(M48:M50))</f>
        <v>39.255713333333333</v>
      </c>
      <c r="AJ48" s="143">
        <f t="shared" si="31"/>
        <v>42.113280000000003</v>
      </c>
      <c r="AK48" s="143">
        <f t="shared" si="31"/>
        <v>35.773350000000001</v>
      </c>
      <c r="AL48" s="143">
        <f t="shared" si="31"/>
        <v>33.210865000000005</v>
      </c>
      <c r="AM48" s="143">
        <f t="shared" si="31"/>
        <v>40.708953333333334</v>
      </c>
      <c r="AN48" s="143">
        <f t="shared" si="31"/>
        <v>41.232133333333337</v>
      </c>
      <c r="AO48" s="143">
        <f t="shared" si="31"/>
        <v>41.508586666666666</v>
      </c>
      <c r="AP48" s="143">
        <f t="shared" si="31"/>
        <v>36.794923333333337</v>
      </c>
      <c r="AQ48" s="143">
        <f t="shared" si="31"/>
        <v>41.098080000000003</v>
      </c>
      <c r="AR48" s="143"/>
      <c r="AS48" s="123">
        <v>40</v>
      </c>
      <c r="AT48" s="123" t="s">
        <v>161</v>
      </c>
      <c r="AU48" s="125">
        <v>129201766.81963332</v>
      </c>
      <c r="AV48" s="125">
        <v>69533465.159966663</v>
      </c>
      <c r="AW48" s="125">
        <v>59668301.659666665</v>
      </c>
      <c r="AX48" s="125">
        <v>19163788.453500003</v>
      </c>
      <c r="AY48" s="125">
        <v>30550242.272133332</v>
      </c>
      <c r="AZ48" s="125">
        <v>35699388.90343333</v>
      </c>
      <c r="BA48" s="125">
        <v>27378373.726733338</v>
      </c>
      <c r="BB48" s="125">
        <v>16409973.463833332</v>
      </c>
      <c r="BC48" s="125">
        <v>93628004.9023</v>
      </c>
      <c r="BD48" s="123"/>
      <c r="BE48" s="130">
        <v>39.423743333333334</v>
      </c>
      <c r="BF48" s="130">
        <v>42.39949</v>
      </c>
      <c r="BG48" s="130">
        <v>35.955046666666668</v>
      </c>
      <c r="BH48" s="130">
        <v>31.777286666666669</v>
      </c>
      <c r="BI48" s="130">
        <v>41.04978666666667</v>
      </c>
      <c r="BJ48" s="130">
        <v>41.594450000000002</v>
      </c>
      <c r="BK48" s="130">
        <v>41.534373333333328</v>
      </c>
      <c r="BL48" s="130">
        <v>37.08215666666667</v>
      </c>
      <c r="BM48" s="130">
        <v>41.399346666666666</v>
      </c>
      <c r="BN48" s="144"/>
      <c r="BO48" s="123">
        <v>199804</v>
      </c>
      <c r="BP48" s="125">
        <v>127388694.36</v>
      </c>
      <c r="BQ48" s="125">
        <v>69077395.061000004</v>
      </c>
      <c r="BR48" s="125">
        <v>58295572.412</v>
      </c>
      <c r="BS48" s="125">
        <v>19258065.006000001</v>
      </c>
      <c r="BT48" s="125">
        <v>30082944.539999999</v>
      </c>
      <c r="BU48" s="125">
        <v>35100151.814999998</v>
      </c>
      <c r="BV48" s="125">
        <v>26828452.004000001</v>
      </c>
      <c r="BW48" s="125">
        <v>16094605.333000001</v>
      </c>
      <c r="BX48" s="125">
        <v>92077443.327000007</v>
      </c>
      <c r="BY48" s="125"/>
      <c r="BZ48" s="130">
        <v>39.564016354000003</v>
      </c>
      <c r="CA48" s="130">
        <v>42.510578916</v>
      </c>
      <c r="CB48" s="130">
        <v>36.077412094000003</v>
      </c>
      <c r="CC48" s="130">
        <v>32.736659815000003</v>
      </c>
      <c r="CD48" s="130">
        <v>41.074464380000002</v>
      </c>
      <c r="CE48" s="130">
        <v>41.641457535999997</v>
      </c>
      <c r="CF48" s="130">
        <v>41.598880805</v>
      </c>
      <c r="CG48" s="130">
        <v>37.258681666000001</v>
      </c>
      <c r="CH48" s="143">
        <v>41.449628466</v>
      </c>
      <c r="CJ48" s="127" t="s">
        <v>161</v>
      </c>
      <c r="CK48" s="125">
        <f t="shared" si="4"/>
        <v>65520109030.65873</v>
      </c>
      <c r="CL48" s="125">
        <f t="shared" si="4"/>
        <v>38174760702.680542</v>
      </c>
      <c r="CM48" s="125">
        <f t="shared" si="4"/>
        <v>27340994059.123444</v>
      </c>
      <c r="CN48" s="125">
        <f t="shared" si="4"/>
        <v>8195781396.3555145</v>
      </c>
      <c r="CO48" s="125">
        <f t="shared" si="4"/>
        <v>16063330841.398693</v>
      </c>
      <c r="CP48" s="125">
        <f t="shared" si="4"/>
        <v>19001079257.049183</v>
      </c>
      <c r="CQ48" s="125">
        <f t="shared" si="4"/>
        <v>14508436502.261774</v>
      </c>
      <c r="CR48" s="125">
        <f t="shared" si="4"/>
        <v>7795629096.3479881</v>
      </c>
      <c r="CS48" s="125">
        <f t="shared" si="4"/>
        <v>49615485608.043175</v>
      </c>
      <c r="CT48" s="125"/>
      <c r="CU48" s="127" t="s">
        <v>161</v>
      </c>
      <c r="CV48" s="125">
        <v>173808925.14413333</v>
      </c>
      <c r="CW48" s="125">
        <v>85559394.708100006</v>
      </c>
      <c r="CX48" s="125">
        <v>88249530.436033353</v>
      </c>
      <c r="CY48" s="125">
        <v>33479975.902033333</v>
      </c>
      <c r="CZ48" s="125">
        <v>38591242.454166673</v>
      </c>
      <c r="DA48" s="125">
        <v>44333493.698799998</v>
      </c>
      <c r="DB48" s="125">
        <v>34809481.94743333</v>
      </c>
      <c r="DC48" s="125">
        <v>54883327.359566666</v>
      </c>
      <c r="DD48" s="125">
        <v>117734218.10040002</v>
      </c>
      <c r="DF48" s="127" t="s">
        <v>161</v>
      </c>
      <c r="DG48" s="127">
        <f t="shared" si="5"/>
        <v>1507.8652371004612</v>
      </c>
      <c r="DH48" s="127">
        <f t="shared" si="5"/>
        <v>1784.7139210332209</v>
      </c>
      <c r="DI48" s="127">
        <f t="shared" si="5"/>
        <v>1239.2584492646677</v>
      </c>
      <c r="DJ48" s="127">
        <f t="shared" si="5"/>
        <v>979.1860568045106</v>
      </c>
      <c r="DK48" s="127">
        <f t="shared" si="5"/>
        <v>1664.9716173794084</v>
      </c>
      <c r="DL48" s="127">
        <f t="shared" si="5"/>
        <v>1714.3768895040632</v>
      </c>
      <c r="DM48" s="127">
        <f t="shared" si="5"/>
        <v>1667.182122867709</v>
      </c>
      <c r="DN48" s="127">
        <f t="shared" si="5"/>
        <v>568.16009315726285</v>
      </c>
      <c r="DO48" s="127">
        <f t="shared" si="5"/>
        <v>1685.6776698761496</v>
      </c>
    </row>
    <row r="49" spans="1:119" s="127" customFormat="1" x14ac:dyDescent="0.25">
      <c r="A49" s="127">
        <v>1992</v>
      </c>
      <c r="B49" s="127" t="s">
        <v>630</v>
      </c>
      <c r="C49" s="125">
        <v>113975259.56</v>
      </c>
      <c r="D49" s="125">
        <v>62285782.240000002</v>
      </c>
      <c r="E49" s="125">
        <v>51689477.32</v>
      </c>
      <c r="F49" s="125">
        <v>17484491.710000001</v>
      </c>
      <c r="G49" s="125">
        <v>31806234.27</v>
      </c>
      <c r="H49" s="125">
        <v>30981331.379999999</v>
      </c>
      <c r="I49" s="125">
        <v>20057800.469999999</v>
      </c>
      <c r="J49" s="125">
        <v>13645401.73</v>
      </c>
      <c r="K49" s="125">
        <v>82845366.120000005</v>
      </c>
      <c r="M49" s="130">
        <v>39.621279999999999</v>
      </c>
      <c r="N49" s="130">
        <v>42.542189999999998</v>
      </c>
      <c r="O49" s="130">
        <v>36.101590000000002</v>
      </c>
      <c r="P49" s="130">
        <v>32.469270000000002</v>
      </c>
      <c r="Q49" s="130">
        <v>41.088549999999998</v>
      </c>
      <c r="R49" s="130">
        <v>41.69267</v>
      </c>
      <c r="S49" s="130">
        <v>41.936059999999998</v>
      </c>
      <c r="T49" s="130">
        <v>37.259880000000003</v>
      </c>
      <c r="U49" s="130">
        <v>41.519660000000002</v>
      </c>
      <c r="V49" s="142"/>
      <c r="W49" s="128"/>
      <c r="X49" s="123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  <c r="AI49" s="128"/>
      <c r="AJ49" s="128"/>
      <c r="AK49" s="128"/>
      <c r="AL49" s="128"/>
      <c r="AR49" s="145"/>
      <c r="AS49" s="123">
        <v>41</v>
      </c>
      <c r="AT49" s="123" t="s">
        <v>162</v>
      </c>
      <c r="AU49" s="125">
        <v>127637555.6461</v>
      </c>
      <c r="AV49" s="125">
        <v>68229614.359233335</v>
      </c>
      <c r="AW49" s="125">
        <v>59407941.286866665</v>
      </c>
      <c r="AX49" s="125">
        <v>18547211.699099999</v>
      </c>
      <c r="AY49" s="125">
        <v>29943425.657866668</v>
      </c>
      <c r="AZ49" s="125">
        <v>35569041.471366666</v>
      </c>
      <c r="BA49" s="125">
        <v>27342556.252633333</v>
      </c>
      <c r="BB49" s="125">
        <v>16235320.565133333</v>
      </c>
      <c r="BC49" s="125">
        <v>92855023.381866649</v>
      </c>
      <c r="BD49" s="123"/>
      <c r="BE49" s="130">
        <v>39.231553333333331</v>
      </c>
      <c r="BF49" s="130">
        <v>42.168886666666673</v>
      </c>
      <c r="BG49" s="130">
        <v>35.857900000000001</v>
      </c>
      <c r="BH49" s="130">
        <v>31.356189999999998</v>
      </c>
      <c r="BI49" s="130">
        <v>40.631540000000001</v>
      </c>
      <c r="BJ49" s="130">
        <v>41.333973333333333</v>
      </c>
      <c r="BK49" s="130">
        <v>41.513646666666666</v>
      </c>
      <c r="BL49" s="130">
        <v>37.196836666666663</v>
      </c>
      <c r="BM49" s="130">
        <v>41.160529999999994</v>
      </c>
      <c r="BN49" s="144"/>
      <c r="BO49" s="123">
        <v>199901</v>
      </c>
      <c r="BP49" s="125">
        <v>127634209.87</v>
      </c>
      <c r="BQ49" s="125">
        <v>69011526.672999993</v>
      </c>
      <c r="BR49" s="125">
        <v>58681631.355999999</v>
      </c>
      <c r="BS49" s="125">
        <v>19363775.77</v>
      </c>
      <c r="BT49" s="125">
        <v>29939676.945</v>
      </c>
      <c r="BU49" s="125">
        <v>35328868.630999997</v>
      </c>
      <c r="BV49" s="125">
        <v>26954097.454</v>
      </c>
      <c r="BW49" s="125">
        <v>16113127.516000001</v>
      </c>
      <c r="BX49" s="125">
        <v>92184008.409999996</v>
      </c>
      <c r="BY49" s="125"/>
      <c r="BZ49" s="130">
        <v>39.563642973999997</v>
      </c>
      <c r="CA49" s="130">
        <v>42.548857929</v>
      </c>
      <c r="CB49" s="130">
        <v>36.010742442999998</v>
      </c>
      <c r="CC49" s="130">
        <v>32.672021751999999</v>
      </c>
      <c r="CD49" s="130">
        <v>40.976597994000002</v>
      </c>
      <c r="CE49" s="130">
        <v>41.580939416</v>
      </c>
      <c r="CF49" s="130">
        <v>41.602785738999998</v>
      </c>
      <c r="CG49" s="130">
        <v>37.358744002000002</v>
      </c>
      <c r="CH49" s="143">
        <v>41.373086270999998</v>
      </c>
      <c r="CJ49" s="127" t="s">
        <v>162</v>
      </c>
      <c r="CK49" s="125">
        <f t="shared" si="4"/>
        <v>65645766037.348465</v>
      </c>
      <c r="CL49" s="125">
        <f t="shared" si="4"/>
        <v>38172701370.347321</v>
      </c>
      <c r="CM49" s="125">
        <f t="shared" si="4"/>
        <v>27471198467.647854</v>
      </c>
      <c r="CN49" s="125">
        <f t="shared" si="4"/>
        <v>8224498141.0577765</v>
      </c>
      <c r="CO49" s="125">
        <f t="shared" si="4"/>
        <v>15948739381.191437</v>
      </c>
      <c r="CP49" s="125">
        <f t="shared" si="4"/>
        <v>19097098100.358639</v>
      </c>
      <c r="CQ49" s="125">
        <f t="shared" si="4"/>
        <v>14577752035.169535</v>
      </c>
      <c r="CR49" s="125">
        <f t="shared" si="4"/>
        <v>7825560677.243741</v>
      </c>
      <c r="CS49" s="125">
        <f t="shared" si="4"/>
        <v>49581180125.795746</v>
      </c>
      <c r="CT49" s="125"/>
      <c r="CU49" s="127" t="s">
        <v>162</v>
      </c>
      <c r="CV49" s="125">
        <v>174499413.03290001</v>
      </c>
      <c r="CW49" s="125">
        <v>85569037.065466657</v>
      </c>
      <c r="CX49" s="125">
        <v>88930375.967433333</v>
      </c>
      <c r="CY49" s="125">
        <v>33762035.622900002</v>
      </c>
      <c r="CZ49" s="125">
        <v>38322366.9432</v>
      </c>
      <c r="DA49" s="125">
        <v>44454340.847666658</v>
      </c>
      <c r="DB49" s="125">
        <v>35125571.633233339</v>
      </c>
      <c r="DC49" s="125">
        <v>55211523.945433326</v>
      </c>
      <c r="DD49" s="125">
        <v>117902279.4241</v>
      </c>
      <c r="DF49" s="127" t="s">
        <v>162</v>
      </c>
      <c r="DG49" s="127">
        <f t="shared" si="5"/>
        <v>1504.77906822464</v>
      </c>
      <c r="DH49" s="127">
        <f t="shared" si="5"/>
        <v>1784.4165450239846</v>
      </c>
      <c r="DI49" s="127">
        <f t="shared" si="5"/>
        <v>1235.6272272011047</v>
      </c>
      <c r="DJ49" s="127">
        <f t="shared" si="5"/>
        <v>974.40785063081819</v>
      </c>
      <c r="DK49" s="127">
        <f t="shared" si="5"/>
        <v>1664.6925180618484</v>
      </c>
      <c r="DL49" s="127">
        <f t="shared" si="5"/>
        <v>1718.3562042500528</v>
      </c>
      <c r="DM49" s="127">
        <f t="shared" si="5"/>
        <v>1660.0728594409088</v>
      </c>
      <c r="DN49" s="127">
        <f t="shared" si="5"/>
        <v>566.95125350844523</v>
      </c>
      <c r="DO49" s="127">
        <f t="shared" si="5"/>
        <v>1682.1109945618584</v>
      </c>
    </row>
    <row r="50" spans="1:119" s="127" customFormat="1" x14ac:dyDescent="0.25">
      <c r="A50" s="127">
        <v>1992</v>
      </c>
      <c r="B50" s="127" t="s">
        <v>629</v>
      </c>
      <c r="C50" s="125">
        <v>112511131.13</v>
      </c>
      <c r="D50" s="125">
        <v>62333371.350000001</v>
      </c>
      <c r="E50" s="125">
        <v>50177759.780000001</v>
      </c>
      <c r="F50" s="125">
        <v>18804451.559999999</v>
      </c>
      <c r="G50" s="125">
        <v>30985040.420000002</v>
      </c>
      <c r="H50" s="125">
        <v>29867249.670000002</v>
      </c>
      <c r="I50" s="125">
        <v>19608748.940000001</v>
      </c>
      <c r="J50" s="125">
        <v>13245640.539999999</v>
      </c>
      <c r="K50" s="125">
        <v>80461039.030000001</v>
      </c>
      <c r="M50" s="130">
        <v>39.754829999999998</v>
      </c>
      <c r="N50" s="130">
        <v>42.624569999999999</v>
      </c>
      <c r="O50" s="130">
        <v>36.189900000000002</v>
      </c>
      <c r="P50" s="130">
        <v>33.952460000000002</v>
      </c>
      <c r="Q50" s="130">
        <v>41.113599999999998</v>
      </c>
      <c r="R50" s="130">
        <v>41.729320000000001</v>
      </c>
      <c r="S50" s="130">
        <v>41.995829999999998</v>
      </c>
      <c r="T50" s="130">
        <v>37.043990000000001</v>
      </c>
      <c r="U50" s="130">
        <v>41.557160000000003</v>
      </c>
      <c r="V50" s="142"/>
      <c r="W50" s="128"/>
      <c r="X50" s="123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  <c r="AI50" s="128"/>
      <c r="AJ50" s="128"/>
      <c r="AK50" s="128"/>
      <c r="AL50" s="128"/>
      <c r="AR50" s="145"/>
      <c r="AS50" s="123">
        <v>42</v>
      </c>
      <c r="AT50" s="123" t="s">
        <v>163</v>
      </c>
      <c r="AU50" s="125">
        <v>128555026.10723333</v>
      </c>
      <c r="AV50" s="125">
        <v>69558735.044133335</v>
      </c>
      <c r="AW50" s="125">
        <v>58996291.063100003</v>
      </c>
      <c r="AX50" s="125">
        <v>19524121.456633333</v>
      </c>
      <c r="AY50" s="125">
        <v>29777966.659033332</v>
      </c>
      <c r="AZ50" s="125">
        <v>35510915.854466669</v>
      </c>
      <c r="BA50" s="125">
        <v>27409984.106466666</v>
      </c>
      <c r="BB50" s="125">
        <v>16332038.030633332</v>
      </c>
      <c r="BC50" s="125">
        <v>92698866.619966671</v>
      </c>
      <c r="BD50" s="123"/>
      <c r="BE50" s="130">
        <v>39.748989999999999</v>
      </c>
      <c r="BF50" s="130">
        <v>42.644120000000001</v>
      </c>
      <c r="BG50" s="130">
        <v>36.33522</v>
      </c>
      <c r="BH50" s="130">
        <v>33.063489999999994</v>
      </c>
      <c r="BI50" s="130">
        <v>41.282310000000003</v>
      </c>
      <c r="BJ50" s="130">
        <v>41.781773333333334</v>
      </c>
      <c r="BK50" s="130">
        <v>41.853266666666663</v>
      </c>
      <c r="BL50" s="130">
        <v>37.688263333333339</v>
      </c>
      <c r="BM50" s="130">
        <v>41.642556666666664</v>
      </c>
      <c r="BN50" s="144"/>
      <c r="BO50" s="123">
        <v>199902</v>
      </c>
      <c r="BP50" s="125">
        <v>128050323.45</v>
      </c>
      <c r="BQ50" s="125">
        <v>69073561.966999993</v>
      </c>
      <c r="BR50" s="125">
        <v>59056105.663000003</v>
      </c>
      <c r="BS50" s="125">
        <v>19390686.870999999</v>
      </c>
      <c r="BT50" s="125">
        <v>29702079.188000001</v>
      </c>
      <c r="BU50" s="125">
        <v>35453794.160999998</v>
      </c>
      <c r="BV50" s="125">
        <v>27304581.963</v>
      </c>
      <c r="BW50" s="125">
        <v>16322970.082</v>
      </c>
      <c r="BX50" s="125">
        <v>92419560.761999995</v>
      </c>
      <c r="BY50" s="125"/>
      <c r="BZ50" s="130">
        <v>39.601733060999997</v>
      </c>
      <c r="CA50" s="130">
        <v>42.464044428999998</v>
      </c>
      <c r="CB50" s="130">
        <v>36.267661248000003</v>
      </c>
      <c r="CC50" s="130">
        <v>32.7649385</v>
      </c>
      <c r="CD50" s="130">
        <v>41.134782491000003</v>
      </c>
      <c r="CE50" s="130">
        <v>41.665214268</v>
      </c>
      <c r="CF50" s="130">
        <v>41.726828199000003</v>
      </c>
      <c r="CG50" s="130">
        <v>37.432315289999998</v>
      </c>
      <c r="CH50" s="143">
        <v>41.516945878999998</v>
      </c>
      <c r="CJ50" s="127" t="s">
        <v>163</v>
      </c>
      <c r="CK50" s="125">
        <f t="shared" si="4"/>
        <v>65923191459.340904</v>
      </c>
      <c r="CL50" s="125">
        <f t="shared" si="4"/>
        <v>38130856455.067635</v>
      </c>
      <c r="CM50" s="125">
        <f t="shared" si="4"/>
        <v>27843748852.553123</v>
      </c>
      <c r="CN50" s="125">
        <f t="shared" si="4"/>
        <v>8259350616.4139404</v>
      </c>
      <c r="CO50" s="125">
        <f t="shared" si="4"/>
        <v>15883251370.074894</v>
      </c>
      <c r="CP50" s="125">
        <f t="shared" si="4"/>
        <v>19203469094.311218</v>
      </c>
      <c r="CQ50" s="125">
        <f t="shared" si="4"/>
        <v>14811336808.002996</v>
      </c>
      <c r="CR50" s="125">
        <f t="shared" si="4"/>
        <v>7943085313.5225945</v>
      </c>
      <c r="CS50" s="125">
        <f t="shared" si="4"/>
        <v>49880712730.119774</v>
      </c>
      <c r="CT50" s="125"/>
      <c r="CU50" s="127" t="s">
        <v>163</v>
      </c>
      <c r="CV50" s="125">
        <v>174967037.43059999</v>
      </c>
      <c r="CW50" s="125">
        <v>85801567.537566662</v>
      </c>
      <c r="CX50" s="125">
        <v>89165469.893033326</v>
      </c>
      <c r="CY50" s="125">
        <v>33934551.216066666</v>
      </c>
      <c r="CZ50" s="125">
        <v>38060544.401199996</v>
      </c>
      <c r="DA50" s="125">
        <v>44622616.913566671</v>
      </c>
      <c r="DB50" s="125">
        <v>35355570.65753334</v>
      </c>
      <c r="DC50" s="125">
        <v>55458441.678400002</v>
      </c>
      <c r="DD50" s="125">
        <v>118038731.97229999</v>
      </c>
      <c r="DF50" s="127" t="s">
        <v>163</v>
      </c>
      <c r="DG50" s="127">
        <f t="shared" si="5"/>
        <v>1507.0996783720268</v>
      </c>
      <c r="DH50" s="127">
        <f t="shared" si="5"/>
        <v>1777.6298288896753</v>
      </c>
      <c r="DI50" s="127">
        <f t="shared" si="5"/>
        <v>1249.0821339675847</v>
      </c>
      <c r="DJ50" s="127">
        <f t="shared" si="5"/>
        <v>973.56238057493033</v>
      </c>
      <c r="DK50" s="127">
        <f t="shared" si="5"/>
        <v>1669.2616062080413</v>
      </c>
      <c r="DL50" s="127">
        <f t="shared" si="5"/>
        <v>1721.4112862549541</v>
      </c>
      <c r="DM50" s="127">
        <f t="shared" si="5"/>
        <v>1675.7004944392932</v>
      </c>
      <c r="DN50" s="127">
        <f t="shared" si="5"/>
        <v>572.90360660215038</v>
      </c>
      <c r="DO50" s="127">
        <f t="shared" si="5"/>
        <v>1690.3167933666118</v>
      </c>
    </row>
    <row r="51" spans="1:119" s="127" customFormat="1" x14ac:dyDescent="0.25">
      <c r="A51" s="127">
        <v>1992</v>
      </c>
      <c r="B51" s="127" t="s">
        <v>628</v>
      </c>
      <c r="C51" s="125">
        <v>109392390.52</v>
      </c>
      <c r="D51" s="125">
        <v>61599062.219999999</v>
      </c>
      <c r="E51" s="125">
        <v>47793328.299999997</v>
      </c>
      <c r="F51" s="125">
        <v>19795477.940000001</v>
      </c>
      <c r="G51" s="125">
        <v>30054245.77</v>
      </c>
      <c r="H51" s="125">
        <v>28440512.109999999</v>
      </c>
      <c r="I51" s="125">
        <v>18485312.379999999</v>
      </c>
      <c r="J51" s="125">
        <v>12616842.32</v>
      </c>
      <c r="K51" s="125">
        <v>76980070.260000005</v>
      </c>
      <c r="M51" s="130">
        <v>39.780380000000001</v>
      </c>
      <c r="N51" s="130">
        <v>42.510910000000003</v>
      </c>
      <c r="O51" s="130">
        <v>36.261090000000003</v>
      </c>
      <c r="P51" s="130">
        <v>34.922029999999999</v>
      </c>
      <c r="Q51" s="130">
        <v>41.207940000000001</v>
      </c>
      <c r="R51" s="130">
        <v>41.51446</v>
      </c>
      <c r="S51" s="130">
        <v>42.0349</v>
      </c>
      <c r="T51" s="130">
        <v>36.79034</v>
      </c>
      <c r="U51" s="130">
        <v>41.519759999999998</v>
      </c>
      <c r="V51" s="142"/>
      <c r="W51" s="127">
        <v>15</v>
      </c>
      <c r="X51" s="123" t="s">
        <v>136</v>
      </c>
      <c r="Y51" s="143">
        <f t="shared" ref="Y51:AG51" si="32">AVERAGE(C51:C53)</f>
        <v>110330801.77666666</v>
      </c>
      <c r="Z51" s="143">
        <f t="shared" si="32"/>
        <v>61634194.546666674</v>
      </c>
      <c r="AA51" s="143">
        <f t="shared" si="32"/>
        <v>48696607.229999997</v>
      </c>
      <c r="AB51" s="143">
        <f t="shared" si="32"/>
        <v>18912124.98</v>
      </c>
      <c r="AC51" s="143">
        <f t="shared" si="32"/>
        <v>30391264.056666669</v>
      </c>
      <c r="AD51" s="143">
        <f t="shared" si="32"/>
        <v>29133952.483333331</v>
      </c>
      <c r="AE51" s="143">
        <f t="shared" si="32"/>
        <v>19042503.116666671</v>
      </c>
      <c r="AF51" s="143">
        <f t="shared" si="32"/>
        <v>12850957.140000001</v>
      </c>
      <c r="AG51" s="143">
        <f t="shared" si="32"/>
        <v>78567719.656666666</v>
      </c>
      <c r="AH51" s="143"/>
      <c r="AI51" s="143">
        <f t="shared" ref="AI51:AQ51" si="33">IF(MIN(M51:M53)/AVERAGE(M51:M53)&lt;0.97,(3*AVERAGE(M51:M53)-MIN(M51:M53))/2,AVERAGE(M51:M53))</f>
        <v>39.764894999999996</v>
      </c>
      <c r="AJ51" s="143">
        <f t="shared" si="33"/>
        <v>42.493849999999995</v>
      </c>
      <c r="AK51" s="143">
        <f t="shared" si="33"/>
        <v>36.25303000000001</v>
      </c>
      <c r="AL51" s="143">
        <f t="shared" si="33"/>
        <v>34.901669999999996</v>
      </c>
      <c r="AM51" s="143">
        <f t="shared" si="33"/>
        <v>41.168840000000003</v>
      </c>
      <c r="AN51" s="143">
        <f t="shared" si="33"/>
        <v>41.489190000000008</v>
      </c>
      <c r="AO51" s="143">
        <f t="shared" si="33"/>
        <v>41.931145000000001</v>
      </c>
      <c r="AP51" s="143">
        <f t="shared" si="33"/>
        <v>36.887689999999992</v>
      </c>
      <c r="AQ51" s="143">
        <f t="shared" si="33"/>
        <v>41.470205</v>
      </c>
      <c r="AR51" s="143"/>
      <c r="AS51" s="123">
        <v>43</v>
      </c>
      <c r="AT51" s="123" t="s">
        <v>164</v>
      </c>
      <c r="AU51" s="125">
        <v>126100875.9411</v>
      </c>
      <c r="AV51" s="125">
        <v>69111967.787966669</v>
      </c>
      <c r="AW51" s="125">
        <v>56988908.153133333</v>
      </c>
      <c r="AX51" s="125">
        <v>20344226.752233334</v>
      </c>
      <c r="AY51" s="125">
        <v>29058858.782900002</v>
      </c>
      <c r="AZ51" s="125">
        <v>34300431.728733338</v>
      </c>
      <c r="BA51" s="125">
        <v>26365282.645066667</v>
      </c>
      <c r="BB51" s="125">
        <v>16032076.032166665</v>
      </c>
      <c r="BC51" s="125">
        <v>89724573.1567</v>
      </c>
      <c r="BD51" s="123"/>
      <c r="BE51" s="130">
        <v>39.728366666666666</v>
      </c>
      <c r="BF51" s="130">
        <v>42.520209999999999</v>
      </c>
      <c r="BG51" s="130">
        <v>36.339986666666668</v>
      </c>
      <c r="BH51" s="130">
        <v>34.768564999999995</v>
      </c>
      <c r="BI51" s="130">
        <v>41.08934</v>
      </c>
      <c r="BJ51" s="130">
        <v>41.790043333333337</v>
      </c>
      <c r="BK51" s="130">
        <v>41.490743333333334</v>
      </c>
      <c r="BL51" s="130">
        <v>37.2575</v>
      </c>
      <c r="BM51" s="130">
        <v>41.475369999999998</v>
      </c>
      <c r="BN51" s="144"/>
      <c r="BO51" s="123">
        <v>199903</v>
      </c>
      <c r="BP51" s="125">
        <v>128414016.47</v>
      </c>
      <c r="BQ51" s="125">
        <v>69253992.391000003</v>
      </c>
      <c r="BR51" s="125">
        <v>59038255.409000002</v>
      </c>
      <c r="BS51" s="125">
        <v>19590953.535</v>
      </c>
      <c r="BT51" s="125">
        <v>29587029.896000002</v>
      </c>
      <c r="BU51" s="125">
        <v>35192231.623999998</v>
      </c>
      <c r="BV51" s="125">
        <v>27414108.313000001</v>
      </c>
      <c r="BW51" s="125">
        <v>16475393.852</v>
      </c>
      <c r="BX51" s="125">
        <v>92190072.591000006</v>
      </c>
      <c r="BY51" s="125"/>
      <c r="BZ51" s="130">
        <v>39.414484166000001</v>
      </c>
      <c r="CA51" s="130">
        <v>42.221733946000001</v>
      </c>
      <c r="CB51" s="130">
        <v>36.152036953</v>
      </c>
      <c r="CC51" s="130">
        <v>32.811622149000002</v>
      </c>
      <c r="CD51" s="130">
        <v>40.867629891</v>
      </c>
      <c r="CE51" s="130">
        <v>41.615713204999999</v>
      </c>
      <c r="CF51" s="130">
        <v>41.465479789</v>
      </c>
      <c r="CG51" s="130">
        <v>37.183456032000002</v>
      </c>
      <c r="CH51" s="143">
        <v>41.350838115000002</v>
      </c>
      <c r="CJ51" s="127" t="s">
        <v>164</v>
      </c>
      <c r="CK51" s="125">
        <f t="shared" si="4"/>
        <v>65797838845.040619</v>
      </c>
      <c r="CL51" s="125">
        <f t="shared" si="4"/>
        <v>38012307338.604431</v>
      </c>
      <c r="CM51" s="125">
        <f t="shared" si="4"/>
        <v>27746591485.428665</v>
      </c>
      <c r="CN51" s="125">
        <f t="shared" si="4"/>
        <v>8356542544.077467</v>
      </c>
      <c r="CO51" s="125">
        <f t="shared" si="4"/>
        <v>15718973235.727844</v>
      </c>
      <c r="CP51" s="125">
        <f t="shared" si="4"/>
        <v>19039147638.008099</v>
      </c>
      <c r="CQ51" s="125">
        <f t="shared" ref="CQ51:CS114" si="34">BV51*CF51*52/4</f>
        <v>14777609004.420059</v>
      </c>
      <c r="CR51" s="125">
        <f t="shared" si="34"/>
        <v>7963957077.7744265</v>
      </c>
      <c r="CS51" s="125">
        <f t="shared" si="34"/>
        <v>49557777977.767021</v>
      </c>
      <c r="CT51" s="125"/>
      <c r="CU51" s="127" t="s">
        <v>164</v>
      </c>
      <c r="CV51" s="125">
        <v>175486790.09546667</v>
      </c>
      <c r="CW51" s="125">
        <v>86060145.690233335</v>
      </c>
      <c r="CX51" s="125">
        <v>89426644.405233338</v>
      </c>
      <c r="CY51" s="125">
        <v>34056424.985700004</v>
      </c>
      <c r="CZ51" s="125">
        <v>37845001.056733333</v>
      </c>
      <c r="DA51" s="125">
        <v>44794459.844566666</v>
      </c>
      <c r="DB51" s="125">
        <v>35686564.940466665</v>
      </c>
      <c r="DC51" s="125">
        <v>55661472.148033343</v>
      </c>
      <c r="DD51" s="125">
        <v>118326025.84176667</v>
      </c>
      <c r="DF51" s="127" t="s">
        <v>164</v>
      </c>
      <c r="DG51" s="127">
        <f t="shared" si="5"/>
        <v>1499.7787311340278</v>
      </c>
      <c r="DH51" s="127">
        <f t="shared" si="5"/>
        <v>1766.7786654894458</v>
      </c>
      <c r="DI51" s="127">
        <f t="shared" si="5"/>
        <v>1241.0883431875659</v>
      </c>
      <c r="DJ51" s="127">
        <f t="shared" si="5"/>
        <v>981.49380595130651</v>
      </c>
      <c r="DK51" s="127">
        <f t="shared" si="5"/>
        <v>1661.4055010503052</v>
      </c>
      <c r="DL51" s="127">
        <f t="shared" si="5"/>
        <v>1700.1341419517037</v>
      </c>
      <c r="DM51" s="127">
        <f t="shared" ref="DM51:DO114" si="35">CQ51/DB51*4</f>
        <v>1656.3778586224237</v>
      </c>
      <c r="DN51" s="127">
        <f t="shared" si="35"/>
        <v>572.31379411554519</v>
      </c>
      <c r="DO51" s="127">
        <f t="shared" si="35"/>
        <v>1675.2959503275783</v>
      </c>
    </row>
    <row r="52" spans="1:119" s="127" customFormat="1" x14ac:dyDescent="0.25">
      <c r="A52" s="127">
        <v>1992</v>
      </c>
      <c r="B52" s="127" t="s">
        <v>627</v>
      </c>
      <c r="C52" s="125">
        <v>108480292.48</v>
      </c>
      <c r="D52" s="125">
        <v>61003445.93</v>
      </c>
      <c r="E52" s="125">
        <v>47476846.549999997</v>
      </c>
      <c r="F52" s="125">
        <v>19218219.629999999</v>
      </c>
      <c r="G52" s="125">
        <v>30015920.780000001</v>
      </c>
      <c r="H52" s="125">
        <v>28244001.300000001</v>
      </c>
      <c r="I52" s="125">
        <v>18462248.600000001</v>
      </c>
      <c r="J52" s="125">
        <v>12539902.17</v>
      </c>
      <c r="K52" s="125">
        <v>76722170.680000007</v>
      </c>
      <c r="M52" s="130">
        <v>39.749409999999997</v>
      </c>
      <c r="N52" s="130">
        <v>42.476790000000001</v>
      </c>
      <c r="O52" s="130">
        <v>36.244970000000002</v>
      </c>
      <c r="P52" s="130">
        <v>34.881309999999999</v>
      </c>
      <c r="Q52" s="130">
        <v>41.129739999999998</v>
      </c>
      <c r="R52" s="130">
        <v>41.463920000000002</v>
      </c>
      <c r="S52" s="130">
        <v>41.827390000000001</v>
      </c>
      <c r="T52" s="130">
        <v>36.985039999999998</v>
      </c>
      <c r="U52" s="130">
        <v>41.420650000000002</v>
      </c>
      <c r="V52" s="142"/>
      <c r="W52" s="128"/>
      <c r="X52" s="123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128"/>
      <c r="AL52" s="128"/>
      <c r="AR52" s="145"/>
      <c r="AS52" s="123">
        <v>44</v>
      </c>
      <c r="AT52" s="123" t="s">
        <v>165</v>
      </c>
      <c r="AU52" s="125">
        <v>131060231.60649998</v>
      </c>
      <c r="AV52" s="125">
        <v>70191018.545233324</v>
      </c>
      <c r="AW52" s="125">
        <v>60869213.061266661</v>
      </c>
      <c r="AX52" s="125">
        <v>19599340.6527</v>
      </c>
      <c r="AY52" s="125">
        <v>30126160.18176667</v>
      </c>
      <c r="AZ52" s="125">
        <v>36017719.41786667</v>
      </c>
      <c r="BA52" s="125">
        <v>28433548.725533336</v>
      </c>
      <c r="BB52" s="125">
        <v>16883462.628633332</v>
      </c>
      <c r="BC52" s="125">
        <v>94577428.325166658</v>
      </c>
      <c r="BD52" s="123"/>
      <c r="BE52" s="130">
        <v>39.492973333333339</v>
      </c>
      <c r="BF52" s="130">
        <v>42.33412666666667</v>
      </c>
      <c r="BG52" s="130">
        <v>36.216259999999998</v>
      </c>
      <c r="BH52" s="130">
        <v>31.956866666666667</v>
      </c>
      <c r="BI52" s="130">
        <v>41.098013333333334</v>
      </c>
      <c r="BJ52" s="130">
        <v>41.622613333333334</v>
      </c>
      <c r="BK52" s="130">
        <v>41.630609999999997</v>
      </c>
      <c r="BL52" s="130">
        <v>37.233076666666669</v>
      </c>
      <c r="BM52" s="130">
        <v>41.458176666666667</v>
      </c>
      <c r="BN52" s="144"/>
      <c r="BO52" s="123">
        <v>199904</v>
      </c>
      <c r="BP52" s="125">
        <v>129301173.86</v>
      </c>
      <c r="BQ52" s="125">
        <v>69753432.086999997</v>
      </c>
      <c r="BR52" s="125">
        <v>59501524.266999997</v>
      </c>
      <c r="BS52" s="125">
        <v>19657969.316</v>
      </c>
      <c r="BT52" s="125">
        <v>29684782.532000002</v>
      </c>
      <c r="BU52" s="125">
        <v>35448928.761</v>
      </c>
      <c r="BV52" s="125">
        <v>27879044.443999998</v>
      </c>
      <c r="BW52" s="125">
        <v>16581742.436000001</v>
      </c>
      <c r="BX52" s="125">
        <v>93110652.447999999</v>
      </c>
      <c r="BY52" s="125"/>
      <c r="BZ52" s="130">
        <v>39.653516811000003</v>
      </c>
      <c r="CA52" s="130">
        <v>42.459551867000002</v>
      </c>
      <c r="CB52" s="130">
        <v>36.344427052</v>
      </c>
      <c r="CC52" s="130">
        <v>32.905802360999999</v>
      </c>
      <c r="CD52" s="130">
        <v>41.155260824000003</v>
      </c>
      <c r="CE52" s="130">
        <v>41.668562115999997</v>
      </c>
      <c r="CF52" s="130">
        <v>41.700392037</v>
      </c>
      <c r="CG52" s="130">
        <v>37.412393469999998</v>
      </c>
      <c r="CH52" s="143">
        <v>41.513998110999999</v>
      </c>
      <c r="CJ52" s="127" t="s">
        <v>165</v>
      </c>
      <c r="CK52" s="125">
        <f t="shared" ref="CK52:CP94" si="36">BP52*BZ52*52/4</f>
        <v>66654201527.414078</v>
      </c>
      <c r="CL52" s="125">
        <f t="shared" si="36"/>
        <v>38502093078.7901</v>
      </c>
      <c r="CM52" s="125">
        <f t="shared" si="36"/>
        <v>28113134506.662258</v>
      </c>
      <c r="CN52" s="125">
        <f t="shared" si="36"/>
        <v>8409196290.7016783</v>
      </c>
      <c r="CO52" s="125">
        <f t="shared" si="36"/>
        <v>15881904578.906332</v>
      </c>
      <c r="CP52" s="125">
        <f t="shared" si="36"/>
        <v>19202376570.304035</v>
      </c>
      <c r="CQ52" s="125">
        <f t="shared" si="34"/>
        <v>15113372078.112707</v>
      </c>
      <c r="CR52" s="125">
        <f t="shared" si="34"/>
        <v>8064714741.6397667</v>
      </c>
      <c r="CS52" s="125">
        <f t="shared" si="34"/>
        <v>50250140847.923241</v>
      </c>
      <c r="CT52" s="125"/>
      <c r="CU52" s="127" t="s">
        <v>165</v>
      </c>
      <c r="CV52" s="125">
        <v>176121268.18466333</v>
      </c>
      <c r="CW52" s="125">
        <v>86355853.993733332</v>
      </c>
      <c r="CX52" s="125">
        <v>89765414.190933347</v>
      </c>
      <c r="CY52" s="125">
        <v>34167330.916599996</v>
      </c>
      <c r="CZ52" s="125">
        <v>37834662.907800004</v>
      </c>
      <c r="DA52" s="125">
        <v>44651809.471466668</v>
      </c>
      <c r="DB52" s="125">
        <v>36140496.003333338</v>
      </c>
      <c r="DC52" s="125">
        <v>55866154.312100001</v>
      </c>
      <c r="DD52" s="125">
        <v>118626968.38259999</v>
      </c>
      <c r="DF52" s="127" t="s">
        <v>165</v>
      </c>
      <c r="DG52" s="127">
        <f t="shared" ref="DG52:DL94" si="37">CK52/CV52*4</f>
        <v>1513.8251550068803</v>
      </c>
      <c r="DH52" s="127">
        <f t="shared" si="37"/>
        <v>1783.4155438534192</v>
      </c>
      <c r="DI52" s="127">
        <f t="shared" si="37"/>
        <v>1252.7379173838556</v>
      </c>
      <c r="DJ52" s="127">
        <f t="shared" si="37"/>
        <v>984.47213348071273</v>
      </c>
      <c r="DK52" s="127">
        <f t="shared" si="37"/>
        <v>1679.0850884660176</v>
      </c>
      <c r="DL52" s="127">
        <f t="shared" si="37"/>
        <v>1720.1879876849971</v>
      </c>
      <c r="DM52" s="127">
        <f t="shared" si="35"/>
        <v>1672.7354352545422</v>
      </c>
      <c r="DN52" s="127">
        <f t="shared" si="35"/>
        <v>577.43117212512607</v>
      </c>
      <c r="DO52" s="127">
        <f t="shared" si="35"/>
        <v>1694.3918076319599</v>
      </c>
    </row>
    <row r="53" spans="1:119" s="127" customFormat="1" x14ac:dyDescent="0.25">
      <c r="A53" s="127">
        <v>1992</v>
      </c>
      <c r="B53" s="127" t="s">
        <v>626</v>
      </c>
      <c r="C53" s="125">
        <v>113119722.33</v>
      </c>
      <c r="D53" s="125">
        <v>62300075.490000002</v>
      </c>
      <c r="E53" s="125">
        <v>50819646.840000004</v>
      </c>
      <c r="F53" s="125">
        <v>17722677.370000001</v>
      </c>
      <c r="G53" s="125">
        <v>31103625.620000001</v>
      </c>
      <c r="H53" s="125">
        <v>30717344.039999999</v>
      </c>
      <c r="I53" s="125">
        <v>20179948.370000001</v>
      </c>
      <c r="J53" s="125">
        <v>13396126.93</v>
      </c>
      <c r="K53" s="125">
        <v>82000918.030000001</v>
      </c>
      <c r="M53" s="130">
        <v>36.734389999999998</v>
      </c>
      <c r="N53" s="130">
        <v>39.527320000000003</v>
      </c>
      <c r="O53" s="130">
        <v>33.310510000000001</v>
      </c>
      <c r="P53" s="130">
        <v>30.831489999999999</v>
      </c>
      <c r="Q53" s="130">
        <v>38.148180000000004</v>
      </c>
      <c r="R53" s="130">
        <v>38.434699999999999</v>
      </c>
      <c r="S53" s="130">
        <v>38.676850000000002</v>
      </c>
      <c r="T53" s="130">
        <v>34.43618</v>
      </c>
      <c r="U53" s="130">
        <v>38.38561</v>
      </c>
      <c r="V53" s="142"/>
      <c r="W53" s="128"/>
      <c r="X53" s="123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  <c r="AI53" s="128"/>
      <c r="AJ53" s="128"/>
      <c r="AK53" s="128"/>
      <c r="AL53" s="128"/>
      <c r="AR53" s="145"/>
      <c r="AS53" s="123">
        <v>45</v>
      </c>
      <c r="AT53" s="123" t="s">
        <v>166</v>
      </c>
      <c r="AU53" s="125">
        <v>131156365.81120001</v>
      </c>
      <c r="AV53" s="125">
        <v>70098935.698600009</v>
      </c>
      <c r="AW53" s="125">
        <v>61057430.112599999</v>
      </c>
      <c r="AX53" s="125">
        <v>18862471.681466669</v>
      </c>
      <c r="AY53" s="125">
        <v>30575898.052466672</v>
      </c>
      <c r="AZ53" s="125">
        <v>35306323.521900006</v>
      </c>
      <c r="BA53" s="125">
        <v>29150714.058899999</v>
      </c>
      <c r="BB53" s="125">
        <v>17260958.496466666</v>
      </c>
      <c r="BC53" s="125">
        <v>95032935.633266672</v>
      </c>
      <c r="BD53" s="123"/>
      <c r="BE53" s="130">
        <v>39.501950000000001</v>
      </c>
      <c r="BF53" s="130">
        <v>42.315260000000002</v>
      </c>
      <c r="BG53" s="130">
        <v>36.271993333333334</v>
      </c>
      <c r="BH53" s="130">
        <v>31.583123333333333</v>
      </c>
      <c r="BI53" s="130">
        <v>41.043636666666664</v>
      </c>
      <c r="BJ53" s="130">
        <v>41.478496666666665</v>
      </c>
      <c r="BK53" s="130">
        <v>41.770756666666664</v>
      </c>
      <c r="BL53" s="130">
        <v>37.551233333333336</v>
      </c>
      <c r="BM53" s="130">
        <v>41.428379999999997</v>
      </c>
      <c r="BN53" s="144"/>
      <c r="BO53" s="123">
        <v>200001</v>
      </c>
      <c r="BP53" s="125">
        <v>131103651.09999999</v>
      </c>
      <c r="BQ53" s="125">
        <v>70885937.895999998</v>
      </c>
      <c r="BR53" s="125">
        <v>60302592.526000001</v>
      </c>
      <c r="BS53" s="125">
        <v>19675306.201000001</v>
      </c>
      <c r="BT53" s="125">
        <v>30568448.329</v>
      </c>
      <c r="BU53" s="125">
        <v>35029871.961999997</v>
      </c>
      <c r="BV53" s="125">
        <v>28738191.829</v>
      </c>
      <c r="BW53" s="125">
        <v>17116148.967999998</v>
      </c>
      <c r="BX53" s="125">
        <v>94284255.659999996</v>
      </c>
      <c r="BY53" s="125"/>
      <c r="BZ53" s="130">
        <v>39.776568595000001</v>
      </c>
      <c r="CA53" s="130">
        <v>42.638646917000003</v>
      </c>
      <c r="CB53" s="130">
        <v>36.402973381000002</v>
      </c>
      <c r="CC53" s="130">
        <v>32.853974643999997</v>
      </c>
      <c r="CD53" s="130">
        <v>41.332388336000001</v>
      </c>
      <c r="CE53" s="130">
        <v>41.706348091999999</v>
      </c>
      <c r="CF53" s="130">
        <v>41.828748582000003</v>
      </c>
      <c r="CG53" s="130">
        <v>37.705169881000003</v>
      </c>
      <c r="CH53" s="143">
        <v>41.614825514000003</v>
      </c>
      <c r="CJ53" s="127" t="s">
        <v>166</v>
      </c>
      <c r="CK53" s="125">
        <f t="shared" si="36"/>
        <v>67793093823.44326</v>
      </c>
      <c r="CL53" s="125">
        <f t="shared" si="36"/>
        <v>39292246205.263138</v>
      </c>
      <c r="CM53" s="125">
        <f t="shared" si="36"/>
        <v>28537517716.880482</v>
      </c>
      <c r="CN53" s="125">
        <f t="shared" si="36"/>
        <v>8403356143.527669</v>
      </c>
      <c r="CO53" s="125">
        <f t="shared" si="36"/>
        <v>16425070703.121317</v>
      </c>
      <c r="CP53" s="125">
        <f t="shared" si="36"/>
        <v>18992584437.649715</v>
      </c>
      <c r="CQ53" s="125">
        <f t="shared" si="34"/>
        <v>15627073809.314859</v>
      </c>
      <c r="CR53" s="125">
        <f t="shared" si="34"/>
        <v>8389774959.1102571</v>
      </c>
      <c r="CS53" s="125">
        <f t="shared" si="34"/>
        <v>51007097024.107468</v>
      </c>
      <c r="CT53" s="125"/>
      <c r="CU53" s="127" t="s">
        <v>166</v>
      </c>
      <c r="CV53" s="125">
        <v>178259176.79123333</v>
      </c>
      <c r="CW53" s="125">
        <v>87477730.952000007</v>
      </c>
      <c r="CX53" s="125">
        <v>90781445.839233339</v>
      </c>
      <c r="CY53" s="125">
        <v>34117067.247066669</v>
      </c>
      <c r="CZ53" s="125">
        <v>38800669.120166667</v>
      </c>
      <c r="DA53" s="125">
        <v>44209879.12613333</v>
      </c>
      <c r="DB53" s="125">
        <v>37203571.560900003</v>
      </c>
      <c r="DC53" s="125">
        <v>57254744.948300004</v>
      </c>
      <c r="DD53" s="125">
        <v>120214119.8072</v>
      </c>
      <c r="DF53" s="127" t="s">
        <v>166</v>
      </c>
      <c r="DG53" s="127">
        <f t="shared" si="37"/>
        <v>1521.225331424896</v>
      </c>
      <c r="DH53" s="127">
        <f t="shared" si="37"/>
        <v>1796.6742290937211</v>
      </c>
      <c r="DI53" s="127">
        <f t="shared" si="37"/>
        <v>1257.4163124662341</v>
      </c>
      <c r="DJ53" s="127">
        <f t="shared" si="37"/>
        <v>985.23780870997064</v>
      </c>
      <c r="DK53" s="127">
        <f t="shared" si="37"/>
        <v>1693.2770568726485</v>
      </c>
      <c r="DL53" s="127">
        <f t="shared" si="37"/>
        <v>1718.4018425802774</v>
      </c>
      <c r="DM53" s="127">
        <f t="shared" si="35"/>
        <v>1680.1692045866384</v>
      </c>
      <c r="DN53" s="127">
        <f t="shared" si="35"/>
        <v>586.13657028328896</v>
      </c>
      <c r="DO53" s="127">
        <f t="shared" si="35"/>
        <v>1697.20818505889</v>
      </c>
    </row>
    <row r="54" spans="1:119" s="127" customFormat="1" x14ac:dyDescent="0.25">
      <c r="A54" s="127">
        <v>1992</v>
      </c>
      <c r="B54" s="127" t="s">
        <v>625</v>
      </c>
      <c r="C54" s="125">
        <v>114562552.90000001</v>
      </c>
      <c r="D54" s="125">
        <v>62698595.82</v>
      </c>
      <c r="E54" s="125">
        <v>51863957.079999998</v>
      </c>
      <c r="F54" s="125">
        <v>17836268.32</v>
      </c>
      <c r="G54" s="125">
        <v>31543859.66</v>
      </c>
      <c r="H54" s="125">
        <v>31162290.940000001</v>
      </c>
      <c r="I54" s="125">
        <v>20663460.57</v>
      </c>
      <c r="J54" s="125">
        <v>13356673.41</v>
      </c>
      <c r="K54" s="125">
        <v>83369611.170000002</v>
      </c>
      <c r="M54" s="130">
        <v>39.189079999999997</v>
      </c>
      <c r="N54" s="130">
        <v>42.075279999999999</v>
      </c>
      <c r="O54" s="130">
        <v>35.699939999999998</v>
      </c>
      <c r="P54" s="130">
        <v>31.87574</v>
      </c>
      <c r="Q54" s="130">
        <v>40.911540000000002</v>
      </c>
      <c r="R54" s="130">
        <v>41.208120000000001</v>
      </c>
      <c r="S54" s="130">
        <v>41.345739999999999</v>
      </c>
      <c r="T54" s="130">
        <v>36.840269999999997</v>
      </c>
      <c r="U54" s="130">
        <v>41.130020000000002</v>
      </c>
      <c r="V54" s="142"/>
      <c r="W54" s="127">
        <v>16</v>
      </c>
      <c r="X54" s="123" t="s">
        <v>137</v>
      </c>
      <c r="Y54" s="143">
        <f t="shared" ref="Y54:AG54" si="38">AVERAGE(C54:C56)</f>
        <v>114925815.31</v>
      </c>
      <c r="Z54" s="143">
        <f t="shared" si="38"/>
        <v>62549740.99666667</v>
      </c>
      <c r="AA54" s="143">
        <f t="shared" si="38"/>
        <v>52376074.313333333</v>
      </c>
      <c r="AB54" s="143">
        <f t="shared" si="38"/>
        <v>17857332.586666666</v>
      </c>
      <c r="AC54" s="143">
        <f t="shared" si="38"/>
        <v>31572239.599999998</v>
      </c>
      <c r="AD54" s="143">
        <f t="shared" si="38"/>
        <v>31199539.076666668</v>
      </c>
      <c r="AE54" s="143">
        <f t="shared" si="38"/>
        <v>20767081.496666666</v>
      </c>
      <c r="AF54" s="143">
        <f t="shared" si="38"/>
        <v>13529622.549999999</v>
      </c>
      <c r="AG54" s="143">
        <f t="shared" si="38"/>
        <v>83538860.173333332</v>
      </c>
      <c r="AH54" s="143"/>
      <c r="AI54" s="143">
        <f t="shared" ref="AI54:AQ54" si="39">IF(MIN(M54:M56)/AVERAGE(M54:M56)&lt;0.97,(3*AVERAGE(M54:M56)-MIN(M54:M56))/2,AVERAGE(M54:M56))</f>
        <v>39.115546666666667</v>
      </c>
      <c r="AJ54" s="143">
        <f t="shared" si="39"/>
        <v>41.935763333333334</v>
      </c>
      <c r="AK54" s="143">
        <f t="shared" si="39"/>
        <v>35.746786666666665</v>
      </c>
      <c r="AL54" s="143">
        <f t="shared" si="39"/>
        <v>31.75752</v>
      </c>
      <c r="AM54" s="143">
        <f t="shared" si="39"/>
        <v>40.829706666666667</v>
      </c>
      <c r="AN54" s="143">
        <f t="shared" si="39"/>
        <v>41.190596666666671</v>
      </c>
      <c r="AO54" s="143">
        <f t="shared" si="39"/>
        <v>41.345286666666667</v>
      </c>
      <c r="AP54" s="143">
        <f t="shared" si="39"/>
        <v>36.619943333333332</v>
      </c>
      <c r="AQ54" s="143">
        <f t="shared" si="39"/>
        <v>41.092690000000005</v>
      </c>
      <c r="AR54" s="143"/>
      <c r="AS54" s="123">
        <v>46</v>
      </c>
      <c r="AT54" s="123" t="s">
        <v>167</v>
      </c>
      <c r="AU54" s="125">
        <v>131749954.42413335</v>
      </c>
      <c r="AV54" s="125">
        <v>71224382.839333341</v>
      </c>
      <c r="AW54" s="125">
        <v>60525571.584799998</v>
      </c>
      <c r="AX54" s="125">
        <v>19921412.425333332</v>
      </c>
      <c r="AY54" s="125">
        <v>30586023.346666668</v>
      </c>
      <c r="AZ54" s="125">
        <v>35035467.923200004</v>
      </c>
      <c r="BA54" s="125">
        <v>28922808.716833334</v>
      </c>
      <c r="BB54" s="125">
        <v>17284242.0121</v>
      </c>
      <c r="BC54" s="125">
        <v>94544299.986699998</v>
      </c>
      <c r="BD54" s="123"/>
      <c r="BE54" s="130">
        <v>39.849220000000003</v>
      </c>
      <c r="BF54" s="130">
        <v>42.691616666666668</v>
      </c>
      <c r="BG54" s="130">
        <v>36.502950000000006</v>
      </c>
      <c r="BH54" s="130">
        <v>33.004493333333336</v>
      </c>
      <c r="BI54" s="130">
        <v>41.385393333333333</v>
      </c>
      <c r="BJ54" s="130">
        <v>41.760799999999996</v>
      </c>
      <c r="BK54" s="130">
        <v>41.930329999999998</v>
      </c>
      <c r="BL54" s="130">
        <v>37.610236666666658</v>
      </c>
      <c r="BM54" s="130">
        <v>41.691630000000004</v>
      </c>
      <c r="BN54" s="144"/>
      <c r="BO54" s="123">
        <v>200002</v>
      </c>
      <c r="BP54" s="125">
        <v>131227174.95</v>
      </c>
      <c r="BQ54" s="125">
        <v>70761508.397</v>
      </c>
      <c r="BR54" s="125">
        <v>60563854.579999998</v>
      </c>
      <c r="BS54" s="125">
        <v>19803758.583000001</v>
      </c>
      <c r="BT54" s="125">
        <v>30507300.134</v>
      </c>
      <c r="BU54" s="125">
        <v>34964926.152999997</v>
      </c>
      <c r="BV54" s="125">
        <v>28822309.052000001</v>
      </c>
      <c r="BW54" s="125">
        <v>17288454.947000001</v>
      </c>
      <c r="BX54" s="125">
        <v>94260028.474000007</v>
      </c>
      <c r="BY54" s="125"/>
      <c r="BZ54" s="130">
        <v>39.709946082000002</v>
      </c>
      <c r="CA54" s="130">
        <v>42.528988103000003</v>
      </c>
      <c r="CB54" s="130">
        <v>36.410359945000003</v>
      </c>
      <c r="CC54" s="130">
        <v>32.742232598000001</v>
      </c>
      <c r="CD54" s="130">
        <v>41.256512809</v>
      </c>
      <c r="CE54" s="130">
        <v>41.649722679</v>
      </c>
      <c r="CF54" s="130">
        <v>41.816937830000001</v>
      </c>
      <c r="CG54" s="130">
        <v>37.339966101000002</v>
      </c>
      <c r="CH54" s="143">
        <v>41.571647024999997</v>
      </c>
      <c r="CJ54" s="127" t="s">
        <v>167</v>
      </c>
      <c r="CK54" s="125">
        <f t="shared" si="36"/>
        <v>67743312542.849861</v>
      </c>
      <c r="CL54" s="125">
        <f t="shared" si="36"/>
        <v>39122399533.962524</v>
      </c>
      <c r="CM54" s="125">
        <f t="shared" si="36"/>
        <v>28666972683.88768</v>
      </c>
      <c r="CN54" s="125">
        <f t="shared" si="36"/>
        <v>8429450507.9099245</v>
      </c>
      <c r="CO54" s="125">
        <f t="shared" si="36"/>
        <v>16362122643.702919</v>
      </c>
      <c r="CP54" s="125">
        <f t="shared" si="36"/>
        <v>18931633210.934135</v>
      </c>
      <c r="CQ54" s="125">
        <f t="shared" si="34"/>
        <v>15668389174.678892</v>
      </c>
      <c r="CR54" s="125">
        <f t="shared" si="34"/>
        <v>8392154181.5753956</v>
      </c>
      <c r="CS54" s="125">
        <f t="shared" si="34"/>
        <v>50941080219.73851</v>
      </c>
      <c r="CT54" s="125"/>
      <c r="CU54" s="127" t="s">
        <v>167</v>
      </c>
      <c r="CV54" s="125">
        <v>178785237.39103332</v>
      </c>
      <c r="CW54" s="125">
        <v>87724741.576733336</v>
      </c>
      <c r="CX54" s="125">
        <v>91060495.814300001</v>
      </c>
      <c r="CY54" s="125">
        <v>34156252.365633331</v>
      </c>
      <c r="CZ54" s="125">
        <v>38748496.799000002</v>
      </c>
      <c r="DA54" s="125">
        <v>44324053.995666675</v>
      </c>
      <c r="DB54" s="125">
        <v>37381559.557133332</v>
      </c>
      <c r="DC54" s="125">
        <v>57631517.294466667</v>
      </c>
      <c r="DD54" s="125">
        <v>120454110.35180001</v>
      </c>
      <c r="DF54" s="127" t="s">
        <v>167</v>
      </c>
      <c r="DG54" s="127">
        <f t="shared" si="37"/>
        <v>1515.6354860481879</v>
      </c>
      <c r="DH54" s="127">
        <f t="shared" si="37"/>
        <v>1783.8707224799032</v>
      </c>
      <c r="DI54" s="127">
        <f t="shared" si="37"/>
        <v>1259.2495759016442</v>
      </c>
      <c r="DJ54" s="127">
        <f t="shared" si="37"/>
        <v>987.16339458731761</v>
      </c>
      <c r="DK54" s="127">
        <f t="shared" si="37"/>
        <v>1689.0588276059455</v>
      </c>
      <c r="DL54" s="127">
        <f t="shared" si="37"/>
        <v>1708.4748802792253</v>
      </c>
      <c r="DM54" s="127">
        <f t="shared" si="35"/>
        <v>1676.590207610958</v>
      </c>
      <c r="DN54" s="127">
        <f t="shared" si="35"/>
        <v>582.46977178795498</v>
      </c>
      <c r="DO54" s="127">
        <f t="shared" si="35"/>
        <v>1691.6344347555848</v>
      </c>
    </row>
    <row r="55" spans="1:119" s="127" customFormat="1" x14ac:dyDescent="0.25">
      <c r="A55" s="127">
        <v>1992</v>
      </c>
      <c r="B55" s="127" t="s">
        <v>624</v>
      </c>
      <c r="C55" s="125">
        <v>115176941.29000001</v>
      </c>
      <c r="D55" s="125">
        <v>62595638.990000002</v>
      </c>
      <c r="E55" s="125">
        <v>52581302.299999997</v>
      </c>
      <c r="F55" s="125">
        <v>17884487.760000002</v>
      </c>
      <c r="G55" s="125">
        <v>31609577.949999999</v>
      </c>
      <c r="H55" s="125">
        <v>31248401.030000001</v>
      </c>
      <c r="I55" s="125">
        <v>20802264.34</v>
      </c>
      <c r="J55" s="125">
        <v>13632210.210000001</v>
      </c>
      <c r="K55" s="125">
        <v>83660243.319999993</v>
      </c>
      <c r="M55" s="130">
        <v>38.858049999999999</v>
      </c>
      <c r="N55" s="130">
        <v>41.667740000000002</v>
      </c>
      <c r="O55" s="130">
        <v>35.513240000000003</v>
      </c>
      <c r="P55" s="130">
        <v>31.694240000000001</v>
      </c>
      <c r="Q55" s="130">
        <v>40.566029999999998</v>
      </c>
      <c r="R55" s="130">
        <v>40.896659999999997</v>
      </c>
      <c r="S55" s="130">
        <v>41.034010000000002</v>
      </c>
      <c r="T55" s="130">
        <v>36.302680000000002</v>
      </c>
      <c r="U55" s="130">
        <v>40.805889999999998</v>
      </c>
      <c r="V55" s="142"/>
      <c r="W55" s="128"/>
      <c r="X55" s="123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  <c r="AI55" s="128"/>
      <c r="AJ55" s="128"/>
      <c r="AK55" s="128"/>
      <c r="AL55" s="128"/>
      <c r="AR55" s="145"/>
      <c r="AS55" s="123">
        <v>47</v>
      </c>
      <c r="AT55" s="123" t="s">
        <v>168</v>
      </c>
      <c r="AU55" s="125">
        <v>129067239.37443334</v>
      </c>
      <c r="AV55" s="125">
        <v>70831636.734266654</v>
      </c>
      <c r="AW55" s="125">
        <v>58235602.640166663</v>
      </c>
      <c r="AX55" s="125">
        <v>20533901.938133333</v>
      </c>
      <c r="AY55" s="125">
        <v>29584368.101700004</v>
      </c>
      <c r="AZ55" s="125">
        <v>34091365.17536667</v>
      </c>
      <c r="BA55" s="125">
        <v>27818205.668900002</v>
      </c>
      <c r="BB55" s="125">
        <v>17039398.490333334</v>
      </c>
      <c r="BC55" s="125">
        <v>91493938.945966676</v>
      </c>
      <c r="BD55" s="123"/>
      <c r="BE55" s="130">
        <v>40.01361</v>
      </c>
      <c r="BF55" s="130">
        <v>42.820799999999998</v>
      </c>
      <c r="BG55" s="130">
        <v>36.597173333333338</v>
      </c>
      <c r="BH55" s="130">
        <v>35.116194999999991</v>
      </c>
      <c r="BI55" s="130">
        <v>41.422773333333332</v>
      </c>
      <c r="BJ55" s="130">
        <v>41.898673333333335</v>
      </c>
      <c r="BK55" s="130">
        <v>41.820606666666663</v>
      </c>
      <c r="BL55" s="130">
        <v>37.611780000000003</v>
      </c>
      <c r="BM55" s="130">
        <v>41.721799999999995</v>
      </c>
      <c r="BN55" s="144"/>
      <c r="BO55" s="123">
        <v>200003</v>
      </c>
      <c r="BP55" s="125">
        <v>131373231.97</v>
      </c>
      <c r="BQ55" s="125">
        <v>70939013.800999999</v>
      </c>
      <c r="BR55" s="125">
        <v>60317628.200000003</v>
      </c>
      <c r="BS55" s="125">
        <v>19796968.73</v>
      </c>
      <c r="BT55" s="125">
        <v>30099285.932999998</v>
      </c>
      <c r="BU55" s="125">
        <v>35000297.706</v>
      </c>
      <c r="BV55" s="125">
        <v>28884825.613000002</v>
      </c>
      <c r="BW55" s="125">
        <v>17493929.164999999</v>
      </c>
      <c r="BX55" s="125">
        <v>93948400.123999998</v>
      </c>
      <c r="BY55" s="125"/>
      <c r="BZ55" s="130">
        <v>39.726311154000001</v>
      </c>
      <c r="CA55" s="130">
        <v>42.547333905000002</v>
      </c>
      <c r="CB55" s="130">
        <v>36.443420297000003</v>
      </c>
      <c r="CC55" s="130">
        <v>33.180668898999997</v>
      </c>
      <c r="CD55" s="130">
        <v>41.206848274000002</v>
      </c>
      <c r="CE55" s="130">
        <v>41.746149281999998</v>
      </c>
      <c r="CF55" s="130">
        <v>41.817082460000002</v>
      </c>
      <c r="CG55" s="130">
        <v>37.548999965999997</v>
      </c>
      <c r="CH55" s="143">
        <v>41.607470874000001</v>
      </c>
      <c r="CJ55" s="127" t="s">
        <v>168</v>
      </c>
      <c r="CK55" s="125">
        <f t="shared" si="36"/>
        <v>67846660577.108932</v>
      </c>
      <c r="CL55" s="125">
        <f t="shared" si="36"/>
        <v>39237456792.073158</v>
      </c>
      <c r="CM55" s="125">
        <f t="shared" si="36"/>
        <v>28576348785.540142</v>
      </c>
      <c r="CN55" s="125">
        <f t="shared" si="36"/>
        <v>8539396640.2418242</v>
      </c>
      <c r="CO55" s="125">
        <f t="shared" si="36"/>
        <v>16123857211.759356</v>
      </c>
      <c r="CP55" s="125">
        <f t="shared" si="36"/>
        <v>18994659488.338535</v>
      </c>
      <c r="CQ55" s="125">
        <f t="shared" si="34"/>
        <v>15702428748.520035</v>
      </c>
      <c r="CR55" s="125">
        <f t="shared" si="34"/>
        <v>8539434093.0832882</v>
      </c>
      <c r="CS55" s="125">
        <f t="shared" si="34"/>
        <v>50816419183.636963</v>
      </c>
      <c r="CT55" s="125"/>
      <c r="CU55" s="127" t="s">
        <v>168</v>
      </c>
      <c r="CV55" s="125">
        <v>179399827.42953333</v>
      </c>
      <c r="CW55" s="125">
        <v>88067931.614366665</v>
      </c>
      <c r="CX55" s="125">
        <v>91331895.815166667</v>
      </c>
      <c r="CY55" s="125">
        <v>34229945.921166666</v>
      </c>
      <c r="CZ55" s="125">
        <v>38643549.597900003</v>
      </c>
      <c r="DA55" s="125">
        <v>44405032.997333333</v>
      </c>
      <c r="DB55" s="125">
        <v>37771998.969400004</v>
      </c>
      <c r="DC55" s="125">
        <v>57867892.198566668</v>
      </c>
      <c r="DD55" s="125">
        <v>120820581.56463332</v>
      </c>
      <c r="DF55" s="127" t="s">
        <v>168</v>
      </c>
      <c r="DG55" s="127">
        <f t="shared" si="37"/>
        <v>1512.7475103900756</v>
      </c>
      <c r="DH55" s="127">
        <f t="shared" si="37"/>
        <v>1782.1450361244677</v>
      </c>
      <c r="DI55" s="127">
        <f t="shared" si="37"/>
        <v>1251.5386231934419</v>
      </c>
      <c r="DJ55" s="127">
        <f t="shared" si="37"/>
        <v>997.88608020690367</v>
      </c>
      <c r="DK55" s="127">
        <f t="shared" si="37"/>
        <v>1668.9830390358934</v>
      </c>
      <c r="DL55" s="127">
        <f t="shared" si="37"/>
        <v>1711.0366286163307</v>
      </c>
      <c r="DM55" s="127">
        <f t="shared" si="35"/>
        <v>1662.8644685965332</v>
      </c>
      <c r="DN55" s="127">
        <f t="shared" si="35"/>
        <v>590.27096157442566</v>
      </c>
      <c r="DO55" s="127">
        <f t="shared" si="35"/>
        <v>1682.3762483365492</v>
      </c>
    </row>
    <row r="56" spans="1:119" s="127" customFormat="1" x14ac:dyDescent="0.25">
      <c r="A56" s="127">
        <v>1992</v>
      </c>
      <c r="B56" s="127" t="s">
        <v>623</v>
      </c>
      <c r="C56" s="125">
        <v>115037951.73999999</v>
      </c>
      <c r="D56" s="125">
        <v>62354988.18</v>
      </c>
      <c r="E56" s="125">
        <v>52682963.560000002</v>
      </c>
      <c r="F56" s="125">
        <v>17851241.68</v>
      </c>
      <c r="G56" s="125">
        <v>31563281.190000001</v>
      </c>
      <c r="H56" s="125">
        <v>31187925.260000002</v>
      </c>
      <c r="I56" s="125">
        <v>20835519.579999998</v>
      </c>
      <c r="J56" s="125">
        <v>13599984.029999999</v>
      </c>
      <c r="K56" s="125">
        <v>83586726.030000001</v>
      </c>
      <c r="M56" s="130">
        <v>39.299509999999998</v>
      </c>
      <c r="N56" s="130">
        <v>42.06427</v>
      </c>
      <c r="O56" s="130">
        <v>36.027180000000001</v>
      </c>
      <c r="P56" s="130">
        <v>31.702580000000001</v>
      </c>
      <c r="Q56" s="130">
        <v>41.01155</v>
      </c>
      <c r="R56" s="130">
        <v>41.467010000000002</v>
      </c>
      <c r="S56" s="130">
        <v>41.656109999999998</v>
      </c>
      <c r="T56" s="130">
        <v>36.716880000000003</v>
      </c>
      <c r="U56" s="130">
        <v>41.34216</v>
      </c>
      <c r="V56" s="142"/>
      <c r="W56" s="128"/>
      <c r="X56" s="123"/>
      <c r="Y56" s="128"/>
      <c r="Z56" s="128"/>
      <c r="AA56" s="128"/>
      <c r="AB56" s="128"/>
      <c r="AC56" s="128"/>
      <c r="AD56" s="128"/>
      <c r="AE56" s="128"/>
      <c r="AF56" s="128"/>
      <c r="AG56" s="128"/>
      <c r="AH56" s="128"/>
      <c r="AI56" s="128"/>
      <c r="AJ56" s="128"/>
      <c r="AK56" s="128"/>
      <c r="AL56" s="128"/>
      <c r="AR56" s="145"/>
      <c r="AS56" s="123">
        <v>48</v>
      </c>
      <c r="AT56" s="123" t="s">
        <v>169</v>
      </c>
      <c r="AU56" s="125">
        <v>133658730.32926667</v>
      </c>
      <c r="AV56" s="125">
        <v>71582971.441766664</v>
      </c>
      <c r="AW56" s="125">
        <v>62075758.88750001</v>
      </c>
      <c r="AX56" s="125">
        <v>19982008.7995</v>
      </c>
      <c r="AY56" s="125">
        <v>30517073.621366665</v>
      </c>
      <c r="AZ56" s="125">
        <v>35573076.090900004</v>
      </c>
      <c r="BA56" s="125">
        <v>29827880.142966669</v>
      </c>
      <c r="BB56" s="125">
        <v>17758691.674533334</v>
      </c>
      <c r="BC56" s="125">
        <v>95918029.855233327</v>
      </c>
      <c r="BD56" s="123"/>
      <c r="BE56" s="130">
        <v>39.454589999999996</v>
      </c>
      <c r="BF56" s="130">
        <v>42.224223333333335</v>
      </c>
      <c r="BG56" s="130">
        <v>36.260190000000001</v>
      </c>
      <c r="BH56" s="130">
        <v>32.172143333333331</v>
      </c>
      <c r="BI56" s="130">
        <v>40.894620000000003</v>
      </c>
      <c r="BJ56" s="130">
        <v>41.52847666666667</v>
      </c>
      <c r="BK56" s="130">
        <v>41.670166666666667</v>
      </c>
      <c r="BL56" s="130">
        <v>37.297606666666667</v>
      </c>
      <c r="BM56" s="130">
        <v>41.371049999999997</v>
      </c>
      <c r="BN56" s="144"/>
      <c r="BO56" s="123">
        <v>200004</v>
      </c>
      <c r="BP56" s="125">
        <v>131929429.43000001</v>
      </c>
      <c r="BQ56" s="125">
        <v>71147153.649000004</v>
      </c>
      <c r="BR56" s="125">
        <v>60705496.590000004</v>
      </c>
      <c r="BS56" s="125">
        <v>20013023.899</v>
      </c>
      <c r="BT56" s="125">
        <v>30085696.879999999</v>
      </c>
      <c r="BU56" s="125">
        <v>35036904.476999998</v>
      </c>
      <c r="BV56" s="125">
        <v>29266324.131999999</v>
      </c>
      <c r="BW56" s="125">
        <v>17449210.857999999</v>
      </c>
      <c r="BX56" s="125">
        <v>94498131.056999996</v>
      </c>
      <c r="BY56" s="125"/>
      <c r="BZ56" s="130">
        <v>39.620521269999998</v>
      </c>
      <c r="CA56" s="130">
        <v>42.357499971999999</v>
      </c>
      <c r="CB56" s="130">
        <v>36.390022637000001</v>
      </c>
      <c r="CC56" s="130">
        <v>33.090279197000001</v>
      </c>
      <c r="CD56" s="130">
        <v>40.972489252000003</v>
      </c>
      <c r="CE56" s="130">
        <v>41.583830925999997</v>
      </c>
      <c r="CF56" s="130">
        <v>41.740651628000002</v>
      </c>
      <c r="CG56" s="130">
        <v>37.486993521999999</v>
      </c>
      <c r="CH56" s="143">
        <v>41.432348398000002</v>
      </c>
      <c r="CJ56" s="127" t="s">
        <v>169</v>
      </c>
      <c r="CK56" s="125">
        <f t="shared" si="36"/>
        <v>67952465943.313629</v>
      </c>
      <c r="CL56" s="125">
        <f t="shared" si="36"/>
        <v>39177002263.040169</v>
      </c>
      <c r="CM56" s="125">
        <f t="shared" si="36"/>
        <v>28717967136.305546</v>
      </c>
      <c r="CN56" s="125">
        <f t="shared" si="36"/>
        <v>8609075129.123867</v>
      </c>
      <c r="CO56" s="125">
        <f t="shared" si="36"/>
        <v>16024916596.711489</v>
      </c>
      <c r="CP56" s="125">
        <f t="shared" si="36"/>
        <v>18940593255.245743</v>
      </c>
      <c r="CQ56" s="125">
        <f t="shared" si="34"/>
        <v>15880740720.33724</v>
      </c>
      <c r="CR56" s="125">
        <f t="shared" si="34"/>
        <v>8503539907.1721544</v>
      </c>
      <c r="CS56" s="125">
        <f t="shared" si="34"/>
        <v>50898633355.875343</v>
      </c>
      <c r="CT56" s="125"/>
      <c r="CU56" s="127" t="s">
        <v>169</v>
      </c>
      <c r="CV56" s="125">
        <v>179996122.66393337</v>
      </c>
      <c r="CW56" s="125">
        <v>88440417.359066665</v>
      </c>
      <c r="CX56" s="125">
        <v>91555705.304866672</v>
      </c>
      <c r="CY56" s="125">
        <v>34436219.770499997</v>
      </c>
      <c r="CZ56" s="125">
        <v>38580024.129766665</v>
      </c>
      <c r="DA56" s="125">
        <v>44302102.628833331</v>
      </c>
      <c r="DB56" s="125">
        <v>38206583.3138</v>
      </c>
      <c r="DC56" s="125">
        <v>58035384.858100004</v>
      </c>
      <c r="DD56" s="125">
        <v>121088710.07239999</v>
      </c>
      <c r="DF56" s="127" t="s">
        <v>169</v>
      </c>
      <c r="DG56" s="127">
        <f t="shared" si="37"/>
        <v>1510.0873271628438</v>
      </c>
      <c r="DH56" s="127">
        <f t="shared" si="37"/>
        <v>1771.9049019853524</v>
      </c>
      <c r="DI56" s="127">
        <f t="shared" si="37"/>
        <v>1254.6664149734438</v>
      </c>
      <c r="DJ56" s="127">
        <f t="shared" si="37"/>
        <v>1000.0023447984712</v>
      </c>
      <c r="DK56" s="127">
        <f t="shared" si="37"/>
        <v>1661.4729470163666</v>
      </c>
      <c r="DL56" s="127">
        <f t="shared" si="37"/>
        <v>1710.1304119970644</v>
      </c>
      <c r="DM56" s="127">
        <f t="shared" si="35"/>
        <v>1662.6182550692731</v>
      </c>
      <c r="DN56" s="127">
        <f t="shared" si="35"/>
        <v>586.09346197764137</v>
      </c>
      <c r="DO56" s="127">
        <f t="shared" si="35"/>
        <v>1681.3667707069505</v>
      </c>
    </row>
    <row r="57" spans="1:119" s="127" customFormat="1" x14ac:dyDescent="0.25">
      <c r="A57" s="127">
        <v>1993</v>
      </c>
      <c r="B57" s="127" t="s">
        <v>633</v>
      </c>
      <c r="C57" s="125">
        <v>112418872.33</v>
      </c>
      <c r="D57" s="125">
        <v>60796042.119999997</v>
      </c>
      <c r="E57" s="125">
        <v>51622830.210000001</v>
      </c>
      <c r="F57" s="125">
        <v>16880211.690000001</v>
      </c>
      <c r="G57" s="125">
        <v>30982389.420000002</v>
      </c>
      <c r="H57" s="125">
        <v>30797087.93</v>
      </c>
      <c r="I57" s="125">
        <v>20502124.350000001</v>
      </c>
      <c r="J57" s="125">
        <v>13257058.939999999</v>
      </c>
      <c r="K57" s="125">
        <v>82281601.700000003</v>
      </c>
      <c r="M57" s="130">
        <v>39.033769999999997</v>
      </c>
      <c r="N57" s="130">
        <v>41.72786</v>
      </c>
      <c r="O57" s="130">
        <v>35.860959999999999</v>
      </c>
      <c r="P57" s="130">
        <v>31.712</v>
      </c>
      <c r="Q57" s="130">
        <v>40.592390000000002</v>
      </c>
      <c r="R57" s="130">
        <v>40.964359999999999</v>
      </c>
      <c r="S57" s="130">
        <v>41.289400000000001</v>
      </c>
      <c r="T57" s="130">
        <v>36.740789999999997</v>
      </c>
      <c r="U57" s="130">
        <v>40.905290000000001</v>
      </c>
      <c r="V57" s="142"/>
      <c r="W57" s="127">
        <v>17</v>
      </c>
      <c r="X57" s="123" t="s">
        <v>138</v>
      </c>
      <c r="Y57" s="143">
        <f t="shared" ref="Y57:AG57" si="40">AVERAGE(C57:C59)</f>
        <v>113035298.36666667</v>
      </c>
      <c r="Z57" s="143">
        <f t="shared" si="40"/>
        <v>61203401.576666661</v>
      </c>
      <c r="AA57" s="143">
        <f t="shared" si="40"/>
        <v>51831896.789999999</v>
      </c>
      <c r="AB57" s="143">
        <f t="shared" si="40"/>
        <v>17017550.383333333</v>
      </c>
      <c r="AC57" s="143">
        <f t="shared" si="40"/>
        <v>31022990.543333333</v>
      </c>
      <c r="AD57" s="143">
        <f t="shared" si="40"/>
        <v>30925235.650000002</v>
      </c>
      <c r="AE57" s="143">
        <f t="shared" si="40"/>
        <v>20658761.450000003</v>
      </c>
      <c r="AF57" s="143">
        <f t="shared" si="40"/>
        <v>13410760.340000002</v>
      </c>
      <c r="AG57" s="143">
        <f t="shared" si="40"/>
        <v>82606987.643333331</v>
      </c>
      <c r="AH57" s="143"/>
      <c r="AI57" s="143">
        <f t="shared" ref="AI57:AQ57" si="41">IF(MIN(M57:M59)/AVERAGE(M57:M59)&lt;0.97,(3*AVERAGE(M57:M59)-MIN(M57:M59))/2,AVERAGE(M57:M59))</f>
        <v>39.083213333333333</v>
      </c>
      <c r="AJ57" s="143">
        <f t="shared" si="41"/>
        <v>41.801089999999995</v>
      </c>
      <c r="AK57" s="143">
        <f t="shared" si="41"/>
        <v>35.873910000000002</v>
      </c>
      <c r="AL57" s="143">
        <f t="shared" si="41"/>
        <v>31.575616666666665</v>
      </c>
      <c r="AM57" s="143">
        <f t="shared" si="41"/>
        <v>40.645630000000004</v>
      </c>
      <c r="AN57" s="143">
        <f t="shared" si="41"/>
        <v>41.094709999999999</v>
      </c>
      <c r="AO57" s="143">
        <f t="shared" si="41"/>
        <v>41.431493333333329</v>
      </c>
      <c r="AP57" s="143">
        <f t="shared" si="41"/>
        <v>36.739993333333331</v>
      </c>
      <c r="AQ57" s="143">
        <f t="shared" si="41"/>
        <v>41.010303333333333</v>
      </c>
      <c r="AR57" s="143"/>
      <c r="AS57" s="123">
        <v>49</v>
      </c>
      <c r="AT57" s="123" t="s">
        <v>170</v>
      </c>
      <c r="AU57" s="125">
        <v>132331072.79453333</v>
      </c>
      <c r="AV57" s="125">
        <v>70543926.539833322</v>
      </c>
      <c r="AW57" s="125">
        <v>61787146.254700005</v>
      </c>
      <c r="AX57" s="125">
        <v>19118854.18436667</v>
      </c>
      <c r="AY57" s="125">
        <v>30083782.973966669</v>
      </c>
      <c r="AZ57" s="125">
        <v>35474178.610333331</v>
      </c>
      <c r="BA57" s="125">
        <v>29843193.460333332</v>
      </c>
      <c r="BB57" s="125">
        <v>17811063.565533336</v>
      </c>
      <c r="BC57" s="125">
        <v>95401155.044633329</v>
      </c>
      <c r="BD57" s="123"/>
      <c r="BE57" s="130">
        <v>39.201173333333337</v>
      </c>
      <c r="BF57" s="130">
        <v>41.861733333333333</v>
      </c>
      <c r="BG57" s="130">
        <v>36.163599999999995</v>
      </c>
      <c r="BH57" s="130">
        <v>31.616333333333333</v>
      </c>
      <c r="BI57" s="130">
        <v>40.659343333333339</v>
      </c>
      <c r="BJ57" s="130">
        <v>41.18912666666666</v>
      </c>
      <c r="BK57" s="130">
        <v>41.46217</v>
      </c>
      <c r="BL57" s="130">
        <v>37.13547333333333</v>
      </c>
      <c r="BM57" s="130">
        <v>41.107309999999998</v>
      </c>
      <c r="BN57" s="144"/>
      <c r="BO57" s="123">
        <v>200101</v>
      </c>
      <c r="BP57" s="125">
        <v>132300810.06</v>
      </c>
      <c r="BQ57" s="125">
        <v>71328951.236000001</v>
      </c>
      <c r="BR57" s="125">
        <v>61039795.868000001</v>
      </c>
      <c r="BS57" s="125">
        <v>19938616.212000001</v>
      </c>
      <c r="BT57" s="125">
        <v>30091912.182</v>
      </c>
      <c r="BU57" s="125">
        <v>35166358.549000002</v>
      </c>
      <c r="BV57" s="125">
        <v>29432889.969999999</v>
      </c>
      <c r="BW57" s="125">
        <v>17658946.537999999</v>
      </c>
      <c r="BX57" s="125">
        <v>94661845.756999999</v>
      </c>
      <c r="BY57" s="125"/>
      <c r="BZ57" s="130">
        <v>39.428973685000003</v>
      </c>
      <c r="CA57" s="130">
        <v>42.131016924000001</v>
      </c>
      <c r="CB57" s="130">
        <v>36.263124961000003</v>
      </c>
      <c r="CC57" s="130">
        <v>32.830609709999997</v>
      </c>
      <c r="CD57" s="130">
        <v>40.900907418000003</v>
      </c>
      <c r="CE57" s="130">
        <v>41.382335869999999</v>
      </c>
      <c r="CF57" s="130">
        <v>41.482571526999998</v>
      </c>
      <c r="CG57" s="130">
        <v>37.273321823000003</v>
      </c>
      <c r="CH57" s="143">
        <v>41.259354190000003</v>
      </c>
      <c r="CJ57" s="127" t="s">
        <v>170</v>
      </c>
      <c r="CK57" s="125">
        <f t="shared" si="36"/>
        <v>67814307058.679001</v>
      </c>
      <c r="CL57" s="125">
        <f t="shared" si="36"/>
        <v>39067096272.036133</v>
      </c>
      <c r="CM57" s="125">
        <f t="shared" si="36"/>
        <v>28775418687.017803</v>
      </c>
      <c r="CN57" s="125">
        <f t="shared" si="36"/>
        <v>8509760051.1774588</v>
      </c>
      <c r="CO57" s="125">
        <f t="shared" si="36"/>
        <v>16000224684.42539</v>
      </c>
      <c r="CP57" s="125">
        <f t="shared" si="36"/>
        <v>18918458790.394329</v>
      </c>
      <c r="CQ57" s="125">
        <f t="shared" si="34"/>
        <v>15872375524.548996</v>
      </c>
      <c r="CR57" s="125">
        <f t="shared" si="34"/>
        <v>8556698765.7583342</v>
      </c>
      <c r="CS57" s="125">
        <f t="shared" si="34"/>
        <v>50773926090.77375</v>
      </c>
      <c r="CT57" s="125"/>
      <c r="CU57" s="127" t="s">
        <v>170</v>
      </c>
      <c r="CV57" s="125">
        <v>180519560.9298</v>
      </c>
      <c r="CW57" s="125">
        <v>88638567.333000004</v>
      </c>
      <c r="CX57" s="125">
        <v>91880993.596800014</v>
      </c>
      <c r="CY57" s="125">
        <v>34559846.211666666</v>
      </c>
      <c r="CZ57" s="125">
        <v>38476346.39146667</v>
      </c>
      <c r="DA57" s="125">
        <v>44342024.649266668</v>
      </c>
      <c r="DB57" s="125">
        <v>38568665.9274</v>
      </c>
      <c r="DC57" s="125">
        <v>58154284.946000002</v>
      </c>
      <c r="DD57" s="125">
        <v>121387036.96813333</v>
      </c>
      <c r="DF57" s="127" t="s">
        <v>170</v>
      </c>
      <c r="DG57" s="127">
        <f t="shared" si="37"/>
        <v>1502.6472856323967</v>
      </c>
      <c r="DH57" s="127">
        <f t="shared" si="37"/>
        <v>1762.9841026318804</v>
      </c>
      <c r="DI57" s="127">
        <f t="shared" si="37"/>
        <v>1252.7256208522315</v>
      </c>
      <c r="DJ57" s="127">
        <f t="shared" si="37"/>
        <v>984.93031468464642</v>
      </c>
      <c r="DK57" s="127">
        <f t="shared" si="37"/>
        <v>1663.3829544661694</v>
      </c>
      <c r="DL57" s="127">
        <f t="shared" si="37"/>
        <v>1706.5940439151511</v>
      </c>
      <c r="DM57" s="127">
        <f t="shared" si="35"/>
        <v>1646.1420319205724</v>
      </c>
      <c r="DN57" s="127">
        <f t="shared" si="35"/>
        <v>588.55155892321807</v>
      </c>
      <c r="DO57" s="127">
        <f t="shared" si="35"/>
        <v>1673.125149404643</v>
      </c>
    </row>
    <row r="58" spans="1:119" s="127" customFormat="1" x14ac:dyDescent="0.25">
      <c r="A58" s="127">
        <v>1993</v>
      </c>
      <c r="B58" s="127" t="s">
        <v>632</v>
      </c>
      <c r="C58" s="125">
        <v>113117781.62</v>
      </c>
      <c r="D58" s="125">
        <v>61287099.600000001</v>
      </c>
      <c r="E58" s="125">
        <v>51830682.020000003</v>
      </c>
      <c r="F58" s="125">
        <v>17080654.859999999</v>
      </c>
      <c r="G58" s="125">
        <v>30994208.050000001</v>
      </c>
      <c r="H58" s="125">
        <v>30848820.280000001</v>
      </c>
      <c r="I58" s="125">
        <v>20684079.629999999</v>
      </c>
      <c r="J58" s="125">
        <v>13510018.800000001</v>
      </c>
      <c r="K58" s="125">
        <v>82527107.959999993</v>
      </c>
      <c r="M58" s="130">
        <v>38.973219999999998</v>
      </c>
      <c r="N58" s="130">
        <v>41.68215</v>
      </c>
      <c r="O58" s="130">
        <v>35.770040000000002</v>
      </c>
      <c r="P58" s="130">
        <v>31.33107</v>
      </c>
      <c r="Q58" s="130">
        <v>40.54533</v>
      </c>
      <c r="R58" s="130">
        <v>41.07244</v>
      </c>
      <c r="S58" s="130">
        <v>41.283180000000002</v>
      </c>
      <c r="T58" s="130">
        <v>36.69847</v>
      </c>
      <c r="U58" s="130">
        <v>40.927300000000002</v>
      </c>
      <c r="V58" s="142"/>
      <c r="W58" s="128"/>
      <c r="X58" s="123"/>
      <c r="Y58" s="128"/>
      <c r="Z58" s="128"/>
      <c r="AA58" s="128"/>
      <c r="AB58" s="128"/>
      <c r="AC58" s="128"/>
      <c r="AD58" s="128"/>
      <c r="AE58" s="128"/>
      <c r="AF58" s="128"/>
      <c r="AG58" s="128"/>
      <c r="AH58" s="128"/>
      <c r="AI58" s="128"/>
      <c r="AJ58" s="128"/>
      <c r="AK58" s="128"/>
      <c r="AL58" s="128"/>
      <c r="AR58" s="145"/>
      <c r="AS58" s="123">
        <v>50</v>
      </c>
      <c r="AT58" s="123" t="s">
        <v>171</v>
      </c>
      <c r="AU58" s="125">
        <v>130530299.4543</v>
      </c>
      <c r="AV58" s="125">
        <v>70536176.691366673</v>
      </c>
      <c r="AW58" s="125">
        <v>59994122.762933336</v>
      </c>
      <c r="AX58" s="125">
        <v>19740742.829466667</v>
      </c>
      <c r="AY58" s="125">
        <v>29076572.9518</v>
      </c>
      <c r="AZ58" s="125">
        <v>34857836.76873333</v>
      </c>
      <c r="BA58" s="125">
        <v>29265975.233699996</v>
      </c>
      <c r="BB58" s="125">
        <v>17589171.670600001</v>
      </c>
      <c r="BC58" s="125">
        <v>93200384.954233333</v>
      </c>
      <c r="BD58" s="123"/>
      <c r="BE58" s="130">
        <v>39.337653333333336</v>
      </c>
      <c r="BF58" s="130">
        <v>42.043383333333331</v>
      </c>
      <c r="BG58" s="130">
        <v>36.156063333333329</v>
      </c>
      <c r="BH58" s="130">
        <v>33.275550000000003</v>
      </c>
      <c r="BI58" s="130">
        <v>40.681040000000003</v>
      </c>
      <c r="BJ58" s="130">
        <v>41.160526666666662</v>
      </c>
      <c r="BK58" s="130">
        <v>41.364293333333336</v>
      </c>
      <c r="BL58" s="130">
        <v>37.554796666666668</v>
      </c>
      <c r="BM58" s="130">
        <v>41.074639999999995</v>
      </c>
      <c r="BN58" s="144"/>
      <c r="BO58" s="123">
        <v>200102</v>
      </c>
      <c r="BP58" s="125">
        <v>130030695.88</v>
      </c>
      <c r="BQ58" s="125">
        <v>70118752.475999996</v>
      </c>
      <c r="BR58" s="125">
        <v>60024345.119999997</v>
      </c>
      <c r="BS58" s="125">
        <v>19634081.405999999</v>
      </c>
      <c r="BT58" s="125">
        <v>28999713.563000001</v>
      </c>
      <c r="BU58" s="125">
        <v>34773741.906000003</v>
      </c>
      <c r="BV58" s="125">
        <v>29180432.596999999</v>
      </c>
      <c r="BW58" s="125">
        <v>17602788.346999999</v>
      </c>
      <c r="BX58" s="125">
        <v>92941005.790000007</v>
      </c>
      <c r="BY58" s="125"/>
      <c r="BZ58" s="130">
        <v>39.208464782</v>
      </c>
      <c r="CA58" s="130">
        <v>41.891757785000003</v>
      </c>
      <c r="CB58" s="130">
        <v>36.069884430999998</v>
      </c>
      <c r="CC58" s="130">
        <v>33.077725997999998</v>
      </c>
      <c r="CD58" s="130">
        <v>40.569072124000002</v>
      </c>
      <c r="CE58" s="130">
        <v>41.057038763000001</v>
      </c>
      <c r="CF58" s="130">
        <v>41.269154223000001</v>
      </c>
      <c r="CG58" s="130">
        <v>37.287490628999997</v>
      </c>
      <c r="CH58" s="143">
        <v>40.967784801999997</v>
      </c>
      <c r="CJ58" s="127" t="s">
        <v>171</v>
      </c>
      <c r="CK58" s="125">
        <f t="shared" si="36"/>
        <v>66277951479.869118</v>
      </c>
      <c r="CL58" s="125">
        <f t="shared" si="36"/>
        <v>38186171333.842499</v>
      </c>
      <c r="CM58" s="125">
        <f t="shared" si="36"/>
        <v>28145925489.823158</v>
      </c>
      <c r="CN58" s="125">
        <f t="shared" si="36"/>
        <v>8442859944.6112289</v>
      </c>
      <c r="CO58" s="125">
        <f t="shared" si="36"/>
        <v>15294389124.464945</v>
      </c>
      <c r="CP58" s="125">
        <f t="shared" si="36"/>
        <v>18560189301.799599</v>
      </c>
      <c r="CQ58" s="125">
        <f t="shared" si="34"/>
        <v>15655273050.812841</v>
      </c>
      <c r="CR58" s="125">
        <f t="shared" si="34"/>
        <v>8532729471.9294262</v>
      </c>
      <c r="CS58" s="125">
        <f t="shared" si="34"/>
        <v>49498632618.32003</v>
      </c>
      <c r="CT58" s="125"/>
      <c r="CU58" s="127" t="s">
        <v>171</v>
      </c>
      <c r="CV58" s="125">
        <v>179514915.68733335</v>
      </c>
      <c r="CW58" s="125">
        <v>88097025.894500002</v>
      </c>
      <c r="CX58" s="125">
        <v>91417889.792833328</v>
      </c>
      <c r="CY58" s="125">
        <v>34851008.243866667</v>
      </c>
      <c r="CZ58" s="125">
        <v>37561530.957433335</v>
      </c>
      <c r="DA58" s="125">
        <v>44420188.691399999</v>
      </c>
      <c r="DB58" s="125">
        <v>38371085.752500005</v>
      </c>
      <c r="DC58" s="125">
        <v>57397686.100766666</v>
      </c>
      <c r="DD58" s="125">
        <v>120352805.40133333</v>
      </c>
      <c r="DF58" s="127" t="s">
        <v>171</v>
      </c>
      <c r="DG58" s="127">
        <f t="shared" si="37"/>
        <v>1476.8232762408995</v>
      </c>
      <c r="DH58" s="127">
        <f t="shared" si="37"/>
        <v>1733.8234041894714</v>
      </c>
      <c r="DI58" s="127">
        <f t="shared" si="37"/>
        <v>1231.5281200914199</v>
      </c>
      <c r="DJ58" s="127">
        <f t="shared" si="37"/>
        <v>969.02332185434716</v>
      </c>
      <c r="DK58" s="127">
        <f t="shared" si="37"/>
        <v>1628.7290464062644</v>
      </c>
      <c r="DL58" s="127">
        <f t="shared" si="37"/>
        <v>1671.3291724843984</v>
      </c>
      <c r="DM58" s="127">
        <f t="shared" si="35"/>
        <v>1631.9864547792056</v>
      </c>
      <c r="DN58" s="127">
        <f t="shared" si="35"/>
        <v>594.63926521006249</v>
      </c>
      <c r="DO58" s="127">
        <f t="shared" si="35"/>
        <v>1645.1177005225559</v>
      </c>
    </row>
    <row r="59" spans="1:119" s="127" customFormat="1" x14ac:dyDescent="0.25">
      <c r="A59" s="127">
        <v>1993</v>
      </c>
      <c r="B59" s="127" t="s">
        <v>622</v>
      </c>
      <c r="C59" s="125">
        <v>113569241.15000001</v>
      </c>
      <c r="D59" s="125">
        <v>61527063.009999998</v>
      </c>
      <c r="E59" s="125">
        <v>52042178.140000001</v>
      </c>
      <c r="F59" s="125">
        <v>17091784.600000001</v>
      </c>
      <c r="G59" s="125">
        <v>31092374.16</v>
      </c>
      <c r="H59" s="125">
        <v>31129798.739999998</v>
      </c>
      <c r="I59" s="125">
        <v>20790080.370000001</v>
      </c>
      <c r="J59" s="125">
        <v>13465203.279999999</v>
      </c>
      <c r="K59" s="125">
        <v>83012253.269999996</v>
      </c>
      <c r="M59" s="130">
        <v>39.242649999999998</v>
      </c>
      <c r="N59" s="130">
        <v>41.993259999999999</v>
      </c>
      <c r="O59" s="130">
        <v>35.990729999999999</v>
      </c>
      <c r="P59" s="130">
        <v>31.683779999999999</v>
      </c>
      <c r="Q59" s="130">
        <v>40.799169999999997</v>
      </c>
      <c r="R59" s="130">
        <v>41.247329999999998</v>
      </c>
      <c r="S59" s="130">
        <v>41.721899999999998</v>
      </c>
      <c r="T59" s="130">
        <v>36.780720000000002</v>
      </c>
      <c r="U59" s="130">
        <v>41.198320000000002</v>
      </c>
      <c r="V59" s="142"/>
      <c r="W59" s="128"/>
      <c r="X59" s="123"/>
      <c r="Y59" s="128"/>
      <c r="Z59" s="128"/>
      <c r="AA59" s="128"/>
      <c r="AB59" s="128"/>
      <c r="AC59" s="128"/>
      <c r="AD59" s="128"/>
      <c r="AE59" s="128"/>
      <c r="AF59" s="128"/>
      <c r="AG59" s="128"/>
      <c r="AH59" s="128"/>
      <c r="AI59" s="128"/>
      <c r="AJ59" s="128"/>
      <c r="AK59" s="128"/>
      <c r="AL59" s="128"/>
      <c r="AR59" s="145"/>
      <c r="AS59" s="123">
        <v>51</v>
      </c>
      <c r="AT59" s="123" t="s">
        <v>172</v>
      </c>
      <c r="AU59" s="125">
        <v>129476613.21270001</v>
      </c>
      <c r="AV59" s="125">
        <v>70696778.476266667</v>
      </c>
      <c r="AW59" s="125">
        <v>58779834.736433335</v>
      </c>
      <c r="AX59" s="125">
        <v>20111479.855333332</v>
      </c>
      <c r="AY59" s="125">
        <v>29235402.932366669</v>
      </c>
      <c r="AZ59" s="125">
        <v>33584489.724833332</v>
      </c>
      <c r="BA59" s="125">
        <v>28837329.699233335</v>
      </c>
      <c r="BB59" s="125">
        <v>17707911.000933331</v>
      </c>
      <c r="BC59" s="125">
        <v>91657222.356433332</v>
      </c>
      <c r="BD59" s="123"/>
      <c r="BE59" s="130">
        <v>39.375056666666666</v>
      </c>
      <c r="BF59" s="130">
        <v>42.105780000000003</v>
      </c>
      <c r="BG59" s="130">
        <v>36.08943</v>
      </c>
      <c r="BH59" s="130">
        <v>34.496669999999988</v>
      </c>
      <c r="BI59" s="130">
        <v>40.557693333333333</v>
      </c>
      <c r="BJ59" s="130">
        <v>41.106380000000001</v>
      </c>
      <c r="BK59" s="130">
        <v>41.344403333333332</v>
      </c>
      <c r="BL59" s="130">
        <v>37.387836666666665</v>
      </c>
      <c r="BM59" s="130">
        <v>41.006993333333334</v>
      </c>
      <c r="BN59" s="144"/>
      <c r="BO59" s="123">
        <v>200103</v>
      </c>
      <c r="BP59" s="125">
        <v>131673360.81</v>
      </c>
      <c r="BQ59" s="125">
        <v>70761050.634000003</v>
      </c>
      <c r="BR59" s="125">
        <v>60842407.895000003</v>
      </c>
      <c r="BS59" s="125">
        <v>19400771.771000002</v>
      </c>
      <c r="BT59" s="125">
        <v>29710547.723000001</v>
      </c>
      <c r="BU59" s="125">
        <v>34498798.630000003</v>
      </c>
      <c r="BV59" s="125">
        <v>29886229.780999999</v>
      </c>
      <c r="BW59" s="125">
        <v>18172354.495000001</v>
      </c>
      <c r="BX59" s="125">
        <v>93998390.949000001</v>
      </c>
      <c r="BY59" s="125"/>
      <c r="BZ59" s="130">
        <v>39.133864633999998</v>
      </c>
      <c r="CA59" s="130">
        <v>41.867838925999997</v>
      </c>
      <c r="CB59" s="130">
        <v>35.960020391999997</v>
      </c>
      <c r="CC59" s="130">
        <v>32.635991549000003</v>
      </c>
      <c r="CD59" s="130">
        <v>40.349082332999998</v>
      </c>
      <c r="CE59" s="130">
        <v>40.980545908000003</v>
      </c>
      <c r="CF59" s="130">
        <v>41.353159241999997</v>
      </c>
      <c r="CG59" s="130">
        <v>37.342429273</v>
      </c>
      <c r="CH59" s="143">
        <v>40.90907876</v>
      </c>
      <c r="CJ59" s="127" t="s">
        <v>172</v>
      </c>
      <c r="CK59" s="125">
        <f t="shared" si="36"/>
        <v>66987537211.950943</v>
      </c>
      <c r="CL59" s="125">
        <f t="shared" si="36"/>
        <v>38513959512.324944</v>
      </c>
      <c r="CM59" s="125">
        <f t="shared" si="36"/>
        <v>28442624971.833561</v>
      </c>
      <c r="CN59" s="125">
        <f t="shared" si="36"/>
        <v>8231124506.3116398</v>
      </c>
      <c r="CO59" s="125">
        <f t="shared" si="36"/>
        <v>15584313371.040085</v>
      </c>
      <c r="CP59" s="125">
        <f t="shared" si="36"/>
        <v>18379134813.358315</v>
      </c>
      <c r="CQ59" s="125">
        <f t="shared" si="34"/>
        <v>16066570250.597044</v>
      </c>
      <c r="CR59" s="125">
        <f t="shared" si="34"/>
        <v>8821798211.8944759</v>
      </c>
      <c r="CS59" s="125">
        <f t="shared" si="34"/>
        <v>49990038522.396858</v>
      </c>
      <c r="CT59" s="125"/>
      <c r="CU59" s="127" t="s">
        <v>172</v>
      </c>
      <c r="CV59" s="125">
        <v>181797659.04243335</v>
      </c>
      <c r="CW59" s="125">
        <v>89329248.278300002</v>
      </c>
      <c r="CX59" s="125">
        <v>92468410.764133334</v>
      </c>
      <c r="CY59" s="125">
        <v>34902964.053199999</v>
      </c>
      <c r="CZ59" s="125">
        <v>38484766.437466666</v>
      </c>
      <c r="DA59" s="125">
        <v>44184325.8094</v>
      </c>
      <c r="DB59" s="125">
        <v>39034298.95926667</v>
      </c>
      <c r="DC59" s="125">
        <v>58815291.934366666</v>
      </c>
      <c r="DD59" s="125">
        <v>121703391.20613335</v>
      </c>
      <c r="DF59" s="127" t="s">
        <v>172</v>
      </c>
      <c r="DG59" s="127">
        <f t="shared" si="37"/>
        <v>1473.8921846362257</v>
      </c>
      <c r="DH59" s="127">
        <f t="shared" si="37"/>
        <v>1724.5845119993387</v>
      </c>
      <c r="DI59" s="127">
        <f t="shared" si="37"/>
        <v>1230.3715284729817</v>
      </c>
      <c r="DJ59" s="127">
        <f t="shared" si="37"/>
        <v>943.31524322868938</v>
      </c>
      <c r="DK59" s="127">
        <f t="shared" si="37"/>
        <v>1619.7903548525162</v>
      </c>
      <c r="DL59" s="127">
        <f t="shared" si="37"/>
        <v>1663.8601564402047</v>
      </c>
      <c r="DM59" s="127">
        <f t="shared" si="35"/>
        <v>1646.4054105199059</v>
      </c>
      <c r="DN59" s="127">
        <f t="shared" si="35"/>
        <v>599.96629595846764</v>
      </c>
      <c r="DO59" s="127">
        <f t="shared" si="35"/>
        <v>1643.0121799228077</v>
      </c>
    </row>
    <row r="60" spans="1:119" s="127" customFormat="1" x14ac:dyDescent="0.25">
      <c r="A60" s="127">
        <v>1993</v>
      </c>
      <c r="B60" s="127" t="s">
        <v>631</v>
      </c>
      <c r="C60" s="125">
        <v>113122531.45</v>
      </c>
      <c r="D60" s="125">
        <v>61963565.829999998</v>
      </c>
      <c r="E60" s="125">
        <v>51158965.619999997</v>
      </c>
      <c r="F60" s="125">
        <v>17266357.09</v>
      </c>
      <c r="G60" s="125">
        <v>30924658.66</v>
      </c>
      <c r="H60" s="125">
        <v>30908187.359999999</v>
      </c>
      <c r="I60" s="125">
        <v>20568922.359999999</v>
      </c>
      <c r="J60" s="125">
        <v>13454405.98</v>
      </c>
      <c r="K60" s="125">
        <v>82401768.379999995</v>
      </c>
      <c r="M60" s="130">
        <v>39.357320000000001</v>
      </c>
      <c r="N60" s="130">
        <v>42.133290000000002</v>
      </c>
      <c r="O60" s="130">
        <v>35.995089999999998</v>
      </c>
      <c r="P60" s="130">
        <v>31.72758</v>
      </c>
      <c r="Q60" s="130">
        <v>40.952280000000002</v>
      </c>
      <c r="R60" s="130">
        <v>41.574249999999999</v>
      </c>
      <c r="S60" s="130">
        <v>41.692770000000003</v>
      </c>
      <c r="T60" s="130">
        <v>36.819540000000003</v>
      </c>
      <c r="U60" s="130">
        <v>41.37041</v>
      </c>
      <c r="V60" s="142"/>
      <c r="W60" s="127">
        <v>18</v>
      </c>
      <c r="X60" s="123" t="s">
        <v>139</v>
      </c>
      <c r="Y60" s="143">
        <f t="shared" ref="Y60:AG60" si="42">AVERAGE(C60:C62)</f>
        <v>114607857.55333334</v>
      </c>
      <c r="Z60" s="143">
        <f t="shared" si="42"/>
        <v>62907815.090000004</v>
      </c>
      <c r="AA60" s="143">
        <f t="shared" si="42"/>
        <v>51700042.463333331</v>
      </c>
      <c r="AB60" s="143">
        <f t="shared" si="42"/>
        <v>18029735.34333333</v>
      </c>
      <c r="AC60" s="143">
        <f t="shared" si="42"/>
        <v>31041749.113333333</v>
      </c>
      <c r="AD60" s="143">
        <f t="shared" si="42"/>
        <v>31157737.330000002</v>
      </c>
      <c r="AE60" s="143">
        <f t="shared" si="42"/>
        <v>20809921.819999997</v>
      </c>
      <c r="AF60" s="143">
        <f t="shared" si="42"/>
        <v>13568713.946666665</v>
      </c>
      <c r="AG60" s="143">
        <f t="shared" si="42"/>
        <v>83009408.263333321</v>
      </c>
      <c r="AH60" s="143"/>
      <c r="AI60" s="143">
        <f t="shared" ref="AI60:AQ60" si="43">IF(MIN(M60:M62)/AVERAGE(M60:M62)&lt;0.97,(3*AVERAGE(M60:M62)-MIN(M60:M62))/2,AVERAGE(M60:M62))</f>
        <v>39.630783333333333</v>
      </c>
      <c r="AJ60" s="143">
        <f t="shared" si="43"/>
        <v>42.50277333333333</v>
      </c>
      <c r="AK60" s="143">
        <f t="shared" si="43"/>
        <v>36.135909999999996</v>
      </c>
      <c r="AL60" s="143">
        <f t="shared" si="43"/>
        <v>32.619113333333331</v>
      </c>
      <c r="AM60" s="143">
        <f t="shared" si="43"/>
        <v>41.123033333333332</v>
      </c>
      <c r="AN60" s="143">
        <f t="shared" si="43"/>
        <v>41.728153333333331</v>
      </c>
      <c r="AO60" s="143">
        <f t="shared" si="43"/>
        <v>42.000130000000006</v>
      </c>
      <c r="AP60" s="143">
        <f t="shared" si="43"/>
        <v>37.031373333333335</v>
      </c>
      <c r="AQ60" s="143">
        <f t="shared" si="43"/>
        <v>41.570160000000001</v>
      </c>
      <c r="AR60" s="143"/>
      <c r="AS60" s="123">
        <v>52</v>
      </c>
      <c r="AT60" s="123" t="s">
        <v>173</v>
      </c>
      <c r="AU60" s="125">
        <v>132653284.07416666</v>
      </c>
      <c r="AV60" s="125">
        <v>70803080.313600004</v>
      </c>
      <c r="AW60" s="125">
        <v>61850203.760566659</v>
      </c>
      <c r="AX60" s="125">
        <v>19270312.63156667</v>
      </c>
      <c r="AY60" s="125">
        <v>29723336.544733334</v>
      </c>
      <c r="AZ60" s="125">
        <v>34776420.391866662</v>
      </c>
      <c r="BA60" s="125">
        <v>30221324.963366669</v>
      </c>
      <c r="BB60" s="125">
        <v>18661889.542633332</v>
      </c>
      <c r="BC60" s="125">
        <v>94721081.899966672</v>
      </c>
      <c r="BD60" s="123"/>
      <c r="BE60" s="130">
        <v>38.973166666666664</v>
      </c>
      <c r="BF60" s="130">
        <v>41.708283333333334</v>
      </c>
      <c r="BG60" s="130">
        <v>35.841616666666674</v>
      </c>
      <c r="BH60" s="130">
        <v>31.568569999999998</v>
      </c>
      <c r="BI60" s="130">
        <v>40.24843666666667</v>
      </c>
      <c r="BJ60" s="130">
        <v>41.042203333333333</v>
      </c>
      <c r="BK60" s="130">
        <v>41.231136666666664</v>
      </c>
      <c r="BL60" s="130">
        <v>37.07527666666666</v>
      </c>
      <c r="BM60" s="130">
        <v>40.853346666666667</v>
      </c>
      <c r="BN60" s="144"/>
      <c r="BO60" s="123">
        <v>200104</v>
      </c>
      <c r="BP60" s="125">
        <v>130962392.89</v>
      </c>
      <c r="BQ60" s="125">
        <v>70368517.150000006</v>
      </c>
      <c r="BR60" s="125">
        <v>60484904.174999997</v>
      </c>
      <c r="BS60" s="125">
        <v>19284109.348999999</v>
      </c>
      <c r="BT60" s="125">
        <v>29316290.552000001</v>
      </c>
      <c r="BU60" s="125">
        <v>34256233.159999996</v>
      </c>
      <c r="BV60" s="125">
        <v>29663420.664999999</v>
      </c>
      <c r="BW60" s="125">
        <v>18329881.122000001</v>
      </c>
      <c r="BX60" s="125">
        <v>93352045.811000004</v>
      </c>
      <c r="BY60" s="125"/>
      <c r="BZ60" s="130">
        <v>39.131543207999997</v>
      </c>
      <c r="CA60" s="130">
        <v>41.841253973999997</v>
      </c>
      <c r="CB60" s="130">
        <v>35.969255599</v>
      </c>
      <c r="CC60" s="130">
        <v>32.425255690999997</v>
      </c>
      <c r="CD60" s="130">
        <v>40.346686550000001</v>
      </c>
      <c r="CE60" s="130">
        <v>41.092351862999998</v>
      </c>
      <c r="CF60" s="130">
        <v>41.286549106000002</v>
      </c>
      <c r="CG60" s="130">
        <v>37.263550393000003</v>
      </c>
      <c r="CH60" s="143">
        <v>40.913093377000003</v>
      </c>
      <c r="CJ60" s="127" t="s">
        <v>173</v>
      </c>
      <c r="CK60" s="125">
        <f t="shared" si="36"/>
        <v>66621886967.975388</v>
      </c>
      <c r="CL60" s="125">
        <f t="shared" si="36"/>
        <v>38275990972.010025</v>
      </c>
      <c r="CM60" s="125">
        <f t="shared" si="36"/>
        <v>28282760715.97076</v>
      </c>
      <c r="CN60" s="125">
        <f t="shared" si="36"/>
        <v>8128798293.3888702</v>
      </c>
      <c r="CO60" s="125">
        <f t="shared" si="36"/>
        <v>15376597414.233519</v>
      </c>
      <c r="CP60" s="125">
        <f t="shared" si="36"/>
        <v>18299699424.651947</v>
      </c>
      <c r="CQ60" s="125">
        <f t="shared" si="34"/>
        <v>15921103561.186951</v>
      </c>
      <c r="CR60" s="125">
        <f t="shared" si="34"/>
        <v>8879473835.5355053</v>
      </c>
      <c r="CS60" s="125">
        <f t="shared" si="34"/>
        <v>49651172573.592529</v>
      </c>
      <c r="CT60" s="125"/>
      <c r="CU60" s="127" t="s">
        <v>173</v>
      </c>
      <c r="CV60" s="125">
        <v>182341462.26316667</v>
      </c>
      <c r="CW60" s="125">
        <v>89630017.779933333</v>
      </c>
      <c r="CX60" s="125">
        <v>92711444.483233333</v>
      </c>
      <c r="CY60" s="125">
        <v>35091173.347566672</v>
      </c>
      <c r="CZ60" s="125">
        <v>38504808.569766663</v>
      </c>
      <c r="DA60" s="125">
        <v>44014625.555133335</v>
      </c>
      <c r="DB60" s="125">
        <v>39266619.749266669</v>
      </c>
      <c r="DC60" s="125">
        <v>59234354.311099999</v>
      </c>
      <c r="DD60" s="125">
        <v>121786053.87416667</v>
      </c>
      <c r="DF60" s="127" t="s">
        <v>173</v>
      </c>
      <c r="DG60" s="127">
        <f t="shared" si="37"/>
        <v>1461.4753252734695</v>
      </c>
      <c r="DH60" s="127">
        <f t="shared" si="37"/>
        <v>1708.1773236278161</v>
      </c>
      <c r="DI60" s="127">
        <f t="shared" si="37"/>
        <v>1220.2489508654194</v>
      </c>
      <c r="DJ60" s="127">
        <f t="shared" si="37"/>
        <v>926.59179137451622</v>
      </c>
      <c r="DK60" s="127">
        <f t="shared" si="37"/>
        <v>1597.3690544517567</v>
      </c>
      <c r="DL60" s="127">
        <f t="shared" si="37"/>
        <v>1663.0562404062248</v>
      </c>
      <c r="DM60" s="127">
        <f t="shared" si="35"/>
        <v>1621.8461036727551</v>
      </c>
      <c r="DN60" s="127">
        <f t="shared" si="35"/>
        <v>599.61648531866035</v>
      </c>
      <c r="DO60" s="127">
        <f t="shared" si="35"/>
        <v>1630.7671032643441</v>
      </c>
    </row>
    <row r="61" spans="1:119" s="127" customFormat="1" x14ac:dyDescent="0.25">
      <c r="A61" s="127">
        <v>1993</v>
      </c>
      <c r="B61" s="127" t="s">
        <v>630</v>
      </c>
      <c r="C61" s="125">
        <v>115906060.34</v>
      </c>
      <c r="D61" s="125">
        <v>63207873.539999999</v>
      </c>
      <c r="E61" s="125">
        <v>52698186.799999997</v>
      </c>
      <c r="F61" s="125">
        <v>17665845.539999999</v>
      </c>
      <c r="G61" s="125">
        <v>31459599.93</v>
      </c>
      <c r="H61" s="125">
        <v>31729538.210000001</v>
      </c>
      <c r="I61" s="125">
        <v>21249113.129999999</v>
      </c>
      <c r="J61" s="125">
        <v>13801963.529999999</v>
      </c>
      <c r="K61" s="125">
        <v>84438251.269999996</v>
      </c>
      <c r="M61" s="130">
        <v>39.730640000000001</v>
      </c>
      <c r="N61" s="130">
        <v>42.683959999999999</v>
      </c>
      <c r="O61" s="130">
        <v>36.188339999999997</v>
      </c>
      <c r="P61" s="130">
        <v>32.194139999999997</v>
      </c>
      <c r="Q61" s="130">
        <v>41.21913</v>
      </c>
      <c r="R61" s="130">
        <v>41.881340000000002</v>
      </c>
      <c r="S61" s="130">
        <v>42.303699999999999</v>
      </c>
      <c r="T61" s="130">
        <v>37.078560000000003</v>
      </c>
      <c r="U61" s="130">
        <v>41.740900000000003</v>
      </c>
      <c r="V61" s="142"/>
      <c r="W61" s="128"/>
      <c r="X61" s="123"/>
      <c r="Y61" s="128"/>
      <c r="Z61" s="128"/>
      <c r="AA61" s="128"/>
      <c r="AB61" s="128"/>
      <c r="AC61" s="128"/>
      <c r="AD61" s="128"/>
      <c r="AE61" s="128"/>
      <c r="AF61" s="128"/>
      <c r="AG61" s="128"/>
      <c r="AH61" s="128"/>
      <c r="AI61" s="128"/>
      <c r="AJ61" s="128"/>
      <c r="AK61" s="128"/>
      <c r="AL61" s="128"/>
      <c r="AR61" s="145"/>
      <c r="AS61" s="123">
        <v>53</v>
      </c>
      <c r="AT61" s="123" t="s">
        <v>174</v>
      </c>
      <c r="AU61" s="125">
        <v>130697647.39986666</v>
      </c>
      <c r="AV61" s="125">
        <v>69568769.590733334</v>
      </c>
      <c r="AW61" s="125">
        <v>61128877.809133328</v>
      </c>
      <c r="AX61" s="125">
        <v>18301714.018566664</v>
      </c>
      <c r="AY61" s="125">
        <v>29106922.893900003</v>
      </c>
      <c r="AZ61" s="125">
        <v>34522884.574966669</v>
      </c>
      <c r="BA61" s="125">
        <v>30098296.759033334</v>
      </c>
      <c r="BB61" s="125">
        <v>18667829.1534</v>
      </c>
      <c r="BC61" s="125">
        <v>93728104.227900013</v>
      </c>
      <c r="BD61" s="123"/>
      <c r="BE61" s="130">
        <v>38.979196666666667</v>
      </c>
      <c r="BF61" s="130">
        <v>41.630889999999994</v>
      </c>
      <c r="BG61" s="130">
        <v>35.961390000000002</v>
      </c>
      <c r="BH61" s="130">
        <v>31.478059999999999</v>
      </c>
      <c r="BI61" s="130">
        <v>40.159016666666666</v>
      </c>
      <c r="BJ61" s="130">
        <v>40.869549999999997</v>
      </c>
      <c r="BK61" s="130">
        <v>41.262406666666664</v>
      </c>
      <c r="BL61" s="130">
        <v>37.318489999999997</v>
      </c>
      <c r="BM61" s="130">
        <v>40.775083333333335</v>
      </c>
      <c r="BN61" s="144"/>
      <c r="BO61" s="123">
        <v>200201</v>
      </c>
      <c r="BP61" s="125">
        <v>130727495.79000001</v>
      </c>
      <c r="BQ61" s="125">
        <v>70356296.850999996</v>
      </c>
      <c r="BR61" s="125">
        <v>60442858.590999998</v>
      </c>
      <c r="BS61" s="125">
        <v>19086253.750999998</v>
      </c>
      <c r="BT61" s="125">
        <v>29137854.030999999</v>
      </c>
      <c r="BU61" s="125">
        <v>34226695.509999998</v>
      </c>
      <c r="BV61" s="125">
        <v>29722062.206</v>
      </c>
      <c r="BW61" s="125">
        <v>18515777.511999998</v>
      </c>
      <c r="BX61" s="125">
        <v>93067066.385000005</v>
      </c>
      <c r="BY61" s="125"/>
      <c r="BZ61" s="130">
        <v>39.181158949</v>
      </c>
      <c r="CA61" s="130">
        <v>41.875345879000001</v>
      </c>
      <c r="CB61" s="130">
        <v>36.039954201</v>
      </c>
      <c r="CC61" s="130">
        <v>32.636866294999997</v>
      </c>
      <c r="CD61" s="130">
        <v>40.373803989000002</v>
      </c>
      <c r="CE61" s="130">
        <v>41.040641237000003</v>
      </c>
      <c r="CF61" s="130">
        <v>41.267726799000002</v>
      </c>
      <c r="CG61" s="130">
        <v>37.427765579999999</v>
      </c>
      <c r="CH61" s="143">
        <v>40.908759387000003</v>
      </c>
      <c r="CJ61" s="127" t="s">
        <v>174</v>
      </c>
      <c r="CK61" s="125">
        <f t="shared" si="36"/>
        <v>66586712290.185333</v>
      </c>
      <c r="CL61" s="125">
        <f t="shared" si="36"/>
        <v>38300525450.215904</v>
      </c>
      <c r="CM61" s="125">
        <f t="shared" si="36"/>
        <v>28318652120.163074</v>
      </c>
      <c r="CN61" s="125">
        <f t="shared" si="36"/>
        <v>8097901652.6697788</v>
      </c>
      <c r="CO61" s="125">
        <f t="shared" si="36"/>
        <v>15293278094.999937</v>
      </c>
      <c r="CP61" s="125">
        <f t="shared" si="36"/>
        <v>18260911905.001335</v>
      </c>
      <c r="CQ61" s="125">
        <f t="shared" si="34"/>
        <v>15945305259.261187</v>
      </c>
      <c r="CR61" s="125">
        <f t="shared" si="34"/>
        <v>9009054343.257431</v>
      </c>
      <c r="CS61" s="125">
        <f t="shared" si="34"/>
        <v>49494356932.77298</v>
      </c>
      <c r="CT61" s="125"/>
      <c r="CU61" s="127" t="s">
        <v>174</v>
      </c>
      <c r="CV61" s="125">
        <v>182919918.48993334</v>
      </c>
      <c r="CW61" s="125">
        <v>89900040.901933327</v>
      </c>
      <c r="CX61" s="125">
        <v>93019877.588000014</v>
      </c>
      <c r="CY61" s="125">
        <v>35268083.697033338</v>
      </c>
      <c r="CZ61" s="125">
        <v>38317363.676100001</v>
      </c>
      <c r="DA61" s="125">
        <v>44105435.665233336</v>
      </c>
      <c r="DB61" s="125">
        <v>39456740.79026667</v>
      </c>
      <c r="DC61" s="125">
        <v>59518404.567999996</v>
      </c>
      <c r="DD61" s="125">
        <v>121879540.13160001</v>
      </c>
      <c r="DF61" s="127" t="s">
        <v>174</v>
      </c>
      <c r="DG61" s="127">
        <f t="shared" si="37"/>
        <v>1456.0844513791933</v>
      </c>
      <c r="DH61" s="127">
        <f t="shared" si="37"/>
        <v>1704.1382880791209</v>
      </c>
      <c r="DI61" s="127">
        <f t="shared" si="37"/>
        <v>1217.7462647539028</v>
      </c>
      <c r="DJ61" s="127">
        <f t="shared" si="37"/>
        <v>918.43965464457074</v>
      </c>
      <c r="DK61" s="127">
        <f t="shared" si="37"/>
        <v>1596.4854183889418</v>
      </c>
      <c r="DL61" s="127">
        <f t="shared" si="37"/>
        <v>1656.1144112579964</v>
      </c>
      <c r="DM61" s="127">
        <f t="shared" si="35"/>
        <v>1616.4847820572784</v>
      </c>
      <c r="DN61" s="127">
        <f t="shared" si="35"/>
        <v>605.46342991869369</v>
      </c>
      <c r="DO61" s="127">
        <f t="shared" si="35"/>
        <v>1624.3696646485937</v>
      </c>
    </row>
    <row r="62" spans="1:119" s="127" customFormat="1" x14ac:dyDescent="0.25">
      <c r="A62" s="127">
        <v>1993</v>
      </c>
      <c r="B62" s="127" t="s">
        <v>629</v>
      </c>
      <c r="C62" s="125">
        <v>114794980.87</v>
      </c>
      <c r="D62" s="125">
        <v>63552005.899999999</v>
      </c>
      <c r="E62" s="125">
        <v>51242974.969999999</v>
      </c>
      <c r="F62" s="125">
        <v>19157003.399999999</v>
      </c>
      <c r="G62" s="125">
        <v>30740988.75</v>
      </c>
      <c r="H62" s="125">
        <v>30835486.420000002</v>
      </c>
      <c r="I62" s="125">
        <v>20611729.969999999</v>
      </c>
      <c r="J62" s="125">
        <v>13449772.33</v>
      </c>
      <c r="K62" s="125">
        <v>82188205.140000001</v>
      </c>
      <c r="M62" s="130">
        <v>39.804389999999998</v>
      </c>
      <c r="N62" s="130">
        <v>42.691070000000003</v>
      </c>
      <c r="O62" s="130">
        <v>36.224299999999999</v>
      </c>
      <c r="P62" s="130">
        <v>33.93562</v>
      </c>
      <c r="Q62" s="130">
        <v>41.197690000000001</v>
      </c>
      <c r="R62" s="130">
        <v>41.728870000000001</v>
      </c>
      <c r="S62" s="130">
        <v>42.003920000000001</v>
      </c>
      <c r="T62" s="130">
        <v>37.196019999999997</v>
      </c>
      <c r="U62" s="130">
        <v>41.599170000000001</v>
      </c>
      <c r="V62" s="142"/>
      <c r="W62" s="128"/>
      <c r="X62" s="123"/>
      <c r="Y62" s="128"/>
      <c r="Z62" s="128"/>
      <c r="AA62" s="128"/>
      <c r="AB62" s="128"/>
      <c r="AC62" s="128"/>
      <c r="AD62" s="128"/>
      <c r="AE62" s="128"/>
      <c r="AF62" s="128"/>
      <c r="AG62" s="128"/>
      <c r="AH62" s="128"/>
      <c r="AI62" s="128"/>
      <c r="AJ62" s="128"/>
      <c r="AK62" s="128"/>
      <c r="AL62" s="128"/>
      <c r="AR62" s="145"/>
      <c r="AS62" s="123">
        <v>54</v>
      </c>
      <c r="AT62" s="123" t="s">
        <v>175</v>
      </c>
      <c r="AU62" s="125">
        <v>131660983.37773333</v>
      </c>
      <c r="AV62" s="125">
        <v>71212319.554366663</v>
      </c>
      <c r="AW62" s="125">
        <v>60448663.823366664</v>
      </c>
      <c r="AX62" s="125">
        <v>19345781.495500002</v>
      </c>
      <c r="AY62" s="125">
        <v>29263894.131433334</v>
      </c>
      <c r="AZ62" s="125">
        <v>34108388.870733336</v>
      </c>
      <c r="BA62" s="125">
        <v>29929330.413533334</v>
      </c>
      <c r="BB62" s="125">
        <v>19013588.466533333</v>
      </c>
      <c r="BC62" s="125">
        <v>93301613.415700004</v>
      </c>
      <c r="BD62" s="123"/>
      <c r="BE62" s="130">
        <v>39.332419999999999</v>
      </c>
      <c r="BF62" s="130">
        <v>42.01410666666667</v>
      </c>
      <c r="BG62" s="130">
        <v>36.171283333333328</v>
      </c>
      <c r="BH62" s="130">
        <v>32.437063333333334</v>
      </c>
      <c r="BI62" s="130">
        <v>40.480233333333331</v>
      </c>
      <c r="BJ62" s="130">
        <v>41.210163333333334</v>
      </c>
      <c r="BK62" s="130">
        <v>41.436426666666669</v>
      </c>
      <c r="BL62" s="130">
        <v>37.866946666666671</v>
      </c>
      <c r="BM62" s="130">
        <v>41.053903333333331</v>
      </c>
      <c r="BN62" s="144"/>
      <c r="BO62" s="123">
        <v>200202</v>
      </c>
      <c r="BP62" s="125">
        <v>131233788</v>
      </c>
      <c r="BQ62" s="125">
        <v>70818906.394999996</v>
      </c>
      <c r="BR62" s="125">
        <v>60485969.049999997</v>
      </c>
      <c r="BS62" s="125">
        <v>19249264.318</v>
      </c>
      <c r="BT62" s="125">
        <v>29188851.048</v>
      </c>
      <c r="BU62" s="125">
        <v>34016557.023000002</v>
      </c>
      <c r="BV62" s="125">
        <v>29852626.623</v>
      </c>
      <c r="BW62" s="125">
        <v>19032189.655000001</v>
      </c>
      <c r="BX62" s="125">
        <v>93093179.340000004</v>
      </c>
      <c r="BY62" s="125"/>
      <c r="BZ62" s="130">
        <v>39.202824243999999</v>
      </c>
      <c r="CA62" s="130">
        <v>41.866448312999999</v>
      </c>
      <c r="CB62" s="130">
        <v>36.083957077999997</v>
      </c>
      <c r="CC62" s="130">
        <v>32.283258166000003</v>
      </c>
      <c r="CD62" s="130">
        <v>40.382197222999999</v>
      </c>
      <c r="CE62" s="130">
        <v>41.108302012000003</v>
      </c>
      <c r="CF62" s="130">
        <v>41.365351797000002</v>
      </c>
      <c r="CG62" s="130">
        <v>37.629214472000001</v>
      </c>
      <c r="CH62" s="143">
        <v>40.958345360999999</v>
      </c>
      <c r="CJ62" s="127" t="s">
        <v>175</v>
      </c>
      <c r="CK62" s="125">
        <f t="shared" si="36"/>
        <v>66881556635.898628</v>
      </c>
      <c r="CL62" s="125">
        <f t="shared" si="36"/>
        <v>38544169094.202881</v>
      </c>
      <c r="CM62" s="125">
        <f t="shared" si="36"/>
        <v>28373450443.278671</v>
      </c>
      <c r="CN62" s="125">
        <f t="shared" si="36"/>
        <v>8078576603.2863569</v>
      </c>
      <c r="CO62" s="125">
        <f t="shared" si="36"/>
        <v>15323229216.53038</v>
      </c>
      <c r="CP62" s="125">
        <f t="shared" si="36"/>
        <v>18178717693.62875</v>
      </c>
      <c r="CQ62" s="125">
        <f t="shared" si="34"/>
        <v>16053237230.223482</v>
      </c>
      <c r="CR62" s="125">
        <f t="shared" si="34"/>
        <v>9310162503.197073</v>
      </c>
      <c r="CS62" s="125">
        <f t="shared" si="34"/>
        <v>49568253672.095993</v>
      </c>
      <c r="CT62" s="125"/>
      <c r="CU62" s="127" t="s">
        <v>175</v>
      </c>
      <c r="CV62" s="125">
        <v>183467089.05866668</v>
      </c>
      <c r="CW62" s="125">
        <v>90211424.759966671</v>
      </c>
      <c r="CX62" s="125">
        <v>93255664.29869999</v>
      </c>
      <c r="CY62" s="125">
        <v>35239638.524033338</v>
      </c>
      <c r="CZ62" s="125">
        <v>38501207.648999996</v>
      </c>
      <c r="DA62" s="125">
        <v>43980804.397133335</v>
      </c>
      <c r="DB62" s="125">
        <v>39548584.096333332</v>
      </c>
      <c r="DC62" s="125">
        <v>59933429.578466661</v>
      </c>
      <c r="DD62" s="125">
        <v>122030596.14246666</v>
      </c>
      <c r="DF62" s="127" t="s">
        <v>175</v>
      </c>
      <c r="DG62" s="127">
        <f t="shared" si="37"/>
        <v>1458.1701160476173</v>
      </c>
      <c r="DH62" s="127">
        <f t="shared" si="37"/>
        <v>1709.059321333664</v>
      </c>
      <c r="DI62" s="127">
        <f t="shared" si="37"/>
        <v>1217.0177825294502</v>
      </c>
      <c r="DJ62" s="127">
        <f t="shared" si="37"/>
        <v>916.98745408830337</v>
      </c>
      <c r="DK62" s="127">
        <f t="shared" si="37"/>
        <v>1591.9738784534854</v>
      </c>
      <c r="DL62" s="127">
        <f t="shared" si="37"/>
        <v>1653.3319881537807</v>
      </c>
      <c r="DM62" s="127">
        <f t="shared" si="35"/>
        <v>1623.647227533673</v>
      </c>
      <c r="DN62" s="127">
        <f t="shared" si="35"/>
        <v>621.36691116652526</v>
      </c>
      <c r="DO62" s="127">
        <f t="shared" si="35"/>
        <v>1624.78116928075</v>
      </c>
    </row>
    <row r="63" spans="1:119" s="127" customFormat="1" x14ac:dyDescent="0.25">
      <c r="A63" s="127">
        <v>1993</v>
      </c>
      <c r="B63" s="127" t="s">
        <v>628</v>
      </c>
      <c r="C63" s="125">
        <v>110662596.26000001</v>
      </c>
      <c r="D63" s="125">
        <v>62113648.539999999</v>
      </c>
      <c r="E63" s="125">
        <v>48548947.719999999</v>
      </c>
      <c r="F63" s="125">
        <v>20028752.309999999</v>
      </c>
      <c r="G63" s="125">
        <v>29963499.629999999</v>
      </c>
      <c r="H63" s="125">
        <v>29067570.460000001</v>
      </c>
      <c r="I63" s="125">
        <v>19169414.399999999</v>
      </c>
      <c r="J63" s="125">
        <v>12433359.460000001</v>
      </c>
      <c r="K63" s="125">
        <v>78200484.489999995</v>
      </c>
      <c r="M63" s="130">
        <v>39.832740000000001</v>
      </c>
      <c r="N63" s="130">
        <v>42.585090000000001</v>
      </c>
      <c r="O63" s="130">
        <v>36.311369999999997</v>
      </c>
      <c r="P63" s="130">
        <v>34.589460000000003</v>
      </c>
      <c r="Q63" s="130">
        <v>41.219140000000003</v>
      </c>
      <c r="R63" s="130">
        <v>41.813609999999997</v>
      </c>
      <c r="S63" s="130">
        <v>41.919870000000003</v>
      </c>
      <c r="T63" s="130">
        <v>37.089039999999997</v>
      </c>
      <c r="U63" s="130">
        <v>41.611879999999999</v>
      </c>
      <c r="V63" s="142"/>
      <c r="W63" s="127">
        <v>19</v>
      </c>
      <c r="X63" s="123" t="s">
        <v>140</v>
      </c>
      <c r="Y63" s="143">
        <f t="shared" ref="Y63:AG63" si="44">AVERAGE(C63:C65)</f>
        <v>112380978.29000001</v>
      </c>
      <c r="Z63" s="143">
        <f t="shared" si="44"/>
        <v>62580768.310000002</v>
      </c>
      <c r="AA63" s="143">
        <f t="shared" si="44"/>
        <v>49800209.979999997</v>
      </c>
      <c r="AB63" s="143">
        <f t="shared" si="44"/>
        <v>19049138.629999999</v>
      </c>
      <c r="AC63" s="143">
        <f t="shared" si="44"/>
        <v>30354338.350000005</v>
      </c>
      <c r="AD63" s="143">
        <f t="shared" si="44"/>
        <v>30087717.356666666</v>
      </c>
      <c r="AE63" s="143">
        <f t="shared" si="44"/>
        <v>20033286.949999999</v>
      </c>
      <c r="AF63" s="143">
        <f t="shared" si="44"/>
        <v>12856497.003333332</v>
      </c>
      <c r="AG63" s="143">
        <f t="shared" si="44"/>
        <v>80475342.656666651</v>
      </c>
      <c r="AH63" s="143"/>
      <c r="AI63" s="143">
        <f t="shared" ref="AI63:AQ63" si="45">IF(MIN(M63:M65)/AVERAGE(M63:M65)&lt;0.97,(3*AVERAGE(M63:M65)-MIN(M63:M65))/2,AVERAGE(M63:M65))</f>
        <v>39.884869999999999</v>
      </c>
      <c r="AJ63" s="143">
        <f t="shared" si="45"/>
        <v>42.696406666666668</v>
      </c>
      <c r="AK63" s="143">
        <f t="shared" si="45"/>
        <v>36.350760000000001</v>
      </c>
      <c r="AL63" s="143">
        <f t="shared" si="45"/>
        <v>34.775144999999995</v>
      </c>
      <c r="AM63" s="143">
        <f t="shared" si="45"/>
        <v>41.323913333333337</v>
      </c>
      <c r="AN63" s="143">
        <f t="shared" si="45"/>
        <v>41.750210000000003</v>
      </c>
      <c r="AO63" s="143">
        <f t="shared" si="45"/>
        <v>42.079173333333337</v>
      </c>
      <c r="AP63" s="143">
        <f t="shared" si="45"/>
        <v>37.216396666666668</v>
      </c>
      <c r="AQ63" s="143">
        <f t="shared" si="45"/>
        <v>41.671486666666674</v>
      </c>
      <c r="AR63" s="143"/>
      <c r="AS63" s="123">
        <v>55</v>
      </c>
      <c r="AT63" s="123" t="s">
        <v>176</v>
      </c>
      <c r="AU63" s="125">
        <v>129591597.81553334</v>
      </c>
      <c r="AV63" s="125">
        <v>70862093.396766663</v>
      </c>
      <c r="AW63" s="125">
        <v>58729504.41876667</v>
      </c>
      <c r="AX63" s="125">
        <v>19900201.338399999</v>
      </c>
      <c r="AY63" s="125">
        <v>28924679.826199997</v>
      </c>
      <c r="AZ63" s="125">
        <v>32911348.589333337</v>
      </c>
      <c r="BA63" s="125">
        <v>29116747.334900003</v>
      </c>
      <c r="BB63" s="125">
        <v>18738620.726699997</v>
      </c>
      <c r="BC63" s="125">
        <v>90952775.750433326</v>
      </c>
      <c r="BD63" s="123"/>
      <c r="BE63" s="130">
        <v>39.343670000000003</v>
      </c>
      <c r="BF63" s="130">
        <v>42.009783333333338</v>
      </c>
      <c r="BG63" s="130">
        <v>36.124839999999999</v>
      </c>
      <c r="BH63" s="130">
        <v>33.962369999999993</v>
      </c>
      <c r="BI63" s="130">
        <v>40.661160000000002</v>
      </c>
      <c r="BJ63" s="130">
        <v>41.012536666666669</v>
      </c>
      <c r="BK63" s="130">
        <v>41.240076666666674</v>
      </c>
      <c r="BL63" s="130">
        <v>37.716093333333333</v>
      </c>
      <c r="BM63" s="130">
        <v>40.974273333333336</v>
      </c>
      <c r="BN63" s="144"/>
      <c r="BO63" s="123">
        <v>200203</v>
      </c>
      <c r="BP63" s="125">
        <v>131644344.38</v>
      </c>
      <c r="BQ63" s="125">
        <v>70893906.807999998</v>
      </c>
      <c r="BR63" s="125">
        <v>60715200.105999999</v>
      </c>
      <c r="BS63" s="125">
        <v>19194622.815000001</v>
      </c>
      <c r="BT63" s="125">
        <v>29354980.438999999</v>
      </c>
      <c r="BU63" s="125">
        <v>33802780.079000004</v>
      </c>
      <c r="BV63" s="125">
        <v>30105080.039000001</v>
      </c>
      <c r="BW63" s="125">
        <v>19234432.636999998</v>
      </c>
      <c r="BX63" s="125">
        <v>93129045.517000005</v>
      </c>
      <c r="BY63" s="125"/>
      <c r="BZ63" s="130">
        <v>39.119429959000001</v>
      </c>
      <c r="CA63" s="130">
        <v>41.792140631999999</v>
      </c>
      <c r="CB63" s="130">
        <v>36.001769455000002</v>
      </c>
      <c r="CC63" s="130">
        <v>32.176999703</v>
      </c>
      <c r="CD63" s="130">
        <v>40.450225580999998</v>
      </c>
      <c r="CE63" s="130">
        <v>40.894161427999997</v>
      </c>
      <c r="CF63" s="130">
        <v>41.256829531000001</v>
      </c>
      <c r="CG63" s="130">
        <v>37.674169714000001</v>
      </c>
      <c r="CH63" s="143">
        <v>40.873863288999999</v>
      </c>
      <c r="CJ63" s="127" t="s">
        <v>176</v>
      </c>
      <c r="CK63" s="125">
        <f t="shared" si="36"/>
        <v>66948072223.134514</v>
      </c>
      <c r="CL63" s="125">
        <f t="shared" si="36"/>
        <v>38516505602.533897</v>
      </c>
      <c r="CM63" s="125">
        <f t="shared" si="36"/>
        <v>28416110276.195244</v>
      </c>
      <c r="CN63" s="125">
        <f t="shared" si="36"/>
        <v>8029129844.0268764</v>
      </c>
      <c r="CO63" s="125">
        <f t="shared" si="36"/>
        <v>15436402548.8841</v>
      </c>
      <c r="CP63" s="125">
        <f t="shared" si="36"/>
        <v>17970372488.455513</v>
      </c>
      <c r="CQ63" s="125">
        <f t="shared" si="34"/>
        <v>16146522017.419741</v>
      </c>
      <c r="CR63" s="125">
        <f t="shared" si="34"/>
        <v>9420336633.7449017</v>
      </c>
      <c r="CS63" s="125">
        <f t="shared" si="34"/>
        <v>49485070371.059914</v>
      </c>
      <c r="CT63" s="125"/>
      <c r="CU63" s="127" t="s">
        <v>176</v>
      </c>
      <c r="CV63" s="125">
        <v>184112957.15993333</v>
      </c>
      <c r="CW63" s="125">
        <v>90539502.036100015</v>
      </c>
      <c r="CX63" s="125">
        <v>93573455.123833343</v>
      </c>
      <c r="CY63" s="125">
        <v>35368483.967200004</v>
      </c>
      <c r="CZ63" s="125">
        <v>38521801.472266667</v>
      </c>
      <c r="DA63" s="125">
        <v>43831686.706233338</v>
      </c>
      <c r="DB63" s="125">
        <v>39858845.9767</v>
      </c>
      <c r="DC63" s="125">
        <v>60286540.737766661</v>
      </c>
      <c r="DD63" s="125">
        <v>122212334.1552</v>
      </c>
      <c r="DF63" s="127" t="s">
        <v>176</v>
      </c>
      <c r="DG63" s="127">
        <f t="shared" si="37"/>
        <v>1454.4999603689762</v>
      </c>
      <c r="DH63" s="127">
        <f t="shared" si="37"/>
        <v>1701.6442430697953</v>
      </c>
      <c r="DI63" s="127">
        <f t="shared" si="37"/>
        <v>1214.7081771679757</v>
      </c>
      <c r="DJ63" s="127">
        <f t="shared" si="37"/>
        <v>908.0547361286873</v>
      </c>
      <c r="DK63" s="127">
        <f t="shared" si="37"/>
        <v>1602.8744200862322</v>
      </c>
      <c r="DL63" s="127">
        <f t="shared" si="37"/>
        <v>1639.9435056100574</v>
      </c>
      <c r="DM63" s="127">
        <f t="shared" si="35"/>
        <v>1620.3702462292458</v>
      </c>
      <c r="DN63" s="127">
        <f t="shared" si="35"/>
        <v>625.03746398197347</v>
      </c>
      <c r="DO63" s="127">
        <f t="shared" si="35"/>
        <v>1619.6424268672517</v>
      </c>
    </row>
    <row r="64" spans="1:119" s="127" customFormat="1" x14ac:dyDescent="0.25">
      <c r="A64" s="127">
        <v>1993</v>
      </c>
      <c r="B64" s="127" t="s">
        <v>627</v>
      </c>
      <c r="C64" s="125">
        <v>110752539.18000001</v>
      </c>
      <c r="D64" s="125">
        <v>62146032.57</v>
      </c>
      <c r="E64" s="125">
        <v>48606506.609999999</v>
      </c>
      <c r="F64" s="125">
        <v>19358222.260000002</v>
      </c>
      <c r="G64" s="125">
        <v>29922516.82</v>
      </c>
      <c r="H64" s="125">
        <v>29323897.84</v>
      </c>
      <c r="I64" s="125">
        <v>19498579.109999999</v>
      </c>
      <c r="J64" s="125">
        <v>12649323.15</v>
      </c>
      <c r="K64" s="125">
        <v>78744993.769999996</v>
      </c>
      <c r="M64" s="130">
        <v>39.923279999999998</v>
      </c>
      <c r="N64" s="130">
        <v>42.704520000000002</v>
      </c>
      <c r="O64" s="130">
        <v>36.367319999999999</v>
      </c>
      <c r="P64" s="130">
        <v>34.960830000000001</v>
      </c>
      <c r="Q64" s="130">
        <v>41.321460000000002</v>
      </c>
      <c r="R64" s="130">
        <v>41.565849999999998</v>
      </c>
      <c r="S64" s="130">
        <v>41.993070000000003</v>
      </c>
      <c r="T64" s="130">
        <v>37.211860000000001</v>
      </c>
      <c r="U64" s="130">
        <v>41.578769999999999</v>
      </c>
      <c r="V64" s="142"/>
      <c r="W64" s="128"/>
      <c r="X64" s="123"/>
      <c r="Y64" s="128"/>
      <c r="Z64" s="128"/>
      <c r="AA64" s="128"/>
      <c r="AB64" s="128"/>
      <c r="AC64" s="128"/>
      <c r="AD64" s="128"/>
      <c r="AE64" s="128"/>
      <c r="AF64" s="128"/>
      <c r="AG64" s="128"/>
      <c r="AH64" s="128"/>
      <c r="AI64" s="128"/>
      <c r="AJ64" s="128"/>
      <c r="AK64" s="128"/>
      <c r="AL64" s="128"/>
      <c r="AR64" s="145"/>
      <c r="AS64" s="123">
        <v>56</v>
      </c>
      <c r="AT64" s="123" t="s">
        <v>177</v>
      </c>
      <c r="AU64" s="125">
        <v>133458270.90703332</v>
      </c>
      <c r="AV64" s="125">
        <v>71105205.235933334</v>
      </c>
      <c r="AW64" s="125">
        <v>62353065.671099998</v>
      </c>
      <c r="AX64" s="125">
        <v>19099998.276299998</v>
      </c>
      <c r="AY64" s="125">
        <v>29538835.232433334</v>
      </c>
      <c r="AZ64" s="125">
        <v>34232182.918800004</v>
      </c>
      <c r="BA64" s="125">
        <v>30689679.204133332</v>
      </c>
      <c r="BB64" s="125">
        <v>19897575.275366668</v>
      </c>
      <c r="BC64" s="125">
        <v>94460697.355366662</v>
      </c>
      <c r="BD64" s="123"/>
      <c r="BE64" s="130">
        <v>38.886026666666666</v>
      </c>
      <c r="BF64" s="130">
        <v>41.585659999999997</v>
      </c>
      <c r="BG64" s="130">
        <v>35.807033333333329</v>
      </c>
      <c r="BH64" s="130">
        <v>31.382086666666666</v>
      </c>
      <c r="BI64" s="130">
        <v>40.190386666666669</v>
      </c>
      <c r="BJ64" s="130">
        <v>40.769280000000002</v>
      </c>
      <c r="BK64" s="130">
        <v>41.135873333333336</v>
      </c>
      <c r="BL64" s="130">
        <v>37.443150000000003</v>
      </c>
      <c r="BM64" s="130">
        <v>40.707313333333332</v>
      </c>
      <c r="BN64" s="144"/>
      <c r="BO64" s="123">
        <v>200204</v>
      </c>
      <c r="BP64" s="125">
        <v>131716630.25</v>
      </c>
      <c r="BQ64" s="125">
        <v>70655539.050999999</v>
      </c>
      <c r="BR64" s="125">
        <v>60976887.391999997</v>
      </c>
      <c r="BS64" s="125">
        <v>19110645.261</v>
      </c>
      <c r="BT64" s="125">
        <v>29140566.691</v>
      </c>
      <c r="BU64" s="125">
        <v>33708608.934</v>
      </c>
      <c r="BV64" s="125">
        <v>30139683.465</v>
      </c>
      <c r="BW64" s="125">
        <v>19518985.019000001</v>
      </c>
      <c r="BX64" s="125">
        <v>93082010.399000004</v>
      </c>
      <c r="BY64" s="125"/>
      <c r="BZ64" s="130">
        <v>39.043011092</v>
      </c>
      <c r="CA64" s="130">
        <v>41.709008752000003</v>
      </c>
      <c r="CB64" s="130">
        <v>35.943893359</v>
      </c>
      <c r="CC64" s="130">
        <v>32.186157647999998</v>
      </c>
      <c r="CD64" s="130">
        <v>40.281037118</v>
      </c>
      <c r="CE64" s="130">
        <v>40.824830251999998</v>
      </c>
      <c r="CF64" s="130">
        <v>41.190389506999999</v>
      </c>
      <c r="CG64" s="130">
        <v>37.627775653</v>
      </c>
      <c r="CH64" s="143">
        <v>40.771470407000002</v>
      </c>
      <c r="CJ64" s="127" t="s">
        <v>177</v>
      </c>
      <c r="CK64" s="125">
        <f t="shared" si="36"/>
        <v>66853980126.070969</v>
      </c>
      <c r="CL64" s="125">
        <f t="shared" si="36"/>
        <v>38310642456.520683</v>
      </c>
      <c r="CM64" s="125">
        <f t="shared" si="36"/>
        <v>28492707591.163399</v>
      </c>
      <c r="CN64" s="125">
        <f t="shared" si="36"/>
        <v>7996277134.6321507</v>
      </c>
      <c r="CO64" s="125">
        <f t="shared" si="36"/>
        <v>15259559230.75643</v>
      </c>
      <c r="CP64" s="125">
        <f t="shared" si="36"/>
        <v>17889927090.90081</v>
      </c>
      <c r="CQ64" s="125">
        <f t="shared" si="34"/>
        <v>16139048920.033485</v>
      </c>
      <c r="CR64" s="125">
        <f t="shared" si="34"/>
        <v>9547927860.4995995</v>
      </c>
      <c r="CS64" s="125">
        <f t="shared" si="34"/>
        <v>49336175621.289635</v>
      </c>
      <c r="CT64" s="125"/>
      <c r="CU64" s="127" t="s">
        <v>177</v>
      </c>
      <c r="CV64" s="125">
        <v>184637591.3544333</v>
      </c>
      <c r="CW64" s="125">
        <v>90796960.985866666</v>
      </c>
      <c r="CX64" s="125">
        <v>93840630.368566677</v>
      </c>
      <c r="CY64" s="125">
        <v>35494180.884299994</v>
      </c>
      <c r="CZ64" s="125">
        <v>38527411.171099998</v>
      </c>
      <c r="DA64" s="125">
        <v>43707119.13113334</v>
      </c>
      <c r="DB64" s="125">
        <v>40038347.022633336</v>
      </c>
      <c r="DC64" s="125">
        <v>60775103.671333335</v>
      </c>
      <c r="DD64" s="125">
        <v>122272877.32486667</v>
      </c>
      <c r="DF64" s="127" t="s">
        <v>177</v>
      </c>
      <c r="DG64" s="127">
        <f t="shared" si="37"/>
        <v>1448.3286883381616</v>
      </c>
      <c r="DH64" s="127">
        <f t="shared" si="37"/>
        <v>1687.7499881294075</v>
      </c>
      <c r="DI64" s="127">
        <f t="shared" si="37"/>
        <v>1214.514756742617</v>
      </c>
      <c r="DJ64" s="127">
        <f t="shared" si="37"/>
        <v>901.13668611737012</v>
      </c>
      <c r="DK64" s="127">
        <f t="shared" si="37"/>
        <v>1584.280777443241</v>
      </c>
      <c r="DL64" s="127">
        <f t="shared" si="37"/>
        <v>1637.2552066152998</v>
      </c>
      <c r="DM64" s="127">
        <f t="shared" si="35"/>
        <v>1612.3591626707484</v>
      </c>
      <c r="DN64" s="127">
        <f t="shared" si="35"/>
        <v>628.41046966428837</v>
      </c>
      <c r="DO64" s="127">
        <f t="shared" si="35"/>
        <v>1613.9695638373964</v>
      </c>
    </row>
    <row r="65" spans="1:119" s="127" customFormat="1" x14ac:dyDescent="0.25">
      <c r="A65" s="127">
        <v>1993</v>
      </c>
      <c r="B65" s="127" t="s">
        <v>626</v>
      </c>
      <c r="C65" s="125">
        <v>115727799.43000001</v>
      </c>
      <c r="D65" s="125">
        <v>63482623.82</v>
      </c>
      <c r="E65" s="125">
        <v>52245175.609999999</v>
      </c>
      <c r="F65" s="125">
        <v>17760441.32</v>
      </c>
      <c r="G65" s="125">
        <v>31176998.600000001</v>
      </c>
      <c r="H65" s="125">
        <v>31871683.77</v>
      </c>
      <c r="I65" s="125">
        <v>21431867.34</v>
      </c>
      <c r="J65" s="125">
        <v>13486808.4</v>
      </c>
      <c r="K65" s="125">
        <v>84480549.709999993</v>
      </c>
      <c r="M65" s="130">
        <v>39.898589999999999</v>
      </c>
      <c r="N65" s="130">
        <v>42.799610000000001</v>
      </c>
      <c r="O65" s="130">
        <v>36.37359</v>
      </c>
      <c r="P65" s="130">
        <v>32.677590000000002</v>
      </c>
      <c r="Q65" s="130">
        <v>41.431139999999999</v>
      </c>
      <c r="R65" s="130">
        <v>41.871169999999999</v>
      </c>
      <c r="S65" s="130">
        <v>42.324579999999997</v>
      </c>
      <c r="T65" s="130">
        <v>37.348289999999999</v>
      </c>
      <c r="U65" s="130">
        <v>41.823810000000002</v>
      </c>
      <c r="V65" s="142"/>
      <c r="W65" s="128"/>
      <c r="X65" s="123"/>
      <c r="Y65" s="128"/>
      <c r="Z65" s="128"/>
      <c r="AA65" s="128"/>
      <c r="AB65" s="128"/>
      <c r="AC65" s="128"/>
      <c r="AD65" s="128"/>
      <c r="AE65" s="128"/>
      <c r="AF65" s="128"/>
      <c r="AG65" s="128"/>
      <c r="AH65" s="128"/>
      <c r="AI65" s="128"/>
      <c r="AJ65" s="128"/>
      <c r="AK65" s="128"/>
      <c r="AL65" s="128"/>
      <c r="AR65" s="145"/>
      <c r="AS65" s="123">
        <v>57</v>
      </c>
      <c r="AT65" s="123" t="s">
        <v>178</v>
      </c>
      <c r="AU65" s="125">
        <v>132060656.12073334</v>
      </c>
      <c r="AV65" s="125">
        <v>70212543.051599994</v>
      </c>
      <c r="AW65" s="125">
        <v>61848113.069133334</v>
      </c>
      <c r="AX65" s="125">
        <v>18240402.373500001</v>
      </c>
      <c r="AY65" s="125">
        <v>29323507.878799994</v>
      </c>
      <c r="AZ65" s="125">
        <v>33906462.031066664</v>
      </c>
      <c r="BA65" s="125">
        <v>30622102.277266666</v>
      </c>
      <c r="BB65" s="125">
        <v>19968181.5601</v>
      </c>
      <c r="BC65" s="125">
        <v>93852072.187133327</v>
      </c>
      <c r="BD65" s="123"/>
      <c r="BE65" s="130">
        <v>38.84196</v>
      </c>
      <c r="BF65" s="130">
        <v>41.493189999999998</v>
      </c>
      <c r="BG65" s="130">
        <v>35.832126666666667</v>
      </c>
      <c r="BH65" s="130">
        <v>31.042416666666668</v>
      </c>
      <c r="BI65" s="130">
        <v>40.057986666666665</v>
      </c>
      <c r="BJ65" s="130">
        <v>40.735263333333329</v>
      </c>
      <c r="BK65" s="130">
        <v>41.189600000000006</v>
      </c>
      <c r="BL65" s="130">
        <v>37.366363333333332</v>
      </c>
      <c r="BM65" s="130">
        <v>40.671849999999999</v>
      </c>
      <c r="BN65" s="144"/>
      <c r="BO65" s="123">
        <v>200301</v>
      </c>
      <c r="BP65" s="125">
        <v>132197557.18000001</v>
      </c>
      <c r="BQ65" s="125">
        <v>71029100.822999999</v>
      </c>
      <c r="BR65" s="125">
        <v>61212851.118000001</v>
      </c>
      <c r="BS65" s="125">
        <v>19024163.815000001</v>
      </c>
      <c r="BT65" s="125">
        <v>29386769.682</v>
      </c>
      <c r="BU65" s="125">
        <v>33655141.864</v>
      </c>
      <c r="BV65" s="125">
        <v>30278577.342</v>
      </c>
      <c r="BW65" s="125">
        <v>19830509.070999999</v>
      </c>
      <c r="BX65" s="125">
        <v>93304809.063999996</v>
      </c>
      <c r="BY65" s="125"/>
      <c r="BZ65" s="130">
        <v>39.020645301999998</v>
      </c>
      <c r="CA65" s="130">
        <v>41.722441860000004</v>
      </c>
      <c r="CB65" s="130">
        <v>35.886792790000001</v>
      </c>
      <c r="CC65" s="130">
        <v>32.111966559000003</v>
      </c>
      <c r="CD65" s="130">
        <v>40.270206586</v>
      </c>
      <c r="CE65" s="130">
        <v>40.899392616999997</v>
      </c>
      <c r="CF65" s="130">
        <v>41.187788519999998</v>
      </c>
      <c r="CG65" s="130">
        <v>37.442530544999997</v>
      </c>
      <c r="CH65" s="143">
        <v>40.790398039000003</v>
      </c>
      <c r="CJ65" s="127" t="s">
        <v>178</v>
      </c>
      <c r="CK65" s="125">
        <f t="shared" si="36"/>
        <v>67059641850.651367</v>
      </c>
      <c r="CL65" s="125">
        <f t="shared" si="36"/>
        <v>38525597882.924042</v>
      </c>
      <c r="CM65" s="125">
        <f t="shared" si="36"/>
        <v>28557527754.038216</v>
      </c>
      <c r="CN65" s="125">
        <f t="shared" si="36"/>
        <v>7941743059.1228333</v>
      </c>
      <c r="CO65" s="125">
        <f t="shared" si="36"/>
        <v>15384346717.861439</v>
      </c>
      <c r="CP65" s="125">
        <f t="shared" si="36"/>
        <v>17894173188.795399</v>
      </c>
      <c r="CQ65" s="125">
        <f t="shared" si="34"/>
        <v>16212399323.233877</v>
      </c>
      <c r="CR65" s="125">
        <f t="shared" si="34"/>
        <v>9652557740.97962</v>
      </c>
      <c r="CS65" s="125">
        <f t="shared" si="34"/>
        <v>49477223908.754921</v>
      </c>
      <c r="CT65" s="125"/>
      <c r="CU65" s="127" t="s">
        <v>178</v>
      </c>
      <c r="CV65" s="125">
        <v>185975699.03846666</v>
      </c>
      <c r="CW65" s="125">
        <v>91458306.453999996</v>
      </c>
      <c r="CX65" s="125">
        <v>94517392.584466651</v>
      </c>
      <c r="CY65" s="125">
        <v>35736806.174999997</v>
      </c>
      <c r="CZ65" s="125">
        <v>38933135.760166667</v>
      </c>
      <c r="DA65" s="125">
        <v>43839522.237066664</v>
      </c>
      <c r="DB65" s="125">
        <v>40214763.961833335</v>
      </c>
      <c r="DC65" s="125">
        <v>61385298.758866668</v>
      </c>
      <c r="DD65" s="125">
        <v>122987421.95906667</v>
      </c>
      <c r="DF65" s="127" t="s">
        <v>178</v>
      </c>
      <c r="DG65" s="127">
        <f t="shared" si="37"/>
        <v>1442.3312765563194</v>
      </c>
      <c r="DH65" s="127">
        <f t="shared" si="37"/>
        <v>1684.9469174153551</v>
      </c>
      <c r="DI65" s="127">
        <f t="shared" si="37"/>
        <v>1208.5618095534078</v>
      </c>
      <c r="DJ65" s="127">
        <f t="shared" si="37"/>
        <v>888.9146971033523</v>
      </c>
      <c r="DK65" s="127">
        <f t="shared" si="37"/>
        <v>1580.5915878578162</v>
      </c>
      <c r="DL65" s="127">
        <f t="shared" si="37"/>
        <v>1632.6978284143556</v>
      </c>
      <c r="DM65" s="127">
        <f t="shared" si="35"/>
        <v>1612.5818208079595</v>
      </c>
      <c r="DN65" s="127">
        <f t="shared" si="35"/>
        <v>628.98172273441139</v>
      </c>
      <c r="DO65" s="127">
        <f t="shared" si="35"/>
        <v>1609.1799672074496</v>
      </c>
    </row>
    <row r="66" spans="1:119" s="127" customFormat="1" x14ac:dyDescent="0.25">
      <c r="A66" s="127">
        <v>1993</v>
      </c>
      <c r="B66" s="127" t="s">
        <v>625</v>
      </c>
      <c r="C66" s="125">
        <v>116693435.95</v>
      </c>
      <c r="D66" s="125">
        <v>63717524.909999996</v>
      </c>
      <c r="E66" s="125">
        <v>52975911.039999999</v>
      </c>
      <c r="F66" s="125">
        <v>17974842.390000001</v>
      </c>
      <c r="G66" s="125">
        <v>31380902.140000001</v>
      </c>
      <c r="H66" s="125">
        <v>31919139.289999999</v>
      </c>
      <c r="I66" s="125">
        <v>21830514.420000002</v>
      </c>
      <c r="J66" s="125">
        <v>13588037.710000001</v>
      </c>
      <c r="K66" s="125">
        <v>85130555.849999994</v>
      </c>
      <c r="M66" s="130">
        <v>39.45984</v>
      </c>
      <c r="N66" s="130">
        <v>42.396380000000001</v>
      </c>
      <c r="O66" s="130">
        <v>35.927860000000003</v>
      </c>
      <c r="P66" s="130">
        <v>32.203330000000001</v>
      </c>
      <c r="Q66" s="130">
        <v>41.087969999999999</v>
      </c>
      <c r="R66" s="130">
        <v>41.50835</v>
      </c>
      <c r="S66" s="130">
        <v>41.740989999999996</v>
      </c>
      <c r="T66" s="130">
        <v>36.82197</v>
      </c>
      <c r="U66" s="130">
        <v>41.413049999999998</v>
      </c>
      <c r="V66" s="142"/>
      <c r="W66" s="127">
        <v>20</v>
      </c>
      <c r="X66" s="123" t="s">
        <v>141</v>
      </c>
      <c r="Y66" s="143">
        <f t="shared" ref="Y66:AG66" si="46">AVERAGE(C66:C68)</f>
        <v>117499350.12</v>
      </c>
      <c r="Z66" s="143">
        <f t="shared" si="46"/>
        <v>63703149.633333325</v>
      </c>
      <c r="AA66" s="143">
        <f t="shared" si="46"/>
        <v>53796200.486666657</v>
      </c>
      <c r="AB66" s="143">
        <f t="shared" si="46"/>
        <v>17982444.573333334</v>
      </c>
      <c r="AC66" s="143">
        <f t="shared" si="46"/>
        <v>31446535.126666665</v>
      </c>
      <c r="AD66" s="143">
        <f t="shared" si="46"/>
        <v>32114673.406666666</v>
      </c>
      <c r="AE66" s="143">
        <f t="shared" si="46"/>
        <v>22173858.676666666</v>
      </c>
      <c r="AF66" s="143">
        <f t="shared" si="46"/>
        <v>13781838.336666666</v>
      </c>
      <c r="AG66" s="143">
        <f t="shared" si="46"/>
        <v>85735067.209999993</v>
      </c>
      <c r="AH66" s="143"/>
      <c r="AI66" s="143">
        <f t="shared" ref="AI66:AQ66" si="47">IF(MIN(M66:M68)/AVERAGE(M66:M68)&lt;0.97,(3*AVERAGE(M66:M68)-MIN(M66:M68))/2,AVERAGE(M66:M68))</f>
        <v>39.350726666666667</v>
      </c>
      <c r="AJ66" s="143">
        <f t="shared" si="47"/>
        <v>42.279446666666665</v>
      </c>
      <c r="AK66" s="143">
        <f t="shared" si="47"/>
        <v>35.882023333333336</v>
      </c>
      <c r="AL66" s="143">
        <f t="shared" si="47"/>
        <v>32.041653333333336</v>
      </c>
      <c r="AM66" s="143">
        <f t="shared" si="47"/>
        <v>40.906399999999998</v>
      </c>
      <c r="AN66" s="143">
        <f t="shared" si="47"/>
        <v>41.421943333333338</v>
      </c>
      <c r="AO66" s="143">
        <f t="shared" si="47"/>
        <v>41.671973333333334</v>
      </c>
      <c r="AP66" s="143">
        <f t="shared" si="47"/>
        <v>36.776339999999998</v>
      </c>
      <c r="AQ66" s="143">
        <f t="shared" si="47"/>
        <v>41.297596666666664</v>
      </c>
      <c r="AR66" s="143"/>
      <c r="AS66" s="123">
        <v>58</v>
      </c>
      <c r="AT66" s="123" t="s">
        <v>179</v>
      </c>
      <c r="AU66" s="125">
        <v>132693836.2702</v>
      </c>
      <c r="AV66" s="125">
        <v>71288059.643899992</v>
      </c>
      <c r="AW66" s="125">
        <v>61405776.6263</v>
      </c>
      <c r="AX66" s="125">
        <v>18913688.763</v>
      </c>
      <c r="AY66" s="125">
        <v>29374733.077666666</v>
      </c>
      <c r="AZ66" s="125">
        <v>33659417.822633334</v>
      </c>
      <c r="BA66" s="125">
        <v>30680586.650766671</v>
      </c>
      <c r="BB66" s="125">
        <v>20065409.956133332</v>
      </c>
      <c r="BC66" s="125">
        <v>93714737.551066682</v>
      </c>
      <c r="BD66" s="123"/>
      <c r="BE66" s="130">
        <v>39.160243333333334</v>
      </c>
      <c r="BF66" s="130">
        <v>41.859043333333339</v>
      </c>
      <c r="BG66" s="130">
        <v>36.026063333333333</v>
      </c>
      <c r="BH66" s="130">
        <v>32.842309999999998</v>
      </c>
      <c r="BI66" s="130">
        <v>40.432023333333333</v>
      </c>
      <c r="BJ66" s="130">
        <v>40.928733333333334</v>
      </c>
      <c r="BK66" s="130">
        <v>41.156600000000005</v>
      </c>
      <c r="BL66" s="130">
        <v>37.667006666666666</v>
      </c>
      <c r="BM66" s="130">
        <v>40.847760000000001</v>
      </c>
      <c r="BN66" s="144"/>
      <c r="BO66" s="123">
        <v>200302</v>
      </c>
      <c r="BP66" s="125">
        <v>132352457.25</v>
      </c>
      <c r="BQ66" s="125">
        <v>70914149.942000002</v>
      </c>
      <c r="BR66" s="125">
        <v>61477091.035999998</v>
      </c>
      <c r="BS66" s="125">
        <v>18824588.280000001</v>
      </c>
      <c r="BT66" s="125">
        <v>29302880.853999998</v>
      </c>
      <c r="BU66" s="125">
        <v>33560329.989</v>
      </c>
      <c r="BV66" s="125">
        <v>30618928.041999999</v>
      </c>
      <c r="BW66" s="125">
        <v>20074137.425000001</v>
      </c>
      <c r="BX66" s="125">
        <v>93551802.430999994</v>
      </c>
      <c r="BY66" s="125"/>
      <c r="BZ66" s="130">
        <v>39.043239157999999</v>
      </c>
      <c r="CA66" s="130">
        <v>41.721079705999998</v>
      </c>
      <c r="CB66" s="130">
        <v>35.962606854999997</v>
      </c>
      <c r="CC66" s="130">
        <v>32.745995147999999</v>
      </c>
      <c r="CD66" s="130">
        <v>40.345879246000003</v>
      </c>
      <c r="CE66" s="130">
        <v>40.825719755000001</v>
      </c>
      <c r="CF66" s="130">
        <v>41.101638325000003</v>
      </c>
      <c r="CG66" s="130">
        <v>37.466702239999996</v>
      </c>
      <c r="CH66" s="143">
        <v>40.766777638999997</v>
      </c>
      <c r="CJ66" s="127" t="s">
        <v>179</v>
      </c>
      <c r="CK66" s="125">
        <f t="shared" si="36"/>
        <v>67177092340.289368</v>
      </c>
      <c r="CL66" s="125">
        <f t="shared" si="36"/>
        <v>38461993726.174423</v>
      </c>
      <c r="CM66" s="125">
        <f t="shared" si="36"/>
        <v>28741393921.717258</v>
      </c>
      <c r="CN66" s="125">
        <f t="shared" si="36"/>
        <v>8013588394.2397108</v>
      </c>
      <c r="CO66" s="125">
        <f t="shared" si="36"/>
        <v>15369256402.440323</v>
      </c>
      <c r="CP66" s="125">
        <f t="shared" si="36"/>
        <v>17811620151.211071</v>
      </c>
      <c r="CQ66" s="125">
        <f t="shared" si="34"/>
        <v>16360345381.6593</v>
      </c>
      <c r="CR66" s="125">
        <f t="shared" si="34"/>
        <v>9777452485.155098</v>
      </c>
      <c r="CS66" s="125">
        <f t="shared" si="34"/>
        <v>49579471856.619072</v>
      </c>
      <c r="CT66" s="125"/>
      <c r="CU66" s="127" t="s">
        <v>179</v>
      </c>
      <c r="CV66" s="125">
        <v>186581278.0099</v>
      </c>
      <c r="CW66" s="125">
        <v>91772802.344966665</v>
      </c>
      <c r="CX66" s="125">
        <v>94808475.664933324</v>
      </c>
      <c r="CY66" s="125">
        <v>35847046.336600006</v>
      </c>
      <c r="CZ66" s="125">
        <v>38990513.663400002</v>
      </c>
      <c r="DA66" s="125">
        <v>43772979.671166666</v>
      </c>
      <c r="DB66" s="125">
        <v>40405405.670033336</v>
      </c>
      <c r="DC66" s="125">
        <v>61758348.330833338</v>
      </c>
      <c r="DD66" s="125">
        <v>123168899.00459999</v>
      </c>
      <c r="DF66" s="127" t="s">
        <v>179</v>
      </c>
      <c r="DG66" s="127">
        <f t="shared" si="37"/>
        <v>1440.1679108817114</v>
      </c>
      <c r="DH66" s="127">
        <f t="shared" si="37"/>
        <v>1676.400534511253</v>
      </c>
      <c r="DI66" s="127">
        <f t="shared" si="37"/>
        <v>1212.6086289286391</v>
      </c>
      <c r="DJ66" s="127">
        <f t="shared" si="37"/>
        <v>894.19790060167929</v>
      </c>
      <c r="DK66" s="127">
        <f t="shared" si="37"/>
        <v>1576.717509814936</v>
      </c>
      <c r="DL66" s="127">
        <f t="shared" si="37"/>
        <v>1627.6360700154589</v>
      </c>
      <c r="DM66" s="127">
        <f t="shared" si="35"/>
        <v>1619.6194653026785</v>
      </c>
      <c r="DN66" s="127">
        <f t="shared" si="35"/>
        <v>633.27163043792916</v>
      </c>
      <c r="DO66" s="127">
        <f t="shared" si="35"/>
        <v>1610.129578401685</v>
      </c>
    </row>
    <row r="67" spans="1:119" s="127" customFormat="1" x14ac:dyDescent="0.25">
      <c r="A67" s="127">
        <v>1993</v>
      </c>
      <c r="B67" s="127" t="s">
        <v>624</v>
      </c>
      <c r="C67" s="125">
        <v>118041875.61</v>
      </c>
      <c r="D67" s="125">
        <v>63832678.380000003</v>
      </c>
      <c r="E67" s="125">
        <v>54209197.229999997</v>
      </c>
      <c r="F67" s="125">
        <v>17966240.579999998</v>
      </c>
      <c r="G67" s="125">
        <v>31484150.949999999</v>
      </c>
      <c r="H67" s="125">
        <v>32283076.98</v>
      </c>
      <c r="I67" s="125">
        <v>22366830.079999998</v>
      </c>
      <c r="J67" s="125">
        <v>13941577.02</v>
      </c>
      <c r="K67" s="125">
        <v>86134058.010000005</v>
      </c>
      <c r="M67" s="130">
        <v>39.037979999999997</v>
      </c>
      <c r="N67" s="130">
        <v>42.051949999999998</v>
      </c>
      <c r="O67" s="130">
        <v>35.488959999999999</v>
      </c>
      <c r="P67" s="130">
        <v>31.853179999999998</v>
      </c>
      <c r="Q67" s="130">
        <v>40.610579999999999</v>
      </c>
      <c r="R67" s="130">
        <v>41.086939999999998</v>
      </c>
      <c r="S67" s="130">
        <v>41.231949999999998</v>
      </c>
      <c r="T67" s="130">
        <v>36.481110000000001</v>
      </c>
      <c r="U67" s="130">
        <v>40.950470000000003</v>
      </c>
      <c r="V67" s="142"/>
      <c r="W67" s="128"/>
      <c r="X67" s="123"/>
      <c r="Y67" s="128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8"/>
      <c r="AR67" s="145"/>
      <c r="AS67" s="123">
        <v>59</v>
      </c>
      <c r="AT67" s="123" t="s">
        <v>184</v>
      </c>
      <c r="AU67" s="125">
        <v>130034486.77783334</v>
      </c>
      <c r="AV67" s="125">
        <v>70877420.729233325</v>
      </c>
      <c r="AW67" s="125">
        <v>59157066.048599996</v>
      </c>
      <c r="AX67" s="125">
        <v>19493260.392233331</v>
      </c>
      <c r="AY67" s="125">
        <v>28776130.115133334</v>
      </c>
      <c r="AZ67" s="125">
        <v>32546054.556933332</v>
      </c>
      <c r="BA67" s="125">
        <v>29643728.7597</v>
      </c>
      <c r="BB67" s="125">
        <v>19575312.953833334</v>
      </c>
      <c r="BC67" s="125">
        <v>90965913.431766674</v>
      </c>
      <c r="BD67" s="123"/>
      <c r="BE67" s="130">
        <v>39.232079999999996</v>
      </c>
      <c r="BF67" s="130">
        <v>41.877493333333334</v>
      </c>
      <c r="BG67" s="130">
        <v>36.060446666666671</v>
      </c>
      <c r="BH67" s="130">
        <v>33.689909999999998</v>
      </c>
      <c r="BI67" s="130">
        <v>40.532183333333329</v>
      </c>
      <c r="BJ67" s="130">
        <v>41.06422666666667</v>
      </c>
      <c r="BK67" s="130">
        <v>41.090663333333332</v>
      </c>
      <c r="BL67" s="130">
        <v>37.56348666666667</v>
      </c>
      <c r="BM67" s="130">
        <v>40.904916666666658</v>
      </c>
      <c r="BN67" s="144"/>
      <c r="BO67" s="123">
        <v>200303</v>
      </c>
      <c r="BP67" s="125">
        <v>131952845.51000001</v>
      </c>
      <c r="BQ67" s="125">
        <v>70885257.675999999</v>
      </c>
      <c r="BR67" s="125">
        <v>61062759.743000001</v>
      </c>
      <c r="BS67" s="125">
        <v>18793255.539999999</v>
      </c>
      <c r="BT67" s="125">
        <v>29164190.129999999</v>
      </c>
      <c r="BU67" s="125">
        <v>33395641.749000002</v>
      </c>
      <c r="BV67" s="125">
        <v>30576486.693</v>
      </c>
      <c r="BW67" s="125">
        <v>20108022.136</v>
      </c>
      <c r="BX67" s="125">
        <v>93001763.915999994</v>
      </c>
      <c r="BY67" s="125"/>
      <c r="BZ67" s="130">
        <v>39.025915533999999</v>
      </c>
      <c r="CA67" s="130">
        <v>41.680294324000002</v>
      </c>
      <c r="CB67" s="130">
        <v>35.938770073999997</v>
      </c>
      <c r="CC67" s="130">
        <v>31.966454205000002</v>
      </c>
      <c r="CD67" s="130">
        <v>40.317321036999999</v>
      </c>
      <c r="CE67" s="130">
        <v>40.951626027000003</v>
      </c>
      <c r="CF67" s="130">
        <v>41.104768264</v>
      </c>
      <c r="CG67" s="130">
        <v>37.513219495999998</v>
      </c>
      <c r="CH67" s="143">
        <v>40.803839469000003</v>
      </c>
      <c r="CJ67" s="127" t="s">
        <v>184</v>
      </c>
      <c r="CK67" s="125">
        <f t="shared" si="36"/>
        <v>66944547843.474747</v>
      </c>
      <c r="CL67" s="125">
        <f t="shared" si="36"/>
        <v>38408739241.187378</v>
      </c>
      <c r="CM67" s="125">
        <f t="shared" si="36"/>
        <v>28528766272.338543</v>
      </c>
      <c r="CN67" s="125">
        <f t="shared" si="36"/>
        <v>7809798653.5695429</v>
      </c>
      <c r="CO67" s="125">
        <f t="shared" si="36"/>
        <v>15285686211.319118</v>
      </c>
      <c r="CP67" s="125">
        <f t="shared" si="36"/>
        <v>17778875813.877312</v>
      </c>
      <c r="CQ67" s="125">
        <f t="shared" si="34"/>
        <v>16338912197.959581</v>
      </c>
      <c r="CR67" s="125">
        <f t="shared" si="34"/>
        <v>9806116424.2365303</v>
      </c>
      <c r="CS67" s="125">
        <f t="shared" si="34"/>
        <v>49332777587.109917</v>
      </c>
      <c r="CT67" s="125"/>
      <c r="CU67" s="127" t="s">
        <v>184</v>
      </c>
      <c r="CV67" s="125">
        <v>187214721.64666668</v>
      </c>
      <c r="CW67" s="125">
        <v>92081318.325000003</v>
      </c>
      <c r="CX67" s="125">
        <v>95133403.321666673</v>
      </c>
      <c r="CY67" s="125">
        <v>35940821.66466666</v>
      </c>
      <c r="CZ67" s="125">
        <v>39048551.660899997</v>
      </c>
      <c r="DA67" s="125">
        <v>43710037.998466663</v>
      </c>
      <c r="DB67" s="125">
        <v>40621651.661766671</v>
      </c>
      <c r="DC67" s="125">
        <v>62191559.988166668</v>
      </c>
      <c r="DD67" s="125">
        <v>123380241.32113333</v>
      </c>
      <c r="DF67" s="127" t="s">
        <v>184</v>
      </c>
      <c r="DG67" s="127">
        <f t="shared" si="37"/>
        <v>1430.3265737791767</v>
      </c>
      <c r="DH67" s="127">
        <f t="shared" si="37"/>
        <v>1668.4704319989926</v>
      </c>
      <c r="DI67" s="127">
        <f t="shared" si="37"/>
        <v>1199.5267813925082</v>
      </c>
      <c r="DJ67" s="127">
        <f t="shared" si="37"/>
        <v>869.18420802241576</v>
      </c>
      <c r="DK67" s="127">
        <f t="shared" si="37"/>
        <v>1565.8133847381537</v>
      </c>
      <c r="DL67" s="127">
        <f t="shared" si="37"/>
        <v>1626.9833317922066</v>
      </c>
      <c r="DM67" s="127">
        <f t="shared" si="35"/>
        <v>1608.8870372878371</v>
      </c>
      <c r="DN67" s="127">
        <f t="shared" si="35"/>
        <v>630.70400074237489</v>
      </c>
      <c r="DO67" s="127">
        <f t="shared" si="35"/>
        <v>1599.3736779524322</v>
      </c>
    </row>
    <row r="68" spans="1:119" s="127" customFormat="1" x14ac:dyDescent="0.25">
      <c r="A68" s="127">
        <v>1993</v>
      </c>
      <c r="B68" s="127" t="s">
        <v>623</v>
      </c>
      <c r="C68" s="125">
        <v>117762738.8</v>
      </c>
      <c r="D68" s="125">
        <v>63559245.609999999</v>
      </c>
      <c r="E68" s="125">
        <v>54203493.189999998</v>
      </c>
      <c r="F68" s="125">
        <v>18006250.75</v>
      </c>
      <c r="G68" s="125">
        <v>31474552.289999999</v>
      </c>
      <c r="H68" s="125">
        <v>32141803.949999999</v>
      </c>
      <c r="I68" s="125">
        <v>22324231.530000001</v>
      </c>
      <c r="J68" s="125">
        <v>13815900.279999999</v>
      </c>
      <c r="K68" s="125">
        <v>85940587.769999996</v>
      </c>
      <c r="M68" s="130">
        <v>39.554360000000003</v>
      </c>
      <c r="N68" s="130">
        <v>42.390009999999997</v>
      </c>
      <c r="O68" s="130">
        <v>36.22925</v>
      </c>
      <c r="P68" s="130">
        <v>32.068449999999999</v>
      </c>
      <c r="Q68" s="130">
        <v>41.020650000000003</v>
      </c>
      <c r="R68" s="130">
        <v>41.670540000000003</v>
      </c>
      <c r="S68" s="130">
        <v>42.04298</v>
      </c>
      <c r="T68" s="130">
        <v>37.025939999999999</v>
      </c>
      <c r="U68" s="130">
        <v>41.529269999999997</v>
      </c>
      <c r="V68" s="142"/>
      <c r="W68" s="128"/>
      <c r="X68" s="123"/>
      <c r="Y68" s="128"/>
      <c r="Z68" s="128"/>
      <c r="AA68" s="128"/>
      <c r="AB68" s="128"/>
      <c r="AC68" s="128"/>
      <c r="AD68" s="128"/>
      <c r="AE68" s="128"/>
      <c r="AF68" s="128"/>
      <c r="AG68" s="128"/>
      <c r="AH68" s="128"/>
      <c r="AI68" s="128"/>
      <c r="AJ68" s="128"/>
      <c r="AK68" s="128"/>
      <c r="AL68" s="128"/>
      <c r="AR68" s="145"/>
      <c r="AS68" s="123">
        <v>60</v>
      </c>
      <c r="AT68" s="123" t="s">
        <v>185</v>
      </c>
      <c r="AU68" s="125">
        <v>134767360.882</v>
      </c>
      <c r="AV68" s="125">
        <v>72277485.876433328</v>
      </c>
      <c r="AW68" s="125">
        <v>62489875.005566664</v>
      </c>
      <c r="AX68" s="125">
        <v>18781341.082433332</v>
      </c>
      <c r="AY68" s="125">
        <v>29635094.747266669</v>
      </c>
      <c r="AZ68" s="125">
        <v>33929483.525633335</v>
      </c>
      <c r="BA68" s="125">
        <v>31309502.226199999</v>
      </c>
      <c r="BB68" s="125">
        <v>21111939.300466668</v>
      </c>
      <c r="BC68" s="125">
        <v>94874080.499100015</v>
      </c>
      <c r="BD68" s="123"/>
      <c r="BE68" s="130">
        <v>38.900343333333332</v>
      </c>
      <c r="BF68" s="130">
        <v>41.60272333333333</v>
      </c>
      <c r="BG68" s="130">
        <v>35.774296666666665</v>
      </c>
      <c r="BH68" s="130">
        <v>31.525176666666667</v>
      </c>
      <c r="BI68" s="130">
        <v>40.259689999999999</v>
      </c>
      <c r="BJ68" s="130">
        <v>40.788739999999997</v>
      </c>
      <c r="BK68" s="130">
        <v>40.996776666666669</v>
      </c>
      <c r="BL68" s="130">
        <v>37.409739999999999</v>
      </c>
      <c r="BM68" s="130">
        <v>40.692233333333327</v>
      </c>
      <c r="BN68" s="144"/>
      <c r="BO68" s="123">
        <v>200304</v>
      </c>
      <c r="BP68" s="125">
        <v>132932363.02</v>
      </c>
      <c r="BQ68" s="125">
        <v>71800585.002000004</v>
      </c>
      <c r="BR68" s="125">
        <v>61098449.189999998</v>
      </c>
      <c r="BS68" s="125">
        <v>18797530.125999998</v>
      </c>
      <c r="BT68" s="125">
        <v>29238341.798999999</v>
      </c>
      <c r="BU68" s="125">
        <v>33400118.008000001</v>
      </c>
      <c r="BV68" s="125">
        <v>30755105.440000001</v>
      </c>
      <c r="BW68" s="125">
        <v>20678023.625</v>
      </c>
      <c r="BX68" s="125">
        <v>93455389.104000002</v>
      </c>
      <c r="BY68" s="125"/>
      <c r="BZ68" s="130">
        <v>39.036012655999997</v>
      </c>
      <c r="CA68" s="130">
        <v>41.703303626</v>
      </c>
      <c r="CB68" s="130">
        <v>35.897765855000003</v>
      </c>
      <c r="CC68" s="130">
        <v>32.285842029000001</v>
      </c>
      <c r="CD68" s="130">
        <v>40.329757469</v>
      </c>
      <c r="CE68" s="130">
        <v>40.844652744999998</v>
      </c>
      <c r="CF68" s="130">
        <v>41.035111520000001</v>
      </c>
      <c r="CG68" s="130">
        <v>37.588835908999997</v>
      </c>
      <c r="CH68" s="143">
        <v>40.741552837999997</v>
      </c>
      <c r="CJ68" s="127" t="s">
        <v>185</v>
      </c>
      <c r="CK68" s="125">
        <f t="shared" si="36"/>
        <v>67458942268.129173</v>
      </c>
      <c r="CL68" s="125">
        <f t="shared" si="36"/>
        <v>38926180759.216759</v>
      </c>
      <c r="CM68" s="125">
        <f t="shared" si="36"/>
        <v>28512871700.641048</v>
      </c>
      <c r="CN68" s="125">
        <f t="shared" si="36"/>
        <v>7889623146.3842583</v>
      </c>
      <c r="CO68" s="125">
        <f t="shared" si="36"/>
        <v>15329278036.142136</v>
      </c>
      <c r="CP68" s="125">
        <f t="shared" si="36"/>
        <v>17734810881.824154</v>
      </c>
      <c r="CQ68" s="125">
        <f t="shared" si="34"/>
        <v>16406509360.016863</v>
      </c>
      <c r="CR68" s="125">
        <f t="shared" si="34"/>
        <v>10104416880.513153</v>
      </c>
      <c r="CS68" s="125">
        <f t="shared" si="34"/>
        <v>49497729751.294052</v>
      </c>
      <c r="CT68" s="125"/>
      <c r="CU68" s="127" t="s">
        <v>185</v>
      </c>
      <c r="CV68" s="125">
        <v>187875581.66576669</v>
      </c>
      <c r="CW68" s="125">
        <v>92418827.674666658</v>
      </c>
      <c r="CX68" s="125">
        <v>95456753.991099998</v>
      </c>
      <c r="CY68" s="125">
        <v>36065699.335733332</v>
      </c>
      <c r="CZ68" s="125">
        <v>39111508.659666665</v>
      </c>
      <c r="DA68" s="125">
        <v>43661771.667499997</v>
      </c>
      <c r="DB68" s="125">
        <v>40835391.333566666</v>
      </c>
      <c r="DC68" s="125">
        <v>62601378.000799991</v>
      </c>
      <c r="DD68" s="125">
        <v>123608671.66073333</v>
      </c>
      <c r="DF68" s="127" t="s">
        <v>185</v>
      </c>
      <c r="DG68" s="127">
        <f t="shared" si="37"/>
        <v>1436.2471518654208</v>
      </c>
      <c r="DH68" s="127">
        <f t="shared" si="37"/>
        <v>1684.7727563151936</v>
      </c>
      <c r="DI68" s="127">
        <f t="shared" si="37"/>
        <v>1194.7974557483685</v>
      </c>
      <c r="DJ68" s="127">
        <f t="shared" si="37"/>
        <v>875.02788429973327</v>
      </c>
      <c r="DK68" s="127">
        <f t="shared" si="37"/>
        <v>1567.7511363247711</v>
      </c>
      <c r="DL68" s="127">
        <f t="shared" si="37"/>
        <v>1624.7449615083035</v>
      </c>
      <c r="DM68" s="127">
        <f t="shared" si="35"/>
        <v>1607.0872666309651</v>
      </c>
      <c r="DN68" s="127">
        <f t="shared" si="35"/>
        <v>645.63542868874401</v>
      </c>
      <c r="DO68" s="127">
        <f t="shared" si="35"/>
        <v>1601.7558990407938</v>
      </c>
    </row>
    <row r="69" spans="1:119" s="127" customFormat="1" x14ac:dyDescent="0.25">
      <c r="A69" s="127">
        <v>1994</v>
      </c>
      <c r="B69" s="127" t="s">
        <v>633</v>
      </c>
      <c r="C69" s="125">
        <v>114907779.94329999</v>
      </c>
      <c r="D69" s="125">
        <v>61913457.7795</v>
      </c>
      <c r="E69" s="125">
        <v>52994322.163800001</v>
      </c>
      <c r="F69" s="125">
        <v>16878924.891399998</v>
      </c>
      <c r="G69" s="125">
        <v>30690750.6611</v>
      </c>
      <c r="H69" s="125">
        <v>31551434.094500002</v>
      </c>
      <c r="I69" s="125">
        <v>21977868.532499999</v>
      </c>
      <c r="J69" s="125">
        <v>13808801.763800001</v>
      </c>
      <c r="K69" s="125">
        <v>84220053.288100004</v>
      </c>
      <c r="M69" s="130">
        <v>38.635930000000002</v>
      </c>
      <c r="N69" s="130">
        <v>41.508069999999996</v>
      </c>
      <c r="O69" s="130">
        <v>35.2804</v>
      </c>
      <c r="P69" s="130">
        <v>31.3415</v>
      </c>
      <c r="Q69" s="130">
        <v>40.200749999999999</v>
      </c>
      <c r="R69" s="130">
        <v>40.597360000000002</v>
      </c>
      <c r="S69" s="130">
        <v>41.057189999999999</v>
      </c>
      <c r="T69" s="130">
        <v>35.738959999999999</v>
      </c>
      <c r="U69" s="130">
        <v>40.572830000000003</v>
      </c>
      <c r="V69" s="142"/>
      <c r="W69" s="127">
        <v>21</v>
      </c>
      <c r="X69" s="123" t="s">
        <v>142</v>
      </c>
      <c r="Y69" s="143">
        <f t="shared" ref="Y69:AG69" si="48">AVERAGE(C69:C71)</f>
        <v>115887072.06133334</v>
      </c>
      <c r="Z69" s="143">
        <f t="shared" si="48"/>
        <v>62397359.051866673</v>
      </c>
      <c r="AA69" s="143">
        <f t="shared" si="48"/>
        <v>53489713.00946667</v>
      </c>
      <c r="AB69" s="143">
        <f t="shared" si="48"/>
        <v>17143764.500499997</v>
      </c>
      <c r="AC69" s="143">
        <f t="shared" si="48"/>
        <v>30927526.035500001</v>
      </c>
      <c r="AD69" s="143">
        <f t="shared" si="48"/>
        <v>31910044.198833331</v>
      </c>
      <c r="AE69" s="143">
        <f t="shared" si="48"/>
        <v>22111576.425666664</v>
      </c>
      <c r="AF69" s="143">
        <f t="shared" si="48"/>
        <v>13794160.900833333</v>
      </c>
      <c r="AG69" s="143">
        <f t="shared" si="48"/>
        <v>84949146.660000011</v>
      </c>
      <c r="AH69" s="143"/>
      <c r="AI69" s="143">
        <f t="shared" ref="AI69:AQ69" si="49">IF(MIN(M69:M71)/AVERAGE(M69:M71)&lt;0.97,(3*AVERAGE(M69:M71)-MIN(M69:M71))/2,AVERAGE(M69:M71))</f>
        <v>38.575886666666669</v>
      </c>
      <c r="AJ69" s="143">
        <f t="shared" si="49"/>
        <v>41.574113333333329</v>
      </c>
      <c r="AK69" s="143">
        <f t="shared" si="49"/>
        <v>35.078473333333335</v>
      </c>
      <c r="AL69" s="143">
        <f t="shared" si="49"/>
        <v>31.113963333333334</v>
      </c>
      <c r="AM69" s="143">
        <f t="shared" si="49"/>
        <v>40.053693333333335</v>
      </c>
      <c r="AN69" s="143">
        <f t="shared" si="49"/>
        <v>40.643210000000003</v>
      </c>
      <c r="AO69" s="143">
        <f t="shared" si="49"/>
        <v>41.043616666666672</v>
      </c>
      <c r="AP69" s="143">
        <f t="shared" si="49"/>
        <v>35.799296666666663</v>
      </c>
      <c r="AQ69" s="143">
        <f t="shared" si="49"/>
        <v>40.532843333333339</v>
      </c>
      <c r="AR69" s="143"/>
      <c r="AS69" s="123">
        <v>61</v>
      </c>
      <c r="AT69" s="123" t="s">
        <v>187</v>
      </c>
      <c r="AU69" s="125">
        <v>133069516.60640001</v>
      </c>
      <c r="AV69" s="125">
        <v>71144878.626333341</v>
      </c>
      <c r="AW69" s="125">
        <v>61924637.980066665</v>
      </c>
      <c r="AX69" s="125">
        <v>18234249.07</v>
      </c>
      <c r="AY69" s="125">
        <v>29159543.911600005</v>
      </c>
      <c r="AZ69" s="125">
        <v>33468071.049433332</v>
      </c>
      <c r="BA69" s="125">
        <v>31253998.164866667</v>
      </c>
      <c r="BB69" s="125">
        <v>20953654.410500001</v>
      </c>
      <c r="BC69" s="125">
        <v>93881613.125899985</v>
      </c>
      <c r="BD69" s="123"/>
      <c r="BE69" s="130">
        <v>38.952440000000003</v>
      </c>
      <c r="BF69" s="130">
        <v>41.503880000000002</v>
      </c>
      <c r="BG69" s="130">
        <v>36.02106666666667</v>
      </c>
      <c r="BH69" s="130">
        <v>31.075209999999998</v>
      </c>
      <c r="BI69" s="130">
        <v>40.210280000000004</v>
      </c>
      <c r="BJ69" s="130">
        <v>40.793716666666661</v>
      </c>
      <c r="BK69" s="130">
        <v>41.279643333333333</v>
      </c>
      <c r="BL69" s="130">
        <v>37.644953333333326</v>
      </c>
      <c r="BM69" s="130">
        <v>40.774179999999994</v>
      </c>
      <c r="BN69" s="144"/>
      <c r="BO69" s="123">
        <v>200401</v>
      </c>
      <c r="BP69" s="125">
        <v>133339451.36</v>
      </c>
      <c r="BQ69" s="125">
        <v>72001361.027999997</v>
      </c>
      <c r="BR69" s="125">
        <v>61361218.704000004</v>
      </c>
      <c r="BS69" s="125">
        <v>19012501.618000001</v>
      </c>
      <c r="BT69" s="125">
        <v>29252809.669</v>
      </c>
      <c r="BU69" s="125">
        <v>33269057.405999999</v>
      </c>
      <c r="BV69" s="125">
        <v>30954035.524999999</v>
      </c>
      <c r="BW69" s="125">
        <v>20843667.173999999</v>
      </c>
      <c r="BX69" s="125">
        <v>93456114.937999994</v>
      </c>
      <c r="BY69" s="125"/>
      <c r="BZ69" s="130">
        <v>39.129558125999999</v>
      </c>
      <c r="CA69" s="130">
        <v>41.730772731999998</v>
      </c>
      <c r="CB69" s="130">
        <v>36.076234915999997</v>
      </c>
      <c r="CC69" s="130">
        <v>32.099748564000002</v>
      </c>
      <c r="CD69" s="130">
        <v>40.442858340000001</v>
      </c>
      <c r="CE69" s="130">
        <v>40.950190827999997</v>
      </c>
      <c r="CF69" s="130">
        <v>41.291569301000003</v>
      </c>
      <c r="CG69" s="130">
        <v>37.690361639999999</v>
      </c>
      <c r="CH69" s="143">
        <v>40.902313069999998</v>
      </c>
      <c r="CJ69" s="127" t="s">
        <v>187</v>
      </c>
      <c r="CK69" s="125">
        <f t="shared" si="36"/>
        <v>67827679562.240898</v>
      </c>
      <c r="CL69" s="125">
        <f t="shared" si="36"/>
        <v>39060741634.903946</v>
      </c>
      <c r="CM69" s="125">
        <f t="shared" si="36"/>
        <v>28777862629.068241</v>
      </c>
      <c r="CN69" s="125">
        <f t="shared" si="36"/>
        <v>7933854779.6357613</v>
      </c>
      <c r="CO69" s="125">
        <f t="shared" si="36"/>
        <v>15379874087.37454</v>
      </c>
      <c r="CP69" s="125">
        <f t="shared" si="36"/>
        <v>17710865242.764027</v>
      </c>
      <c r="CQ69" s="125">
        <f t="shared" si="34"/>
        <v>16615829139.339993</v>
      </c>
      <c r="CR69" s="125">
        <f t="shared" si="34"/>
        <v>10212869597.994137</v>
      </c>
      <c r="CS69" s="125">
        <f t="shared" si="34"/>
        <v>49693426529.499725</v>
      </c>
      <c r="CT69" s="125"/>
      <c r="CU69" s="127" t="s">
        <v>187</v>
      </c>
      <c r="CV69" s="125">
        <v>187878459.77659667</v>
      </c>
      <c r="CW69" s="125">
        <v>92559620.002499998</v>
      </c>
      <c r="CX69" s="125">
        <v>95318839.774100006</v>
      </c>
      <c r="CY69" s="125">
        <v>36312480.665233336</v>
      </c>
      <c r="CZ69" s="125">
        <v>38868679.997033328</v>
      </c>
      <c r="DA69" s="125">
        <v>43324643.998100005</v>
      </c>
      <c r="DB69" s="125">
        <v>40946819.330866665</v>
      </c>
      <c r="DC69" s="125">
        <v>62903193.009099998</v>
      </c>
      <c r="DD69" s="125">
        <v>123140143.32599999</v>
      </c>
      <c r="DF69" s="127" t="s">
        <v>187</v>
      </c>
      <c r="DG69" s="127">
        <f t="shared" si="37"/>
        <v>1444.0756996388777</v>
      </c>
      <c r="DH69" s="127">
        <f t="shared" si="37"/>
        <v>1688.0251510906778</v>
      </c>
      <c r="DI69" s="127">
        <f t="shared" si="37"/>
        <v>1207.6463665428605</v>
      </c>
      <c r="DJ69" s="127">
        <f t="shared" si="37"/>
        <v>873.95348753817007</v>
      </c>
      <c r="DK69" s="127">
        <f t="shared" si="37"/>
        <v>1582.7523948380463</v>
      </c>
      <c r="DL69" s="127">
        <f t="shared" si="37"/>
        <v>1635.1769901251337</v>
      </c>
      <c r="DM69" s="127">
        <f t="shared" si="35"/>
        <v>1623.1618876257471</v>
      </c>
      <c r="DN69" s="127">
        <f t="shared" si="35"/>
        <v>649.43409766284356</v>
      </c>
      <c r="DO69" s="127">
        <f t="shared" si="35"/>
        <v>1614.2072012354847</v>
      </c>
    </row>
    <row r="70" spans="1:119" s="127" customFormat="1" x14ac:dyDescent="0.25">
      <c r="A70" s="127">
        <v>1994</v>
      </c>
      <c r="B70" s="127" t="s">
        <v>632</v>
      </c>
      <c r="C70" s="125">
        <v>116107807.4517</v>
      </c>
      <c r="D70" s="125">
        <v>62332096.175700001</v>
      </c>
      <c r="E70" s="125">
        <v>53775711.276000001</v>
      </c>
      <c r="F70" s="125">
        <v>17310241.066399999</v>
      </c>
      <c r="G70" s="125">
        <v>30866501.878800001</v>
      </c>
      <c r="H70" s="125">
        <v>32038579.025899999</v>
      </c>
      <c r="I70" s="125">
        <v>22148861.282499999</v>
      </c>
      <c r="J70" s="125">
        <v>13743624.198100001</v>
      </c>
      <c r="K70" s="125">
        <v>85053942.187199995</v>
      </c>
      <c r="M70" s="130">
        <v>37.999960000000002</v>
      </c>
      <c r="N70" s="130">
        <v>41.066760000000002</v>
      </c>
      <c r="O70" s="130">
        <v>34.4452</v>
      </c>
      <c r="P70" s="130">
        <v>30.482890000000001</v>
      </c>
      <c r="Q70" s="130">
        <v>39.445830000000001</v>
      </c>
      <c r="R70" s="130">
        <v>40.117049999999999</v>
      </c>
      <c r="S70" s="130">
        <v>40.457810000000002</v>
      </c>
      <c r="T70" s="130">
        <v>35.324289999999998</v>
      </c>
      <c r="U70" s="130">
        <v>39.962200000000003</v>
      </c>
      <c r="V70" s="142"/>
      <c r="W70" s="128"/>
      <c r="X70" s="123"/>
      <c r="Y70" s="128"/>
      <c r="Z70" s="128"/>
      <c r="AA70" s="128"/>
      <c r="AB70" s="128"/>
      <c r="AC70" s="128"/>
      <c r="AD70" s="128"/>
      <c r="AE70" s="128"/>
      <c r="AF70" s="128"/>
      <c r="AG70" s="128"/>
      <c r="AH70" s="128"/>
      <c r="AI70" s="128"/>
      <c r="AJ70" s="128"/>
      <c r="AK70" s="128"/>
      <c r="AL70" s="128"/>
      <c r="AR70" s="145"/>
      <c r="AS70" s="123">
        <v>62</v>
      </c>
      <c r="AT70" s="123" t="s">
        <v>188</v>
      </c>
      <c r="AU70" s="125">
        <v>133640238.43703334</v>
      </c>
      <c r="AV70" s="125">
        <v>72159686.279600009</v>
      </c>
      <c r="AW70" s="125">
        <v>61480552.157433331</v>
      </c>
      <c r="AX70" s="125">
        <v>19133745.404666666</v>
      </c>
      <c r="AY70" s="125">
        <v>29424240.160433333</v>
      </c>
      <c r="AZ70" s="125">
        <v>33385315.110766664</v>
      </c>
      <c r="BA70" s="125">
        <v>30886842.912466664</v>
      </c>
      <c r="BB70" s="125">
        <v>20810094.848699998</v>
      </c>
      <c r="BC70" s="125">
        <v>93696398.183666661</v>
      </c>
      <c r="BD70" s="123"/>
      <c r="BE70" s="130">
        <v>39.097540000000002</v>
      </c>
      <c r="BF70" s="130">
        <v>41.814713333333337</v>
      </c>
      <c r="BG70" s="130">
        <v>35.907533333333333</v>
      </c>
      <c r="BH70" s="130">
        <v>31.967969999999998</v>
      </c>
      <c r="BI70" s="130">
        <v>40.372883333333334</v>
      </c>
      <c r="BJ70" s="130">
        <v>40.979546666666664</v>
      </c>
      <c r="BK70" s="130">
        <v>41.197429999999997</v>
      </c>
      <c r="BL70" s="130">
        <v>37.684396666666665</v>
      </c>
      <c r="BM70" s="130">
        <v>40.860939999999999</v>
      </c>
      <c r="BN70" s="144"/>
      <c r="BO70" s="123">
        <v>200402</v>
      </c>
      <c r="BP70" s="125">
        <v>133386429.19</v>
      </c>
      <c r="BQ70" s="125">
        <v>71785442.570999995</v>
      </c>
      <c r="BR70" s="125">
        <v>61578768.327</v>
      </c>
      <c r="BS70" s="125">
        <v>19053829.715</v>
      </c>
      <c r="BT70" s="125">
        <v>29356725.004000001</v>
      </c>
      <c r="BU70" s="125">
        <v>33296128.081</v>
      </c>
      <c r="BV70" s="125">
        <v>30832620.725000001</v>
      </c>
      <c r="BW70" s="125">
        <v>20801996.530000001</v>
      </c>
      <c r="BX70" s="125">
        <v>93582012.817000002</v>
      </c>
      <c r="BY70" s="125"/>
      <c r="BZ70" s="130">
        <v>38.989914671999998</v>
      </c>
      <c r="CA70" s="130">
        <v>41.673541737000001</v>
      </c>
      <c r="CB70" s="130">
        <v>35.856701366000003</v>
      </c>
      <c r="CC70" s="130">
        <v>31.926856077</v>
      </c>
      <c r="CD70" s="130">
        <v>40.286435836999999</v>
      </c>
      <c r="CE70" s="130">
        <v>40.872550959999998</v>
      </c>
      <c r="CF70" s="130">
        <v>41.145759570000003</v>
      </c>
      <c r="CG70" s="130">
        <v>37.510996366999997</v>
      </c>
      <c r="CH70" s="143">
        <v>40.775189408000003</v>
      </c>
      <c r="CJ70" s="127" t="s">
        <v>188</v>
      </c>
      <c r="CK70" s="125">
        <f t="shared" si="36"/>
        <v>67609431402.771301</v>
      </c>
      <c r="CL70" s="125">
        <f t="shared" si="36"/>
        <v>38890197282.190605</v>
      </c>
      <c r="CM70" s="125">
        <f t="shared" si="36"/>
        <v>28704149583.0354</v>
      </c>
      <c r="CN70" s="125">
        <f t="shared" si="36"/>
        <v>7908275427.3441219</v>
      </c>
      <c r="CO70" s="125">
        <f t="shared" si="36"/>
        <v>15374811637.355293</v>
      </c>
      <c r="CP70" s="125">
        <f t="shared" si="36"/>
        <v>17691669992.897675</v>
      </c>
      <c r="CQ70" s="125">
        <f t="shared" si="34"/>
        <v>16492210790.43004</v>
      </c>
      <c r="CR70" s="125">
        <f t="shared" si="34"/>
        <v>10143947011.421295</v>
      </c>
      <c r="CS70" s="125">
        <f t="shared" si="34"/>
        <v>49605715871.33577</v>
      </c>
      <c r="CT70" s="125"/>
      <c r="CU70" s="127" t="s">
        <v>188</v>
      </c>
      <c r="CV70" s="125">
        <v>188447849.00156665</v>
      </c>
      <c r="CW70" s="125">
        <v>92859055.334166661</v>
      </c>
      <c r="CX70" s="125">
        <v>95588793.667400002</v>
      </c>
      <c r="CY70" s="125">
        <v>36384360.334399998</v>
      </c>
      <c r="CZ70" s="125">
        <v>38923569.667733334</v>
      </c>
      <c r="DA70" s="125">
        <v>43256631.658766665</v>
      </c>
      <c r="DB70" s="125">
        <v>41144943.670033336</v>
      </c>
      <c r="DC70" s="125">
        <v>63263750.665833332</v>
      </c>
      <c r="DD70" s="125">
        <v>123325144.99653333</v>
      </c>
      <c r="DF70" s="127" t="s">
        <v>188</v>
      </c>
      <c r="DG70" s="127">
        <f t="shared" si="37"/>
        <v>1435.0799281812813</v>
      </c>
      <c r="DH70" s="127">
        <f t="shared" si="37"/>
        <v>1675.2355337770189</v>
      </c>
      <c r="DI70" s="127">
        <f t="shared" si="37"/>
        <v>1201.151243017508</v>
      </c>
      <c r="DJ70" s="127">
        <f t="shared" si="37"/>
        <v>869.41480951277356</v>
      </c>
      <c r="DK70" s="127">
        <f t="shared" si="37"/>
        <v>1580.0001663362987</v>
      </c>
      <c r="DL70" s="127">
        <f t="shared" si="37"/>
        <v>1635.9729654828238</v>
      </c>
      <c r="DM70" s="127">
        <f t="shared" si="35"/>
        <v>1603.3280708989414</v>
      </c>
      <c r="DN70" s="127">
        <f t="shared" si="35"/>
        <v>641.37499940544672</v>
      </c>
      <c r="DO70" s="127">
        <f t="shared" si="35"/>
        <v>1608.9408489316654</v>
      </c>
    </row>
    <row r="71" spans="1:119" s="127" customFormat="1" x14ac:dyDescent="0.25">
      <c r="A71" s="127">
        <v>1994</v>
      </c>
      <c r="B71" s="127" t="s">
        <v>622</v>
      </c>
      <c r="C71" s="125">
        <v>116645628.789</v>
      </c>
      <c r="D71" s="125">
        <v>62946523.200400002</v>
      </c>
      <c r="E71" s="125">
        <v>53699105.588600002</v>
      </c>
      <c r="F71" s="125">
        <v>17242127.543699998</v>
      </c>
      <c r="G71" s="125">
        <v>31225325.566599999</v>
      </c>
      <c r="H71" s="125">
        <v>32140119.476100001</v>
      </c>
      <c r="I71" s="125">
        <v>22207999.462000001</v>
      </c>
      <c r="J71" s="125">
        <v>13830056.740599999</v>
      </c>
      <c r="K71" s="125">
        <v>85573444.504700005</v>
      </c>
      <c r="M71" s="130">
        <v>39.091769999999997</v>
      </c>
      <c r="N71" s="130">
        <v>42.147509999999997</v>
      </c>
      <c r="O71" s="130">
        <v>35.509819999999998</v>
      </c>
      <c r="P71" s="130">
        <v>31.517499999999998</v>
      </c>
      <c r="Q71" s="130">
        <v>40.514499999999998</v>
      </c>
      <c r="R71" s="130">
        <v>41.215220000000002</v>
      </c>
      <c r="S71" s="130">
        <v>41.615850000000002</v>
      </c>
      <c r="T71" s="130">
        <v>36.33464</v>
      </c>
      <c r="U71" s="130">
        <v>41.063499999999998</v>
      </c>
      <c r="V71" s="142"/>
      <c r="W71" s="128"/>
      <c r="X71" s="123"/>
      <c r="Y71" s="128"/>
      <c r="Z71" s="128"/>
      <c r="AA71" s="128"/>
      <c r="AB71" s="128"/>
      <c r="AC71" s="128"/>
      <c r="AD71" s="128"/>
      <c r="AE71" s="128"/>
      <c r="AF71" s="128"/>
      <c r="AG71" s="128"/>
      <c r="AH71" s="128"/>
      <c r="AI71" s="128"/>
      <c r="AJ71" s="128"/>
      <c r="AK71" s="128"/>
      <c r="AL71" s="128"/>
      <c r="AR71" s="145"/>
      <c r="AS71" s="123">
        <v>63</v>
      </c>
      <c r="AT71" s="123" t="s">
        <v>189</v>
      </c>
      <c r="AU71" s="125">
        <v>132502882.2634</v>
      </c>
      <c r="AV71" s="125">
        <v>72468008.378199995</v>
      </c>
      <c r="AW71" s="125">
        <v>60034873.885200001</v>
      </c>
      <c r="AX71" s="125">
        <v>19857025.589066666</v>
      </c>
      <c r="AY71" s="125">
        <v>28999493.086833339</v>
      </c>
      <c r="AZ71" s="125">
        <v>32515065.784633327</v>
      </c>
      <c r="BA71" s="125">
        <v>30507396.178866666</v>
      </c>
      <c r="BB71" s="125">
        <v>20623901.624000002</v>
      </c>
      <c r="BC71" s="125">
        <v>92021955.050333321</v>
      </c>
      <c r="BD71" s="123"/>
      <c r="BE71" s="130">
        <v>39.13449</v>
      </c>
      <c r="BF71" s="130">
        <v>41.783356666666663</v>
      </c>
      <c r="BG71" s="130">
        <v>35.935556666666663</v>
      </c>
      <c r="BH71" s="130">
        <v>33.823369999999997</v>
      </c>
      <c r="BI71" s="130">
        <v>40.477240000000002</v>
      </c>
      <c r="BJ71" s="130">
        <v>40.917336666666671</v>
      </c>
      <c r="BK71" s="130">
        <v>40.995539999999998</v>
      </c>
      <c r="BL71" s="130">
        <v>37.279996666666669</v>
      </c>
      <c r="BM71" s="130">
        <v>40.804883333333329</v>
      </c>
      <c r="BN71" s="144"/>
      <c r="BO71" s="123">
        <v>200403</v>
      </c>
      <c r="BP71" s="125">
        <v>134309704.19999999</v>
      </c>
      <c r="BQ71" s="125">
        <v>72471284.199000001</v>
      </c>
      <c r="BR71" s="125">
        <v>61882246.994999997</v>
      </c>
      <c r="BS71" s="125">
        <v>19130665.409000002</v>
      </c>
      <c r="BT71" s="125">
        <v>29358873.725000001</v>
      </c>
      <c r="BU71" s="125">
        <v>33306473.544</v>
      </c>
      <c r="BV71" s="125">
        <v>31404649.873</v>
      </c>
      <c r="BW71" s="125">
        <v>21192043.392000001</v>
      </c>
      <c r="BX71" s="125">
        <v>93946933.674999997</v>
      </c>
      <c r="BY71" s="125"/>
      <c r="BZ71" s="130">
        <v>38.936087280000002</v>
      </c>
      <c r="CA71" s="130">
        <v>41.593988766000002</v>
      </c>
      <c r="CB71" s="130">
        <v>35.813545914999999</v>
      </c>
      <c r="CC71" s="130">
        <v>32.143947306999998</v>
      </c>
      <c r="CD71" s="130">
        <v>40.270627284</v>
      </c>
      <c r="CE71" s="130">
        <v>40.811611259000003</v>
      </c>
      <c r="CF71" s="130">
        <v>41.006287829999998</v>
      </c>
      <c r="CG71" s="130">
        <v>37.231973916999998</v>
      </c>
      <c r="CH71" s="143">
        <v>40.702972611</v>
      </c>
      <c r="CJ71" s="127" t="s">
        <v>189</v>
      </c>
      <c r="CK71" s="125">
        <f t="shared" si="36"/>
        <v>67983426748.668373</v>
      </c>
      <c r="CL71" s="125">
        <f t="shared" si="36"/>
        <v>39186807150.800392</v>
      </c>
      <c r="CM71" s="125">
        <f t="shared" si="36"/>
        <v>28810895023.024441</v>
      </c>
      <c r="CN71" s="125">
        <f t="shared" si="36"/>
        <v>7994156311.1116667</v>
      </c>
      <c r="CO71" s="125">
        <f t="shared" si="36"/>
        <v>15369903396.347446</v>
      </c>
      <c r="CP71" s="125">
        <f t="shared" si="36"/>
        <v>17670781058.916649</v>
      </c>
      <c r="CQ71" s="125">
        <f t="shared" si="34"/>
        <v>16741245454.603941</v>
      </c>
      <c r="CR71" s="125">
        <f t="shared" si="34"/>
        <v>10257280888.64539</v>
      </c>
      <c r="CS71" s="125">
        <f t="shared" si="34"/>
        <v>49710953087.392464</v>
      </c>
      <c r="CT71" s="125"/>
      <c r="CU71" s="127" t="s">
        <v>189</v>
      </c>
      <c r="CV71" s="125">
        <v>189053018.32633331</v>
      </c>
      <c r="CW71" s="125">
        <v>93179094.673466668</v>
      </c>
      <c r="CX71" s="125">
        <v>95873923.652866662</v>
      </c>
      <c r="CY71" s="125">
        <v>36444862.999266669</v>
      </c>
      <c r="CZ71" s="125">
        <v>38960907.337166667</v>
      </c>
      <c r="DA71" s="125">
        <v>43191224.243866667</v>
      </c>
      <c r="DB71" s="125">
        <v>41368793.7487</v>
      </c>
      <c r="DC71" s="125">
        <v>63714135.66786667</v>
      </c>
      <c r="DD71" s="125">
        <v>123520925.32973333</v>
      </c>
      <c r="DF71" s="127" t="s">
        <v>189</v>
      </c>
      <c r="DG71" s="127">
        <f t="shared" si="37"/>
        <v>1438.3991824202242</v>
      </c>
      <c r="DH71" s="127">
        <f t="shared" si="37"/>
        <v>1682.2145477212532</v>
      </c>
      <c r="DI71" s="127">
        <f t="shared" si="37"/>
        <v>1202.032583013535</v>
      </c>
      <c r="DJ71" s="127">
        <f t="shared" si="37"/>
        <v>877.39732332345682</v>
      </c>
      <c r="DK71" s="127">
        <f t="shared" si="37"/>
        <v>1577.9820796612057</v>
      </c>
      <c r="DL71" s="127">
        <f t="shared" si="37"/>
        <v>1636.5158773128292</v>
      </c>
      <c r="DM71" s="127">
        <f t="shared" si="35"/>
        <v>1618.7317963681287</v>
      </c>
      <c r="DN71" s="127">
        <f t="shared" si="35"/>
        <v>643.95637050561174</v>
      </c>
      <c r="DO71" s="127">
        <f t="shared" si="35"/>
        <v>1609.7985974341238</v>
      </c>
    </row>
    <row r="72" spans="1:119" s="127" customFormat="1" x14ac:dyDescent="0.25">
      <c r="A72" s="127">
        <v>1994</v>
      </c>
      <c r="B72" s="127" t="s">
        <v>631</v>
      </c>
      <c r="C72" s="125">
        <v>117561192.52</v>
      </c>
      <c r="D72" s="125">
        <v>63594049.342799999</v>
      </c>
      <c r="E72" s="125">
        <v>53967143.177199997</v>
      </c>
      <c r="F72" s="125">
        <v>17593089.940299999</v>
      </c>
      <c r="G72" s="125">
        <v>31276361.348499998</v>
      </c>
      <c r="H72" s="125">
        <v>32413008.688499998</v>
      </c>
      <c r="I72" s="125">
        <v>22260940.4716</v>
      </c>
      <c r="J72" s="125">
        <v>14017792.0711</v>
      </c>
      <c r="K72" s="125">
        <v>85950310.508599997</v>
      </c>
      <c r="M72" s="130">
        <v>39.435090000000002</v>
      </c>
      <c r="N72" s="130">
        <v>42.577579999999998</v>
      </c>
      <c r="O72" s="130">
        <v>35.732019999999999</v>
      </c>
      <c r="P72" s="130">
        <v>31.924109999999999</v>
      </c>
      <c r="Q72" s="130">
        <v>41.050930000000001</v>
      </c>
      <c r="R72" s="130">
        <v>41.494689999999999</v>
      </c>
      <c r="S72" s="130">
        <v>41.846539999999997</v>
      </c>
      <c r="T72" s="130">
        <v>36.664650000000002</v>
      </c>
      <c r="U72" s="130">
        <v>41.424340000000001</v>
      </c>
      <c r="V72" s="142"/>
      <c r="W72" s="127">
        <v>22</v>
      </c>
      <c r="X72" s="123" t="s">
        <v>143</v>
      </c>
      <c r="Y72" s="143">
        <f t="shared" ref="Y72:AG72" si="50">AVERAGE(C72:C74)</f>
        <v>117612612.4577</v>
      </c>
      <c r="Z72" s="143">
        <f t="shared" si="50"/>
        <v>64174775.919866674</v>
      </c>
      <c r="AA72" s="143">
        <f t="shared" si="50"/>
        <v>53437836.537833333</v>
      </c>
      <c r="AB72" s="143">
        <f t="shared" si="50"/>
        <v>18356386.629099999</v>
      </c>
      <c r="AC72" s="143">
        <f t="shared" si="50"/>
        <v>31041605.42996667</v>
      </c>
      <c r="AD72" s="143">
        <f t="shared" si="50"/>
        <v>32222526.252100002</v>
      </c>
      <c r="AE72" s="143">
        <f t="shared" si="50"/>
        <v>22028398.963766668</v>
      </c>
      <c r="AF72" s="143">
        <f t="shared" si="50"/>
        <v>13963695.182766667</v>
      </c>
      <c r="AG72" s="143">
        <f t="shared" si="50"/>
        <v>85292530.645833328</v>
      </c>
      <c r="AH72" s="143"/>
      <c r="AI72" s="143">
        <f t="shared" ref="AI72:AQ72" si="51">IF(MIN(M72:M74)/AVERAGE(M72:M74)&lt;0.97,(3*AVERAGE(M72:M74)-MIN(M72:M74))/2,AVERAGE(M72:M74))</f>
        <v>39.56140666666667</v>
      </c>
      <c r="AJ72" s="143">
        <f t="shared" si="51"/>
        <v>42.72961999999999</v>
      </c>
      <c r="AK72" s="143">
        <f t="shared" si="51"/>
        <v>35.755493333333334</v>
      </c>
      <c r="AL72" s="143">
        <f t="shared" si="51"/>
        <v>32.882913333333335</v>
      </c>
      <c r="AM72" s="143">
        <f t="shared" si="51"/>
        <v>41.100213333333329</v>
      </c>
      <c r="AN72" s="143">
        <f t="shared" si="51"/>
        <v>41.568350000000002</v>
      </c>
      <c r="AO72" s="143">
        <f t="shared" si="51"/>
        <v>41.801473333333327</v>
      </c>
      <c r="AP72" s="143">
        <f t="shared" si="51"/>
        <v>36.68705666666667</v>
      </c>
      <c r="AQ72" s="143">
        <f t="shared" si="51"/>
        <v>41.458513333333336</v>
      </c>
      <c r="AR72" s="143"/>
      <c r="AS72" s="123">
        <v>64</v>
      </c>
      <c r="AT72" s="123" t="s">
        <v>190</v>
      </c>
      <c r="AU72" s="125">
        <v>136886472.90376666</v>
      </c>
      <c r="AV72" s="125">
        <v>73344800.699900016</v>
      </c>
      <c r="AW72" s="125">
        <v>63541672.203866668</v>
      </c>
      <c r="AX72" s="125">
        <v>19379372.649866667</v>
      </c>
      <c r="AY72" s="125">
        <v>29764635.3935</v>
      </c>
      <c r="AZ72" s="125">
        <v>33822830.334933333</v>
      </c>
      <c r="BA72" s="125">
        <v>31952815.448966663</v>
      </c>
      <c r="BB72" s="125">
        <v>21966819.076500002</v>
      </c>
      <c r="BC72" s="125">
        <v>95540281.177399993</v>
      </c>
      <c r="BD72" s="123"/>
      <c r="BE72" s="130">
        <v>38.933819999999997</v>
      </c>
      <c r="BF72" s="130">
        <v>41.659373333333328</v>
      </c>
      <c r="BG72" s="130">
        <v>35.787136666666669</v>
      </c>
      <c r="BH72" s="130">
        <v>31.562929999999998</v>
      </c>
      <c r="BI72" s="130">
        <v>40.237903333333342</v>
      </c>
      <c r="BJ72" s="130">
        <v>40.99492</v>
      </c>
      <c r="BK72" s="130">
        <v>41.209466666666664</v>
      </c>
      <c r="BL72" s="130">
        <v>37.185356666666671</v>
      </c>
      <c r="BM72" s="130">
        <v>40.830870000000004</v>
      </c>
      <c r="BN72" s="144"/>
      <c r="BO72" s="123">
        <v>200404</v>
      </c>
      <c r="BP72" s="125">
        <v>134947804.81</v>
      </c>
      <c r="BQ72" s="125">
        <v>72832068.813999996</v>
      </c>
      <c r="BR72" s="125">
        <v>62116327.335000001</v>
      </c>
      <c r="BS72" s="125">
        <v>19408035.967</v>
      </c>
      <c r="BT72" s="125">
        <v>29360364.112</v>
      </c>
      <c r="BU72" s="125">
        <v>33297210.144000001</v>
      </c>
      <c r="BV72" s="125">
        <v>31393224.807999998</v>
      </c>
      <c r="BW72" s="125">
        <v>21501159.030000001</v>
      </c>
      <c r="BX72" s="125">
        <v>94082970.726999998</v>
      </c>
      <c r="BY72" s="125"/>
      <c r="BZ72" s="130">
        <v>39.046256348999997</v>
      </c>
      <c r="CA72" s="130">
        <v>41.745147500999998</v>
      </c>
      <c r="CB72" s="130">
        <v>35.901965293000003</v>
      </c>
      <c r="CC72" s="130">
        <v>32.265548590000002</v>
      </c>
      <c r="CD72" s="130">
        <v>40.280870192000002</v>
      </c>
      <c r="CE72" s="130">
        <v>41.044908616999997</v>
      </c>
      <c r="CF72" s="130">
        <v>41.230700890999998</v>
      </c>
      <c r="CG72" s="130">
        <v>37.348812344999999</v>
      </c>
      <c r="CH72" s="143">
        <v>40.868918633</v>
      </c>
      <c r="CJ72" s="127" t="s">
        <v>190</v>
      </c>
      <c r="CK72" s="125">
        <f t="shared" si="36"/>
        <v>68499685544.498978</v>
      </c>
      <c r="CL72" s="125">
        <f t="shared" si="36"/>
        <v>39525010920.764351</v>
      </c>
      <c r="CM72" s="125">
        <f t="shared" si="36"/>
        <v>28991276965.427368</v>
      </c>
      <c r="CN72" s="125">
        <f t="shared" si="36"/>
        <v>8140742057.8861799</v>
      </c>
      <c r="CO72" s="125">
        <f t="shared" si="36"/>
        <v>15374593202.609257</v>
      </c>
      <c r="CP72" s="125">
        <f t="shared" si="36"/>
        <v>17766852318.299828</v>
      </c>
      <c r="CQ72" s="125">
        <f t="shared" si="34"/>
        <v>16826740606.813393</v>
      </c>
      <c r="CR72" s="125">
        <f t="shared" si="34"/>
        <v>10439555799.549139</v>
      </c>
      <c r="CS72" s="125">
        <f t="shared" si="34"/>
        <v>49985900580.104889</v>
      </c>
      <c r="CT72" s="125"/>
      <c r="CU72" s="127" t="s">
        <v>190</v>
      </c>
      <c r="CV72" s="125">
        <v>189680597.67056668</v>
      </c>
      <c r="CW72" s="125">
        <v>93511106.337899998</v>
      </c>
      <c r="CX72" s="125">
        <v>96169491.33266668</v>
      </c>
      <c r="CY72" s="125">
        <v>36535632.999066666</v>
      </c>
      <c r="CZ72" s="125">
        <v>39002334.999700002</v>
      </c>
      <c r="DA72" s="125">
        <v>43129506.006633334</v>
      </c>
      <c r="DB72" s="125">
        <v>41587846.993766665</v>
      </c>
      <c r="DC72" s="125">
        <v>64162575.672933333</v>
      </c>
      <c r="DD72" s="125">
        <v>123719688.0001</v>
      </c>
      <c r="DF72" s="127" t="s">
        <v>190</v>
      </c>
      <c r="DG72" s="127">
        <f t="shared" si="37"/>
        <v>1444.5269866445235</v>
      </c>
      <c r="DH72" s="127">
        <f t="shared" si="37"/>
        <v>1690.7087283489827</v>
      </c>
      <c r="DI72" s="127">
        <f t="shared" si="37"/>
        <v>1205.8409195548968</v>
      </c>
      <c r="DJ72" s="127">
        <f t="shared" si="37"/>
        <v>891.26602055523631</v>
      </c>
      <c r="DK72" s="127">
        <f t="shared" si="37"/>
        <v>1576.7869490611283</v>
      </c>
      <c r="DL72" s="127">
        <f t="shared" si="37"/>
        <v>1647.7677546844409</v>
      </c>
      <c r="DM72" s="127">
        <f t="shared" si="35"/>
        <v>1618.4286346283272</v>
      </c>
      <c r="DN72" s="127">
        <f t="shared" si="35"/>
        <v>650.81899783851816</v>
      </c>
      <c r="DO72" s="127">
        <f t="shared" si="35"/>
        <v>1616.1017341092709</v>
      </c>
    </row>
    <row r="73" spans="1:119" s="127" customFormat="1" x14ac:dyDescent="0.25">
      <c r="A73" s="127">
        <v>1994</v>
      </c>
      <c r="B73" s="127" t="s">
        <v>630</v>
      </c>
      <c r="C73" s="125">
        <v>118845402.2008</v>
      </c>
      <c r="D73" s="125">
        <v>64550937.564199999</v>
      </c>
      <c r="E73" s="125">
        <v>54294464.636600003</v>
      </c>
      <c r="F73" s="125">
        <v>17980685.727299999</v>
      </c>
      <c r="G73" s="125">
        <v>31284120.912700001</v>
      </c>
      <c r="H73" s="125">
        <v>32824418.285500001</v>
      </c>
      <c r="I73" s="125">
        <v>22487840.0055</v>
      </c>
      <c r="J73" s="125">
        <v>14268337.2698</v>
      </c>
      <c r="K73" s="125">
        <v>86596379.203700006</v>
      </c>
      <c r="M73" s="130">
        <v>39.525469999999999</v>
      </c>
      <c r="N73" s="130">
        <v>42.742939999999997</v>
      </c>
      <c r="O73" s="130">
        <v>35.700220000000002</v>
      </c>
      <c r="P73" s="130">
        <v>32.381390000000003</v>
      </c>
      <c r="Q73" s="130">
        <v>41.01352</v>
      </c>
      <c r="R73" s="130">
        <v>41.73751</v>
      </c>
      <c r="S73" s="130">
        <v>41.796779999999998</v>
      </c>
      <c r="T73" s="130">
        <v>36.597149999999999</v>
      </c>
      <c r="U73" s="130">
        <v>41.491349999999997</v>
      </c>
      <c r="V73" s="142"/>
      <c r="W73" s="128"/>
      <c r="X73" s="123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  <c r="AI73" s="128"/>
      <c r="AJ73" s="128"/>
      <c r="AK73" s="128"/>
      <c r="AL73" s="128"/>
      <c r="AR73" s="145"/>
      <c r="AS73" s="123">
        <v>65</v>
      </c>
      <c r="AT73" s="123" t="s">
        <v>191</v>
      </c>
      <c r="AU73" s="125">
        <v>135009704.12633333</v>
      </c>
      <c r="AV73" s="125">
        <v>72056005.044266656</v>
      </c>
      <c r="AW73" s="125">
        <v>62953699.082066663</v>
      </c>
      <c r="AX73" s="125">
        <v>18408545.484633338</v>
      </c>
      <c r="AY73" s="125">
        <v>29380247.786933333</v>
      </c>
      <c r="AZ73" s="125">
        <v>33503163.186866667</v>
      </c>
      <c r="BA73" s="125">
        <v>31795951.019566666</v>
      </c>
      <c r="BB73" s="125">
        <v>21921796.64833333</v>
      </c>
      <c r="BC73" s="125">
        <v>94679361.993366659</v>
      </c>
      <c r="BD73" s="123"/>
      <c r="BE73" s="130">
        <v>38.887166666666666</v>
      </c>
      <c r="BF73" s="130">
        <v>41.449043333333329</v>
      </c>
      <c r="BG73" s="130">
        <v>35.954723333333327</v>
      </c>
      <c r="BH73" s="130">
        <v>31.308656666666664</v>
      </c>
      <c r="BI73" s="130">
        <v>39.995440000000002</v>
      </c>
      <c r="BJ73" s="130">
        <v>40.777553333333337</v>
      </c>
      <c r="BK73" s="130">
        <v>41.187379999999997</v>
      </c>
      <c r="BL73" s="130">
        <v>37.539453333333334</v>
      </c>
      <c r="BM73" s="130">
        <v>40.672590000000007</v>
      </c>
      <c r="BN73" s="144"/>
      <c r="BO73" s="123">
        <v>200501</v>
      </c>
      <c r="BP73" s="125">
        <v>135426881.16999999</v>
      </c>
      <c r="BQ73" s="125">
        <v>72956080.549999997</v>
      </c>
      <c r="BR73" s="125">
        <v>62447301.203000002</v>
      </c>
      <c r="BS73" s="125">
        <v>19188756.600000001</v>
      </c>
      <c r="BT73" s="125">
        <v>29509107.577</v>
      </c>
      <c r="BU73" s="125">
        <v>33336084.921</v>
      </c>
      <c r="BV73" s="125">
        <v>31526689.313000001</v>
      </c>
      <c r="BW73" s="125">
        <v>21828590.956999999</v>
      </c>
      <c r="BX73" s="125">
        <v>94357026.553000003</v>
      </c>
      <c r="BY73" s="125"/>
      <c r="BZ73" s="130">
        <v>39.076346549999997</v>
      </c>
      <c r="CA73" s="130">
        <v>41.688000496000001</v>
      </c>
      <c r="CB73" s="130">
        <v>36.016074926999998</v>
      </c>
      <c r="CC73" s="130">
        <v>32.278813567999997</v>
      </c>
      <c r="CD73" s="130">
        <v>40.258045942999999</v>
      </c>
      <c r="CE73" s="130">
        <v>40.943870664000002</v>
      </c>
      <c r="CF73" s="130">
        <v>41.232023220999999</v>
      </c>
      <c r="CG73" s="130">
        <v>37.584609366000002</v>
      </c>
      <c r="CH73" s="143">
        <v>40.821435326</v>
      </c>
      <c r="CJ73" s="127" t="s">
        <v>191</v>
      </c>
      <c r="CK73" s="125">
        <f t="shared" si="36"/>
        <v>68795840630.199661</v>
      </c>
      <c r="CL73" s="125">
        <f t="shared" si="36"/>
        <v>39538110588.01001</v>
      </c>
      <c r="CM73" s="125">
        <f t="shared" si="36"/>
        <v>29238386828.510406</v>
      </c>
      <c r="CN73" s="125">
        <f t="shared" si="36"/>
        <v>8052073859.6106844</v>
      </c>
      <c r="CO73" s="125">
        <f t="shared" si="36"/>
        <v>15443727111.433342</v>
      </c>
      <c r="CP73" s="125">
        <f t="shared" si="36"/>
        <v>17743808542.844082</v>
      </c>
      <c r="CQ73" s="125">
        <f t="shared" si="34"/>
        <v>16898819415.853291</v>
      </c>
      <c r="CR73" s="125">
        <f t="shared" si="34"/>
        <v>10665447833.677588</v>
      </c>
      <c r="CS73" s="125">
        <f t="shared" si="34"/>
        <v>50073260340.830406</v>
      </c>
      <c r="CT73" s="125"/>
      <c r="CU73" s="127" t="s">
        <v>191</v>
      </c>
      <c r="CV73" s="125">
        <v>190143905.00610003</v>
      </c>
      <c r="CW73" s="125">
        <v>93755659.000300005</v>
      </c>
      <c r="CX73" s="125">
        <v>96388246.005800009</v>
      </c>
      <c r="CY73" s="125">
        <v>36577060.000033334</v>
      </c>
      <c r="CZ73" s="125">
        <v>38976812.666433334</v>
      </c>
      <c r="DA73" s="125">
        <v>43071279.335500002</v>
      </c>
      <c r="DB73" s="125">
        <v>41799062.340000004</v>
      </c>
      <c r="DC73" s="125">
        <v>64613787.664999999</v>
      </c>
      <c r="DD73" s="125">
        <v>123847154.34193332</v>
      </c>
      <c r="DF73" s="127" t="s">
        <v>191</v>
      </c>
      <c r="DG73" s="127">
        <f t="shared" si="37"/>
        <v>1447.2373569479939</v>
      </c>
      <c r="DH73" s="127">
        <f t="shared" si="37"/>
        <v>1686.8575618623081</v>
      </c>
      <c r="DI73" s="127">
        <f t="shared" si="37"/>
        <v>1213.3590158597153</v>
      </c>
      <c r="DJ73" s="127">
        <f t="shared" si="37"/>
        <v>880.55998591503487</v>
      </c>
      <c r="DK73" s="127">
        <f t="shared" si="37"/>
        <v>1584.9143175048189</v>
      </c>
      <c r="DL73" s="127">
        <f t="shared" si="37"/>
        <v>1647.8552591512521</v>
      </c>
      <c r="DM73" s="127">
        <f t="shared" si="35"/>
        <v>1617.1481817841457</v>
      </c>
      <c r="DN73" s="127">
        <f t="shared" si="35"/>
        <v>660.25832684344232</v>
      </c>
      <c r="DO73" s="127">
        <f t="shared" si="35"/>
        <v>1617.2599397021797</v>
      </c>
    </row>
    <row r="74" spans="1:119" s="127" customFormat="1" x14ac:dyDescent="0.25">
      <c r="A74" s="127">
        <v>1994</v>
      </c>
      <c r="B74" s="127" t="s">
        <v>629</v>
      </c>
      <c r="C74" s="125">
        <v>116431242.6523</v>
      </c>
      <c r="D74" s="125">
        <v>64379340.852600001</v>
      </c>
      <c r="E74" s="125">
        <v>52051901.799699999</v>
      </c>
      <c r="F74" s="125">
        <v>19495384.219700001</v>
      </c>
      <c r="G74" s="125">
        <v>30564334.028700002</v>
      </c>
      <c r="H74" s="125">
        <v>31430151.782299999</v>
      </c>
      <c r="I74" s="125">
        <v>21336416.4142</v>
      </c>
      <c r="J74" s="125">
        <v>13604956.2074</v>
      </c>
      <c r="K74" s="125">
        <v>83330902.225199997</v>
      </c>
      <c r="M74" s="130">
        <v>39.723660000000002</v>
      </c>
      <c r="N74" s="130">
        <v>42.868340000000003</v>
      </c>
      <c r="O74" s="130">
        <v>35.834240000000001</v>
      </c>
      <c r="P74" s="130">
        <v>34.343240000000002</v>
      </c>
      <c r="Q74" s="130">
        <v>41.236190000000001</v>
      </c>
      <c r="R74" s="130">
        <v>41.472850000000001</v>
      </c>
      <c r="S74" s="130">
        <v>41.761099999999999</v>
      </c>
      <c r="T74" s="130">
        <v>36.799370000000003</v>
      </c>
      <c r="U74" s="130">
        <v>41.459850000000003</v>
      </c>
      <c r="V74" s="142"/>
      <c r="W74" s="128"/>
      <c r="X74" s="123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  <c r="AI74" s="128"/>
      <c r="AJ74" s="128"/>
      <c r="AK74" s="128"/>
      <c r="AL74" s="128"/>
      <c r="AR74" s="145"/>
      <c r="AS74" s="123">
        <v>66</v>
      </c>
      <c r="AT74" s="123" t="s">
        <v>192</v>
      </c>
      <c r="AU74" s="125">
        <v>136769644.99086666</v>
      </c>
      <c r="AV74" s="125">
        <v>74249972.339433327</v>
      </c>
      <c r="AW74" s="125">
        <v>62519672.651433341</v>
      </c>
      <c r="AX74" s="125">
        <v>19469774.470666666</v>
      </c>
      <c r="AY74" s="125">
        <v>29523828.732566666</v>
      </c>
      <c r="AZ74" s="125">
        <v>33575932.360266671</v>
      </c>
      <c r="BA74" s="125">
        <v>31919264.339133333</v>
      </c>
      <c r="BB74" s="125">
        <v>22280845.088233333</v>
      </c>
      <c r="BC74" s="125">
        <v>95019025.431966662</v>
      </c>
      <c r="BD74" s="123"/>
      <c r="BE74" s="130">
        <v>39.223840000000003</v>
      </c>
      <c r="BF74" s="130">
        <v>41.837506666666663</v>
      </c>
      <c r="BG74" s="130">
        <v>36.118113333333334</v>
      </c>
      <c r="BH74" s="130">
        <v>32.305046666666662</v>
      </c>
      <c r="BI74" s="130">
        <v>40.37898666666667</v>
      </c>
      <c r="BJ74" s="130">
        <v>41.209923333333329</v>
      </c>
      <c r="BK74" s="130">
        <v>41.341443333333331</v>
      </c>
      <c r="BL74" s="130">
        <v>37.670396666666669</v>
      </c>
      <c r="BM74" s="130">
        <v>40.996069999999996</v>
      </c>
      <c r="BN74" s="144"/>
      <c r="BO74" s="123">
        <v>200502</v>
      </c>
      <c r="BP74" s="125">
        <v>136563237.05000001</v>
      </c>
      <c r="BQ74" s="125">
        <v>73865036.533000007</v>
      </c>
      <c r="BR74" s="125">
        <v>62630509.909999996</v>
      </c>
      <c r="BS74" s="125">
        <v>19387388.557</v>
      </c>
      <c r="BT74" s="125">
        <v>29450998.607000001</v>
      </c>
      <c r="BU74" s="125">
        <v>33511660.388</v>
      </c>
      <c r="BV74" s="125">
        <v>31880483.577</v>
      </c>
      <c r="BW74" s="125">
        <v>22263178.475000001</v>
      </c>
      <c r="BX74" s="125">
        <v>94933865.238999993</v>
      </c>
      <c r="BY74" s="125"/>
      <c r="BZ74" s="130">
        <v>39.116458995000002</v>
      </c>
      <c r="CA74" s="130">
        <v>41.704522519999998</v>
      </c>
      <c r="CB74" s="130">
        <v>36.081208697000001</v>
      </c>
      <c r="CC74" s="130">
        <v>32.310238355000003</v>
      </c>
      <c r="CD74" s="130">
        <v>40.297938455999997</v>
      </c>
      <c r="CE74" s="130">
        <v>41.100811622000002</v>
      </c>
      <c r="CF74" s="130">
        <v>41.276922954</v>
      </c>
      <c r="CG74" s="130">
        <v>37.526604638000002</v>
      </c>
      <c r="CH74" s="143">
        <v>40.910895537999998</v>
      </c>
      <c r="CJ74" s="127" t="s">
        <v>192</v>
      </c>
      <c r="CK74" s="125">
        <f t="shared" si="36"/>
        <v>69444313409.780273</v>
      </c>
      <c r="CL74" s="125">
        <f t="shared" si="36"/>
        <v>40046579033.904579</v>
      </c>
      <c r="CM74" s="125">
        <f t="shared" si="36"/>
        <v>29377198485.209076</v>
      </c>
      <c r="CN74" s="125">
        <f t="shared" si="36"/>
        <v>8143344889.6497049</v>
      </c>
      <c r="CO74" s="125">
        <f t="shared" si="36"/>
        <v>15428588881.324162</v>
      </c>
      <c r="CP74" s="125">
        <f t="shared" si="36"/>
        <v>17905633729.719158</v>
      </c>
      <c r="CQ74" s="125">
        <f t="shared" si="34"/>
        <v>17107067436.473188</v>
      </c>
      <c r="CR74" s="125">
        <f t="shared" si="34"/>
        <v>10860999456.01524</v>
      </c>
      <c r="CS74" s="125">
        <f t="shared" si="34"/>
        <v>50489782769.546875</v>
      </c>
      <c r="CT74" s="125"/>
      <c r="CU74" s="127" t="s">
        <v>192</v>
      </c>
      <c r="CV74" s="125">
        <v>190701716.99609998</v>
      </c>
      <c r="CW74" s="125">
        <v>94051170.33266668</v>
      </c>
      <c r="CX74" s="125">
        <v>96650546.663433328</v>
      </c>
      <c r="CY74" s="125">
        <v>36627228.999233328</v>
      </c>
      <c r="CZ74" s="125">
        <v>39024474.001833327</v>
      </c>
      <c r="DA74" s="125">
        <v>43024126.327200003</v>
      </c>
      <c r="DB74" s="125">
        <v>42014836.665566675</v>
      </c>
      <c r="DC74" s="125">
        <v>64983054.003699996</v>
      </c>
      <c r="DD74" s="125">
        <v>124063436.9946</v>
      </c>
      <c r="DF74" s="127" t="s">
        <v>192</v>
      </c>
      <c r="DG74" s="127">
        <f t="shared" si="37"/>
        <v>1456.6059394462709</v>
      </c>
      <c r="DH74" s="127">
        <f t="shared" si="37"/>
        <v>1703.1825927208158</v>
      </c>
      <c r="DI74" s="127">
        <f t="shared" si="37"/>
        <v>1215.8109601804711</v>
      </c>
      <c r="DJ74" s="127">
        <f t="shared" si="37"/>
        <v>889.32142694389029</v>
      </c>
      <c r="DK74" s="127">
        <f t="shared" si="37"/>
        <v>1581.4269661238066</v>
      </c>
      <c r="DL74" s="127">
        <f t="shared" si="37"/>
        <v>1664.7063178967244</v>
      </c>
      <c r="DM74" s="127">
        <f t="shared" si="35"/>
        <v>1628.6691839498033</v>
      </c>
      <c r="DN74" s="127">
        <f t="shared" si="35"/>
        <v>668.54349168611486</v>
      </c>
      <c r="DO74" s="127">
        <f t="shared" si="35"/>
        <v>1627.8698702098509</v>
      </c>
    </row>
    <row r="75" spans="1:119" s="127" customFormat="1" x14ac:dyDescent="0.25">
      <c r="A75" s="127">
        <v>1994</v>
      </c>
      <c r="B75" s="127" t="s">
        <v>628</v>
      </c>
      <c r="C75" s="125">
        <v>113982164.0922</v>
      </c>
      <c r="D75" s="125">
        <v>63403685.820799999</v>
      </c>
      <c r="E75" s="125">
        <v>50578478.271399997</v>
      </c>
      <c r="F75" s="125">
        <v>20149088.2753</v>
      </c>
      <c r="G75" s="125">
        <v>30059111.7313</v>
      </c>
      <c r="H75" s="125">
        <v>30333140.126600001</v>
      </c>
      <c r="I75" s="125">
        <v>20480576.331300002</v>
      </c>
      <c r="J75" s="125">
        <v>12960247.627699999</v>
      </c>
      <c r="K75" s="125">
        <v>80872828.189199999</v>
      </c>
      <c r="M75" s="130">
        <v>39.699480000000001</v>
      </c>
      <c r="N75" s="130">
        <v>42.711779999999997</v>
      </c>
      <c r="O75" s="130">
        <v>35.923340000000003</v>
      </c>
      <c r="P75" s="130">
        <v>34.649259999999998</v>
      </c>
      <c r="Q75" s="130">
        <v>41.229349999999997</v>
      </c>
      <c r="R75" s="130">
        <v>41.40972</v>
      </c>
      <c r="S75" s="130">
        <v>41.789360000000002</v>
      </c>
      <c r="T75" s="130">
        <v>36.69735</v>
      </c>
      <c r="U75" s="130">
        <v>41.43882</v>
      </c>
      <c r="V75" s="142"/>
      <c r="W75" s="127">
        <v>23</v>
      </c>
      <c r="X75" s="123" t="s">
        <v>144</v>
      </c>
      <c r="Y75" s="143">
        <f t="shared" ref="Y75:AG75" si="52">AVERAGE(C75:C77)</f>
        <v>115805687.28036666</v>
      </c>
      <c r="Z75" s="143">
        <f t="shared" si="52"/>
        <v>64015267.468933336</v>
      </c>
      <c r="AA75" s="143">
        <f t="shared" si="52"/>
        <v>51790419.811433338</v>
      </c>
      <c r="AB75" s="143">
        <f t="shared" si="52"/>
        <v>19280918.366933331</v>
      </c>
      <c r="AC75" s="143">
        <f t="shared" si="52"/>
        <v>30561801.311666667</v>
      </c>
      <c r="AD75" s="143">
        <f t="shared" si="52"/>
        <v>31130480.626600001</v>
      </c>
      <c r="AE75" s="143">
        <f t="shared" si="52"/>
        <v>21345166.9364</v>
      </c>
      <c r="AF75" s="143">
        <f t="shared" si="52"/>
        <v>13487320.038766667</v>
      </c>
      <c r="AG75" s="143">
        <f t="shared" si="52"/>
        <v>83037448.874666661</v>
      </c>
      <c r="AH75" s="143"/>
      <c r="AI75" s="143">
        <f t="shared" ref="AI75:AQ75" si="53">IF(MIN(M75:M77)/AVERAGE(M75:M77)&lt;0.97,(3*AVERAGE(M75:M77)-MIN(M75:M77))/2,AVERAGE(M75:M77))</f>
        <v>39.702923333333331</v>
      </c>
      <c r="AJ75" s="143">
        <f t="shared" si="53"/>
        <v>42.748199999999997</v>
      </c>
      <c r="AK75" s="143">
        <f t="shared" si="53"/>
        <v>35.937776666666672</v>
      </c>
      <c r="AL75" s="143">
        <f t="shared" si="53"/>
        <v>34.675839999999994</v>
      </c>
      <c r="AM75" s="143">
        <f t="shared" si="53"/>
        <v>41.338496666666664</v>
      </c>
      <c r="AN75" s="143">
        <f t="shared" si="53"/>
        <v>41.50777333333334</v>
      </c>
      <c r="AO75" s="143">
        <f t="shared" si="53"/>
        <v>41.822116666666666</v>
      </c>
      <c r="AP75" s="143">
        <f t="shared" si="53"/>
        <v>36.561826666666661</v>
      </c>
      <c r="AQ75" s="143">
        <f t="shared" si="53"/>
        <v>41.526106666666664</v>
      </c>
      <c r="AR75" s="143"/>
      <c r="AS75" s="123">
        <v>67</v>
      </c>
      <c r="AT75" s="123" t="s">
        <v>193</v>
      </c>
      <c r="AU75" s="125">
        <v>135395232.49766669</v>
      </c>
      <c r="AV75" s="125">
        <v>74169125.899066672</v>
      </c>
      <c r="AW75" s="125">
        <v>61226106.5986</v>
      </c>
      <c r="AX75" s="125">
        <v>20234783.678299997</v>
      </c>
      <c r="AY75" s="125">
        <v>29327330.387633335</v>
      </c>
      <c r="AZ75" s="125">
        <v>32743006.576266665</v>
      </c>
      <c r="BA75" s="125">
        <v>31183535.928199995</v>
      </c>
      <c r="BB75" s="125">
        <v>21906575.927266669</v>
      </c>
      <c r="BC75" s="125">
        <v>93253872.892099991</v>
      </c>
      <c r="BD75" s="123"/>
      <c r="BE75" s="130">
        <v>39.369986666666669</v>
      </c>
      <c r="BF75" s="130">
        <v>41.930980000000005</v>
      </c>
      <c r="BG75" s="130">
        <v>36.267476666666667</v>
      </c>
      <c r="BH75" s="130">
        <v>33.99174</v>
      </c>
      <c r="BI75" s="130">
        <v>40.496646666666663</v>
      </c>
      <c r="BJ75" s="130">
        <v>41.15620333333333</v>
      </c>
      <c r="BK75" s="130">
        <v>41.386436666666668</v>
      </c>
      <c r="BL75" s="130">
        <v>37.802906666666665</v>
      </c>
      <c r="BM75" s="130">
        <v>41.025723333333332</v>
      </c>
      <c r="BN75" s="144"/>
      <c r="BO75" s="123">
        <v>200503</v>
      </c>
      <c r="BP75" s="125">
        <v>137116144.28999999</v>
      </c>
      <c r="BQ75" s="125">
        <v>74160111.503999993</v>
      </c>
      <c r="BR75" s="125">
        <v>63054273.072999999</v>
      </c>
      <c r="BS75" s="125">
        <v>19493772.826000001</v>
      </c>
      <c r="BT75" s="125">
        <v>29668953.662</v>
      </c>
      <c r="BU75" s="125">
        <v>33482992.642000001</v>
      </c>
      <c r="BV75" s="125">
        <v>32048862.357999999</v>
      </c>
      <c r="BW75" s="125">
        <v>22498323.024999999</v>
      </c>
      <c r="BX75" s="125">
        <v>95105873.062000006</v>
      </c>
      <c r="BY75" s="125"/>
      <c r="BZ75" s="130">
        <v>39.177547005000001</v>
      </c>
      <c r="CA75" s="130">
        <v>41.746068340999997</v>
      </c>
      <c r="CB75" s="130">
        <v>36.135001379000002</v>
      </c>
      <c r="CC75" s="130">
        <v>32.365314714</v>
      </c>
      <c r="CD75" s="130">
        <v>40.286832908000001</v>
      </c>
      <c r="CE75" s="130">
        <v>41.051868272999997</v>
      </c>
      <c r="CF75" s="130">
        <v>41.383637317000002</v>
      </c>
      <c r="CG75" s="130">
        <v>37.748429453</v>
      </c>
      <c r="CH75" s="143">
        <v>40.927426417</v>
      </c>
      <c r="CJ75" s="127" t="s">
        <v>193</v>
      </c>
      <c r="CK75" s="125">
        <f t="shared" si="36"/>
        <v>69834364444.855881</v>
      </c>
      <c r="CL75" s="125">
        <f t="shared" si="36"/>
        <v>40246610079.288132</v>
      </c>
      <c r="CM75" s="125">
        <f t="shared" si="36"/>
        <v>29620061177.781071</v>
      </c>
      <c r="CN75" s="125">
        <f t="shared" si="36"/>
        <v>8201987202.1972446</v>
      </c>
      <c r="CO75" s="125">
        <f t="shared" si="36"/>
        <v>15538486323.570452</v>
      </c>
      <c r="CP75" s="125">
        <f t="shared" si="36"/>
        <v>17869012243.22776</v>
      </c>
      <c r="CQ75" s="125">
        <f t="shared" si="34"/>
        <v>17241880451.197029</v>
      </c>
      <c r="CR75" s="125">
        <f t="shared" si="34"/>
        <v>11040592673.760233</v>
      </c>
      <c r="CS75" s="125">
        <f t="shared" si="34"/>
        <v>50601702080.404121</v>
      </c>
      <c r="CT75" s="125"/>
      <c r="CU75" s="127" t="s">
        <v>193</v>
      </c>
      <c r="CV75" s="125">
        <v>191329135.01983333</v>
      </c>
      <c r="CW75" s="125">
        <v>94383971.019633338</v>
      </c>
      <c r="CX75" s="125">
        <v>96945164.000199988</v>
      </c>
      <c r="CY75" s="125">
        <v>36707598.002500005</v>
      </c>
      <c r="CZ75" s="125">
        <v>39094791.672399998</v>
      </c>
      <c r="DA75" s="125">
        <v>42988846.340333335</v>
      </c>
      <c r="DB75" s="125">
        <v>42233717.529100001</v>
      </c>
      <c r="DC75" s="125">
        <v>65397361.806766666</v>
      </c>
      <c r="DD75" s="125">
        <v>124317355.54183334</v>
      </c>
      <c r="DF75" s="127" t="s">
        <v>193</v>
      </c>
      <c r="DG75" s="127">
        <f t="shared" si="37"/>
        <v>1459.9839054855247</v>
      </c>
      <c r="DH75" s="127">
        <f t="shared" si="37"/>
        <v>1705.6544514710536</v>
      </c>
      <c r="DI75" s="127">
        <f t="shared" si="37"/>
        <v>1222.1367195879918</v>
      </c>
      <c r="DJ75" s="127">
        <f t="shared" si="37"/>
        <v>893.76452271691983</v>
      </c>
      <c r="DK75" s="127">
        <f t="shared" si="37"/>
        <v>1589.8267425264482</v>
      </c>
      <c r="DL75" s="127">
        <f t="shared" si="37"/>
        <v>1662.664971445168</v>
      </c>
      <c r="DM75" s="127">
        <f t="shared" si="35"/>
        <v>1632.9967106795159</v>
      </c>
      <c r="DN75" s="127">
        <f t="shared" si="35"/>
        <v>675.29284782970331</v>
      </c>
      <c r="DO75" s="127">
        <f t="shared" si="35"/>
        <v>1628.1460254638839</v>
      </c>
    </row>
    <row r="76" spans="1:119" s="127" customFormat="1" x14ac:dyDescent="0.25">
      <c r="A76" s="127">
        <v>1994</v>
      </c>
      <c r="B76" s="127" t="s">
        <v>627</v>
      </c>
      <c r="C76" s="125">
        <v>114175916.3589</v>
      </c>
      <c r="D76" s="125">
        <v>63745520.418099999</v>
      </c>
      <c r="E76" s="125">
        <v>50430395.940800004</v>
      </c>
      <c r="F76" s="125">
        <v>19689709.161899999</v>
      </c>
      <c r="G76" s="125">
        <v>30234020.638900001</v>
      </c>
      <c r="H76" s="125">
        <v>30186612.5251</v>
      </c>
      <c r="I76" s="125">
        <v>20751862.028499998</v>
      </c>
      <c r="J76" s="125">
        <v>13313712.0045</v>
      </c>
      <c r="K76" s="125">
        <v>81172495.192499995</v>
      </c>
      <c r="M76" s="130">
        <v>39.715530000000001</v>
      </c>
      <c r="N76" s="130">
        <v>42.692839999999997</v>
      </c>
      <c r="O76" s="130">
        <v>35.952109999999998</v>
      </c>
      <c r="P76" s="130">
        <v>34.702419999999996</v>
      </c>
      <c r="Q76" s="130">
        <v>41.286059999999999</v>
      </c>
      <c r="R76" s="130">
        <v>41.52861</v>
      </c>
      <c r="S76" s="130">
        <v>41.640909999999998</v>
      </c>
      <c r="T76" s="130">
        <v>36.450989999999997</v>
      </c>
      <c r="U76" s="130">
        <v>41.46698</v>
      </c>
      <c r="V76" s="142"/>
      <c r="W76" s="128"/>
      <c r="X76" s="123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  <c r="AI76" s="128"/>
      <c r="AJ76" s="128"/>
      <c r="AK76" s="128"/>
      <c r="AL76" s="128"/>
      <c r="AR76" s="145"/>
      <c r="AS76" s="123">
        <v>68</v>
      </c>
      <c r="AT76" s="123" t="s">
        <v>194</v>
      </c>
      <c r="AU76" s="125">
        <v>139213103.17969999</v>
      </c>
      <c r="AV76" s="125">
        <v>74745748.105966672</v>
      </c>
      <c r="AW76" s="125">
        <v>64467355.07373333</v>
      </c>
      <c r="AX76" s="125">
        <v>19433904.868066669</v>
      </c>
      <c r="AY76" s="125">
        <v>30135474.892766669</v>
      </c>
      <c r="AZ76" s="125">
        <v>33766581.238733329</v>
      </c>
      <c r="BA76" s="125">
        <v>32667314.010833334</v>
      </c>
      <c r="BB76" s="125">
        <v>23209828.169300001</v>
      </c>
      <c r="BC76" s="125">
        <v>96569370.142333344</v>
      </c>
      <c r="BD76" s="123"/>
      <c r="BE76" s="130">
        <v>39.032759999999996</v>
      </c>
      <c r="BF76" s="130">
        <v>41.721283333333332</v>
      </c>
      <c r="BG76" s="130">
        <v>35.915236666666665</v>
      </c>
      <c r="BH76" s="130">
        <v>31.630570000000002</v>
      </c>
      <c r="BI76" s="130">
        <v>40.359473333333334</v>
      </c>
      <c r="BJ76" s="130">
        <v>40.884303333333328</v>
      </c>
      <c r="BK76" s="130">
        <v>41.292566666666666</v>
      </c>
      <c r="BL76" s="130">
        <v>37.633616666666661</v>
      </c>
      <c r="BM76" s="130">
        <v>40.858673333333336</v>
      </c>
      <c r="BN76" s="144"/>
      <c r="BO76" s="123">
        <v>200504</v>
      </c>
      <c r="BP76" s="125">
        <v>137197405.44999999</v>
      </c>
      <c r="BQ76" s="125">
        <v>74205687.140000001</v>
      </c>
      <c r="BR76" s="125">
        <v>63008154.721000001</v>
      </c>
      <c r="BS76" s="125">
        <v>19471467.077</v>
      </c>
      <c r="BT76" s="125">
        <v>29728165.899</v>
      </c>
      <c r="BU76" s="125">
        <v>33245082.471999999</v>
      </c>
      <c r="BV76" s="125">
        <v>32087191.357000001</v>
      </c>
      <c r="BW76" s="125">
        <v>22726701.327</v>
      </c>
      <c r="BX76" s="125">
        <v>95072363.151999995</v>
      </c>
      <c r="BY76" s="125"/>
      <c r="BZ76" s="130">
        <v>39.126292047</v>
      </c>
      <c r="CA76" s="130">
        <v>41.793194802999999</v>
      </c>
      <c r="CB76" s="130">
        <v>36.008810937</v>
      </c>
      <c r="CC76" s="130">
        <v>32.284970137999998</v>
      </c>
      <c r="CD76" s="130">
        <v>40.380744382000003</v>
      </c>
      <c r="CE76" s="130">
        <v>40.925998129</v>
      </c>
      <c r="CF76" s="130">
        <v>41.298386276000002</v>
      </c>
      <c r="CG76" s="130">
        <v>37.765861719999997</v>
      </c>
      <c r="CH76" s="143">
        <v>40.886861570000001</v>
      </c>
      <c r="CJ76" s="127" t="s">
        <v>194</v>
      </c>
      <c r="CK76" s="125">
        <f t="shared" si="36"/>
        <v>69784334798.455795</v>
      </c>
      <c r="CL76" s="125">
        <f t="shared" si="36"/>
        <v>40316805595.722397</v>
      </c>
      <c r="CM76" s="125">
        <f t="shared" si="36"/>
        <v>29495033500.890526</v>
      </c>
      <c r="CN76" s="125">
        <f t="shared" si="36"/>
        <v>8172264530.6119356</v>
      </c>
      <c r="CO76" s="125">
        <f t="shared" si="36"/>
        <v>15605791085.471708</v>
      </c>
      <c r="CP76" s="125">
        <f t="shared" si="36"/>
        <v>17687646379.617794</v>
      </c>
      <c r="CQ76" s="125">
        <f t="shared" si="34"/>
        <v>17226939901.253094</v>
      </c>
      <c r="CR76" s="125">
        <f t="shared" si="34"/>
        <v>11157814975.673891</v>
      </c>
      <c r="CS76" s="125">
        <f t="shared" si="34"/>
        <v>50533737167.271706</v>
      </c>
      <c r="CT76" s="125"/>
      <c r="CU76" s="127" t="s">
        <v>194</v>
      </c>
      <c r="CV76" s="125">
        <v>191972478.30990002</v>
      </c>
      <c r="CW76" s="125">
        <v>94725375.993833348</v>
      </c>
      <c r="CX76" s="125">
        <v>97247102.316066667</v>
      </c>
      <c r="CY76" s="125">
        <v>36783117.328733332</v>
      </c>
      <c r="CZ76" s="125">
        <v>39158477.994099997</v>
      </c>
      <c r="DA76" s="125">
        <v>42936098.991700001</v>
      </c>
      <c r="DB76" s="125">
        <v>42465716.662433334</v>
      </c>
      <c r="DC76" s="125">
        <v>65852258.996466666</v>
      </c>
      <c r="DD76" s="125">
        <v>124560293.64823334</v>
      </c>
      <c r="DF76" s="127" t="s">
        <v>194</v>
      </c>
      <c r="DG76" s="127">
        <f t="shared" si="37"/>
        <v>1454.0487347525589</v>
      </c>
      <c r="DH76" s="127">
        <f t="shared" si="37"/>
        <v>1702.4711772417577</v>
      </c>
      <c r="DI76" s="127">
        <f t="shared" si="37"/>
        <v>1213.1994804339793</v>
      </c>
      <c r="DJ76" s="127">
        <f t="shared" si="37"/>
        <v>888.69732900295833</v>
      </c>
      <c r="DK76" s="127">
        <f t="shared" si="37"/>
        <v>1594.1162052133927</v>
      </c>
      <c r="DL76" s="127">
        <f t="shared" si="37"/>
        <v>1647.8112166675414</v>
      </c>
      <c r="DM76" s="127">
        <f t="shared" si="35"/>
        <v>1622.6680018795162</v>
      </c>
      <c r="DN76" s="127">
        <f t="shared" si="35"/>
        <v>677.74835036547915</v>
      </c>
      <c r="DO76" s="127">
        <f t="shared" si="35"/>
        <v>1622.7879908498733</v>
      </c>
    </row>
    <row r="77" spans="1:119" s="127" customFormat="1" x14ac:dyDescent="0.25">
      <c r="A77" s="127">
        <v>1994</v>
      </c>
      <c r="B77" s="127" t="s">
        <v>626</v>
      </c>
      <c r="C77" s="125">
        <v>119258981.39</v>
      </c>
      <c r="D77" s="125">
        <v>64896596.167900003</v>
      </c>
      <c r="E77" s="125">
        <v>54362385.222099997</v>
      </c>
      <c r="F77" s="125">
        <v>18003957.663600001</v>
      </c>
      <c r="G77" s="125">
        <v>31392271.564800002</v>
      </c>
      <c r="H77" s="125">
        <v>32871689.228100002</v>
      </c>
      <c r="I77" s="125">
        <v>22803062.4494</v>
      </c>
      <c r="J77" s="125">
        <v>14188000.484099999</v>
      </c>
      <c r="K77" s="125">
        <v>87067023.242300004</v>
      </c>
      <c r="M77" s="130">
        <v>39.693759999999997</v>
      </c>
      <c r="N77" s="130">
        <v>42.839979999999997</v>
      </c>
      <c r="O77" s="130">
        <v>35.93788</v>
      </c>
      <c r="P77" s="130">
        <v>32.612079999999999</v>
      </c>
      <c r="Q77" s="130">
        <v>41.500079999999997</v>
      </c>
      <c r="R77" s="130">
        <v>41.584989999999998</v>
      </c>
      <c r="S77" s="130">
        <v>42.036079999999998</v>
      </c>
      <c r="T77" s="130">
        <v>36.537140000000001</v>
      </c>
      <c r="U77" s="130">
        <v>41.672519999999999</v>
      </c>
      <c r="V77" s="142"/>
      <c r="W77" s="128"/>
      <c r="X77" s="123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  <c r="AI77" s="128"/>
      <c r="AJ77" s="128"/>
      <c r="AK77" s="128"/>
      <c r="AL77" s="128"/>
      <c r="AR77" s="145"/>
      <c r="AS77" s="123">
        <v>69</v>
      </c>
      <c r="AT77" s="123" t="s">
        <v>195</v>
      </c>
      <c r="AU77" s="125">
        <v>137321988.29409999</v>
      </c>
      <c r="AV77" s="125">
        <v>73877635.336566672</v>
      </c>
      <c r="AW77" s="125">
        <v>63444352.95753333</v>
      </c>
      <c r="AX77" s="125">
        <v>18691705.528533332</v>
      </c>
      <c r="AY77" s="125">
        <v>29511779.260933328</v>
      </c>
      <c r="AZ77" s="125">
        <v>33419767.831833333</v>
      </c>
      <c r="BA77" s="125">
        <v>32659856.01096667</v>
      </c>
      <c r="BB77" s="125">
        <v>23038879.661833335</v>
      </c>
      <c r="BC77" s="125">
        <v>95591403.103733346</v>
      </c>
      <c r="BD77" s="123"/>
      <c r="BE77" s="130">
        <v>39.008146666666669</v>
      </c>
      <c r="BF77" s="130">
        <v>41.493249999999996</v>
      </c>
      <c r="BG77" s="130">
        <v>36.114290000000004</v>
      </c>
      <c r="BH77" s="130">
        <v>31.290990000000004</v>
      </c>
      <c r="BI77" s="130">
        <v>40.116279999999996</v>
      </c>
      <c r="BJ77" s="130">
        <v>40.862773333333337</v>
      </c>
      <c r="BK77" s="130">
        <v>41.37746666666667</v>
      </c>
      <c r="BL77" s="130">
        <v>37.800623333333334</v>
      </c>
      <c r="BM77" s="130">
        <v>40.808256666666665</v>
      </c>
      <c r="BN77" s="144"/>
      <c r="BO77" s="123">
        <v>200601</v>
      </c>
      <c r="BP77" s="125">
        <v>137863779.62</v>
      </c>
      <c r="BQ77" s="125">
        <v>74843268.180000007</v>
      </c>
      <c r="BR77" s="125">
        <v>62985743.851000004</v>
      </c>
      <c r="BS77" s="125">
        <v>19477407.594999999</v>
      </c>
      <c r="BT77" s="125">
        <v>29657877.669</v>
      </c>
      <c r="BU77" s="125">
        <v>33272072.815000001</v>
      </c>
      <c r="BV77" s="125">
        <v>32423958.306000002</v>
      </c>
      <c r="BW77" s="125">
        <v>22949854.397999998</v>
      </c>
      <c r="BX77" s="125">
        <v>95353846.238000005</v>
      </c>
      <c r="BY77" s="125"/>
      <c r="BZ77" s="130">
        <v>39.211458190000002</v>
      </c>
      <c r="CA77" s="130">
        <v>41.740492363000001</v>
      </c>
      <c r="CB77" s="130">
        <v>36.197904612999999</v>
      </c>
      <c r="CC77" s="130">
        <v>32.215952018999999</v>
      </c>
      <c r="CD77" s="130">
        <v>40.402037137000001</v>
      </c>
      <c r="CE77" s="130">
        <v>41.032537877000003</v>
      </c>
      <c r="CF77" s="130">
        <v>41.463890067000001</v>
      </c>
      <c r="CG77" s="130">
        <v>37.856127170999997</v>
      </c>
      <c r="CH77" s="143">
        <v>40.985448359000003</v>
      </c>
      <c r="CJ77" s="127" t="s">
        <v>195</v>
      </c>
      <c r="CK77" s="125">
        <f t="shared" si="36"/>
        <v>70275917796.305054</v>
      </c>
      <c r="CL77" s="125">
        <f t="shared" si="36"/>
        <v>40611933230.560265</v>
      </c>
      <c r="CM77" s="125">
        <f t="shared" si="36"/>
        <v>29639375322.665543</v>
      </c>
      <c r="CN77" s="125">
        <f t="shared" si="36"/>
        <v>8157281970.9553404</v>
      </c>
      <c r="CO77" s="125">
        <f t="shared" si="36"/>
        <v>15577102774.838032</v>
      </c>
      <c r="CP77" s="125">
        <f t="shared" si="36"/>
        <v>17748088644.361263</v>
      </c>
      <c r="CQ77" s="125">
        <f t="shared" si="34"/>
        <v>17477504755.580685</v>
      </c>
      <c r="CR77" s="125">
        <f t="shared" si="34"/>
        <v>11294303886.406078</v>
      </c>
      <c r="CS77" s="125">
        <f t="shared" si="34"/>
        <v>50805561830.654488</v>
      </c>
      <c r="CT77" s="125"/>
      <c r="CU77" s="127" t="s">
        <v>195</v>
      </c>
      <c r="CV77" s="125">
        <v>192343789.33123335</v>
      </c>
      <c r="CW77" s="125">
        <v>94937089.001699999</v>
      </c>
      <c r="CX77" s="125">
        <v>97406700.329533339</v>
      </c>
      <c r="CY77" s="125">
        <v>36791164.65843334</v>
      </c>
      <c r="CZ77" s="125">
        <v>39109522.336199999</v>
      </c>
      <c r="DA77" s="125">
        <v>42853273.002300002</v>
      </c>
      <c r="DB77" s="125">
        <v>42651738.664400004</v>
      </c>
      <c r="DC77" s="125">
        <v>66358060.336000003</v>
      </c>
      <c r="DD77" s="125">
        <v>124614534.0029</v>
      </c>
      <c r="DF77" s="127" t="s">
        <v>195</v>
      </c>
      <c r="DG77" s="127">
        <f t="shared" si="37"/>
        <v>1461.4647666171031</v>
      </c>
      <c r="DH77" s="127">
        <f t="shared" si="37"/>
        <v>1711.1092685739729</v>
      </c>
      <c r="DI77" s="127">
        <f t="shared" si="37"/>
        <v>1217.1390765683907</v>
      </c>
      <c r="DJ77" s="127">
        <f t="shared" si="37"/>
        <v>886.87401409408903</v>
      </c>
      <c r="DK77" s="127">
        <f t="shared" si="37"/>
        <v>1593.1775019834263</v>
      </c>
      <c r="DL77" s="127">
        <f t="shared" si="37"/>
        <v>1656.6378622616476</v>
      </c>
      <c r="DM77" s="127">
        <f t="shared" si="35"/>
        <v>1639.0895473781545</v>
      </c>
      <c r="DN77" s="127">
        <f t="shared" si="35"/>
        <v>680.80976624199423</v>
      </c>
      <c r="DO77" s="127">
        <f t="shared" si="35"/>
        <v>1630.8069435776135</v>
      </c>
    </row>
    <row r="78" spans="1:119" s="127" customFormat="1" x14ac:dyDescent="0.25">
      <c r="A78" s="127">
        <v>1994</v>
      </c>
      <c r="B78" s="127" t="s">
        <v>625</v>
      </c>
      <c r="C78" s="125">
        <v>120493151.08589999</v>
      </c>
      <c r="D78" s="125">
        <v>65455214.380999997</v>
      </c>
      <c r="E78" s="125">
        <v>55037936.704899997</v>
      </c>
      <c r="F78" s="125">
        <v>18422973.315299999</v>
      </c>
      <c r="G78" s="125">
        <v>31582362.1734</v>
      </c>
      <c r="H78" s="125">
        <v>33176322.402600002</v>
      </c>
      <c r="I78" s="125">
        <v>22956482.411699999</v>
      </c>
      <c r="J78" s="125">
        <v>14355010.7829</v>
      </c>
      <c r="K78" s="125">
        <v>87715166.9877</v>
      </c>
      <c r="M78" s="130">
        <v>39.209980000000002</v>
      </c>
      <c r="N78" s="130">
        <v>42.288809999999998</v>
      </c>
      <c r="O78" s="130">
        <v>35.548400000000001</v>
      </c>
      <c r="P78" s="130">
        <v>31.86016</v>
      </c>
      <c r="Q78" s="130">
        <v>40.92651</v>
      </c>
      <c r="R78" s="130">
        <v>41.224679999999999</v>
      </c>
      <c r="S78" s="130">
        <v>41.653930000000003</v>
      </c>
      <c r="T78" s="130">
        <v>36.301459999999999</v>
      </c>
      <c r="U78" s="130">
        <v>41.229660000000003</v>
      </c>
      <c r="V78" s="142"/>
      <c r="W78" s="127">
        <v>24</v>
      </c>
      <c r="X78" s="123" t="s">
        <v>145</v>
      </c>
      <c r="Y78" s="143">
        <f t="shared" ref="Y78:AG78" si="54">AVERAGE(C78:C80)</f>
        <v>120854786.59439999</v>
      </c>
      <c r="Z78" s="143">
        <f t="shared" si="54"/>
        <v>65518246.226300001</v>
      </c>
      <c r="AA78" s="143">
        <f t="shared" si="54"/>
        <v>55336540.368099995</v>
      </c>
      <c r="AB78" s="143">
        <f t="shared" si="54"/>
        <v>18393223.321666665</v>
      </c>
      <c r="AC78" s="143">
        <f t="shared" si="54"/>
        <v>31585581.234766666</v>
      </c>
      <c r="AD78" s="143">
        <f t="shared" si="54"/>
        <v>33251512.903466668</v>
      </c>
      <c r="AE78" s="143">
        <f t="shared" si="54"/>
        <v>23151500.396933332</v>
      </c>
      <c r="AF78" s="143">
        <f t="shared" si="54"/>
        <v>14472968.737566667</v>
      </c>
      <c r="AG78" s="143">
        <f t="shared" si="54"/>
        <v>87988594.535166666</v>
      </c>
      <c r="AH78" s="143"/>
      <c r="AI78" s="143">
        <f t="shared" ref="AI78:AQ78" si="55">IF(MIN(M78:M80)/AVERAGE(M78:M80)&lt;0.97,(3*AVERAGE(M78:M80)-MIN(M78:M80))/2,AVERAGE(M78:M80))</f>
        <v>39.039876666666665</v>
      </c>
      <c r="AJ78" s="143">
        <f t="shared" si="55"/>
        <v>42.100749999999998</v>
      </c>
      <c r="AK78" s="143">
        <f t="shared" si="55"/>
        <v>35.415703333333333</v>
      </c>
      <c r="AL78" s="143">
        <f t="shared" si="55"/>
        <v>31.774003333333336</v>
      </c>
      <c r="AM78" s="143">
        <f t="shared" si="55"/>
        <v>40.757973333333332</v>
      </c>
      <c r="AN78" s="143">
        <f t="shared" si="55"/>
        <v>41.109169999999999</v>
      </c>
      <c r="AO78" s="143">
        <f t="shared" si="55"/>
        <v>41.355133333333335</v>
      </c>
      <c r="AP78" s="143">
        <f t="shared" si="55"/>
        <v>36.067486666666667</v>
      </c>
      <c r="AQ78" s="143">
        <f t="shared" si="55"/>
        <v>41.047866666666664</v>
      </c>
      <c r="AR78" s="143"/>
      <c r="AS78" s="123">
        <v>70</v>
      </c>
      <c r="AT78" s="123" t="s">
        <v>196</v>
      </c>
      <c r="AU78" s="125">
        <v>138692422.35769999</v>
      </c>
      <c r="AV78" s="125">
        <v>75433378.398666665</v>
      </c>
      <c r="AW78" s="125">
        <v>63259043.959033333</v>
      </c>
      <c r="AX78" s="125">
        <v>19623461.270933334</v>
      </c>
      <c r="AY78" s="125">
        <v>29863623.143399999</v>
      </c>
      <c r="AZ78" s="125">
        <v>33169755.795000002</v>
      </c>
      <c r="BA78" s="125">
        <v>32609484.075566668</v>
      </c>
      <c r="BB78" s="125">
        <v>23426098.072799999</v>
      </c>
      <c r="BC78" s="125">
        <v>95642863.013966665</v>
      </c>
      <c r="BD78" s="123"/>
      <c r="BE78" s="130">
        <v>39.118666666666662</v>
      </c>
      <c r="BF78" s="130">
        <v>41.735759999999999</v>
      </c>
      <c r="BG78" s="130">
        <v>35.996053333333329</v>
      </c>
      <c r="BH78" s="130">
        <v>32.176933333333331</v>
      </c>
      <c r="BI78" s="130">
        <v>40.416019999999996</v>
      </c>
      <c r="BJ78" s="130">
        <v>41.002713333333332</v>
      </c>
      <c r="BK78" s="130">
        <v>41.148089999999996</v>
      </c>
      <c r="BL78" s="130">
        <v>37.756343333333326</v>
      </c>
      <c r="BM78" s="130">
        <v>40.869239999999998</v>
      </c>
      <c r="BN78" s="144"/>
      <c r="BO78" s="123">
        <v>200602</v>
      </c>
      <c r="BP78" s="125">
        <v>138495893.97999999</v>
      </c>
      <c r="BQ78" s="125">
        <v>75026856.072999999</v>
      </c>
      <c r="BR78" s="125">
        <v>63369017.365000002</v>
      </c>
      <c r="BS78" s="125">
        <v>19534322.155999999</v>
      </c>
      <c r="BT78" s="125">
        <v>29790557.070999999</v>
      </c>
      <c r="BU78" s="125">
        <v>33129332.410999998</v>
      </c>
      <c r="BV78" s="125">
        <v>32582809.881999999</v>
      </c>
      <c r="BW78" s="125">
        <v>23402232.199000001</v>
      </c>
      <c r="BX78" s="125">
        <v>95559753.420000002</v>
      </c>
      <c r="BY78" s="125"/>
      <c r="BZ78" s="130">
        <v>39.021528877000002</v>
      </c>
      <c r="CA78" s="130">
        <v>41.603278563000003</v>
      </c>
      <c r="CB78" s="130">
        <v>35.966951676999997</v>
      </c>
      <c r="CC78" s="130">
        <v>32.196860569000002</v>
      </c>
      <c r="CD78" s="130">
        <v>40.334419468999997</v>
      </c>
      <c r="CE78" s="130">
        <v>40.892751076000003</v>
      </c>
      <c r="CF78" s="130">
        <v>41.072237817000001</v>
      </c>
      <c r="CG78" s="130">
        <v>37.634366055999998</v>
      </c>
      <c r="CH78" s="143">
        <v>40.775170471999999</v>
      </c>
      <c r="CJ78" s="127" t="s">
        <v>196</v>
      </c>
      <c r="CK78" s="125">
        <f t="shared" si="36"/>
        <v>70256179841.724503</v>
      </c>
      <c r="CL78" s="125">
        <f t="shared" si="36"/>
        <v>40577721507.844658</v>
      </c>
      <c r="CM78" s="125">
        <f t="shared" si="36"/>
        <v>29629475010.017071</v>
      </c>
      <c r="CN78" s="125">
        <f t="shared" si="36"/>
        <v>8176270007.9665737</v>
      </c>
      <c r="CO78" s="125">
        <f t="shared" si="36"/>
        <v>15620602726.519672</v>
      </c>
      <c r="CP78" s="125">
        <f t="shared" si="36"/>
        <v>17611744066.762066</v>
      </c>
      <c r="CQ78" s="125">
        <f t="shared" si="34"/>
        <v>17397235910.85482</v>
      </c>
      <c r="CR78" s="125">
        <f t="shared" si="34"/>
        <v>11449466250.360785</v>
      </c>
      <c r="CS78" s="125">
        <f t="shared" si="34"/>
        <v>50654048067.516205</v>
      </c>
      <c r="CT78" s="125"/>
      <c r="CU78" s="127" t="s">
        <v>196</v>
      </c>
      <c r="CV78" s="125">
        <v>192919118.66213334</v>
      </c>
      <c r="CW78" s="125">
        <v>95241356.333700001</v>
      </c>
      <c r="CX78" s="125">
        <v>97677762.328433335</v>
      </c>
      <c r="CY78" s="125">
        <v>36898039.666766666</v>
      </c>
      <c r="CZ78" s="125">
        <v>39176256.67006667</v>
      </c>
      <c r="DA78" s="125">
        <v>42800764.000466667</v>
      </c>
      <c r="DB78" s="125">
        <v>42821050.662333339</v>
      </c>
      <c r="DC78" s="125">
        <v>66736700.003033333</v>
      </c>
      <c r="DD78" s="125">
        <v>124798071.33286667</v>
      </c>
      <c r="DF78" s="127" t="s">
        <v>196</v>
      </c>
      <c r="DG78" s="127">
        <f t="shared" si="37"/>
        <v>1456.6970931433052</v>
      </c>
      <c r="DH78" s="127">
        <f t="shared" si="37"/>
        <v>1704.2059487549202</v>
      </c>
      <c r="DI78" s="127">
        <f t="shared" si="37"/>
        <v>1213.3560107730736</v>
      </c>
      <c r="DJ78" s="127">
        <f t="shared" si="37"/>
        <v>886.36362059427006</v>
      </c>
      <c r="DK78" s="127">
        <f t="shared" si="37"/>
        <v>1594.9050832572145</v>
      </c>
      <c r="DL78" s="127">
        <f t="shared" si="37"/>
        <v>1645.9280088149867</v>
      </c>
      <c r="DM78" s="127">
        <f t="shared" si="35"/>
        <v>1625.1106072143104</v>
      </c>
      <c r="DN78" s="127">
        <f t="shared" si="35"/>
        <v>686.24707244082379</v>
      </c>
      <c r="DO78" s="127">
        <f t="shared" si="35"/>
        <v>1623.5522721311804</v>
      </c>
    </row>
    <row r="79" spans="1:119" s="127" customFormat="1" x14ac:dyDescent="0.25">
      <c r="A79" s="127">
        <v>1994</v>
      </c>
      <c r="B79" s="127" t="s">
        <v>624</v>
      </c>
      <c r="C79" s="125">
        <v>121054772.7031</v>
      </c>
      <c r="D79" s="125">
        <v>65575034.176799998</v>
      </c>
      <c r="E79" s="125">
        <v>55479738.526299998</v>
      </c>
      <c r="F79" s="125">
        <v>18309850.052499998</v>
      </c>
      <c r="G79" s="125">
        <v>31742513.0273</v>
      </c>
      <c r="H79" s="125">
        <v>33208342.906399999</v>
      </c>
      <c r="I79" s="125">
        <v>23212211.861000001</v>
      </c>
      <c r="J79" s="125">
        <v>14581854.855900001</v>
      </c>
      <c r="K79" s="125">
        <v>88163067.794699997</v>
      </c>
      <c r="M79" s="130">
        <v>38.591900000000003</v>
      </c>
      <c r="N79" s="130">
        <v>41.681789999999999</v>
      </c>
      <c r="O79" s="130">
        <v>34.939749999999997</v>
      </c>
      <c r="P79" s="130">
        <v>31.601800000000001</v>
      </c>
      <c r="Q79" s="130">
        <v>40.358550000000001</v>
      </c>
      <c r="R79" s="130">
        <v>40.659939999999999</v>
      </c>
      <c r="S79" s="130">
        <v>40.615589999999997</v>
      </c>
      <c r="T79" s="130">
        <v>35.592179999999999</v>
      </c>
      <c r="U79" s="130">
        <v>40.539749999999998</v>
      </c>
      <c r="V79" s="142"/>
      <c r="W79" s="128"/>
      <c r="X79" s="123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  <c r="AI79" s="128"/>
      <c r="AJ79" s="128"/>
      <c r="AK79" s="128"/>
      <c r="AL79" s="128"/>
      <c r="AR79" s="145"/>
      <c r="AS79" s="123">
        <v>71</v>
      </c>
      <c r="AT79" s="123" t="s">
        <v>197</v>
      </c>
      <c r="AU79" s="125">
        <v>137655704.22683334</v>
      </c>
      <c r="AV79" s="125">
        <v>75403942.744266659</v>
      </c>
      <c r="AW79" s="125">
        <v>62251761.482566662</v>
      </c>
      <c r="AX79" s="125">
        <v>20437028.27856667</v>
      </c>
      <c r="AY79" s="125">
        <v>29677184.407633334</v>
      </c>
      <c r="AZ79" s="125">
        <v>32623130.006166667</v>
      </c>
      <c r="BA79" s="125">
        <v>31944191.816366669</v>
      </c>
      <c r="BB79" s="125">
        <v>22974169.7181</v>
      </c>
      <c r="BC79" s="125">
        <v>94244506.230166674</v>
      </c>
      <c r="BD79" s="123"/>
      <c r="BE79" s="130">
        <v>39.517010000000006</v>
      </c>
      <c r="BF79" s="130">
        <v>42.031026666666662</v>
      </c>
      <c r="BG79" s="130">
        <v>36.470210000000002</v>
      </c>
      <c r="BH79" s="130">
        <v>34.017920000000004</v>
      </c>
      <c r="BI79" s="130">
        <v>40.732393333333334</v>
      </c>
      <c r="BJ79" s="130">
        <v>41.297093333333336</v>
      </c>
      <c r="BK79" s="130">
        <v>41.476660000000003</v>
      </c>
      <c r="BL79" s="130">
        <v>38.024753333333337</v>
      </c>
      <c r="BM79" s="130">
        <v>41.180610000000001</v>
      </c>
      <c r="BN79" s="144"/>
      <c r="BO79" s="123">
        <v>200603</v>
      </c>
      <c r="BP79" s="125">
        <v>139332819.21000001</v>
      </c>
      <c r="BQ79" s="125">
        <v>75367158.961999997</v>
      </c>
      <c r="BR79" s="125">
        <v>64067925.924000002</v>
      </c>
      <c r="BS79" s="125">
        <v>19688127.467999998</v>
      </c>
      <c r="BT79" s="125">
        <v>30002806.684</v>
      </c>
      <c r="BU79" s="125">
        <v>33330640.912</v>
      </c>
      <c r="BV79" s="125">
        <v>32787031.206</v>
      </c>
      <c r="BW79" s="125">
        <v>23572419.787999999</v>
      </c>
      <c r="BX79" s="125">
        <v>96055112.730000004</v>
      </c>
      <c r="BY79" s="125"/>
      <c r="BZ79" s="130">
        <v>39.322049092</v>
      </c>
      <c r="CA79" s="130">
        <v>41.842017095999999</v>
      </c>
      <c r="CB79" s="130">
        <v>36.329681975</v>
      </c>
      <c r="CC79" s="130">
        <v>32.458172515000001</v>
      </c>
      <c r="CD79" s="130">
        <v>40.515150697000003</v>
      </c>
      <c r="CE79" s="130">
        <v>41.189651924000003</v>
      </c>
      <c r="CF79" s="130">
        <v>41.447839127000002</v>
      </c>
      <c r="CG79" s="130">
        <v>37.956537703000002</v>
      </c>
      <c r="CH79" s="143">
        <v>41.067254104</v>
      </c>
      <c r="CJ79" s="127" t="s">
        <v>197</v>
      </c>
      <c r="CK79" s="125">
        <f t="shared" si="36"/>
        <v>71225075442.330948</v>
      </c>
      <c r="CL79" s="125">
        <f t="shared" si="36"/>
        <v>40995681398.944397</v>
      </c>
      <c r="CM79" s="125">
        <f t="shared" si="36"/>
        <v>30258375857.018112</v>
      </c>
      <c r="CN79" s="125">
        <f t="shared" si="36"/>
        <v>8307528292.0975037</v>
      </c>
      <c r="CO79" s="125">
        <f t="shared" si="36"/>
        <v>15802387043.757845</v>
      </c>
      <c r="CP79" s="125">
        <f t="shared" si="36"/>
        <v>17847407468.398483</v>
      </c>
      <c r="CQ79" s="125">
        <f t="shared" si="34"/>
        <v>17666370733.416821</v>
      </c>
      <c r="CR79" s="125">
        <f t="shared" si="34"/>
        <v>11631456725.644148</v>
      </c>
      <c r="CS79" s="125">
        <f t="shared" si="34"/>
        <v>51281356392.126579</v>
      </c>
      <c r="CT79" s="125"/>
      <c r="CU79" s="127" t="s">
        <v>197</v>
      </c>
      <c r="CV79" s="125">
        <v>193509091.33766666</v>
      </c>
      <c r="CW79" s="125">
        <v>95554429.337933317</v>
      </c>
      <c r="CX79" s="125">
        <v>97954661.999733329</v>
      </c>
      <c r="CY79" s="125">
        <v>37008150.667400002</v>
      </c>
      <c r="CZ79" s="125">
        <v>39266138.993000001</v>
      </c>
      <c r="DA79" s="125">
        <v>42726279.001566671</v>
      </c>
      <c r="DB79" s="125">
        <v>42990413.00446666</v>
      </c>
      <c r="DC79" s="125">
        <v>67175579.998433337</v>
      </c>
      <c r="DD79" s="125">
        <v>124982830.99903333</v>
      </c>
      <c r="DF79" s="127" t="s">
        <v>197</v>
      </c>
      <c r="DG79" s="127">
        <f t="shared" si="37"/>
        <v>1472.2838074423214</v>
      </c>
      <c r="DH79" s="127">
        <f t="shared" si="37"/>
        <v>1716.1185172886539</v>
      </c>
      <c r="DI79" s="127">
        <f t="shared" si="37"/>
        <v>1235.6073815904949</v>
      </c>
      <c r="DJ79" s="127">
        <f t="shared" si="37"/>
        <v>897.91336689682225</v>
      </c>
      <c r="DK79" s="127">
        <f t="shared" si="37"/>
        <v>1609.7724348783001</v>
      </c>
      <c r="DL79" s="127">
        <f t="shared" si="37"/>
        <v>1670.8599845770852</v>
      </c>
      <c r="DM79" s="127">
        <f t="shared" si="35"/>
        <v>1643.7498036207564</v>
      </c>
      <c r="DN79" s="127">
        <f t="shared" si="35"/>
        <v>692.60030063992986</v>
      </c>
      <c r="DO79" s="127">
        <f t="shared" si="35"/>
        <v>1641.2288306230864</v>
      </c>
    </row>
    <row r="80" spans="1:119" s="127" customFormat="1" x14ac:dyDescent="0.25">
      <c r="A80" s="127">
        <v>1994</v>
      </c>
      <c r="B80" s="127" t="s">
        <v>623</v>
      </c>
      <c r="C80" s="125">
        <v>121016435.99420001</v>
      </c>
      <c r="D80" s="125">
        <v>65524490.121100001</v>
      </c>
      <c r="E80" s="125">
        <v>55491945.873099998</v>
      </c>
      <c r="F80" s="125">
        <v>18446846.597199999</v>
      </c>
      <c r="G80" s="125">
        <v>31431868.503600001</v>
      </c>
      <c r="H80" s="125">
        <v>33369873.4014</v>
      </c>
      <c r="I80" s="125">
        <v>23285806.918099999</v>
      </c>
      <c r="J80" s="125">
        <v>14482040.573899999</v>
      </c>
      <c r="K80" s="125">
        <v>88087548.823100001</v>
      </c>
      <c r="M80" s="130">
        <v>39.317749999999997</v>
      </c>
      <c r="N80" s="130">
        <v>42.331650000000003</v>
      </c>
      <c r="O80" s="130">
        <v>35.758960000000002</v>
      </c>
      <c r="P80" s="130">
        <v>31.860050000000001</v>
      </c>
      <c r="Q80" s="130">
        <v>40.988860000000003</v>
      </c>
      <c r="R80" s="130">
        <v>41.442889999999998</v>
      </c>
      <c r="S80" s="130">
        <v>41.795879999999997</v>
      </c>
      <c r="T80" s="130">
        <v>36.308819999999997</v>
      </c>
      <c r="U80" s="130">
        <v>41.374189999999999</v>
      </c>
      <c r="V80" s="142"/>
      <c r="W80" s="128"/>
      <c r="X80" s="123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  <c r="AI80" s="128"/>
      <c r="AJ80" s="128"/>
      <c r="AK80" s="128"/>
      <c r="AL80" s="128"/>
      <c r="AR80" s="145"/>
      <c r="AS80" s="123">
        <v>72</v>
      </c>
      <c r="AT80" s="123" t="s">
        <v>198</v>
      </c>
      <c r="AU80" s="125">
        <v>142203394.95103332</v>
      </c>
      <c r="AV80" s="125">
        <v>76227467.352033332</v>
      </c>
      <c r="AW80" s="125">
        <v>65975927.598999999</v>
      </c>
      <c r="AX80" s="125">
        <v>19637084.411266666</v>
      </c>
      <c r="AY80" s="125">
        <v>30532824.195099998</v>
      </c>
      <c r="AZ80" s="125">
        <v>33904688.218099996</v>
      </c>
      <c r="BA80" s="125">
        <v>33584936.993466668</v>
      </c>
      <c r="BB80" s="125">
        <v>24543861.133099999</v>
      </c>
      <c r="BC80" s="125">
        <v>98022449.406666681</v>
      </c>
      <c r="BD80" s="123"/>
      <c r="BE80" s="130">
        <v>39.15766</v>
      </c>
      <c r="BF80" s="130">
        <v>41.711593333333326</v>
      </c>
      <c r="BG80" s="130">
        <v>36.206886666666669</v>
      </c>
      <c r="BH80" s="130">
        <v>31.83384666666667</v>
      </c>
      <c r="BI80" s="130">
        <v>40.421159999999993</v>
      </c>
      <c r="BJ80" s="130">
        <v>40.994303333333335</v>
      </c>
      <c r="BK80" s="130">
        <v>41.497993333333334</v>
      </c>
      <c r="BL80" s="130">
        <v>37.707483333333336</v>
      </c>
      <c r="BM80" s="130">
        <v>40.988366666666671</v>
      </c>
      <c r="BN80" s="144"/>
      <c r="BO80" s="123">
        <v>200604</v>
      </c>
      <c r="BP80" s="125">
        <v>140115064.81999999</v>
      </c>
      <c r="BQ80" s="125">
        <v>75690623.019999996</v>
      </c>
      <c r="BR80" s="125">
        <v>64501727.421999998</v>
      </c>
      <c r="BS80" s="125">
        <v>19693339.499000002</v>
      </c>
      <c r="BT80" s="125">
        <v>30130257.427999999</v>
      </c>
      <c r="BU80" s="125">
        <v>33360172.850000001</v>
      </c>
      <c r="BV80" s="125">
        <v>32981722.331</v>
      </c>
      <c r="BW80" s="125">
        <v>24060236.638999999</v>
      </c>
      <c r="BX80" s="125">
        <v>96499721.633000001</v>
      </c>
      <c r="BY80" s="125"/>
      <c r="BZ80" s="130">
        <v>39.245275907</v>
      </c>
      <c r="CA80" s="130">
        <v>41.776716346000001</v>
      </c>
      <c r="CB80" s="130">
        <v>36.280977151999998</v>
      </c>
      <c r="CC80" s="130">
        <v>32.450818675000001</v>
      </c>
      <c r="CD80" s="130">
        <v>40.427834449999999</v>
      </c>
      <c r="CE80" s="130">
        <v>41.031523155000002</v>
      </c>
      <c r="CF80" s="130">
        <v>41.515569079000002</v>
      </c>
      <c r="CG80" s="130">
        <v>37.824538353999998</v>
      </c>
      <c r="CH80" s="143">
        <v>41.014791025000001</v>
      </c>
      <c r="CJ80" s="127" t="s">
        <v>198</v>
      </c>
      <c r="CK80" s="125">
        <f t="shared" si="36"/>
        <v>71485106908.645157</v>
      </c>
      <c r="CL80" s="125">
        <f t="shared" si="36"/>
        <v>41107373943.46125</v>
      </c>
      <c r="CM80" s="125">
        <f t="shared" si="36"/>
        <v>30422414085.207474</v>
      </c>
      <c r="CN80" s="125">
        <f t="shared" si="36"/>
        <v>8307844859.4344378</v>
      </c>
      <c r="CO80" s="125">
        <f t="shared" si="36"/>
        <v>15835313770.055866</v>
      </c>
      <c r="CP80" s="125">
        <f t="shared" si="36"/>
        <v>17794643161.744507</v>
      </c>
      <c r="CQ80" s="125">
        <f t="shared" si="34"/>
        <v>17800314633.101357</v>
      </c>
      <c r="CR80" s="125">
        <f t="shared" si="34"/>
        <v>11830875466.256227</v>
      </c>
      <c r="CS80" s="125">
        <f t="shared" si="34"/>
        <v>51452906917.726173</v>
      </c>
      <c r="CT80" s="125"/>
      <c r="CU80" s="127" t="s">
        <v>198</v>
      </c>
      <c r="CV80" s="125">
        <v>194076338.99273333</v>
      </c>
      <c r="CW80" s="125">
        <v>95856332.336399987</v>
      </c>
      <c r="CX80" s="125">
        <v>98220006.656333327</v>
      </c>
      <c r="CY80" s="125">
        <v>37074105.991233334</v>
      </c>
      <c r="CZ80" s="125">
        <v>39368311.327666663</v>
      </c>
      <c r="DA80" s="125">
        <v>42631066.000299998</v>
      </c>
      <c r="DB80" s="125">
        <v>43181426.672033332</v>
      </c>
      <c r="DC80" s="125">
        <v>67640969.659400001</v>
      </c>
      <c r="DD80" s="125">
        <v>125180804</v>
      </c>
      <c r="DF80" s="127" t="s">
        <v>198</v>
      </c>
      <c r="DG80" s="127">
        <f t="shared" si="37"/>
        <v>1473.3399708518148</v>
      </c>
      <c r="DH80" s="127">
        <f t="shared" si="37"/>
        <v>1715.3743708531752</v>
      </c>
      <c r="DI80" s="127">
        <f t="shared" si="37"/>
        <v>1238.9497871509584</v>
      </c>
      <c r="DJ80" s="127">
        <f t="shared" si="37"/>
        <v>896.35012225502487</v>
      </c>
      <c r="DK80" s="127">
        <f t="shared" si="37"/>
        <v>1608.940108023111</v>
      </c>
      <c r="DL80" s="127">
        <f t="shared" si="37"/>
        <v>1669.6409291401988</v>
      </c>
      <c r="DM80" s="127">
        <f t="shared" si="35"/>
        <v>1648.886199920747</v>
      </c>
      <c r="DN80" s="127">
        <f t="shared" si="35"/>
        <v>699.62778628571016</v>
      </c>
      <c r="DO80" s="127">
        <f t="shared" si="35"/>
        <v>1644.1149209339212</v>
      </c>
    </row>
    <row r="81" spans="1:119" s="127" customFormat="1" x14ac:dyDescent="0.25">
      <c r="A81" s="127">
        <v>1995</v>
      </c>
      <c r="B81" s="127" t="s">
        <v>633</v>
      </c>
      <c r="C81" s="125">
        <v>118118632.8228</v>
      </c>
      <c r="D81" s="125">
        <v>63776004.168399997</v>
      </c>
      <c r="E81" s="125">
        <v>54342628.654399998</v>
      </c>
      <c r="F81" s="125">
        <v>17463238.926800001</v>
      </c>
      <c r="G81" s="125">
        <v>30848952.212499999</v>
      </c>
      <c r="H81" s="125">
        <v>32697946.4914</v>
      </c>
      <c r="I81" s="125">
        <v>22955467.819499999</v>
      </c>
      <c r="J81" s="125">
        <v>14153027.3726</v>
      </c>
      <c r="K81" s="125">
        <v>86502366.523399994</v>
      </c>
      <c r="M81" s="130">
        <v>39.007510000000003</v>
      </c>
      <c r="N81" s="130">
        <v>41.986339999999998</v>
      </c>
      <c r="O81" s="130">
        <v>35.511580000000002</v>
      </c>
      <c r="P81" s="130">
        <v>31.810639999999999</v>
      </c>
      <c r="Q81" s="130">
        <v>40.431519999999999</v>
      </c>
      <c r="R81" s="130">
        <v>41.011150000000001</v>
      </c>
      <c r="S81" s="130">
        <v>41.35595</v>
      </c>
      <c r="T81" s="130">
        <v>36.345660000000002</v>
      </c>
      <c r="U81" s="130">
        <v>40.895940000000003</v>
      </c>
      <c r="V81" s="142"/>
      <c r="W81" s="127">
        <v>25</v>
      </c>
      <c r="X81" s="123" t="s">
        <v>146</v>
      </c>
      <c r="Y81" s="143">
        <f t="shared" ref="Y81:AG81" si="56">AVERAGE(C81:C83)</f>
        <v>118925616.43513334</v>
      </c>
      <c r="Z81" s="143">
        <f t="shared" si="56"/>
        <v>64267177.507999994</v>
      </c>
      <c r="AA81" s="143">
        <f t="shared" si="56"/>
        <v>54658438.927133329</v>
      </c>
      <c r="AB81" s="143">
        <f t="shared" si="56"/>
        <v>17550006.7313</v>
      </c>
      <c r="AC81" s="143">
        <f t="shared" si="56"/>
        <v>31149243.318666667</v>
      </c>
      <c r="AD81" s="143">
        <f t="shared" si="56"/>
        <v>32832690.180199999</v>
      </c>
      <c r="AE81" s="143">
        <f t="shared" si="56"/>
        <v>23206023.761366665</v>
      </c>
      <c r="AF81" s="143">
        <f t="shared" si="56"/>
        <v>14187652.443600001</v>
      </c>
      <c r="AG81" s="143">
        <f t="shared" si="56"/>
        <v>87187957.260233328</v>
      </c>
      <c r="AH81" s="143"/>
      <c r="AI81" s="143">
        <f t="shared" ref="AI81:AQ81" si="57">IF(MIN(M81:M83)/AVERAGE(M81:M83)&lt;0.97,(3*AVERAGE(M81:M83)-MIN(M81:M83))/2,AVERAGE(M81:M83))</f>
        <v>39.016623333333335</v>
      </c>
      <c r="AJ81" s="143">
        <f t="shared" si="57"/>
        <v>42.080176666666667</v>
      </c>
      <c r="AK81" s="143">
        <f t="shared" si="57"/>
        <v>35.41422</v>
      </c>
      <c r="AL81" s="143">
        <f t="shared" si="57"/>
        <v>31.679546666666667</v>
      </c>
      <c r="AM81" s="143">
        <f t="shared" si="57"/>
        <v>40.522120000000001</v>
      </c>
      <c r="AN81" s="143">
        <f t="shared" si="57"/>
        <v>41.039096666666666</v>
      </c>
      <c r="AO81" s="143">
        <f t="shared" si="57"/>
        <v>41.359853333333334</v>
      </c>
      <c r="AP81" s="143">
        <f t="shared" si="57"/>
        <v>36.273709999999994</v>
      </c>
      <c r="AQ81" s="143">
        <f t="shared" si="57"/>
        <v>40.939819999999997</v>
      </c>
      <c r="AR81" s="143"/>
      <c r="AS81" s="123">
        <v>73</v>
      </c>
      <c r="AT81" s="123" t="s">
        <v>237</v>
      </c>
      <c r="AU81" s="125">
        <v>139774044.28146669</v>
      </c>
      <c r="AV81" s="125">
        <v>74769356.218933344</v>
      </c>
      <c r="AW81" s="125">
        <v>65004688.062533341</v>
      </c>
      <c r="AX81" s="125">
        <v>18849682.731466666</v>
      </c>
      <c r="AY81" s="125">
        <v>30058252.514800001</v>
      </c>
      <c r="AZ81" s="125">
        <v>33398707.150666665</v>
      </c>
      <c r="BA81" s="125">
        <v>33280684.857633334</v>
      </c>
      <c r="BB81" s="125">
        <v>24186717.026900005</v>
      </c>
      <c r="BC81" s="125">
        <v>96737644.523100004</v>
      </c>
      <c r="BD81" s="123"/>
      <c r="BE81" s="130">
        <v>38.882996666666664</v>
      </c>
      <c r="BF81" s="130">
        <v>41.507976666666671</v>
      </c>
      <c r="BG81" s="130">
        <v>35.863379999999999</v>
      </c>
      <c r="BH81" s="130">
        <v>31.486859999999997</v>
      </c>
      <c r="BI81" s="130">
        <v>39.922743333333329</v>
      </c>
      <c r="BJ81" s="130">
        <v>40.759706666666666</v>
      </c>
      <c r="BK81" s="130">
        <v>41.16110333333333</v>
      </c>
      <c r="BL81" s="130">
        <v>37.628726666666665</v>
      </c>
      <c r="BM81" s="130">
        <v>40.637940000000008</v>
      </c>
      <c r="BN81" s="144"/>
      <c r="BO81" s="123">
        <v>200701</v>
      </c>
      <c r="BP81" s="125">
        <v>140419525.75999999</v>
      </c>
      <c r="BQ81" s="125">
        <v>75785060.326000005</v>
      </c>
      <c r="BR81" s="125">
        <v>64561568.343999997</v>
      </c>
      <c r="BS81" s="125">
        <v>19637633.322999999</v>
      </c>
      <c r="BT81" s="125">
        <v>30212926.173</v>
      </c>
      <c r="BU81" s="125">
        <v>33287761.875</v>
      </c>
      <c r="BV81" s="125">
        <v>33074202.710999999</v>
      </c>
      <c r="BW81" s="125">
        <v>24096062.43</v>
      </c>
      <c r="BX81" s="125">
        <v>96564065.623999998</v>
      </c>
      <c r="BY81" s="125"/>
      <c r="BZ81" s="130">
        <v>39.095221893000002</v>
      </c>
      <c r="CA81" s="130">
        <v>41.777638922999998</v>
      </c>
      <c r="CB81" s="130">
        <v>35.967807524000001</v>
      </c>
      <c r="CC81" s="130">
        <v>32.386825354000003</v>
      </c>
      <c r="CD81" s="130">
        <v>40.217860107</v>
      </c>
      <c r="CE81" s="130">
        <v>40.935881860000002</v>
      </c>
      <c r="CF81" s="130">
        <v>41.282144735999999</v>
      </c>
      <c r="CG81" s="130">
        <v>37.713621195000002</v>
      </c>
      <c r="CH81" s="143">
        <v>40.833901894999997</v>
      </c>
      <c r="CJ81" s="127" t="s">
        <v>237</v>
      </c>
      <c r="CK81" s="125">
        <f t="shared" si="36"/>
        <v>71366522730.061371</v>
      </c>
      <c r="CL81" s="125">
        <f t="shared" si="36"/>
        <v>41159571518.746208</v>
      </c>
      <c r="CM81" s="125">
        <f t="shared" si="36"/>
        <v>30187794827.379322</v>
      </c>
      <c r="CN81" s="125">
        <f t="shared" si="36"/>
        <v>8268007810.3725929</v>
      </c>
      <c r="CO81" s="125">
        <f t="shared" si="36"/>
        <v>15796290097.234829</v>
      </c>
      <c r="CP81" s="125">
        <f t="shared" si="36"/>
        <v>17714630537.484558</v>
      </c>
      <c r="CQ81" s="125">
        <f t="shared" si="34"/>
        <v>17749862303.462975</v>
      </c>
      <c r="CR81" s="125">
        <f t="shared" si="34"/>
        <v>11813747020.089186</v>
      </c>
      <c r="CS81" s="125">
        <f t="shared" si="34"/>
        <v>51260138569.545845</v>
      </c>
      <c r="CT81" s="125"/>
      <c r="CU81" s="127" t="s">
        <v>237</v>
      </c>
      <c r="CV81" s="125">
        <v>194870835.34027001</v>
      </c>
      <c r="CW81" s="125">
        <v>96237275.335233331</v>
      </c>
      <c r="CX81" s="125">
        <v>98633560.005033329</v>
      </c>
      <c r="CY81" s="125">
        <v>37302581.33563333</v>
      </c>
      <c r="CZ81" s="125">
        <v>39546826.003599994</v>
      </c>
      <c r="DA81" s="125">
        <v>42550240.664866664</v>
      </c>
      <c r="DB81" s="125">
        <v>43347797.668833338</v>
      </c>
      <c r="DC81" s="125">
        <v>68091714.003266662</v>
      </c>
      <c r="DD81" s="125">
        <v>125444864.3373</v>
      </c>
      <c r="DF81" s="127" t="s">
        <v>237</v>
      </c>
      <c r="DG81" s="127">
        <f t="shared" si="37"/>
        <v>1464.8989953872999</v>
      </c>
      <c r="DH81" s="127">
        <f t="shared" si="37"/>
        <v>1710.753816558949</v>
      </c>
      <c r="DI81" s="127">
        <f t="shared" si="37"/>
        <v>1224.2403022191968</v>
      </c>
      <c r="DJ81" s="127">
        <f t="shared" si="37"/>
        <v>886.58827505586805</v>
      </c>
      <c r="DK81" s="127">
        <f t="shared" si="37"/>
        <v>1597.7302548423861</v>
      </c>
      <c r="DL81" s="127">
        <f t="shared" si="37"/>
        <v>1665.2907490707908</v>
      </c>
      <c r="DM81" s="127">
        <f t="shared" si="35"/>
        <v>1637.9021088053994</v>
      </c>
      <c r="DN81" s="127">
        <f t="shared" si="35"/>
        <v>693.99028607342314</v>
      </c>
      <c r="DO81" s="127">
        <f t="shared" si="35"/>
        <v>1634.5073619503787</v>
      </c>
    </row>
    <row r="82" spans="1:119" s="127" customFormat="1" x14ac:dyDescent="0.25">
      <c r="A82" s="127">
        <v>1995</v>
      </c>
      <c r="B82" s="127" t="s">
        <v>632</v>
      </c>
      <c r="C82" s="125">
        <v>119356217.4647</v>
      </c>
      <c r="D82" s="125">
        <v>64396820.259900004</v>
      </c>
      <c r="E82" s="125">
        <v>54959397.204800002</v>
      </c>
      <c r="F82" s="125">
        <v>17634922.383900002</v>
      </c>
      <c r="G82" s="125">
        <v>31254262.8629</v>
      </c>
      <c r="H82" s="125">
        <v>32951350.5198</v>
      </c>
      <c r="I82" s="125">
        <v>23351429.869899999</v>
      </c>
      <c r="J82" s="125">
        <v>14164251.828199999</v>
      </c>
      <c r="K82" s="125">
        <v>87557043.252599999</v>
      </c>
      <c r="M82" s="130">
        <v>38.868609999999997</v>
      </c>
      <c r="N82" s="130">
        <v>41.921460000000003</v>
      </c>
      <c r="O82" s="130">
        <v>35.291519999999998</v>
      </c>
      <c r="P82" s="130">
        <v>31.275099999999998</v>
      </c>
      <c r="Q82" s="130">
        <v>40.39517</v>
      </c>
      <c r="R82" s="130">
        <v>40.955590000000001</v>
      </c>
      <c r="S82" s="130">
        <v>41.333019999999998</v>
      </c>
      <c r="T82" s="130">
        <v>36.036299999999997</v>
      </c>
      <c r="U82" s="130">
        <v>40.856200000000001</v>
      </c>
      <c r="V82" s="142"/>
      <c r="W82" s="128"/>
      <c r="X82" s="123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  <c r="AI82" s="128"/>
      <c r="AJ82" s="128"/>
      <c r="AK82" s="128"/>
      <c r="AL82" s="128"/>
      <c r="AR82" s="145"/>
      <c r="AS82" s="123">
        <v>74</v>
      </c>
      <c r="AT82" s="123" t="s">
        <v>239</v>
      </c>
      <c r="AU82" s="125">
        <v>140532889.7516</v>
      </c>
      <c r="AV82" s="125">
        <v>76334740.381600007</v>
      </c>
      <c r="AW82" s="125">
        <v>64198149.370000005</v>
      </c>
      <c r="AX82" s="125">
        <v>19420750.688533332</v>
      </c>
      <c r="AY82" s="125">
        <v>30493503.472633332</v>
      </c>
      <c r="AZ82" s="125">
        <v>33001290.689166665</v>
      </c>
      <c r="BA82" s="125">
        <v>33132040.7722</v>
      </c>
      <c r="BB82" s="125">
        <v>24485304.129066665</v>
      </c>
      <c r="BC82" s="125">
        <v>96626834.934</v>
      </c>
      <c r="BD82" s="123"/>
      <c r="BE82" s="130">
        <v>39.231549999999999</v>
      </c>
      <c r="BF82" s="130">
        <v>41.853576666666669</v>
      </c>
      <c r="BG82" s="130">
        <v>36.113473333333332</v>
      </c>
      <c r="BH82" s="130">
        <v>32.208193333333334</v>
      </c>
      <c r="BI82" s="130">
        <v>40.41164333333333</v>
      </c>
      <c r="BJ82" s="130">
        <v>41.059539999999998</v>
      </c>
      <c r="BK82" s="130">
        <v>41.361676666666675</v>
      </c>
      <c r="BL82" s="130">
        <v>37.964436666666664</v>
      </c>
      <c r="BM82" s="130">
        <v>40.958566666666663</v>
      </c>
      <c r="BN82" s="144"/>
      <c r="BO82" s="123">
        <v>200702</v>
      </c>
      <c r="BP82" s="125">
        <v>140290585.94</v>
      </c>
      <c r="BQ82" s="125">
        <v>75892265.997999996</v>
      </c>
      <c r="BR82" s="125">
        <v>64273709.931999996</v>
      </c>
      <c r="BS82" s="125">
        <v>19309603.204</v>
      </c>
      <c r="BT82" s="125">
        <v>30418537.436999999</v>
      </c>
      <c r="BU82" s="125">
        <v>32963061.644000001</v>
      </c>
      <c r="BV82" s="125">
        <v>33114405.313999999</v>
      </c>
      <c r="BW82" s="125">
        <v>24442616.293000001</v>
      </c>
      <c r="BX82" s="125">
        <v>96502940.077000007</v>
      </c>
      <c r="BY82" s="125"/>
      <c r="BZ82" s="130">
        <v>39.130557840999998</v>
      </c>
      <c r="CA82" s="130">
        <v>41.705320606000001</v>
      </c>
      <c r="CB82" s="130">
        <v>36.071893523999996</v>
      </c>
      <c r="CC82" s="130">
        <v>32.225403952999997</v>
      </c>
      <c r="CD82" s="130">
        <v>40.317387521000001</v>
      </c>
      <c r="CE82" s="130">
        <v>40.953263067999998</v>
      </c>
      <c r="CF82" s="130">
        <v>41.255028189999997</v>
      </c>
      <c r="CG82" s="130">
        <v>37.835252183000001</v>
      </c>
      <c r="CH82" s="143">
        <v>40.854069152999998</v>
      </c>
      <c r="CJ82" s="127" t="s">
        <v>239</v>
      </c>
      <c r="CK82" s="125">
        <f t="shared" si="36"/>
        <v>71365435539.748352</v>
      </c>
      <c r="CL82" s="125">
        <f t="shared" si="36"/>
        <v>41146446704.51149</v>
      </c>
      <c r="CM82" s="125">
        <f t="shared" si="36"/>
        <v>30140167473.774345</v>
      </c>
      <c r="CN82" s="125">
        <f t="shared" si="36"/>
        <v>8089376924.4735594</v>
      </c>
      <c r="CO82" s="125">
        <f t="shared" si="36"/>
        <v>15943147501.704477</v>
      </c>
      <c r="CP82" s="125">
        <f t="shared" si="36"/>
        <v>17549284155.434624</v>
      </c>
      <c r="CQ82" s="125">
        <f t="shared" si="34"/>
        <v>17759764421.414024</v>
      </c>
      <c r="CR82" s="125">
        <f t="shared" si="34"/>
        <v>12022303168.953476</v>
      </c>
      <c r="CS82" s="125">
        <f t="shared" si="34"/>
        <v>51252991235.856453</v>
      </c>
      <c r="CT82" s="125"/>
      <c r="CU82" s="127" t="s">
        <v>239</v>
      </c>
      <c r="CV82" s="125">
        <v>195389389.33837</v>
      </c>
      <c r="CW82" s="125">
        <v>96513038.670866668</v>
      </c>
      <c r="CX82" s="125">
        <v>98876350.667500004</v>
      </c>
      <c r="CY82" s="125">
        <v>37379555.0031</v>
      </c>
      <c r="CZ82" s="125">
        <v>39665987.671266668</v>
      </c>
      <c r="DA82" s="125">
        <v>42461871.001999997</v>
      </c>
      <c r="DB82" s="125">
        <v>43487457.660499997</v>
      </c>
      <c r="DC82" s="125">
        <v>68486954.338966668</v>
      </c>
      <c r="DD82" s="125">
        <v>125615316.33376665</v>
      </c>
      <c r="DF82" s="127" t="s">
        <v>239</v>
      </c>
      <c r="DG82" s="127">
        <f t="shared" si="37"/>
        <v>1460.9889673417147</v>
      </c>
      <c r="DH82" s="127">
        <f t="shared" si="37"/>
        <v>1705.3217791569509</v>
      </c>
      <c r="DI82" s="127">
        <f t="shared" si="37"/>
        <v>1219.3074388487203</v>
      </c>
      <c r="DJ82" s="127">
        <f t="shared" si="37"/>
        <v>865.64721530822749</v>
      </c>
      <c r="DK82" s="127">
        <f t="shared" si="37"/>
        <v>1607.7398736503324</v>
      </c>
      <c r="DL82" s="127">
        <f t="shared" si="37"/>
        <v>1653.1804879354502</v>
      </c>
      <c r="DM82" s="127">
        <f t="shared" si="35"/>
        <v>1633.5527875703215</v>
      </c>
      <c r="DN82" s="127">
        <f t="shared" si="35"/>
        <v>702.1660276759136</v>
      </c>
      <c r="DO82" s="127">
        <f t="shared" si="35"/>
        <v>1632.0618450595466</v>
      </c>
    </row>
    <row r="83" spans="1:119" s="127" customFormat="1" x14ac:dyDescent="0.25">
      <c r="A83" s="127">
        <v>1995</v>
      </c>
      <c r="B83" s="127" t="s">
        <v>622</v>
      </c>
      <c r="C83" s="125">
        <v>119301999.0179</v>
      </c>
      <c r="D83" s="125">
        <v>64628708.095700003</v>
      </c>
      <c r="E83" s="125">
        <v>54673290.922200002</v>
      </c>
      <c r="F83" s="125">
        <v>17551858.883200001</v>
      </c>
      <c r="G83" s="125">
        <v>31344514.880600002</v>
      </c>
      <c r="H83" s="125">
        <v>32848773.529399998</v>
      </c>
      <c r="I83" s="125">
        <v>23311173.594700001</v>
      </c>
      <c r="J83" s="125">
        <v>14245678.130000001</v>
      </c>
      <c r="K83" s="125">
        <v>87504462.004700005</v>
      </c>
      <c r="M83" s="130">
        <v>39.173749999999998</v>
      </c>
      <c r="N83" s="130">
        <v>42.332729999999998</v>
      </c>
      <c r="O83" s="130">
        <v>35.43956</v>
      </c>
      <c r="P83" s="130">
        <v>31.9529</v>
      </c>
      <c r="Q83" s="130">
        <v>40.739669999999997</v>
      </c>
      <c r="R83" s="130">
        <v>41.150550000000003</v>
      </c>
      <c r="S83" s="130">
        <v>41.390590000000003</v>
      </c>
      <c r="T83" s="130">
        <v>36.439169999999997</v>
      </c>
      <c r="U83" s="130">
        <v>41.067320000000002</v>
      </c>
      <c r="V83" s="142"/>
      <c r="W83" s="128"/>
      <c r="X83" s="123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  <c r="AI83" s="128"/>
      <c r="AJ83" s="128"/>
      <c r="AK83" s="128"/>
      <c r="AL83" s="128"/>
      <c r="AR83" s="145"/>
      <c r="AS83" s="123">
        <v>75</v>
      </c>
      <c r="AT83" s="123" t="s">
        <v>240</v>
      </c>
      <c r="AU83" s="125">
        <v>139178709.42956665</v>
      </c>
      <c r="AV83" s="125">
        <v>76030246.288033351</v>
      </c>
      <c r="AW83" s="125">
        <v>63148463.141533338</v>
      </c>
      <c r="AX83" s="125">
        <v>19929041.476033334</v>
      </c>
      <c r="AY83" s="125">
        <v>30213502.477133334</v>
      </c>
      <c r="AZ83" s="125">
        <v>32295655.136766661</v>
      </c>
      <c r="BA83" s="125">
        <v>32472547.437599998</v>
      </c>
      <c r="BB83" s="125">
        <v>24267962.902033333</v>
      </c>
      <c r="BC83" s="125">
        <v>94981705.051500008</v>
      </c>
      <c r="BD83" s="123"/>
      <c r="BE83" s="130">
        <v>39.311883333333327</v>
      </c>
      <c r="BF83" s="130">
        <v>41.843696666666666</v>
      </c>
      <c r="BG83" s="130">
        <v>36.259996666666666</v>
      </c>
      <c r="BH83" s="130">
        <v>33.269896666666675</v>
      </c>
      <c r="BI83" s="130">
        <v>40.463083333333337</v>
      </c>
      <c r="BJ83" s="130">
        <v>41.060886666666669</v>
      </c>
      <c r="BK83" s="130">
        <v>41.200839999999999</v>
      </c>
      <c r="BL83" s="130">
        <v>37.959949999999999</v>
      </c>
      <c r="BM83" s="130">
        <v>40.918463333333335</v>
      </c>
      <c r="BN83" s="144"/>
      <c r="BO83" s="123">
        <v>200703</v>
      </c>
      <c r="BP83" s="125">
        <v>140836177.25999999</v>
      </c>
      <c r="BQ83" s="125">
        <v>75960987.202000007</v>
      </c>
      <c r="BR83" s="125">
        <v>64982265.020999998</v>
      </c>
      <c r="BS83" s="125">
        <v>19207730.927000001</v>
      </c>
      <c r="BT83" s="125">
        <v>30528413.916999999</v>
      </c>
      <c r="BU83" s="125">
        <v>32973512.515999999</v>
      </c>
      <c r="BV83" s="125">
        <v>33295392.539999999</v>
      </c>
      <c r="BW83" s="125">
        <v>24882941.228999998</v>
      </c>
      <c r="BX83" s="125">
        <v>96774975.321999997</v>
      </c>
      <c r="BY83" s="125"/>
      <c r="BZ83" s="130">
        <v>39.107544885999999</v>
      </c>
      <c r="CA83" s="130">
        <v>41.643958218000002</v>
      </c>
      <c r="CB83" s="130">
        <v>36.123451947</v>
      </c>
      <c r="CC83" s="130">
        <v>31.801564973000001</v>
      </c>
      <c r="CD83" s="130">
        <v>40.245590526999997</v>
      </c>
      <c r="CE83" s="130">
        <v>40.950994946000002</v>
      </c>
      <c r="CF83" s="130">
        <v>41.147177929000001</v>
      </c>
      <c r="CG83" s="130">
        <v>37.881756033000002</v>
      </c>
      <c r="CH83" s="143">
        <v>40.800656334000003</v>
      </c>
      <c r="CJ83" s="127" t="s">
        <v>240</v>
      </c>
      <c r="CK83" s="125">
        <f t="shared" si="36"/>
        <v>71600842608.985321</v>
      </c>
      <c r="CL83" s="125">
        <f t="shared" si="36"/>
        <v>41123110304.095573</v>
      </c>
      <c r="CM83" s="125">
        <f t="shared" si="36"/>
        <v>30515988462.61306</v>
      </c>
      <c r="CN83" s="125">
        <f t="shared" si="36"/>
        <v>7940866739.7655973</v>
      </c>
      <c r="CO83" s="125">
        <f t="shared" si="36"/>
        <v>15972242597.250551</v>
      </c>
      <c r="CP83" s="125">
        <f t="shared" si="36"/>
        <v>17553875877.129589</v>
      </c>
      <c r="CQ83" s="125">
        <f t="shared" si="34"/>
        <v>17810148733.77063</v>
      </c>
      <c r="CR83" s="125">
        <f t="shared" si="34"/>
        <v>12253923617.265917</v>
      </c>
      <c r="CS83" s="125">
        <f t="shared" si="34"/>
        <v>51330272627.975288</v>
      </c>
      <c r="CT83" s="125"/>
      <c r="CU83" s="127" t="s">
        <v>240</v>
      </c>
      <c r="CV83" s="125">
        <v>195933295.34753332</v>
      </c>
      <c r="CW83" s="125">
        <v>96802856.010999992</v>
      </c>
      <c r="CX83" s="125">
        <v>99130439.336533353</v>
      </c>
      <c r="CY83" s="125">
        <v>37455350.003966667</v>
      </c>
      <c r="CZ83" s="125">
        <v>39818827.011266671</v>
      </c>
      <c r="DA83" s="125">
        <v>42360523.6633</v>
      </c>
      <c r="DB83" s="125">
        <v>43624416.338199995</v>
      </c>
      <c r="DC83" s="125">
        <v>68950815.664199993</v>
      </c>
      <c r="DD83" s="125">
        <v>125803767.01276666</v>
      </c>
      <c r="DF83" s="127" t="s">
        <v>240</v>
      </c>
      <c r="DG83" s="127">
        <f t="shared" si="37"/>
        <v>1461.7391593804321</v>
      </c>
      <c r="DH83" s="127">
        <f t="shared" si="37"/>
        <v>1699.2519435345021</v>
      </c>
      <c r="DI83" s="127">
        <f t="shared" si="37"/>
        <v>1231.3468463108788</v>
      </c>
      <c r="DJ83" s="127">
        <f t="shared" si="37"/>
        <v>848.03551310289492</v>
      </c>
      <c r="DK83" s="127">
        <f t="shared" si="37"/>
        <v>1604.4915228398095</v>
      </c>
      <c r="DL83" s="127">
        <f t="shared" si="37"/>
        <v>1657.569298874158</v>
      </c>
      <c r="DM83" s="127">
        <f t="shared" si="35"/>
        <v>1633.0440820752081</v>
      </c>
      <c r="DN83" s="127">
        <f t="shared" si="35"/>
        <v>710.87910994087258</v>
      </c>
      <c r="DO83" s="127">
        <f t="shared" si="35"/>
        <v>1632.0742644460322</v>
      </c>
    </row>
    <row r="84" spans="1:119" s="127" customFormat="1" x14ac:dyDescent="0.25">
      <c r="A84" s="127">
        <v>1995</v>
      </c>
      <c r="B84" s="127" t="s">
        <v>631</v>
      </c>
      <c r="C84" s="125">
        <v>119011406.21600001</v>
      </c>
      <c r="D84" s="125">
        <v>64828942.620800003</v>
      </c>
      <c r="E84" s="125">
        <v>54182463.595200002</v>
      </c>
      <c r="F84" s="125">
        <v>17808631.939300001</v>
      </c>
      <c r="G84" s="125">
        <v>31219179.5493</v>
      </c>
      <c r="H84" s="125">
        <v>32593456.5361</v>
      </c>
      <c r="I84" s="125">
        <v>23113082.0244</v>
      </c>
      <c r="J84" s="125">
        <v>14277056.1669</v>
      </c>
      <c r="K84" s="125">
        <v>86925718.109799996</v>
      </c>
      <c r="M84" s="130">
        <v>38.276899999999998</v>
      </c>
      <c r="N84" s="130">
        <v>41.309229999999999</v>
      </c>
      <c r="O84" s="130">
        <v>34.648739999999997</v>
      </c>
      <c r="P84" s="130">
        <v>31.709599999999998</v>
      </c>
      <c r="Q84" s="130">
        <v>39.812049999999999</v>
      </c>
      <c r="R84" s="130">
        <v>40.1342</v>
      </c>
      <c r="S84" s="130">
        <v>40.214179999999999</v>
      </c>
      <c r="T84" s="130">
        <v>35.735469999999999</v>
      </c>
      <c r="U84" s="130">
        <v>40.039769999999997</v>
      </c>
      <c r="V84" s="142"/>
      <c r="W84" s="127">
        <v>26</v>
      </c>
      <c r="X84" s="123" t="s">
        <v>147</v>
      </c>
      <c r="Y84" s="143">
        <f t="shared" ref="Y84:AG84" si="58">AVERAGE(C84:C86)</f>
        <v>119389799.82186668</v>
      </c>
      <c r="Z84" s="143">
        <f t="shared" si="58"/>
        <v>65313762.905533336</v>
      </c>
      <c r="AA84" s="143">
        <f t="shared" si="58"/>
        <v>54076036.91633334</v>
      </c>
      <c r="AB84" s="143">
        <f t="shared" si="58"/>
        <v>18500155.031133335</v>
      </c>
      <c r="AC84" s="143">
        <f t="shared" si="58"/>
        <v>31061914.2009</v>
      </c>
      <c r="AD84" s="143">
        <f t="shared" si="58"/>
        <v>32685239.682733331</v>
      </c>
      <c r="AE84" s="143">
        <f t="shared" si="58"/>
        <v>23062981.937266666</v>
      </c>
      <c r="AF84" s="143">
        <f t="shared" si="58"/>
        <v>14079508.969833335</v>
      </c>
      <c r="AG84" s="143">
        <f t="shared" si="58"/>
        <v>86810135.820900008</v>
      </c>
      <c r="AH84" s="143"/>
      <c r="AI84" s="143">
        <f t="shared" ref="AI84:AQ84" si="59">IF(MIN(M84:M86)/AVERAGE(M84:M86)&lt;0.97,(3*AVERAGE(M84:M86)-MIN(M84:M86))/2,AVERAGE(M84:M86))</f>
        <v>39.157786666666674</v>
      </c>
      <c r="AJ84" s="143">
        <f t="shared" si="59"/>
        <v>42.23449333333334</v>
      </c>
      <c r="AK84" s="143">
        <f t="shared" si="59"/>
        <v>35.439916666666669</v>
      </c>
      <c r="AL84" s="143">
        <f t="shared" si="59"/>
        <v>33.388855000000007</v>
      </c>
      <c r="AM84" s="143">
        <f t="shared" si="59"/>
        <v>40.599646666666665</v>
      </c>
      <c r="AN84" s="143">
        <f t="shared" si="59"/>
        <v>41.093843333333332</v>
      </c>
      <c r="AO84" s="143">
        <f t="shared" si="59"/>
        <v>41.221413333333338</v>
      </c>
      <c r="AP84" s="143">
        <f t="shared" si="59"/>
        <v>36.368463333333331</v>
      </c>
      <c r="AQ84" s="143">
        <f t="shared" si="59"/>
        <v>40.951286666666668</v>
      </c>
      <c r="AR84" s="143"/>
      <c r="AS84" s="123">
        <v>76</v>
      </c>
      <c r="AT84" s="123" t="s">
        <v>241</v>
      </c>
      <c r="AU84" s="125">
        <v>143219947.65563333</v>
      </c>
      <c r="AV84" s="125">
        <v>76689373.488566682</v>
      </c>
      <c r="AW84" s="125">
        <v>66530574.167066664</v>
      </c>
      <c r="AX84" s="125">
        <v>19344816.118333332</v>
      </c>
      <c r="AY84" s="125">
        <v>30925672.222866666</v>
      </c>
      <c r="AZ84" s="125">
        <v>33513555.092333335</v>
      </c>
      <c r="BA84" s="125">
        <v>33952310.660333335</v>
      </c>
      <c r="BB84" s="125">
        <v>25483593.561766665</v>
      </c>
      <c r="BC84" s="125">
        <v>98391537.975533321</v>
      </c>
      <c r="BD84" s="123"/>
      <c r="BE84" s="130">
        <v>39.120146666666663</v>
      </c>
      <c r="BF84" s="130">
        <v>41.618896666666672</v>
      </c>
      <c r="BG84" s="130">
        <v>36.239483333333332</v>
      </c>
      <c r="BH84" s="130">
        <v>31.859933333333334</v>
      </c>
      <c r="BI84" s="130">
        <v>40.333306666666665</v>
      </c>
      <c r="BJ84" s="130">
        <v>41.01645666666667</v>
      </c>
      <c r="BK84" s="130">
        <v>41.160513333333334</v>
      </c>
      <c r="BL84" s="130">
        <v>37.94721333333333</v>
      </c>
      <c r="BM84" s="130">
        <v>40.85143333333334</v>
      </c>
      <c r="BN84" s="144"/>
      <c r="BO84" s="123">
        <v>200704</v>
      </c>
      <c r="BP84" s="125">
        <v>141170537.55000001</v>
      </c>
      <c r="BQ84" s="125">
        <v>76192272.444000006</v>
      </c>
      <c r="BR84" s="125">
        <v>65090495.898000002</v>
      </c>
      <c r="BS84" s="125">
        <v>19423560.419</v>
      </c>
      <c r="BT84" s="125">
        <v>30538908.978</v>
      </c>
      <c r="BU84" s="125">
        <v>32962974.958999999</v>
      </c>
      <c r="BV84" s="125">
        <v>33333579.581999999</v>
      </c>
      <c r="BW84" s="125">
        <v>25025579.085000001</v>
      </c>
      <c r="BX84" s="125">
        <v>96893692.496999994</v>
      </c>
      <c r="BY84" s="125"/>
      <c r="BZ84" s="130">
        <v>39.198896081000001</v>
      </c>
      <c r="CA84" s="130">
        <v>41.689469959999997</v>
      </c>
      <c r="CB84" s="130">
        <v>36.295599805000002</v>
      </c>
      <c r="CC84" s="130">
        <v>32.452347224</v>
      </c>
      <c r="CD84" s="130">
        <v>40.333769142999998</v>
      </c>
      <c r="CE84" s="130">
        <v>41.057203151000003</v>
      </c>
      <c r="CF84" s="130">
        <v>41.192196721000002</v>
      </c>
      <c r="CG84" s="130">
        <v>38.050903843999997</v>
      </c>
      <c r="CH84" s="143">
        <v>40.877529643999999</v>
      </c>
      <c r="CJ84" s="127" t="s">
        <v>241</v>
      </c>
      <c r="CK84" s="125">
        <f t="shared" si="36"/>
        <v>71938480004.577667</v>
      </c>
      <c r="CL84" s="125">
        <f t="shared" si="36"/>
        <v>41293400892.097557</v>
      </c>
      <c r="CM84" s="125">
        <f t="shared" si="36"/>
        <v>30712481672.896427</v>
      </c>
      <c r="CN84" s="125">
        <f t="shared" si="36"/>
        <v>8194421651.5685024</v>
      </c>
      <c r="CO84" s="125">
        <f t="shared" si="36"/>
        <v>16012740959.770647</v>
      </c>
      <c r="CP84" s="125">
        <f t="shared" si="36"/>
        <v>17593778271.588856</v>
      </c>
      <c r="CQ84" s="125">
        <f t="shared" si="34"/>
        <v>17850083778.23909</v>
      </c>
      <c r="CR84" s="125">
        <f t="shared" si="34"/>
        <v>12379196744.248781</v>
      </c>
      <c r="CS84" s="125">
        <f t="shared" si="34"/>
        <v>51490072235.715591</v>
      </c>
      <c r="CT84" s="125"/>
      <c r="CU84" s="127" t="s">
        <v>241</v>
      </c>
      <c r="CV84" s="125">
        <v>196412778.66050002</v>
      </c>
      <c r="CW84" s="125">
        <v>97061053.66579999</v>
      </c>
      <c r="CX84" s="125">
        <v>99351724.9947</v>
      </c>
      <c r="CY84" s="125">
        <v>37499399.664666668</v>
      </c>
      <c r="CZ84" s="125">
        <v>39974113.3301</v>
      </c>
      <c r="DA84" s="125">
        <v>42232927.662433334</v>
      </c>
      <c r="DB84" s="125">
        <v>43754437.661900006</v>
      </c>
      <c r="DC84" s="125">
        <v>69475910.678966671</v>
      </c>
      <c r="DD84" s="125">
        <v>125961478.65443332</v>
      </c>
      <c r="DF84" s="127" t="s">
        <v>241</v>
      </c>
      <c r="DG84" s="127">
        <f t="shared" si="37"/>
        <v>1465.0468364672649</v>
      </c>
      <c r="DH84" s="127">
        <f t="shared" si="37"/>
        <v>1701.7495414496009</v>
      </c>
      <c r="DI84" s="127">
        <f t="shared" si="37"/>
        <v>1236.5152864546562</v>
      </c>
      <c r="DJ84" s="127">
        <f t="shared" si="37"/>
        <v>874.08563602041795</v>
      </c>
      <c r="DK84" s="127">
        <f t="shared" si="37"/>
        <v>1602.3110584132212</v>
      </c>
      <c r="DL84" s="127">
        <f t="shared" si="37"/>
        <v>1666.3564896296518</v>
      </c>
      <c r="DM84" s="127">
        <f t="shared" si="35"/>
        <v>1631.8421382690865</v>
      </c>
      <c r="DN84" s="127">
        <f t="shared" si="35"/>
        <v>712.71878976587459</v>
      </c>
      <c r="DO84" s="127">
        <f t="shared" si="35"/>
        <v>1635.1053603292503</v>
      </c>
    </row>
    <row r="85" spans="1:119" s="127" customFormat="1" x14ac:dyDescent="0.25">
      <c r="A85" s="127">
        <v>1995</v>
      </c>
      <c r="B85" s="127" t="s">
        <v>630</v>
      </c>
      <c r="C85" s="125">
        <v>120562962.42460001</v>
      </c>
      <c r="D85" s="125">
        <v>65437146.795100003</v>
      </c>
      <c r="E85" s="125">
        <v>55125815.629500002</v>
      </c>
      <c r="F85" s="125">
        <v>18029324.465799998</v>
      </c>
      <c r="G85" s="125">
        <v>31405240.737</v>
      </c>
      <c r="H85" s="125">
        <v>33305008.359099999</v>
      </c>
      <c r="I85" s="125">
        <v>23551278.708799999</v>
      </c>
      <c r="J85" s="125">
        <v>14272110.153899999</v>
      </c>
      <c r="K85" s="125">
        <v>88261527.804900005</v>
      </c>
      <c r="M85" s="130">
        <v>39.47195</v>
      </c>
      <c r="N85" s="130">
        <v>42.551110000000001</v>
      </c>
      <c r="O85" s="130">
        <v>35.81682</v>
      </c>
      <c r="P85" s="130">
        <v>32.428019999999997</v>
      </c>
      <c r="Q85" s="130">
        <v>40.793080000000003</v>
      </c>
      <c r="R85" s="130">
        <v>41.63082</v>
      </c>
      <c r="S85" s="130">
        <v>41.841340000000002</v>
      </c>
      <c r="T85" s="130">
        <v>36.515369999999997</v>
      </c>
      <c r="U85" s="130">
        <v>41.388910000000003</v>
      </c>
      <c r="V85" s="142"/>
      <c r="W85" s="128"/>
      <c r="X85" s="123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  <c r="AI85" s="128"/>
      <c r="AJ85" s="128"/>
      <c r="AK85" s="128"/>
      <c r="AL85" s="128"/>
      <c r="AR85" s="145"/>
      <c r="AS85" s="123">
        <v>77</v>
      </c>
      <c r="AT85" s="123" t="s">
        <v>242</v>
      </c>
      <c r="AU85" s="125">
        <v>140220869.91826668</v>
      </c>
      <c r="AV85" s="125">
        <v>74700291.161433339</v>
      </c>
      <c r="AW85" s="125">
        <v>65520578.756833337</v>
      </c>
      <c r="AX85" s="125">
        <v>18084594.562166665</v>
      </c>
      <c r="AY85" s="125">
        <v>30269452.697000001</v>
      </c>
      <c r="AZ85" s="125">
        <v>32868020.424433336</v>
      </c>
      <c r="BA85" s="125">
        <v>33493940.132333335</v>
      </c>
      <c r="BB85" s="125">
        <v>25504862.102333333</v>
      </c>
      <c r="BC85" s="125">
        <v>96631413.253766671</v>
      </c>
      <c r="BD85" s="123"/>
      <c r="BE85" s="130">
        <v>38.873190000000001</v>
      </c>
      <c r="BF85" s="130">
        <v>41.31979333333333</v>
      </c>
      <c r="BG85" s="130">
        <v>36.083736666666667</v>
      </c>
      <c r="BH85" s="130">
        <v>31.427019999999999</v>
      </c>
      <c r="BI85" s="130">
        <v>39.941463333333331</v>
      </c>
      <c r="BJ85" s="130">
        <v>40.807716666666664</v>
      </c>
      <c r="BK85" s="130">
        <v>40.908856666666672</v>
      </c>
      <c r="BL85" s="130">
        <v>37.718890000000009</v>
      </c>
      <c r="BM85" s="130">
        <v>40.571510000000004</v>
      </c>
      <c r="BN85" s="144"/>
      <c r="BO85" s="123">
        <v>200801</v>
      </c>
      <c r="BP85" s="125">
        <v>140913810.46000001</v>
      </c>
      <c r="BQ85" s="125">
        <v>75729326.611000001</v>
      </c>
      <c r="BR85" s="125">
        <v>65068651.288999997</v>
      </c>
      <c r="BS85" s="125">
        <v>18828250.293000001</v>
      </c>
      <c r="BT85" s="125">
        <v>30413244.462000001</v>
      </c>
      <c r="BU85" s="125">
        <v>32809617.967</v>
      </c>
      <c r="BV85" s="125">
        <v>33323435.557</v>
      </c>
      <c r="BW85" s="125">
        <v>25396725.629000001</v>
      </c>
      <c r="BX85" s="125">
        <v>96516029.046000004</v>
      </c>
      <c r="BY85" s="125"/>
      <c r="BZ85" s="130">
        <v>39.101862601000001</v>
      </c>
      <c r="CA85" s="130">
        <v>41.602834215000001</v>
      </c>
      <c r="CB85" s="130">
        <v>36.210995253999997</v>
      </c>
      <c r="CC85" s="130">
        <v>32.304561489000001</v>
      </c>
      <c r="CD85" s="130">
        <v>40.254218307999999</v>
      </c>
      <c r="CE85" s="130">
        <v>40.989715083</v>
      </c>
      <c r="CF85" s="130">
        <v>41.059360245000001</v>
      </c>
      <c r="CG85" s="130">
        <v>37.839502334000002</v>
      </c>
      <c r="CH85" s="143">
        <v>40.779517749</v>
      </c>
      <c r="CJ85" s="127" t="s">
        <v>242</v>
      </c>
      <c r="CK85" s="125">
        <f t="shared" si="36"/>
        <v>71629901917.473602</v>
      </c>
      <c r="CL85" s="125">
        <f t="shared" si="36"/>
        <v>40957210062.743271</v>
      </c>
      <c r="CM85" s="125">
        <f t="shared" si="36"/>
        <v>30630608099.132072</v>
      </c>
      <c r="CN85" s="125">
        <f t="shared" si="36"/>
        <v>7907098801.1665115</v>
      </c>
      <c r="CO85" s="125">
        <f t="shared" si="36"/>
        <v>15915397966.362961</v>
      </c>
      <c r="CP85" s="125">
        <f t="shared" si="36"/>
        <v>17483139601.8423</v>
      </c>
      <c r="CQ85" s="125">
        <f t="shared" si="34"/>
        <v>17787106286.766769</v>
      </c>
      <c r="CR85" s="125">
        <f t="shared" si="34"/>
        <v>12492992963.288542</v>
      </c>
      <c r="CS85" s="125">
        <f t="shared" si="34"/>
        <v>51166402554.076637</v>
      </c>
      <c r="CT85" s="125"/>
      <c r="CU85" s="127" t="s">
        <v>242</v>
      </c>
      <c r="CV85" s="125">
        <v>195988584.67366669</v>
      </c>
      <c r="CW85" s="125">
        <v>96775673.667933345</v>
      </c>
      <c r="CX85" s="125">
        <v>99212911.005733326</v>
      </c>
      <c r="CY85" s="125">
        <v>37369141.329966664</v>
      </c>
      <c r="CZ85" s="125">
        <v>39753939.007033326</v>
      </c>
      <c r="DA85" s="125">
        <v>41920969.667899996</v>
      </c>
      <c r="DB85" s="125">
        <v>43806652.670333333</v>
      </c>
      <c r="DC85" s="125">
        <v>69956119.327766672</v>
      </c>
      <c r="DD85" s="125">
        <v>125481561.34526668</v>
      </c>
      <c r="DF85" s="127" t="s">
        <v>242</v>
      </c>
      <c r="DG85" s="127">
        <f t="shared" si="37"/>
        <v>1461.9198773590185</v>
      </c>
      <c r="DH85" s="127">
        <f t="shared" si="37"/>
        <v>1692.8721241778121</v>
      </c>
      <c r="DI85" s="127">
        <f t="shared" si="37"/>
        <v>1234.9444357040179</v>
      </c>
      <c r="DJ85" s="127">
        <f t="shared" si="37"/>
        <v>846.37736054435209</v>
      </c>
      <c r="DK85" s="127">
        <f t="shared" si="37"/>
        <v>1601.3907918455261</v>
      </c>
      <c r="DL85" s="127">
        <f t="shared" si="37"/>
        <v>1668.199923841896</v>
      </c>
      <c r="DM85" s="127">
        <f t="shared" si="35"/>
        <v>1624.1465807144423</v>
      </c>
      <c r="DN85" s="127">
        <f t="shared" si="35"/>
        <v>714.33310385642721</v>
      </c>
      <c r="DO85" s="127">
        <f t="shared" si="35"/>
        <v>1631.0413101504398</v>
      </c>
    </row>
    <row r="86" spans="1:119" s="127" customFormat="1" x14ac:dyDescent="0.25">
      <c r="A86" s="127">
        <v>1995</v>
      </c>
      <c r="B86" s="127" t="s">
        <v>629</v>
      </c>
      <c r="C86" s="125">
        <v>118595030.825</v>
      </c>
      <c r="D86" s="125">
        <v>65675199.300700001</v>
      </c>
      <c r="E86" s="125">
        <v>52919831.524300002</v>
      </c>
      <c r="F86" s="125">
        <v>19662508.688299999</v>
      </c>
      <c r="G86" s="125">
        <v>30561322.316399999</v>
      </c>
      <c r="H86" s="125">
        <v>32157254.153000001</v>
      </c>
      <c r="I86" s="125">
        <v>22524585.078600001</v>
      </c>
      <c r="J86" s="125">
        <v>13689360.5887</v>
      </c>
      <c r="K86" s="125">
        <v>85243161.547999993</v>
      </c>
      <c r="M86" s="130">
        <v>39.724510000000002</v>
      </c>
      <c r="N86" s="130">
        <v>42.843139999999998</v>
      </c>
      <c r="O86" s="130">
        <v>35.854190000000003</v>
      </c>
      <c r="P86" s="130">
        <v>34.349690000000002</v>
      </c>
      <c r="Q86" s="130">
        <v>41.193809999999999</v>
      </c>
      <c r="R86" s="130">
        <v>41.516509999999997</v>
      </c>
      <c r="S86" s="130">
        <v>41.608719999999998</v>
      </c>
      <c r="T86" s="130">
        <v>36.854550000000003</v>
      </c>
      <c r="U86" s="130">
        <v>41.425179999999997</v>
      </c>
      <c r="V86" s="142"/>
      <c r="W86" s="128"/>
      <c r="X86" s="123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  <c r="AI86" s="128"/>
      <c r="AJ86" s="128"/>
      <c r="AK86" s="128"/>
      <c r="AL86" s="128"/>
      <c r="AR86" s="145"/>
      <c r="AS86" s="123">
        <v>78</v>
      </c>
      <c r="AT86" s="123" t="s">
        <v>243</v>
      </c>
      <c r="AU86" s="125">
        <v>141152560.43163332</v>
      </c>
      <c r="AV86" s="125">
        <v>75944124.608366668</v>
      </c>
      <c r="AW86" s="125">
        <v>65208435.823266663</v>
      </c>
      <c r="AX86" s="125">
        <v>19140311.46166667</v>
      </c>
      <c r="AY86" s="125">
        <v>30467061.59643333</v>
      </c>
      <c r="AZ86" s="125">
        <v>32636228.270399999</v>
      </c>
      <c r="BA86" s="125">
        <v>33364501.5218</v>
      </c>
      <c r="BB86" s="125">
        <v>25544457.581333335</v>
      </c>
      <c r="BC86" s="125">
        <v>96467791.388633326</v>
      </c>
      <c r="BD86" s="123"/>
      <c r="BE86" s="130">
        <v>39.13477666666666</v>
      </c>
      <c r="BF86" s="130">
        <v>41.656803333333329</v>
      </c>
      <c r="BG86" s="130">
        <v>36.19699</v>
      </c>
      <c r="BH86" s="130">
        <v>32.105176666666665</v>
      </c>
      <c r="BI86" s="130">
        <v>40.215546666666661</v>
      </c>
      <c r="BJ86" s="130">
        <v>40.984503333333329</v>
      </c>
      <c r="BK86" s="130">
        <v>41.29271</v>
      </c>
      <c r="BL86" s="130">
        <v>37.911073333333334</v>
      </c>
      <c r="BM86" s="130">
        <v>40.848210000000002</v>
      </c>
      <c r="BN86" s="144"/>
      <c r="BO86" s="123">
        <v>200802</v>
      </c>
      <c r="BP86" s="125">
        <v>140783465.69</v>
      </c>
      <c r="BQ86" s="125">
        <v>75466253.826000005</v>
      </c>
      <c r="BR86" s="125">
        <v>65227083.101000004</v>
      </c>
      <c r="BS86" s="125">
        <v>19008171.175000001</v>
      </c>
      <c r="BT86" s="125">
        <v>30396388.363000002</v>
      </c>
      <c r="BU86" s="125">
        <v>32564311.170000002</v>
      </c>
      <c r="BV86" s="125">
        <v>33339944.844999999</v>
      </c>
      <c r="BW86" s="125">
        <v>25472544.838</v>
      </c>
      <c r="BX86" s="125">
        <v>96256601.077999994</v>
      </c>
      <c r="BY86" s="125"/>
      <c r="BZ86" s="130">
        <v>39.020146543000003</v>
      </c>
      <c r="CA86" s="130">
        <v>41.501500106000002</v>
      </c>
      <c r="CB86" s="130">
        <v>36.141461446999998</v>
      </c>
      <c r="CC86" s="130">
        <v>32.109862925999998</v>
      </c>
      <c r="CD86" s="130">
        <v>40.105627130000002</v>
      </c>
      <c r="CE86" s="130">
        <v>40.872498096000001</v>
      </c>
      <c r="CF86" s="130">
        <v>41.155809529000003</v>
      </c>
      <c r="CG86" s="130">
        <v>37.775006640000001</v>
      </c>
      <c r="CH86" s="143">
        <v>40.727395575999999</v>
      </c>
      <c r="CJ86" s="127" t="s">
        <v>243</v>
      </c>
      <c r="CK86" s="125">
        <f t="shared" si="36"/>
        <v>71414089006.717773</v>
      </c>
      <c r="CL86" s="125">
        <f t="shared" si="36"/>
        <v>40715515635.069107</v>
      </c>
      <c r="CM86" s="125">
        <f t="shared" si="36"/>
        <v>30646227419.535732</v>
      </c>
      <c r="CN86" s="125">
        <f t="shared" si="36"/>
        <v>7934547021.7415257</v>
      </c>
      <c r="CO86" s="125">
        <f t="shared" si="36"/>
        <v>15847860831.206942</v>
      </c>
      <c r="CP86" s="125">
        <f t="shared" si="36"/>
        <v>17302801701.813896</v>
      </c>
      <c r="CQ86" s="125">
        <f t="shared" si="34"/>
        <v>17837721456.72641</v>
      </c>
      <c r="CR86" s="125">
        <f t="shared" si="34"/>
        <v>12508932155.11092</v>
      </c>
      <c r="CS86" s="125">
        <f t="shared" si="34"/>
        <v>50963648695.764145</v>
      </c>
      <c r="CT86" s="125"/>
      <c r="CU86" s="127" t="s">
        <v>243</v>
      </c>
      <c r="CV86" s="125">
        <v>196414142.00853667</v>
      </c>
      <c r="CW86" s="125">
        <v>97005085.0132</v>
      </c>
      <c r="CX86" s="125">
        <v>99409056.995333329</v>
      </c>
      <c r="CY86" s="125">
        <v>37449971.338733338</v>
      </c>
      <c r="CZ86" s="125">
        <v>39903804.337866664</v>
      </c>
      <c r="DA86" s="125">
        <v>41783422.66633334</v>
      </c>
      <c r="DB86" s="125">
        <v>43931297.332166664</v>
      </c>
      <c r="DC86" s="125">
        <v>70341642.660266683</v>
      </c>
      <c r="DD86" s="125">
        <v>125618524.33636667</v>
      </c>
      <c r="DF86" s="127" t="s">
        <v>243</v>
      </c>
      <c r="DG86" s="127">
        <f t="shared" si="37"/>
        <v>1454.3573752161681</v>
      </c>
      <c r="DH86" s="127">
        <f t="shared" si="37"/>
        <v>1678.9023226783927</v>
      </c>
      <c r="DI86" s="127">
        <f t="shared" si="37"/>
        <v>1233.1362290650998</v>
      </c>
      <c r="DJ86" s="127">
        <f t="shared" si="37"/>
        <v>847.48230645881119</v>
      </c>
      <c r="DK86" s="127">
        <f t="shared" si="37"/>
        <v>1588.6065094969538</v>
      </c>
      <c r="DL86" s="127">
        <f t="shared" si="37"/>
        <v>1656.4274152443229</v>
      </c>
      <c r="DM86" s="127">
        <f t="shared" si="35"/>
        <v>1624.1470241003387</v>
      </c>
      <c r="DN86" s="127">
        <f t="shared" si="35"/>
        <v>711.32442644400965</v>
      </c>
      <c r="DO86" s="127">
        <f t="shared" si="35"/>
        <v>1622.8067943004844</v>
      </c>
    </row>
    <row r="87" spans="1:119" s="127" customFormat="1" x14ac:dyDescent="0.25">
      <c r="A87" s="127">
        <v>1995</v>
      </c>
      <c r="B87" s="127" t="s">
        <v>628</v>
      </c>
      <c r="C87" s="125">
        <v>116537276.15350001</v>
      </c>
      <c r="D87" s="125">
        <v>64867143.523800001</v>
      </c>
      <c r="E87" s="125">
        <v>51670132.629699998</v>
      </c>
      <c r="F87" s="125">
        <v>20320035.5275</v>
      </c>
      <c r="G87" s="125">
        <v>30283983.983399998</v>
      </c>
      <c r="H87" s="125">
        <v>30899143.264899999</v>
      </c>
      <c r="I87" s="125">
        <v>21562976.331500001</v>
      </c>
      <c r="J87" s="125">
        <v>13471137.0462</v>
      </c>
      <c r="K87" s="125">
        <v>82746103.579799995</v>
      </c>
      <c r="M87" s="130">
        <v>39.7956</v>
      </c>
      <c r="N87" s="130">
        <v>42.842889999999997</v>
      </c>
      <c r="O87" s="130">
        <v>35.97</v>
      </c>
      <c r="P87" s="130">
        <v>34.884889999999999</v>
      </c>
      <c r="Q87" s="130">
        <v>41.168170000000003</v>
      </c>
      <c r="R87" s="130">
        <v>41.588560000000001</v>
      </c>
      <c r="S87" s="130">
        <v>41.735190000000003</v>
      </c>
      <c r="T87" s="130">
        <v>36.900069999999999</v>
      </c>
      <c r="U87" s="130">
        <v>41.472920000000002</v>
      </c>
      <c r="V87" s="142"/>
      <c r="W87" s="127">
        <v>27</v>
      </c>
      <c r="X87" s="123" t="s">
        <v>148</v>
      </c>
      <c r="Y87" s="143">
        <f t="shared" ref="Y87:AG87" si="60">AVERAGE(C87:C89)</f>
        <v>117702381.08966666</v>
      </c>
      <c r="Z87" s="143">
        <f t="shared" si="60"/>
        <v>64954827.081699997</v>
      </c>
      <c r="AA87" s="143">
        <f t="shared" si="60"/>
        <v>52747554.007966667</v>
      </c>
      <c r="AB87" s="143">
        <f t="shared" si="60"/>
        <v>19114417.204300001</v>
      </c>
      <c r="AC87" s="143">
        <f t="shared" si="60"/>
        <v>30606552.489666667</v>
      </c>
      <c r="AD87" s="143">
        <f t="shared" si="60"/>
        <v>31770324.741999999</v>
      </c>
      <c r="AE87" s="143">
        <f t="shared" si="60"/>
        <v>22336126.3528</v>
      </c>
      <c r="AF87" s="143">
        <f t="shared" si="60"/>
        <v>13874960.300899999</v>
      </c>
      <c r="AG87" s="143">
        <f t="shared" si="60"/>
        <v>84713003.584466651</v>
      </c>
      <c r="AH87" s="143"/>
      <c r="AI87" s="143">
        <f t="shared" ref="AI87:AQ87" si="61">IF(MIN(M87:M89)/AVERAGE(M87:M89)&lt;0.97,(3*AVERAGE(M87:M89)-MIN(M87:M89))/2,AVERAGE(M87:M89))</f>
        <v>39.776583333333342</v>
      </c>
      <c r="AJ87" s="143">
        <f t="shared" si="61"/>
        <v>42.803170000000001</v>
      </c>
      <c r="AK87" s="143">
        <f t="shared" si="61"/>
        <v>36.046846666666674</v>
      </c>
      <c r="AL87" s="143">
        <f t="shared" si="61"/>
        <v>34.841880000000003</v>
      </c>
      <c r="AM87" s="143">
        <f t="shared" si="61"/>
        <v>41.152060000000006</v>
      </c>
      <c r="AN87" s="143">
        <f t="shared" si="61"/>
        <v>41.716703333333335</v>
      </c>
      <c r="AO87" s="143">
        <f t="shared" si="61"/>
        <v>41.803036666666664</v>
      </c>
      <c r="AP87" s="143">
        <f t="shared" si="61"/>
        <v>36.833783333333329</v>
      </c>
      <c r="AQ87" s="143">
        <f t="shared" si="61"/>
        <v>41.536503333333336</v>
      </c>
      <c r="AR87" s="143"/>
      <c r="AS87" s="123">
        <v>79</v>
      </c>
      <c r="AT87" s="123" t="s">
        <v>245</v>
      </c>
      <c r="AU87" s="125">
        <v>138166591.61489999</v>
      </c>
      <c r="AV87" s="125">
        <v>75090045.652100012</v>
      </c>
      <c r="AW87" s="125">
        <v>63076545.962799996</v>
      </c>
      <c r="AX87" s="125">
        <v>19321702.892666664</v>
      </c>
      <c r="AY87" s="125">
        <v>29779791.955033332</v>
      </c>
      <c r="AZ87" s="125">
        <v>31397502.855733335</v>
      </c>
      <c r="BA87" s="125">
        <v>32519505.302066665</v>
      </c>
      <c r="BB87" s="125">
        <v>25148088.6094</v>
      </c>
      <c r="BC87" s="125">
        <v>93696800.112833336</v>
      </c>
      <c r="BD87" s="123"/>
      <c r="BE87" s="130">
        <v>39.04307</v>
      </c>
      <c r="BF87" s="130">
        <v>41.457503333333335</v>
      </c>
      <c r="BG87" s="130">
        <v>36.165253333333332</v>
      </c>
      <c r="BH87" s="130">
        <v>32.92390666666666</v>
      </c>
      <c r="BI87" s="130">
        <v>40.120683333333339</v>
      </c>
      <c r="BJ87" s="130">
        <v>40.768396666666668</v>
      </c>
      <c r="BK87" s="130">
        <v>41.083679999999994</v>
      </c>
      <c r="BL87" s="130">
        <v>37.649313333333339</v>
      </c>
      <c r="BM87" s="130">
        <v>40.672233333333338</v>
      </c>
      <c r="BN87" s="144"/>
      <c r="BO87" s="123">
        <v>200803</v>
      </c>
      <c r="BP87" s="125">
        <v>139826188.71000001</v>
      </c>
      <c r="BQ87" s="125">
        <v>75018288.709000006</v>
      </c>
      <c r="BR87" s="125">
        <v>64917993.145000003</v>
      </c>
      <c r="BS87" s="125">
        <v>18634825.213</v>
      </c>
      <c r="BT87" s="125">
        <v>30081307.988000002</v>
      </c>
      <c r="BU87" s="125">
        <v>32050986.006999999</v>
      </c>
      <c r="BV87" s="125">
        <v>33321834.739</v>
      </c>
      <c r="BW87" s="125">
        <v>25782363.418000001</v>
      </c>
      <c r="BX87" s="125">
        <v>95459051.214000002</v>
      </c>
      <c r="BY87" s="125"/>
      <c r="BZ87" s="130">
        <v>38.839811355000002</v>
      </c>
      <c r="CA87" s="130">
        <v>41.263543038999998</v>
      </c>
      <c r="CB87" s="130">
        <v>36.046764187999997</v>
      </c>
      <c r="CC87" s="130">
        <v>31.517939084000002</v>
      </c>
      <c r="CD87" s="130">
        <v>39.921742174000002</v>
      </c>
      <c r="CE87" s="130">
        <v>40.661307782000002</v>
      </c>
      <c r="CF87" s="130">
        <v>41.015957962000002</v>
      </c>
      <c r="CG87" s="130">
        <v>37.558237011999999</v>
      </c>
      <c r="CH87" s="143">
        <v>40.552092305000002</v>
      </c>
      <c r="CJ87" s="127" t="s">
        <v>245</v>
      </c>
      <c r="CK87" s="125">
        <f t="shared" si="36"/>
        <v>70600696295.805405</v>
      </c>
      <c r="CL87" s="125">
        <f t="shared" si="36"/>
        <v>40241765003.127342</v>
      </c>
      <c r="CM87" s="125">
        <f t="shared" si="36"/>
        <v>30421086675.928204</v>
      </c>
      <c r="CN87" s="125">
        <f t="shared" si="36"/>
        <v>7635306716.7561769</v>
      </c>
      <c r="CO87" s="125">
        <f t="shared" si="36"/>
        <v>15611676882.797096</v>
      </c>
      <c r="CP87" s="125">
        <f t="shared" si="36"/>
        <v>16942055087.713629</v>
      </c>
      <c r="CQ87" s="125">
        <f t="shared" si="34"/>
        <v>17767450647.32996</v>
      </c>
      <c r="CR87" s="125">
        <f t="shared" si="34"/>
        <v>12588421507.775911</v>
      </c>
      <c r="CS87" s="125">
        <f t="shared" si="34"/>
        <v>50323835330.312057</v>
      </c>
      <c r="CT87" s="125"/>
      <c r="CU87" s="127" t="s">
        <v>245</v>
      </c>
      <c r="CV87" s="125">
        <v>196894094.99693</v>
      </c>
      <c r="CW87" s="125">
        <v>97262652.32509999</v>
      </c>
      <c r="CX87" s="125">
        <v>99631442.671833336</v>
      </c>
      <c r="CY87" s="125">
        <v>37526117.994166665</v>
      </c>
      <c r="CZ87" s="125">
        <v>40074717</v>
      </c>
      <c r="DA87" s="125">
        <v>41632473.325066663</v>
      </c>
      <c r="DB87" s="125">
        <v>44064571.669166662</v>
      </c>
      <c r="DC87" s="125">
        <v>70812271.010533333</v>
      </c>
      <c r="DD87" s="125">
        <v>125771761.99423333</v>
      </c>
      <c r="DF87" s="127" t="s">
        <v>245</v>
      </c>
      <c r="DG87" s="127">
        <f t="shared" si="37"/>
        <v>1434.2877331472275</v>
      </c>
      <c r="DH87" s="127">
        <f t="shared" si="37"/>
        <v>1654.9729640774926</v>
      </c>
      <c r="DI87" s="127">
        <f t="shared" si="37"/>
        <v>1221.3448228840514</v>
      </c>
      <c r="DJ87" s="127">
        <f t="shared" si="37"/>
        <v>813.86587527578149</v>
      </c>
      <c r="DK87" s="127">
        <f t="shared" si="37"/>
        <v>1558.2569811082731</v>
      </c>
      <c r="DL87" s="127">
        <f t="shared" si="37"/>
        <v>1627.7731044639058</v>
      </c>
      <c r="DM87" s="127">
        <f t="shared" si="35"/>
        <v>1612.8558589632125</v>
      </c>
      <c r="DN87" s="127">
        <f t="shared" si="35"/>
        <v>711.08700953276207</v>
      </c>
      <c r="DO87" s="127">
        <f t="shared" si="35"/>
        <v>1600.4812060315867</v>
      </c>
    </row>
    <row r="88" spans="1:119" s="127" customFormat="1" x14ac:dyDescent="0.25">
      <c r="A88" s="127">
        <v>1995</v>
      </c>
      <c r="B88" s="127" t="s">
        <v>627</v>
      </c>
      <c r="C88" s="125">
        <v>115707651.5116</v>
      </c>
      <c r="D88" s="125">
        <v>64390366.633000001</v>
      </c>
      <c r="E88" s="125">
        <v>51317284.878600001</v>
      </c>
      <c r="F88" s="125">
        <v>19405886.120299999</v>
      </c>
      <c r="G88" s="125">
        <v>30199484.623</v>
      </c>
      <c r="H88" s="125">
        <v>30883527.308600001</v>
      </c>
      <c r="I88" s="125">
        <v>21742493.3664</v>
      </c>
      <c r="J88" s="125">
        <v>13476260.0933</v>
      </c>
      <c r="K88" s="125">
        <v>82825505.297999993</v>
      </c>
      <c r="M88" s="130">
        <v>39.758960000000002</v>
      </c>
      <c r="N88" s="130">
        <v>42.740659999999998</v>
      </c>
      <c r="O88" s="130">
        <v>36.017659999999999</v>
      </c>
      <c r="P88" s="130">
        <v>34.798870000000001</v>
      </c>
      <c r="Q88" s="130">
        <v>41.145969999999998</v>
      </c>
      <c r="R88" s="130">
        <v>41.598419999999997</v>
      </c>
      <c r="S88" s="130">
        <v>41.51052</v>
      </c>
      <c r="T88" s="130">
        <v>36.751849999999997</v>
      </c>
      <c r="U88" s="130">
        <v>41.41037</v>
      </c>
      <c r="V88" s="142"/>
      <c r="W88" s="128"/>
      <c r="X88" s="123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  <c r="AI88" s="128"/>
      <c r="AJ88" s="128"/>
      <c r="AK88" s="128"/>
      <c r="AL88" s="128"/>
      <c r="AR88" s="145"/>
      <c r="AS88" s="123">
        <v>80</v>
      </c>
      <c r="AT88" s="123" t="s">
        <v>246</v>
      </c>
      <c r="AU88" s="125">
        <v>140748003.389</v>
      </c>
      <c r="AV88" s="125">
        <v>74672917.178500012</v>
      </c>
      <c r="AW88" s="125">
        <v>66075086.210500002</v>
      </c>
      <c r="AX88" s="125">
        <v>18251705.147833332</v>
      </c>
      <c r="AY88" s="125">
        <v>30345288.662366662</v>
      </c>
      <c r="AZ88" s="125">
        <v>32154322.898200002</v>
      </c>
      <c r="BA88" s="125">
        <v>33670723.8332</v>
      </c>
      <c r="BB88" s="125">
        <v>26325962.847399998</v>
      </c>
      <c r="BC88" s="125">
        <v>96170335.393766657</v>
      </c>
      <c r="BD88" s="123"/>
      <c r="BE88" s="130">
        <v>38.456643333333332</v>
      </c>
      <c r="BF88" s="130">
        <v>40.78716</v>
      </c>
      <c r="BG88" s="130">
        <v>35.822093333333335</v>
      </c>
      <c r="BH88" s="130">
        <v>30.950276666666667</v>
      </c>
      <c r="BI88" s="130">
        <v>39.528343333333332</v>
      </c>
      <c r="BJ88" s="130">
        <v>40.42437666666666</v>
      </c>
      <c r="BK88" s="130">
        <v>40.57734</v>
      </c>
      <c r="BL88" s="130">
        <v>37.310103333333331</v>
      </c>
      <c r="BM88" s="130">
        <v>40.195059999999991</v>
      </c>
      <c r="BN88" s="144"/>
      <c r="BO88" s="123">
        <v>200804</v>
      </c>
      <c r="BP88" s="125">
        <v>138862541.88</v>
      </c>
      <c r="BQ88" s="125">
        <v>74220332.969999999</v>
      </c>
      <c r="BR88" s="125">
        <v>64724775.202</v>
      </c>
      <c r="BS88" s="125">
        <v>18347775.614</v>
      </c>
      <c r="BT88" s="125">
        <v>29982205.271000002</v>
      </c>
      <c r="BU88" s="125">
        <v>31623068.272999998</v>
      </c>
      <c r="BV88" s="125">
        <v>33056722.504000001</v>
      </c>
      <c r="BW88" s="125">
        <v>25907270.752999999</v>
      </c>
      <c r="BX88" s="125">
        <v>94759955.203999996</v>
      </c>
      <c r="BY88" s="125"/>
      <c r="BZ88" s="130">
        <v>38.536595024</v>
      </c>
      <c r="CA88" s="130">
        <v>40.859071530000001</v>
      </c>
      <c r="CB88" s="130">
        <v>35.871259807999998</v>
      </c>
      <c r="CC88" s="130">
        <v>31.507802712</v>
      </c>
      <c r="CD88" s="130">
        <v>39.533451839000001</v>
      </c>
      <c r="CE88" s="130">
        <v>40.459027317999997</v>
      </c>
      <c r="CF88" s="130">
        <v>40.631415375000003</v>
      </c>
      <c r="CG88" s="130">
        <v>37.404341047999999</v>
      </c>
      <c r="CH88" s="143">
        <v>40.233382947000003</v>
      </c>
      <c r="CJ88" s="127" t="s">
        <v>246</v>
      </c>
      <c r="CK88" s="125">
        <f t="shared" si="36"/>
        <v>69566764025.626389</v>
      </c>
      <c r="CL88" s="125">
        <f t="shared" si="36"/>
        <v>39423460619.421417</v>
      </c>
      <c r="CM88" s="125">
        <f t="shared" si="36"/>
        <v>30182869954.709389</v>
      </c>
      <c r="CN88" s="125">
        <f t="shared" si="36"/>
        <v>7515275225.2494373</v>
      </c>
      <c r="CO88" s="125">
        <f t="shared" si="36"/>
        <v>15408900885.405178</v>
      </c>
      <c r="CP88" s="125">
        <f t="shared" si="36"/>
        <v>16632701580.771719</v>
      </c>
      <c r="CQ88" s="125">
        <f t="shared" si="34"/>
        <v>17460838498.949745</v>
      </c>
      <c r="CR88" s="125">
        <f t="shared" si="34"/>
        <v>12597577081.285139</v>
      </c>
      <c r="CS88" s="125">
        <f t="shared" si="34"/>
        <v>49562676354.920273</v>
      </c>
      <c r="CT88" s="125"/>
      <c r="CU88" s="127" t="s">
        <v>246</v>
      </c>
      <c r="CV88" s="125">
        <v>197367527.32623002</v>
      </c>
      <c r="CW88" s="125">
        <v>97518106.9956</v>
      </c>
      <c r="CX88" s="125">
        <v>99849420.330633327</v>
      </c>
      <c r="CY88" s="125">
        <v>37591313.999600001</v>
      </c>
      <c r="CZ88" s="125">
        <v>40239652.002733335</v>
      </c>
      <c r="DA88" s="125">
        <v>41459911.995866664</v>
      </c>
      <c r="DB88" s="125">
        <v>44180557.335000001</v>
      </c>
      <c r="DC88" s="125">
        <v>71353508.328966662</v>
      </c>
      <c r="DD88" s="125">
        <v>125880121.3336</v>
      </c>
      <c r="DF88" s="127" t="s">
        <v>246</v>
      </c>
      <c r="DG88" s="127">
        <f t="shared" si="37"/>
        <v>1409.892801882025</v>
      </c>
      <c r="DH88" s="127">
        <f t="shared" si="37"/>
        <v>1617.0724323514687</v>
      </c>
      <c r="DI88" s="127">
        <f t="shared" si="37"/>
        <v>1209.1355104421943</v>
      </c>
      <c r="DJ88" s="127">
        <f t="shared" si="37"/>
        <v>799.682099468979</v>
      </c>
      <c r="DK88" s="127">
        <f t="shared" si="37"/>
        <v>1531.713135526968</v>
      </c>
      <c r="DL88" s="127">
        <f t="shared" si="37"/>
        <v>1604.7020632778876</v>
      </c>
      <c r="DM88" s="127">
        <f t="shared" si="35"/>
        <v>1580.8617683613695</v>
      </c>
      <c r="DN88" s="127">
        <f t="shared" si="35"/>
        <v>706.20645719089487</v>
      </c>
      <c r="DO88" s="127">
        <f t="shared" si="35"/>
        <v>1574.9167010594856</v>
      </c>
    </row>
    <row r="89" spans="1:119" s="127" customFormat="1" x14ac:dyDescent="0.25">
      <c r="A89" s="127">
        <v>1995</v>
      </c>
      <c r="B89" s="127" t="s">
        <v>626</v>
      </c>
      <c r="C89" s="125">
        <v>120862215.6039</v>
      </c>
      <c r="D89" s="125">
        <v>65606971.088299997</v>
      </c>
      <c r="E89" s="125">
        <v>55255244.515600003</v>
      </c>
      <c r="F89" s="125">
        <v>17617329.965100002</v>
      </c>
      <c r="G89" s="125">
        <v>31336188.862599999</v>
      </c>
      <c r="H89" s="125">
        <v>33528303.6525</v>
      </c>
      <c r="I89" s="125">
        <v>23702909.3605</v>
      </c>
      <c r="J89" s="125">
        <v>14677483.7632</v>
      </c>
      <c r="K89" s="125">
        <v>88567401.875599995</v>
      </c>
      <c r="M89" s="130">
        <v>39.775190000000002</v>
      </c>
      <c r="N89" s="130">
        <v>42.825960000000002</v>
      </c>
      <c r="O89" s="130">
        <v>36.152880000000003</v>
      </c>
      <c r="P89" s="130">
        <v>32.404339999999998</v>
      </c>
      <c r="Q89" s="130">
        <v>41.142040000000001</v>
      </c>
      <c r="R89" s="130">
        <v>41.96313</v>
      </c>
      <c r="S89" s="130">
        <v>42.163400000000003</v>
      </c>
      <c r="T89" s="130">
        <v>36.849429999999998</v>
      </c>
      <c r="U89" s="130">
        <v>41.726219999999998</v>
      </c>
      <c r="V89" s="142"/>
      <c r="W89" s="128"/>
      <c r="X89" s="123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  <c r="AI89" s="128"/>
      <c r="AJ89" s="128"/>
      <c r="AK89" s="128"/>
      <c r="AL89" s="128"/>
      <c r="AR89" s="145"/>
      <c r="AS89" s="123">
        <v>81</v>
      </c>
      <c r="AT89" s="123" t="s">
        <v>247</v>
      </c>
      <c r="AU89" s="125">
        <v>135870048.10309997</v>
      </c>
      <c r="AV89" s="125">
        <v>71375344.99743332</v>
      </c>
      <c r="AW89" s="125">
        <v>64494703.105666667</v>
      </c>
      <c r="AX89" s="125">
        <v>17136626.726933334</v>
      </c>
      <c r="AY89" s="125">
        <v>29173100.351766665</v>
      </c>
      <c r="AZ89" s="125">
        <v>30986878.510199998</v>
      </c>
      <c r="BA89" s="125">
        <v>32630078.632933334</v>
      </c>
      <c r="BB89" s="125">
        <v>25943363.881266668</v>
      </c>
      <c r="BC89" s="125">
        <v>92790057.494900003</v>
      </c>
      <c r="BD89" s="123"/>
      <c r="BE89" s="130">
        <v>38.123713333333335</v>
      </c>
      <c r="BF89" s="130">
        <v>40.435633333333335</v>
      </c>
      <c r="BG89" s="130">
        <v>35.565286666666665</v>
      </c>
      <c r="BH89" s="130">
        <v>30.28556</v>
      </c>
      <c r="BI89" s="130">
        <v>39.060613333333336</v>
      </c>
      <c r="BJ89" s="130">
        <v>39.997979999999998</v>
      </c>
      <c r="BK89" s="130">
        <v>40.330193333333334</v>
      </c>
      <c r="BL89" s="130">
        <v>37.234453333333335</v>
      </c>
      <c r="BM89" s="130">
        <v>39.82011</v>
      </c>
      <c r="BN89" s="144"/>
      <c r="BO89" s="123">
        <v>200901</v>
      </c>
      <c r="BP89" s="125">
        <v>136499580.71000001</v>
      </c>
      <c r="BQ89" s="125">
        <v>72351915.912</v>
      </c>
      <c r="BR89" s="125">
        <v>64009390.368000001</v>
      </c>
      <c r="BS89" s="125">
        <v>17829403.175000001</v>
      </c>
      <c r="BT89" s="125">
        <v>29299130.910999998</v>
      </c>
      <c r="BU89" s="125">
        <v>30971101.480999999</v>
      </c>
      <c r="BV89" s="125">
        <v>32491401.881000001</v>
      </c>
      <c r="BW89" s="125">
        <v>25801121.103999998</v>
      </c>
      <c r="BX89" s="125">
        <v>92703392.615999997</v>
      </c>
      <c r="BY89" s="125"/>
      <c r="BZ89" s="130">
        <v>38.354696255999997</v>
      </c>
      <c r="CA89" s="130">
        <v>40.732168512999998</v>
      </c>
      <c r="CB89" s="130">
        <v>35.704009431999999</v>
      </c>
      <c r="CC89" s="130">
        <v>31.118243973999999</v>
      </c>
      <c r="CD89" s="130">
        <v>39.369331170000002</v>
      </c>
      <c r="CE89" s="130">
        <v>40.172620797</v>
      </c>
      <c r="CF89" s="130">
        <v>40.490823675000001</v>
      </c>
      <c r="CG89" s="130">
        <v>37.375700762999998</v>
      </c>
      <c r="CH89" s="143">
        <v>40.030444076999999</v>
      </c>
      <c r="CJ89" s="127" t="s">
        <v>247</v>
      </c>
      <c r="CK89" s="125">
        <f t="shared" si="36"/>
        <v>68060199443.644279</v>
      </c>
      <c r="CL89" s="125">
        <f t="shared" si="36"/>
        <v>38311655605.157867</v>
      </c>
      <c r="CM89" s="125">
        <f t="shared" si="36"/>
        <v>29710094406.663342</v>
      </c>
      <c r="CN89" s="125">
        <f t="shared" si="36"/>
        <v>7212656332.8359833</v>
      </c>
      <c r="CO89" s="125">
        <f t="shared" si="36"/>
        <v>14995333441.768457</v>
      </c>
      <c r="CP89" s="125">
        <f t="shared" si="36"/>
        <v>16174474101.001034</v>
      </c>
      <c r="CQ89" s="125">
        <f t="shared" si="34"/>
        <v>17102847118.722748</v>
      </c>
      <c r="CR89" s="125">
        <f t="shared" si="34"/>
        <v>12536354762.529366</v>
      </c>
      <c r="CS89" s="125">
        <f t="shared" si="34"/>
        <v>48242453660.218506</v>
      </c>
      <c r="CT89" s="125"/>
      <c r="CU89" s="127" t="s">
        <v>247</v>
      </c>
      <c r="CV89" s="125">
        <v>197185758.67610002</v>
      </c>
      <c r="CW89" s="125">
        <v>97395675.686666667</v>
      </c>
      <c r="CX89" s="125">
        <v>99790082.989433333</v>
      </c>
      <c r="CY89" s="125">
        <v>37505520.670933336</v>
      </c>
      <c r="CZ89" s="125">
        <v>40086668.001866668</v>
      </c>
      <c r="DA89" s="125">
        <v>41142669.004633337</v>
      </c>
      <c r="DB89" s="125">
        <v>44251361.995433338</v>
      </c>
      <c r="DC89" s="125">
        <v>71926162.662799999</v>
      </c>
      <c r="DD89" s="125">
        <v>125480699.00193334</v>
      </c>
      <c r="DF89" s="127" t="s">
        <v>247</v>
      </c>
      <c r="DG89" s="127">
        <f t="shared" si="37"/>
        <v>1380.6311348364843</v>
      </c>
      <c r="DH89" s="127">
        <f t="shared" si="37"/>
        <v>1573.4438037438526</v>
      </c>
      <c r="DI89" s="127">
        <f t="shared" si="37"/>
        <v>1190.9036856822461</v>
      </c>
      <c r="DJ89" s="127">
        <f t="shared" si="37"/>
        <v>769.23676342142028</v>
      </c>
      <c r="DK89" s="127">
        <f t="shared" si="37"/>
        <v>1496.2913296829945</v>
      </c>
      <c r="DL89" s="127">
        <f t="shared" si="37"/>
        <v>1572.5255062261053</v>
      </c>
      <c r="DM89" s="127">
        <f t="shared" si="35"/>
        <v>1545.972494178844</v>
      </c>
      <c r="DN89" s="127">
        <f t="shared" si="35"/>
        <v>697.17912361328467</v>
      </c>
      <c r="DO89" s="127">
        <f t="shared" si="35"/>
        <v>1537.8445942343758</v>
      </c>
    </row>
    <row r="90" spans="1:119" s="127" customFormat="1" x14ac:dyDescent="0.25">
      <c r="A90" s="127">
        <v>1995</v>
      </c>
      <c r="B90" s="127" t="s">
        <v>625</v>
      </c>
      <c r="C90" s="125">
        <v>121705080.16599999</v>
      </c>
      <c r="D90" s="125">
        <v>65822656.9397</v>
      </c>
      <c r="E90" s="125">
        <v>55882423.226300001</v>
      </c>
      <c r="F90" s="125">
        <v>17839667.6215</v>
      </c>
      <c r="G90" s="125">
        <v>31543536.378800001</v>
      </c>
      <c r="H90" s="125">
        <v>33635998.796099998</v>
      </c>
      <c r="I90" s="125">
        <v>23880429.360399999</v>
      </c>
      <c r="J90" s="125">
        <v>14805448.009199999</v>
      </c>
      <c r="K90" s="125">
        <v>89059964.535300002</v>
      </c>
      <c r="M90" s="130">
        <v>39.379449999999999</v>
      </c>
      <c r="N90" s="130">
        <v>42.611660000000001</v>
      </c>
      <c r="O90" s="130">
        <v>35.572299999999998</v>
      </c>
      <c r="P90" s="130">
        <v>32.20834</v>
      </c>
      <c r="Q90" s="130">
        <v>40.90607</v>
      </c>
      <c r="R90" s="130">
        <v>41.356540000000003</v>
      </c>
      <c r="S90" s="130">
        <v>41.733310000000003</v>
      </c>
      <c r="T90" s="130">
        <v>36.479349999999997</v>
      </c>
      <c r="U90" s="130">
        <v>41.298020000000001</v>
      </c>
      <c r="V90" s="142"/>
      <c r="W90" s="127">
        <v>28</v>
      </c>
      <c r="X90" s="123" t="s">
        <v>149</v>
      </c>
      <c r="Y90" s="143">
        <f t="shared" ref="Y90:AG90" si="62">AVERAGE(C90:C92)</f>
        <v>121631727.52793331</v>
      </c>
      <c r="Z90" s="143">
        <f t="shared" si="62"/>
        <v>65499394.289366663</v>
      </c>
      <c r="AA90" s="143">
        <f t="shared" si="62"/>
        <v>56132333.238566667</v>
      </c>
      <c r="AB90" s="143">
        <f t="shared" si="62"/>
        <v>17864033.503566667</v>
      </c>
      <c r="AC90" s="143">
        <f t="shared" si="62"/>
        <v>31451672.504133333</v>
      </c>
      <c r="AD90" s="143">
        <f t="shared" si="62"/>
        <v>33664975.12083333</v>
      </c>
      <c r="AE90" s="143">
        <f t="shared" si="62"/>
        <v>23984436.2819</v>
      </c>
      <c r="AF90" s="143">
        <f t="shared" si="62"/>
        <v>14666610.1175</v>
      </c>
      <c r="AG90" s="143">
        <f t="shared" si="62"/>
        <v>89101083.90686667</v>
      </c>
      <c r="AH90" s="143"/>
      <c r="AI90" s="143">
        <f t="shared" ref="AI90:AQ90" si="63">IF(MIN(M90:M92)/AVERAGE(M90:M92)&lt;0.97,(3*AVERAGE(M90:M92)-MIN(M90:M92))/2,AVERAGE(M90:M92))</f>
        <v>39.351289999999999</v>
      </c>
      <c r="AJ90" s="143">
        <f t="shared" si="63"/>
        <v>42.380869999999994</v>
      </c>
      <c r="AK90" s="143">
        <f t="shared" si="63"/>
        <v>35.815039999999996</v>
      </c>
      <c r="AL90" s="143">
        <f t="shared" si="63"/>
        <v>32.002580000000002</v>
      </c>
      <c r="AM90" s="143">
        <f t="shared" si="63"/>
        <v>40.797056666666663</v>
      </c>
      <c r="AN90" s="143">
        <f t="shared" si="63"/>
        <v>41.333236666666672</v>
      </c>
      <c r="AO90" s="143">
        <f t="shared" si="63"/>
        <v>41.79674</v>
      </c>
      <c r="AP90" s="143">
        <f t="shared" si="63"/>
        <v>36.653613333333332</v>
      </c>
      <c r="AQ90" s="143">
        <f t="shared" si="63"/>
        <v>41.268936666666669</v>
      </c>
      <c r="AR90" s="143"/>
      <c r="AS90" s="123">
        <v>82</v>
      </c>
      <c r="AT90" s="123" t="s">
        <v>248</v>
      </c>
      <c r="AU90" s="125">
        <v>135090014.74469998</v>
      </c>
      <c r="AV90" s="125">
        <v>71786986.511866674</v>
      </c>
      <c r="AW90" s="125">
        <v>63303028.232833326</v>
      </c>
      <c r="AX90" s="125">
        <v>17448119.976866666</v>
      </c>
      <c r="AY90" s="125">
        <v>28906454.492166668</v>
      </c>
      <c r="AZ90" s="125">
        <v>30630919.716866668</v>
      </c>
      <c r="BA90" s="125">
        <v>32365452.190966666</v>
      </c>
      <c r="BB90" s="125">
        <v>25739068.367833331</v>
      </c>
      <c r="BC90" s="125">
        <v>91902826.399999991</v>
      </c>
      <c r="BD90" s="123"/>
      <c r="BE90" s="130">
        <v>38.122770000000003</v>
      </c>
      <c r="BF90" s="130">
        <v>40.406393333333334</v>
      </c>
      <c r="BG90" s="130">
        <v>35.532019999999996</v>
      </c>
      <c r="BH90" s="130">
        <v>30.611983333333331</v>
      </c>
      <c r="BI90" s="130">
        <v>39.066653333333335</v>
      </c>
      <c r="BJ90" s="130">
        <v>39.958649999999999</v>
      </c>
      <c r="BK90" s="130">
        <v>40.309766666666668</v>
      </c>
      <c r="BL90" s="130">
        <v>37.210886666666667</v>
      </c>
      <c r="BM90" s="130">
        <v>39.801726666666667</v>
      </c>
      <c r="BN90" s="144"/>
      <c r="BO90" s="123">
        <v>200902</v>
      </c>
      <c r="BP90" s="125">
        <v>134614826.97</v>
      </c>
      <c r="BQ90" s="125">
        <v>71316806.922000006</v>
      </c>
      <c r="BR90" s="125">
        <v>63273169.491999999</v>
      </c>
      <c r="BS90" s="125">
        <v>17305022.623</v>
      </c>
      <c r="BT90" s="125">
        <v>28840018.006999999</v>
      </c>
      <c r="BU90" s="125">
        <v>30530698.896000002</v>
      </c>
      <c r="BV90" s="125">
        <v>32332437.350000001</v>
      </c>
      <c r="BW90" s="125">
        <v>25643940.997000001</v>
      </c>
      <c r="BX90" s="125">
        <v>91641354.969999999</v>
      </c>
      <c r="BY90" s="125"/>
      <c r="BZ90" s="130">
        <v>38.003161044999999</v>
      </c>
      <c r="CA90" s="130">
        <v>40.240271571999997</v>
      </c>
      <c r="CB90" s="130">
        <v>35.456052329999999</v>
      </c>
      <c r="CC90" s="130">
        <v>30.582751556000002</v>
      </c>
      <c r="CD90" s="130">
        <v>38.939392603999998</v>
      </c>
      <c r="CE90" s="130">
        <v>39.856222649999999</v>
      </c>
      <c r="CF90" s="130">
        <v>40.153349620999997</v>
      </c>
      <c r="CG90" s="130">
        <v>37.066080270999997</v>
      </c>
      <c r="CH90" s="143">
        <v>39.666081161999998</v>
      </c>
      <c r="CJ90" s="127" t="s">
        <v>248</v>
      </c>
      <c r="CK90" s="125">
        <f t="shared" si="36"/>
        <v>66505256329.014351</v>
      </c>
      <c r="CL90" s="125">
        <f t="shared" si="36"/>
        <v>37307499816.459206</v>
      </c>
      <c r="CM90" s="125">
        <f t="shared" si="36"/>
        <v>29164418511.713047</v>
      </c>
      <c r="CN90" s="125">
        <f t="shared" si="36"/>
        <v>6880057698.1521902</v>
      </c>
      <c r="CO90" s="125">
        <f t="shared" si="36"/>
        <v>14599166190.453032</v>
      </c>
      <c r="CP90" s="125">
        <f t="shared" si="36"/>
        <v>15818898327.16811</v>
      </c>
      <c r="CQ90" s="125">
        <f t="shared" si="34"/>
        <v>16877323593.177174</v>
      </c>
      <c r="CR90" s="125">
        <f t="shared" si="34"/>
        <v>12356764880.974667</v>
      </c>
      <c r="CS90" s="125">
        <f t="shared" si="34"/>
        <v>47255694512.46373</v>
      </c>
      <c r="CT90" s="125"/>
      <c r="CU90" s="127" t="s">
        <v>248</v>
      </c>
      <c r="CV90" s="125">
        <v>197582663.3256</v>
      </c>
      <c r="CW90" s="125">
        <v>97609593.658999994</v>
      </c>
      <c r="CX90" s="125">
        <v>99973069.666599989</v>
      </c>
      <c r="CY90" s="125">
        <v>37550637.664466672</v>
      </c>
      <c r="CZ90" s="125">
        <v>40219728.673299998</v>
      </c>
      <c r="DA90" s="125">
        <v>40988554.658933334</v>
      </c>
      <c r="DB90" s="125">
        <v>44336188.336566664</v>
      </c>
      <c r="DC90" s="125">
        <v>72364112.994833335</v>
      </c>
      <c r="DD90" s="125">
        <v>125544471.6688</v>
      </c>
      <c r="DF90" s="127" t="s">
        <v>248</v>
      </c>
      <c r="DG90" s="127">
        <f t="shared" si="37"/>
        <v>1346.3783757063575</v>
      </c>
      <c r="DH90" s="127">
        <f t="shared" si="37"/>
        <v>1528.8456151879209</v>
      </c>
      <c r="DI90" s="127">
        <f t="shared" si="37"/>
        <v>1166.8909881020325</v>
      </c>
      <c r="DJ90" s="127">
        <f t="shared" si="37"/>
        <v>732.88318133277778</v>
      </c>
      <c r="DK90" s="127">
        <f t="shared" si="37"/>
        <v>1451.9407934389908</v>
      </c>
      <c r="DL90" s="127">
        <f t="shared" si="37"/>
        <v>1543.7380955535039</v>
      </c>
      <c r="DM90" s="127">
        <f t="shared" si="35"/>
        <v>1522.6679808428594</v>
      </c>
      <c r="DN90" s="127">
        <f t="shared" si="35"/>
        <v>683.0327558554842</v>
      </c>
      <c r="DO90" s="127">
        <f t="shared" si="35"/>
        <v>1505.6240672111601</v>
      </c>
    </row>
    <row r="91" spans="1:119" s="127" customFormat="1" x14ac:dyDescent="0.25">
      <c r="A91" s="127">
        <v>1995</v>
      </c>
      <c r="B91" s="127" t="s">
        <v>624</v>
      </c>
      <c r="C91" s="125">
        <v>121704813.22139999</v>
      </c>
      <c r="D91" s="125">
        <v>65305926.468199998</v>
      </c>
      <c r="E91" s="125">
        <v>56398886.753200002</v>
      </c>
      <c r="F91" s="125">
        <v>17907438.169</v>
      </c>
      <c r="G91" s="125">
        <v>31534359.865899999</v>
      </c>
      <c r="H91" s="125">
        <v>33654437.556900002</v>
      </c>
      <c r="I91" s="125">
        <v>23927347.814100001</v>
      </c>
      <c r="J91" s="125">
        <v>14681229.8155</v>
      </c>
      <c r="K91" s="125">
        <v>89116145.236900002</v>
      </c>
      <c r="M91" s="130">
        <v>39.375100000000003</v>
      </c>
      <c r="N91" s="130">
        <v>42.341059999999999</v>
      </c>
      <c r="O91" s="130">
        <v>35.940739999999998</v>
      </c>
      <c r="P91" s="130">
        <v>31.92793</v>
      </c>
      <c r="Q91" s="130">
        <v>40.856630000000003</v>
      </c>
      <c r="R91" s="130">
        <v>41.369320000000002</v>
      </c>
      <c r="S91" s="130">
        <v>41.829650000000001</v>
      </c>
      <c r="T91" s="130">
        <v>36.704740000000001</v>
      </c>
      <c r="U91" s="130">
        <v>41.311500000000002</v>
      </c>
      <c r="V91" s="142"/>
      <c r="W91" s="128"/>
      <c r="X91" s="123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  <c r="AI91" s="128"/>
      <c r="AJ91" s="128"/>
      <c r="AK91" s="128"/>
      <c r="AL91" s="128"/>
      <c r="AR91" s="145"/>
      <c r="AS91" s="123">
        <v>83</v>
      </c>
      <c r="AT91" s="123" t="s">
        <v>249</v>
      </c>
      <c r="AU91" s="125">
        <v>132117780.34100001</v>
      </c>
      <c r="AV91" s="125">
        <v>71106442.126266658</v>
      </c>
      <c r="AW91" s="125">
        <v>61011338.214733332</v>
      </c>
      <c r="AX91" s="125">
        <v>17606142.986400001</v>
      </c>
      <c r="AY91" s="125">
        <v>28577081.526799995</v>
      </c>
      <c r="AZ91" s="125">
        <v>29629715.86073333</v>
      </c>
      <c r="BA91" s="125">
        <v>31252783.363033336</v>
      </c>
      <c r="BB91" s="125">
        <v>25052056.604033332</v>
      </c>
      <c r="BC91" s="125">
        <v>89459580.750566661</v>
      </c>
      <c r="BD91" s="123"/>
      <c r="BE91" s="130">
        <v>38.128169999999997</v>
      </c>
      <c r="BF91" s="130">
        <v>40.410094999999998</v>
      </c>
      <c r="BG91" s="130">
        <v>35.423490000000001</v>
      </c>
      <c r="BH91" s="130">
        <v>31.922220000000003</v>
      </c>
      <c r="BI91" s="130">
        <v>39.110720000000008</v>
      </c>
      <c r="BJ91" s="130">
        <v>39.861845000000002</v>
      </c>
      <c r="BK91" s="130">
        <v>40.065505000000002</v>
      </c>
      <c r="BL91" s="130">
        <v>37.077480000000008</v>
      </c>
      <c r="BM91" s="130">
        <v>39.691339999999997</v>
      </c>
      <c r="BN91" s="144"/>
      <c r="BO91" s="123">
        <v>200903</v>
      </c>
      <c r="BP91" s="125">
        <v>133733094.7</v>
      </c>
      <c r="BQ91" s="125">
        <v>71040305.341000006</v>
      </c>
      <c r="BR91" s="125">
        <v>62795898.217</v>
      </c>
      <c r="BS91" s="125">
        <v>16999369.905999999</v>
      </c>
      <c r="BT91" s="125">
        <v>28868110.863000002</v>
      </c>
      <c r="BU91" s="125">
        <v>30233340.743999999</v>
      </c>
      <c r="BV91" s="125">
        <v>31997604.541000001</v>
      </c>
      <c r="BW91" s="125">
        <v>25689593.147999998</v>
      </c>
      <c r="BX91" s="125">
        <v>91130990.913000003</v>
      </c>
      <c r="BY91" s="125"/>
      <c r="BZ91" s="130">
        <v>37.940633255000002</v>
      </c>
      <c r="CA91" s="130">
        <v>40.221334405</v>
      </c>
      <c r="CB91" s="130">
        <v>35.314329334</v>
      </c>
      <c r="CC91" s="130">
        <v>30.620324369999999</v>
      </c>
      <c r="CD91" s="130">
        <v>38.937877133999997</v>
      </c>
      <c r="CE91" s="130">
        <v>39.758051287999997</v>
      </c>
      <c r="CF91" s="130">
        <v>40.009131842000002</v>
      </c>
      <c r="CG91" s="130">
        <v>36.978602115000001</v>
      </c>
      <c r="CH91" s="143">
        <v>39.583975670000001</v>
      </c>
      <c r="CJ91" s="127" t="s">
        <v>249</v>
      </c>
      <c r="CK91" s="125">
        <f t="shared" si="36"/>
        <v>65960937900.8955</v>
      </c>
      <c r="CL91" s="125">
        <f t="shared" si="36"/>
        <v>37145366405.597694</v>
      </c>
      <c r="CM91" s="125">
        <f t="shared" si="36"/>
        <v>28828735395.973255</v>
      </c>
      <c r="CN91" s="125">
        <f t="shared" si="36"/>
        <v>6766840867.8953733</v>
      </c>
      <c r="CO91" s="125">
        <f t="shared" si="36"/>
        <v>14612818400.364399</v>
      </c>
      <c r="CP91" s="125">
        <f t="shared" si="36"/>
        <v>15626243254.797916</v>
      </c>
      <c r="CQ91" s="125">
        <f t="shared" si="34"/>
        <v>16642552923.217611</v>
      </c>
      <c r="CR91" s="125">
        <f t="shared" si="34"/>
        <v>12349548165.709589</v>
      </c>
      <c r="CS91" s="125">
        <f t="shared" si="34"/>
        <v>46895250052.081383</v>
      </c>
      <c r="CT91" s="125"/>
      <c r="CU91" s="127" t="s">
        <v>249</v>
      </c>
      <c r="CV91" s="125">
        <v>198019921.97837004</v>
      </c>
      <c r="CW91" s="125">
        <v>97844303.995466664</v>
      </c>
      <c r="CX91" s="125">
        <v>100175617.98290001</v>
      </c>
      <c r="CY91" s="125">
        <v>37595030.65996667</v>
      </c>
      <c r="CZ91" s="125">
        <v>40348590.66876667</v>
      </c>
      <c r="DA91" s="125">
        <v>40845094.662299998</v>
      </c>
      <c r="DB91" s="125">
        <v>44415721.987166665</v>
      </c>
      <c r="DC91" s="125">
        <v>72888447.329899982</v>
      </c>
      <c r="DD91" s="125">
        <v>125609407.31823333</v>
      </c>
      <c r="DF91" s="127" t="s">
        <v>249</v>
      </c>
      <c r="DG91" s="127">
        <f t="shared" si="37"/>
        <v>1332.4101381698451</v>
      </c>
      <c r="DH91" s="127">
        <f t="shared" si="37"/>
        <v>1518.5499774138602</v>
      </c>
      <c r="DI91" s="127">
        <f t="shared" si="37"/>
        <v>1151.1278283661529</v>
      </c>
      <c r="DJ91" s="127">
        <f t="shared" si="37"/>
        <v>719.97184192761847</v>
      </c>
      <c r="DK91" s="127">
        <f t="shared" si="37"/>
        <v>1448.6571310829943</v>
      </c>
      <c r="DL91" s="127">
        <f t="shared" si="37"/>
        <v>1530.2932588593981</v>
      </c>
      <c r="DM91" s="127">
        <f t="shared" si="35"/>
        <v>1498.7983694626203</v>
      </c>
      <c r="DN91" s="127">
        <f t="shared" si="35"/>
        <v>677.72321228434839</v>
      </c>
      <c r="DO91" s="127">
        <f t="shared" si="35"/>
        <v>1493.3674492475411</v>
      </c>
    </row>
    <row r="92" spans="1:119" s="127" customFormat="1" x14ac:dyDescent="0.25">
      <c r="A92" s="127">
        <v>1995</v>
      </c>
      <c r="B92" s="127" t="s">
        <v>623</v>
      </c>
      <c r="C92" s="125">
        <v>121485289.1964</v>
      </c>
      <c r="D92" s="125">
        <v>65369599.460199997</v>
      </c>
      <c r="E92" s="125">
        <v>56115689.736199997</v>
      </c>
      <c r="F92" s="125">
        <v>17844994.720199998</v>
      </c>
      <c r="G92" s="125">
        <v>31277121.267700002</v>
      </c>
      <c r="H92" s="125">
        <v>33704489.009499997</v>
      </c>
      <c r="I92" s="125">
        <v>24145531.6712</v>
      </c>
      <c r="J92" s="125">
        <v>14513152.527799999</v>
      </c>
      <c r="K92" s="125">
        <v>89127141.948400006</v>
      </c>
      <c r="M92" s="130">
        <v>39.299320000000002</v>
      </c>
      <c r="N92" s="130">
        <v>42.189889999999998</v>
      </c>
      <c r="O92" s="130">
        <v>35.932079999999999</v>
      </c>
      <c r="P92" s="130">
        <v>31.871469999999999</v>
      </c>
      <c r="Q92" s="130">
        <v>40.62847</v>
      </c>
      <c r="R92" s="130">
        <v>41.273850000000003</v>
      </c>
      <c r="S92" s="130">
        <v>41.827260000000003</v>
      </c>
      <c r="T92" s="130">
        <v>36.77675</v>
      </c>
      <c r="U92" s="130">
        <v>41.197290000000002</v>
      </c>
      <c r="V92" s="142"/>
      <c r="W92" s="128"/>
      <c r="X92" s="123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  <c r="AI92" s="128"/>
      <c r="AJ92" s="128"/>
      <c r="AK92" s="128"/>
      <c r="AL92" s="128"/>
      <c r="AR92" s="145"/>
      <c r="AS92" s="123">
        <v>84</v>
      </c>
      <c r="AT92" s="123" t="s">
        <v>250</v>
      </c>
      <c r="AU92" s="125">
        <v>134733998.79583332</v>
      </c>
      <c r="AV92" s="125">
        <v>70939244.540233329</v>
      </c>
      <c r="AW92" s="125">
        <v>63794754.255600005</v>
      </c>
      <c r="AX92" s="125">
        <v>16396443.139799999</v>
      </c>
      <c r="AY92" s="125">
        <v>29158636.096133333</v>
      </c>
      <c r="AZ92" s="125">
        <v>30176460.058466669</v>
      </c>
      <c r="BA92" s="125">
        <v>32619080.769466668</v>
      </c>
      <c r="BB92" s="125">
        <v>26383378.731966663</v>
      </c>
      <c r="BC92" s="125">
        <v>91954176.924066663</v>
      </c>
      <c r="BD92" s="123"/>
      <c r="BE92" s="130">
        <v>37.822876666666666</v>
      </c>
      <c r="BF92" s="130">
        <v>40.164189999999998</v>
      </c>
      <c r="BG92" s="130">
        <v>35.219133333333332</v>
      </c>
      <c r="BH92" s="130">
        <v>29.933563333333336</v>
      </c>
      <c r="BI92" s="130">
        <v>38.87168333333333</v>
      </c>
      <c r="BJ92" s="130">
        <v>39.668413333333326</v>
      </c>
      <c r="BK92" s="130">
        <v>39.85687333333334</v>
      </c>
      <c r="BL92" s="130">
        <v>36.94169333333334</v>
      </c>
      <c r="BM92" s="130">
        <v>39.482610000000001</v>
      </c>
      <c r="BN92" s="144"/>
      <c r="BO92" s="123">
        <v>200904</v>
      </c>
      <c r="BP92" s="125">
        <v>133108421.12</v>
      </c>
      <c r="BQ92" s="125">
        <v>70536509.108999997</v>
      </c>
      <c r="BR92" s="125">
        <v>62569416.75</v>
      </c>
      <c r="BS92" s="125">
        <v>16487762.968</v>
      </c>
      <c r="BT92" s="125">
        <v>28818644.366</v>
      </c>
      <c r="BU92" s="125">
        <v>29709847.679000001</v>
      </c>
      <c r="BV92" s="125">
        <v>32038343.627999999</v>
      </c>
      <c r="BW92" s="125">
        <v>26009273.443</v>
      </c>
      <c r="BX92" s="125">
        <v>90640592.243000001</v>
      </c>
      <c r="BY92" s="125"/>
      <c r="BZ92" s="130">
        <v>37.894471113999998</v>
      </c>
      <c r="CA92" s="130">
        <v>40.226400093000002</v>
      </c>
      <c r="CB92" s="130">
        <v>35.273697728000002</v>
      </c>
      <c r="CC92" s="130">
        <v>30.447370873000001</v>
      </c>
      <c r="CD92" s="130">
        <v>38.874520664999999</v>
      </c>
      <c r="CE92" s="130">
        <v>39.701021060000002</v>
      </c>
      <c r="CF92" s="130">
        <v>39.923732078</v>
      </c>
      <c r="CG92" s="130">
        <v>37.034851506000003</v>
      </c>
      <c r="CH92" s="143">
        <v>39.514169219999999</v>
      </c>
      <c r="CJ92" s="127" t="s">
        <v>250</v>
      </c>
      <c r="CK92" s="125">
        <f t="shared" si="36"/>
        <v>65572951849.105835</v>
      </c>
      <c r="CL92" s="125">
        <f t="shared" si="36"/>
        <v>36886587875.568245</v>
      </c>
      <c r="CM92" s="125">
        <f t="shared" si="36"/>
        <v>28691711014.937885</v>
      </c>
      <c r="CN92" s="125">
        <f t="shared" si="36"/>
        <v>6526117441.3865461</v>
      </c>
      <c r="CO92" s="125">
        <f t="shared" si="36"/>
        <v>14564042817.263584</v>
      </c>
      <c r="CP92" s="125">
        <f t="shared" si="36"/>
        <v>15333646749.113827</v>
      </c>
      <c r="CQ92" s="125">
        <f t="shared" si="34"/>
        <v>16628173213.953217</v>
      </c>
      <c r="CR92" s="125">
        <f t="shared" si="34"/>
        <v>12522244536.625908</v>
      </c>
      <c r="CS92" s="125">
        <f t="shared" si="34"/>
        <v>46560640101.181976</v>
      </c>
      <c r="CT92" s="125"/>
      <c r="CU92" s="127" t="s">
        <v>250</v>
      </c>
      <c r="CV92" s="125">
        <v>198435194.64769998</v>
      </c>
      <c r="CW92" s="125">
        <v>98068095.653766677</v>
      </c>
      <c r="CX92" s="125">
        <v>100367098.99393332</v>
      </c>
      <c r="CY92" s="125">
        <v>37619127.993933327</v>
      </c>
      <c r="CZ92" s="125">
        <v>40466695.993166663</v>
      </c>
      <c r="DA92" s="125">
        <v>40701514.331133336</v>
      </c>
      <c r="DB92" s="125">
        <v>44470640.327133335</v>
      </c>
      <c r="DC92" s="125">
        <v>73480919.330400005</v>
      </c>
      <c r="DD92" s="125">
        <v>125638850.65143333</v>
      </c>
      <c r="DF92" s="127" t="s">
        <v>250</v>
      </c>
      <c r="DG92" s="127">
        <f t="shared" si="37"/>
        <v>1321.8008421444281</v>
      </c>
      <c r="DH92" s="127">
        <f t="shared" si="37"/>
        <v>1504.5295875142845</v>
      </c>
      <c r="DI92" s="127">
        <f t="shared" si="37"/>
        <v>1143.4707709016141</v>
      </c>
      <c r="DJ92" s="127">
        <f t="shared" si="37"/>
        <v>693.91480232492199</v>
      </c>
      <c r="DK92" s="127">
        <f t="shared" si="37"/>
        <v>1439.6078019043528</v>
      </c>
      <c r="DL92" s="127">
        <f t="shared" si="37"/>
        <v>1506.9362406877169</v>
      </c>
      <c r="DM92" s="127">
        <f t="shared" si="35"/>
        <v>1495.6540397559957</v>
      </c>
      <c r="DN92" s="127">
        <f t="shared" si="35"/>
        <v>681.65965536281976</v>
      </c>
      <c r="DO92" s="127">
        <f t="shared" si="35"/>
        <v>1482.3644074986862</v>
      </c>
    </row>
    <row r="93" spans="1:119" s="127" customFormat="1" x14ac:dyDescent="0.25">
      <c r="A93" s="127">
        <v>1996</v>
      </c>
      <c r="B93" s="127" t="s">
        <v>633</v>
      </c>
      <c r="C93" s="125">
        <v>116996136.11210001</v>
      </c>
      <c r="D93" s="125">
        <v>63214052.151500002</v>
      </c>
      <c r="E93" s="125">
        <v>53782083.960600004</v>
      </c>
      <c r="F93" s="125">
        <v>16522380.4353</v>
      </c>
      <c r="G93" s="125">
        <v>30337410.175099999</v>
      </c>
      <c r="H93" s="125">
        <v>32784711.255600002</v>
      </c>
      <c r="I93" s="125">
        <v>23552116.6954</v>
      </c>
      <c r="J93" s="125">
        <v>13799517.5507</v>
      </c>
      <c r="K93" s="125">
        <v>86674238.126100004</v>
      </c>
      <c r="M93" s="130">
        <v>37.51249</v>
      </c>
      <c r="N93" s="130">
        <v>40.634540000000001</v>
      </c>
      <c r="O93" s="130">
        <v>33.842919999999999</v>
      </c>
      <c r="P93" s="130">
        <v>30.868919999999999</v>
      </c>
      <c r="Q93" s="130">
        <v>39.057519999999997</v>
      </c>
      <c r="R93" s="130">
        <v>39.12527</v>
      </c>
      <c r="S93" s="130">
        <v>39.554960000000001</v>
      </c>
      <c r="T93" s="130">
        <v>34.75271</v>
      </c>
      <c r="U93" s="130">
        <v>39.218319999999999</v>
      </c>
      <c r="V93" s="142"/>
      <c r="W93" s="127">
        <v>29</v>
      </c>
      <c r="X93" s="123" t="s">
        <v>150</v>
      </c>
      <c r="Y93" s="143">
        <f t="shared" ref="Y93:AG93" si="64">AVERAGE(C93:C95)</f>
        <v>119190920.65503334</v>
      </c>
      <c r="Z93" s="143">
        <f t="shared" si="64"/>
        <v>64261710.709166668</v>
      </c>
      <c r="AA93" s="143">
        <f t="shared" si="64"/>
        <v>54929209.945866667</v>
      </c>
      <c r="AB93" s="143">
        <f t="shared" si="64"/>
        <v>16959834.268100001</v>
      </c>
      <c r="AC93" s="143">
        <f t="shared" si="64"/>
        <v>30719781.852966666</v>
      </c>
      <c r="AD93" s="143">
        <f t="shared" si="64"/>
        <v>33323697.967233334</v>
      </c>
      <c r="AE93" s="143">
        <f t="shared" si="64"/>
        <v>23962249.647799999</v>
      </c>
      <c r="AF93" s="143">
        <f t="shared" si="64"/>
        <v>14225356.918933334</v>
      </c>
      <c r="AG93" s="143">
        <f t="shared" si="64"/>
        <v>88005729.467999995</v>
      </c>
      <c r="AH93" s="143"/>
      <c r="AI93" s="143">
        <f t="shared" ref="AI93:AQ93" si="65">IF(MIN(M93:M95)/AVERAGE(M93:M95)&lt;0.97,(3*AVERAGE(M93:M95)-MIN(M93:M95))/2,AVERAGE(M93:M95))</f>
        <v>38.635839999999995</v>
      </c>
      <c r="AJ93" s="143">
        <f t="shared" si="65"/>
        <v>41.661363333333334</v>
      </c>
      <c r="AK93" s="143">
        <f t="shared" si="65"/>
        <v>35.72269</v>
      </c>
      <c r="AL93" s="143">
        <f t="shared" si="65"/>
        <v>31.306123333333336</v>
      </c>
      <c r="AM93" s="143">
        <f t="shared" si="65"/>
        <v>40.098336666666661</v>
      </c>
      <c r="AN93" s="143">
        <f t="shared" si="65"/>
        <v>41.192774999999997</v>
      </c>
      <c r="AO93" s="143">
        <f t="shared" si="65"/>
        <v>41.573150000000012</v>
      </c>
      <c r="AP93" s="143">
        <f t="shared" si="65"/>
        <v>36.663890000000009</v>
      </c>
      <c r="AQ93" s="143">
        <f t="shared" si="65"/>
        <v>41.096409999999992</v>
      </c>
      <c r="AR93" s="143"/>
      <c r="AS93" s="123">
        <v>85</v>
      </c>
      <c r="AT93" s="123" t="s">
        <v>480</v>
      </c>
      <c r="AU93" s="125">
        <v>133155007.15473334</v>
      </c>
      <c r="AV93" s="125">
        <v>69722058.757100001</v>
      </c>
      <c r="AW93" s="125">
        <v>63432948.397633336</v>
      </c>
      <c r="AX93" s="125">
        <v>15969634.243900001</v>
      </c>
      <c r="AY93" s="125">
        <v>28936553.424966667</v>
      </c>
      <c r="AZ93" s="125">
        <v>29631867.946833331</v>
      </c>
      <c r="BA93" s="125">
        <v>32206802.778133333</v>
      </c>
      <c r="BB93" s="125">
        <v>26410148.760900002</v>
      </c>
      <c r="BC93" s="125">
        <v>90775224.149933338</v>
      </c>
      <c r="BD93" s="123"/>
      <c r="BE93" s="130">
        <v>37.749230000000004</v>
      </c>
      <c r="BF93" s="130">
        <v>40.037973333333333</v>
      </c>
      <c r="BG93" s="130">
        <v>35.233196666666664</v>
      </c>
      <c r="BH93" s="130">
        <v>29.521203333333332</v>
      </c>
      <c r="BI93" s="130">
        <v>38.644406666666669</v>
      </c>
      <c r="BJ93" s="130">
        <v>39.686419999999998</v>
      </c>
      <c r="BK93" s="130">
        <v>39.909883333333333</v>
      </c>
      <c r="BL93" s="130">
        <v>36.935409999999997</v>
      </c>
      <c r="BM93" s="130">
        <v>39.433516666666669</v>
      </c>
      <c r="BN93" s="144"/>
      <c r="BO93" s="123">
        <v>201001</v>
      </c>
      <c r="BP93" s="125">
        <v>133651211.94</v>
      </c>
      <c r="BQ93" s="125">
        <v>70653202.231000006</v>
      </c>
      <c r="BR93" s="125">
        <v>62918707.519000001</v>
      </c>
      <c r="BS93" s="125">
        <v>16610229.558</v>
      </c>
      <c r="BT93" s="125">
        <v>29045818.009</v>
      </c>
      <c r="BU93" s="125">
        <v>29608593.261</v>
      </c>
      <c r="BV93" s="125">
        <v>32098075.293000001</v>
      </c>
      <c r="BW93" s="125">
        <v>26238826.241999999</v>
      </c>
      <c r="BX93" s="125">
        <v>90713513.775000006</v>
      </c>
      <c r="BY93" s="125"/>
      <c r="BZ93" s="130">
        <v>37.982913721999999</v>
      </c>
      <c r="CA93" s="130">
        <v>40.340620983999997</v>
      </c>
      <c r="CB93" s="130">
        <v>35.355031105999998</v>
      </c>
      <c r="CC93" s="130">
        <v>30.310400831999999</v>
      </c>
      <c r="CD93" s="130">
        <v>38.935159882999997</v>
      </c>
      <c r="CE93" s="130">
        <v>39.865013441999999</v>
      </c>
      <c r="CF93" s="130">
        <v>40.068008403</v>
      </c>
      <c r="CG93" s="130">
        <v>37.097324002999997</v>
      </c>
      <c r="CH93" s="143">
        <v>39.636634225999998</v>
      </c>
      <c r="CJ93" s="127" t="s">
        <v>480</v>
      </c>
      <c r="CK93" s="125">
        <f t="shared" si="36"/>
        <v>65994011875.450829</v>
      </c>
      <c r="CL93" s="125">
        <f t="shared" si="36"/>
        <v>37052522682.586769</v>
      </c>
      <c r="CM93" s="125">
        <f t="shared" si="36"/>
        <v>28918407199.286293</v>
      </c>
      <c r="CN93" s="125">
        <f t="shared" si="36"/>
        <v>6545015305.5886841</v>
      </c>
      <c r="CO93" s="125">
        <f t="shared" si="36"/>
        <v>14701746385.468163</v>
      </c>
      <c r="CP93" s="125">
        <f t="shared" si="36"/>
        <v>15344510588.530182</v>
      </c>
      <c r="CQ93" s="125">
        <f t="shared" si="34"/>
        <v>16719377357.280659</v>
      </c>
      <c r="CR93" s="125">
        <f t="shared" si="34"/>
        <v>12654073101.252605</v>
      </c>
      <c r="CS93" s="125">
        <f t="shared" si="34"/>
        <v>46742518743.113541</v>
      </c>
      <c r="CT93" s="125"/>
      <c r="CU93" s="127" t="s">
        <v>480</v>
      </c>
      <c r="CV93" s="125">
        <v>198577495.02549669</v>
      </c>
      <c r="CW93" s="125">
        <v>98111349.999866664</v>
      </c>
      <c r="CX93" s="125">
        <v>100466145.02563334</v>
      </c>
      <c r="CY93" s="125">
        <v>37950298.324533336</v>
      </c>
      <c r="CZ93" s="125">
        <v>40656316.335466661</v>
      </c>
      <c r="DA93" s="125">
        <v>40237440.682700001</v>
      </c>
      <c r="DB93" s="125">
        <v>44306863.676333338</v>
      </c>
      <c r="DC93" s="125">
        <v>73845742.669033334</v>
      </c>
      <c r="DD93" s="125">
        <v>125200620.69450001</v>
      </c>
      <c r="DF93" s="127" t="s">
        <v>480</v>
      </c>
      <c r="DG93" s="127">
        <f t="shared" si="37"/>
        <v>1329.3351669478441</v>
      </c>
      <c r="DH93" s="127">
        <f t="shared" si="37"/>
        <v>1510.6314481509887</v>
      </c>
      <c r="DI93" s="127">
        <f t="shared" si="37"/>
        <v>1151.369237543968</v>
      </c>
      <c r="DJ93" s="127">
        <f t="shared" si="37"/>
        <v>689.85126278784435</v>
      </c>
      <c r="DK93" s="127">
        <f t="shared" si="37"/>
        <v>1446.4415579768647</v>
      </c>
      <c r="DL93" s="127">
        <f t="shared" si="37"/>
        <v>1525.3962804972853</v>
      </c>
      <c r="DM93" s="127">
        <f t="shared" si="35"/>
        <v>1509.4164623718443</v>
      </c>
      <c r="DN93" s="127">
        <f t="shared" si="35"/>
        <v>685.43277615699287</v>
      </c>
      <c r="DO93" s="127">
        <f t="shared" si="35"/>
        <v>1493.3638023143415</v>
      </c>
    </row>
    <row r="94" spans="1:119" s="127" customFormat="1" x14ac:dyDescent="0.25">
      <c r="A94" s="127">
        <v>1996</v>
      </c>
      <c r="B94" s="127" t="s">
        <v>632</v>
      </c>
      <c r="C94" s="125">
        <v>119981004.6803</v>
      </c>
      <c r="D94" s="125">
        <v>64447469.5788</v>
      </c>
      <c r="E94" s="125">
        <v>55533535.101499997</v>
      </c>
      <c r="F94" s="125">
        <v>17073028.157400001</v>
      </c>
      <c r="G94" s="125">
        <v>30877206.499200001</v>
      </c>
      <c r="H94" s="125">
        <v>33487841.811500002</v>
      </c>
      <c r="I94" s="125">
        <v>24141392.442400001</v>
      </c>
      <c r="J94" s="125">
        <v>14401535.7698</v>
      </c>
      <c r="K94" s="125">
        <v>88506440.753099993</v>
      </c>
      <c r="M94" s="130">
        <v>39.185290000000002</v>
      </c>
      <c r="N94" s="130">
        <v>42.21996</v>
      </c>
      <c r="O94" s="130">
        <v>35.663510000000002</v>
      </c>
      <c r="P94" s="130">
        <v>31.381900000000002</v>
      </c>
      <c r="Q94" s="130">
        <v>40.641680000000001</v>
      </c>
      <c r="R94" s="130">
        <v>41.119990000000001</v>
      </c>
      <c r="S94" s="130">
        <v>41.693809999999999</v>
      </c>
      <c r="T94" s="130">
        <v>36.609870000000001</v>
      </c>
      <c r="U94" s="130">
        <v>41.109639999999999</v>
      </c>
      <c r="V94" s="142"/>
      <c r="W94" s="128"/>
      <c r="X94" s="123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  <c r="AI94" s="128"/>
      <c r="AJ94" s="128"/>
      <c r="AK94" s="128"/>
      <c r="AL94" s="128"/>
      <c r="AR94" s="145"/>
      <c r="AS94" s="123">
        <v>86</v>
      </c>
      <c r="AT94" s="123" t="s">
        <v>481</v>
      </c>
      <c r="AU94" s="125">
        <v>135147082.9977667</v>
      </c>
      <c r="AV94" s="125">
        <v>71868771.728933334</v>
      </c>
      <c r="AW94" s="125">
        <v>63278311.268833332</v>
      </c>
      <c r="AX94" s="125">
        <v>16991751.8057</v>
      </c>
      <c r="AY94" s="125">
        <v>29253630.606633335</v>
      </c>
      <c r="AZ94" s="125">
        <v>29985201.230099995</v>
      </c>
      <c r="BA94" s="125">
        <v>32143424.420933332</v>
      </c>
      <c r="BB94" s="125">
        <v>26773074.934400003</v>
      </c>
      <c r="BC94" s="125">
        <v>91382256.257666662</v>
      </c>
      <c r="BD94" s="123"/>
      <c r="BE94" s="130">
        <v>38.378033333333342</v>
      </c>
      <c r="BF94" s="130">
        <v>40.663046666666666</v>
      </c>
      <c r="BG94" s="130">
        <v>35.781820000000003</v>
      </c>
      <c r="BH94" s="130">
        <v>30.867260000000002</v>
      </c>
      <c r="BI94" s="130">
        <v>39.348756666666667</v>
      </c>
      <c r="BJ94" s="130">
        <v>40.087606666666666</v>
      </c>
      <c r="BK94" s="130">
        <v>40.493256666666667</v>
      </c>
      <c r="BL94" s="130">
        <v>37.615353333333331</v>
      </c>
      <c r="BM94" s="130">
        <v>39.993876666666665</v>
      </c>
      <c r="BN94" s="144"/>
      <c r="BO94" s="123">
        <v>201002</v>
      </c>
      <c r="BP94" s="125">
        <v>134587759.77000001</v>
      </c>
      <c r="BQ94" s="125">
        <v>71392605.900999993</v>
      </c>
      <c r="BR94" s="125">
        <v>63221273.089000002</v>
      </c>
      <c r="BS94" s="125">
        <v>16841389.91</v>
      </c>
      <c r="BT94" s="125">
        <v>29194541.769000001</v>
      </c>
      <c r="BU94" s="125">
        <v>29875181.252999999</v>
      </c>
      <c r="BV94" s="125">
        <v>32087483.438999999</v>
      </c>
      <c r="BW94" s="125">
        <v>26648425.837000001</v>
      </c>
      <c r="BX94" s="125">
        <v>91098747.941</v>
      </c>
      <c r="BY94" s="125"/>
      <c r="BZ94" s="130">
        <v>38.255187978000002</v>
      </c>
      <c r="CA94" s="130">
        <v>40.475761253999998</v>
      </c>
      <c r="CB94" s="130">
        <v>35.695635433</v>
      </c>
      <c r="CC94" s="130">
        <v>30.818588374000001</v>
      </c>
      <c r="CD94" s="130">
        <v>39.208019411999999</v>
      </c>
      <c r="CE94" s="130">
        <v>39.985010301000003</v>
      </c>
      <c r="CF94" s="130">
        <v>40.319896196000002</v>
      </c>
      <c r="CG94" s="130">
        <v>37.473434589999997</v>
      </c>
      <c r="CH94" s="143">
        <v>39.847507866000001</v>
      </c>
      <c r="CJ94" s="127" t="s">
        <v>481</v>
      </c>
      <c r="CK94" s="125">
        <f t="shared" si="36"/>
        <v>66932840644.010345</v>
      </c>
      <c r="CL94" s="125">
        <f t="shared" si="36"/>
        <v>37565710932.747238</v>
      </c>
      <c r="CM94" s="125">
        <f t="shared" si="36"/>
        <v>29337405705.33601</v>
      </c>
      <c r="CN94" s="125">
        <f t="shared" ref="CN94:CS124" si="66">BS94*CC94*52/4</f>
        <v>6747362222.6702499</v>
      </c>
      <c r="CO94" s="125">
        <f t="shared" si="66"/>
        <v>14880582085.24416</v>
      </c>
      <c r="CP94" s="125">
        <f t="shared" si="66"/>
        <v>15529272591.890812</v>
      </c>
      <c r="CQ94" s="125">
        <f t="shared" si="34"/>
        <v>16818932018.867537</v>
      </c>
      <c r="CR94" s="125">
        <f t="shared" si="34"/>
        <v>12981904552.880711</v>
      </c>
      <c r="CS94" s="125">
        <f t="shared" si="34"/>
        <v>47190754977.102737</v>
      </c>
      <c r="CT94" s="125"/>
      <c r="CU94" s="127" t="s">
        <v>481</v>
      </c>
      <c r="CV94" s="125">
        <v>198934688.33223334</v>
      </c>
      <c r="CW94" s="125">
        <v>98302678.342600003</v>
      </c>
      <c r="CX94" s="125">
        <v>100632009.98963332</v>
      </c>
      <c r="CY94" s="125">
        <v>37947041.337633334</v>
      </c>
      <c r="CZ94" s="125">
        <v>40811833.657633334</v>
      </c>
      <c r="DA94" s="125">
        <v>40131737.337499999</v>
      </c>
      <c r="DB94" s="125">
        <v>44323077.331833333</v>
      </c>
      <c r="DC94" s="125">
        <v>74292509.998766661</v>
      </c>
      <c r="DD94" s="125">
        <v>125266648.32696666</v>
      </c>
      <c r="DF94" s="127" t="s">
        <v>481</v>
      </c>
      <c r="DG94" s="127">
        <f t="shared" si="37"/>
        <v>1345.8254305499165</v>
      </c>
      <c r="DH94" s="127">
        <f t="shared" si="37"/>
        <v>1528.5732419955004</v>
      </c>
      <c r="DI94" s="127">
        <f t="shared" si="37"/>
        <v>1166.1261941745265</v>
      </c>
      <c r="DJ94" s="127">
        <f t="shared" ref="DJ94:DO124" si="67">CN94/CY94*4</f>
        <v>711.2398737636147</v>
      </c>
      <c r="DK94" s="127">
        <f t="shared" si="67"/>
        <v>1458.4575846384139</v>
      </c>
      <c r="DL94" s="127">
        <f t="shared" si="67"/>
        <v>1547.8295854767205</v>
      </c>
      <c r="DM94" s="127">
        <f t="shared" si="35"/>
        <v>1517.8487624358149</v>
      </c>
      <c r="DN94" s="127">
        <f t="shared" si="35"/>
        <v>698.96168822920242</v>
      </c>
      <c r="DO94" s="127">
        <f t="shared" si="35"/>
        <v>1506.8896823654791</v>
      </c>
    </row>
    <row r="95" spans="1:119" s="127" customFormat="1" x14ac:dyDescent="0.25">
      <c r="A95" s="127">
        <v>1996</v>
      </c>
      <c r="B95" s="127" t="s">
        <v>622</v>
      </c>
      <c r="C95" s="125">
        <v>120595621.1727</v>
      </c>
      <c r="D95" s="125">
        <v>65123610.397200003</v>
      </c>
      <c r="E95" s="125">
        <v>55472010.7755</v>
      </c>
      <c r="F95" s="125">
        <v>17284094.211599998</v>
      </c>
      <c r="G95" s="125">
        <v>30944728.884599999</v>
      </c>
      <c r="H95" s="125">
        <v>33698540.834600002</v>
      </c>
      <c r="I95" s="125">
        <v>24193239.805599999</v>
      </c>
      <c r="J95" s="125">
        <v>14475017.4363</v>
      </c>
      <c r="K95" s="125">
        <v>88836509.524800003</v>
      </c>
      <c r="M95" s="130">
        <v>39.209739999999996</v>
      </c>
      <c r="N95" s="130">
        <v>42.12959</v>
      </c>
      <c r="O95" s="130">
        <v>35.781869999999998</v>
      </c>
      <c r="P95" s="130">
        <v>31.667549999999999</v>
      </c>
      <c r="Q95" s="130">
        <v>40.59581</v>
      </c>
      <c r="R95" s="130">
        <v>41.265560000000001</v>
      </c>
      <c r="S95" s="130">
        <v>41.452489999999997</v>
      </c>
      <c r="T95" s="130">
        <v>36.717910000000003</v>
      </c>
      <c r="U95" s="130">
        <v>41.083179999999999</v>
      </c>
      <c r="V95" s="142"/>
      <c r="W95" s="128"/>
      <c r="X95" s="123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  <c r="AI95" s="128"/>
      <c r="AJ95" s="128"/>
      <c r="AK95" s="128"/>
      <c r="AL95" s="128"/>
      <c r="AR95" s="145"/>
      <c r="AS95" s="123">
        <v>87</v>
      </c>
      <c r="AT95" s="123" t="s">
        <v>482</v>
      </c>
      <c r="AU95" s="125">
        <v>132831580.4545</v>
      </c>
      <c r="AV95" s="125">
        <v>71622986.561633334</v>
      </c>
      <c r="AW95" s="125">
        <v>61208593.892866671</v>
      </c>
      <c r="AX95" s="125">
        <v>17433091.5891</v>
      </c>
      <c r="AY95" s="125">
        <v>29032478.042833332</v>
      </c>
      <c r="AZ95" s="125">
        <v>28984888.281033333</v>
      </c>
      <c r="BA95" s="125">
        <v>31250341.920866668</v>
      </c>
      <c r="BB95" s="125">
        <v>26130780.620666664</v>
      </c>
      <c r="BC95" s="125">
        <v>89267708.244733334</v>
      </c>
      <c r="BD95" s="123"/>
      <c r="BE95" s="130">
        <v>38.368739999999995</v>
      </c>
      <c r="BF95" s="130">
        <v>40.718499999999999</v>
      </c>
      <c r="BG95" s="130">
        <v>35.618463333333331</v>
      </c>
      <c r="BH95" s="130">
        <v>32.174490000000006</v>
      </c>
      <c r="BI95" s="130">
        <v>39.343423333333334</v>
      </c>
      <c r="BJ95" s="130">
        <v>40.108826666666666</v>
      </c>
      <c r="BK95" s="130">
        <v>40.300270000000005</v>
      </c>
      <c r="BL95" s="130">
        <v>37.488243333333337</v>
      </c>
      <c r="BM95" s="130">
        <v>39.927370000000003</v>
      </c>
      <c r="BN95" s="144"/>
      <c r="BO95" s="123">
        <v>201003</v>
      </c>
      <c r="BP95" s="125">
        <v>134513604.56</v>
      </c>
      <c r="BQ95" s="125">
        <v>71557010.078999996</v>
      </c>
      <c r="BR95" s="125">
        <v>62968090.656999998</v>
      </c>
      <c r="BS95" s="125">
        <v>16841503.386</v>
      </c>
      <c r="BT95" s="125">
        <v>29328302.306000002</v>
      </c>
      <c r="BU95" s="125">
        <v>29574850.052999999</v>
      </c>
      <c r="BV95" s="125">
        <v>31961697.778999999</v>
      </c>
      <c r="BW95" s="125">
        <v>26801120.914999999</v>
      </c>
      <c r="BX95" s="125">
        <v>90905141.406000003</v>
      </c>
      <c r="BY95" s="125"/>
      <c r="BZ95" s="130">
        <v>38.189582223999999</v>
      </c>
      <c r="CA95" s="130">
        <v>40.540389015999999</v>
      </c>
      <c r="CB95" s="130">
        <v>35.526211918000001</v>
      </c>
      <c r="CC95" s="130">
        <v>30.923197944000002</v>
      </c>
      <c r="CD95" s="130">
        <v>39.190681730999998</v>
      </c>
      <c r="CE95" s="130">
        <v>40.012757649000001</v>
      </c>
      <c r="CF95" s="130">
        <v>40.250388579999999</v>
      </c>
      <c r="CG95" s="130">
        <v>37.377774213000002</v>
      </c>
      <c r="CH95" s="143">
        <v>39.835262792000002</v>
      </c>
      <c r="CJ95" s="127" t="s">
        <v>482</v>
      </c>
      <c r="CK95" s="125">
        <f t="shared" ref="CK95:CM124" si="68">BP95*BZ95*52/4</f>
        <v>66781238700.679634</v>
      </c>
      <c r="CL95" s="125">
        <f t="shared" si="68"/>
        <v>37712337330.51841</v>
      </c>
      <c r="CM95" s="125">
        <f t="shared" si="68"/>
        <v>29081230525.781433</v>
      </c>
      <c r="CN95" s="125">
        <f t="shared" si="66"/>
        <v>6770310857.4377155</v>
      </c>
      <c r="CO95" s="125">
        <f t="shared" si="66"/>
        <v>14942150098.00499</v>
      </c>
      <c r="CP95" s="125">
        <f t="shared" si="66"/>
        <v>15383826999.790649</v>
      </c>
      <c r="CQ95" s="125">
        <f t="shared" si="34"/>
        <v>16724119818.656548</v>
      </c>
      <c r="CR95" s="125">
        <f t="shared" si="34"/>
        <v>13022961200.810366</v>
      </c>
      <c r="CS95" s="125">
        <f t="shared" si="34"/>
        <v>47075992561.675095</v>
      </c>
      <c r="CT95" s="125"/>
      <c r="CU95" s="127" t="s">
        <v>482</v>
      </c>
      <c r="CV95" s="125">
        <v>199346808.66383329</v>
      </c>
      <c r="CW95" s="125">
        <v>98523798.663966671</v>
      </c>
      <c r="CX95" s="125">
        <v>100823009.99986666</v>
      </c>
      <c r="CY95" s="125">
        <v>37945946.002066672</v>
      </c>
      <c r="CZ95" s="125">
        <v>40989449.667300001</v>
      </c>
      <c r="DA95" s="125">
        <v>40045723.666833334</v>
      </c>
      <c r="DB95" s="125">
        <v>44333671.993533336</v>
      </c>
      <c r="DC95" s="125">
        <v>74788939.344033346</v>
      </c>
      <c r="DD95" s="125">
        <v>125368845.32766666</v>
      </c>
      <c r="DF95" s="127" t="s">
        <v>482</v>
      </c>
      <c r="DG95" s="127">
        <f t="shared" ref="DG95:DI124" si="69">CK95/CV95*4</f>
        <v>1340.0011597536147</v>
      </c>
      <c r="DH95" s="127">
        <f t="shared" si="69"/>
        <v>1531.0955461286342</v>
      </c>
      <c r="DI95" s="127">
        <f t="shared" si="69"/>
        <v>1153.7537126027041</v>
      </c>
      <c r="DJ95" s="127">
        <f t="shared" si="67"/>
        <v>713.67949103906699</v>
      </c>
      <c r="DK95" s="127">
        <f t="shared" si="67"/>
        <v>1458.1459589515136</v>
      </c>
      <c r="DL95" s="127">
        <f t="shared" si="67"/>
        <v>1536.6261953739486</v>
      </c>
      <c r="DM95" s="127">
        <f t="shared" si="35"/>
        <v>1508.9316148769258</v>
      </c>
      <c r="DN95" s="127">
        <f t="shared" si="35"/>
        <v>696.51803141124969</v>
      </c>
      <c r="DO95" s="127">
        <f t="shared" si="35"/>
        <v>1501.9997173503923</v>
      </c>
    </row>
    <row r="96" spans="1:119" s="127" customFormat="1" x14ac:dyDescent="0.25">
      <c r="A96" s="127">
        <v>1996</v>
      </c>
      <c r="B96" s="127" t="s">
        <v>631</v>
      </c>
      <c r="C96" s="125">
        <v>119757972.0099</v>
      </c>
      <c r="D96" s="125">
        <v>65194107.470899999</v>
      </c>
      <c r="E96" s="125">
        <v>54563864.538999997</v>
      </c>
      <c r="F96" s="125">
        <v>17510039.882800002</v>
      </c>
      <c r="G96" s="125">
        <v>30661727.305399999</v>
      </c>
      <c r="H96" s="125">
        <v>33198386.570599999</v>
      </c>
      <c r="I96" s="125">
        <v>24027465.265799999</v>
      </c>
      <c r="J96" s="125">
        <v>14360352.985300001</v>
      </c>
      <c r="K96" s="125">
        <v>87887579.141800001</v>
      </c>
      <c r="M96" s="130">
        <v>39.07443</v>
      </c>
      <c r="N96" s="130">
        <v>42.076079999999997</v>
      </c>
      <c r="O96" s="130">
        <v>35.48798</v>
      </c>
      <c r="P96" s="130">
        <v>31.290849999999999</v>
      </c>
      <c r="Q96" s="130">
        <v>40.711820000000003</v>
      </c>
      <c r="R96" s="130">
        <v>40.987430000000003</v>
      </c>
      <c r="S96" s="130">
        <v>41.52458</v>
      </c>
      <c r="T96" s="130">
        <v>36.547060000000002</v>
      </c>
      <c r="U96" s="130">
        <v>41.038130000000002</v>
      </c>
      <c r="V96" s="142"/>
      <c r="W96" s="127">
        <v>30</v>
      </c>
      <c r="X96" s="123" t="s">
        <v>151</v>
      </c>
      <c r="Y96" s="143">
        <f t="shared" ref="Y96:AG96" si="70">AVERAGE(C96:C98)</f>
        <v>120925365.21796668</v>
      </c>
      <c r="Z96" s="143">
        <f t="shared" si="70"/>
        <v>66093785.646600008</v>
      </c>
      <c r="AA96" s="143">
        <f t="shared" si="70"/>
        <v>54831579.571366668</v>
      </c>
      <c r="AB96" s="143">
        <f t="shared" si="70"/>
        <v>18196385.584766667</v>
      </c>
      <c r="AC96" s="143">
        <f t="shared" si="70"/>
        <v>30675540.982066665</v>
      </c>
      <c r="AD96" s="143">
        <f t="shared" si="70"/>
        <v>33449750.905166667</v>
      </c>
      <c r="AE96" s="143">
        <f t="shared" si="70"/>
        <v>24173166.225666661</v>
      </c>
      <c r="AF96" s="143">
        <f t="shared" si="70"/>
        <v>14430521.520300001</v>
      </c>
      <c r="AG96" s="143">
        <f t="shared" si="70"/>
        <v>88298458.112900004</v>
      </c>
      <c r="AH96" s="143"/>
      <c r="AI96" s="143">
        <f t="shared" ref="AI96:AQ96" si="71">IF(MIN(M96:M98)/AVERAGE(M96:M98)&lt;0.97,(3*AVERAGE(M96:M98)-MIN(M96:M98))/2,AVERAGE(M96:M98))</f>
        <v>39.489399999999996</v>
      </c>
      <c r="AJ96" s="143">
        <f t="shared" si="71"/>
        <v>42.558369999999996</v>
      </c>
      <c r="AK96" s="143">
        <f t="shared" si="71"/>
        <v>35.789803333333332</v>
      </c>
      <c r="AL96" s="143">
        <f t="shared" si="71"/>
        <v>33.040814999999995</v>
      </c>
      <c r="AM96" s="143">
        <f t="shared" si="71"/>
        <v>40.960116666666664</v>
      </c>
      <c r="AN96" s="143">
        <f t="shared" si="71"/>
        <v>41.494280000000003</v>
      </c>
      <c r="AO96" s="143">
        <f t="shared" si="71"/>
        <v>41.687626666666667</v>
      </c>
      <c r="AP96" s="143">
        <f t="shared" si="71"/>
        <v>36.853739999999995</v>
      </c>
      <c r="AQ96" s="143">
        <f t="shared" si="71"/>
        <v>41.361803333333334</v>
      </c>
      <c r="AR96" s="143"/>
      <c r="AS96" s="123">
        <v>88</v>
      </c>
      <c r="AT96" s="123" t="s">
        <v>483</v>
      </c>
      <c r="AU96" s="125">
        <v>136085631.40233335</v>
      </c>
      <c r="AV96" s="125">
        <v>71918149.553199992</v>
      </c>
      <c r="AW96" s="125">
        <v>64167481.849133335</v>
      </c>
      <c r="AX96" s="125">
        <v>16783120.113333333</v>
      </c>
      <c r="AY96" s="125">
        <v>29689538.804233331</v>
      </c>
      <c r="AZ96" s="125">
        <v>30043693.350866664</v>
      </c>
      <c r="BA96" s="125">
        <v>32474389.664900001</v>
      </c>
      <c r="BB96" s="125">
        <v>27094889.469000001</v>
      </c>
      <c r="BC96" s="125">
        <v>92207621.819999993</v>
      </c>
      <c r="BD96" s="123"/>
      <c r="BE96" s="130">
        <v>38.085276666666665</v>
      </c>
      <c r="BF96" s="130">
        <v>40.423056666666668</v>
      </c>
      <c r="BG96" s="130">
        <v>35.464346666666664</v>
      </c>
      <c r="BH96" s="130">
        <v>30.106856666666669</v>
      </c>
      <c r="BI96" s="130">
        <v>39.237426666666671</v>
      </c>
      <c r="BJ96" s="130">
        <v>39.986736666666665</v>
      </c>
      <c r="BK96" s="130">
        <v>40.163123333333338</v>
      </c>
      <c r="BL96" s="130">
        <v>37.167023333333333</v>
      </c>
      <c r="BM96" s="130">
        <v>39.807613333333336</v>
      </c>
      <c r="BN96" s="144"/>
      <c r="BO96" s="123">
        <v>201004</v>
      </c>
      <c r="BP96" s="125">
        <v>134546237.63999999</v>
      </c>
      <c r="BQ96" s="125">
        <v>71546137.402999997</v>
      </c>
      <c r="BR96" s="125">
        <v>63019146.648000002</v>
      </c>
      <c r="BS96" s="125">
        <v>16878438.805</v>
      </c>
      <c r="BT96" s="125">
        <v>29347255.732000001</v>
      </c>
      <c r="BU96" s="125">
        <v>29599233.636</v>
      </c>
      <c r="BV96" s="125">
        <v>31938557.634</v>
      </c>
      <c r="BW96" s="125">
        <v>26752192.208999999</v>
      </c>
      <c r="BX96" s="125">
        <v>90906864.295000002</v>
      </c>
      <c r="BY96" s="125"/>
      <c r="BZ96" s="130">
        <v>38.164098477000003</v>
      </c>
      <c r="CA96" s="130">
        <v>40.476379799</v>
      </c>
      <c r="CB96" s="130">
        <v>35.524018314999999</v>
      </c>
      <c r="CC96" s="130">
        <v>30.600892980000001</v>
      </c>
      <c r="CD96" s="130">
        <v>39.241385778999998</v>
      </c>
      <c r="CE96" s="130">
        <v>40.013614126999997</v>
      </c>
      <c r="CF96" s="130">
        <v>40.223106426000001</v>
      </c>
      <c r="CG96" s="130">
        <v>37.264555227000002</v>
      </c>
      <c r="CH96" s="143">
        <v>39.843057756999997</v>
      </c>
      <c r="CJ96" s="127" t="s">
        <v>483</v>
      </c>
      <c r="CK96" s="125">
        <f t="shared" si="68"/>
        <v>66752866219.036453</v>
      </c>
      <c r="CL96" s="125">
        <f t="shared" si="68"/>
        <v>37647072198.778473</v>
      </c>
      <c r="CM96" s="125">
        <f t="shared" si="68"/>
        <v>29103013156.349899</v>
      </c>
      <c r="CN96" s="125">
        <f t="shared" si="66"/>
        <v>6714438894.0366936</v>
      </c>
      <c r="CO96" s="125">
        <f t="shared" si="66"/>
        <v>14971150788.546953</v>
      </c>
      <c r="CP96" s="125">
        <f t="shared" si="66"/>
        <v>15396840071.155699</v>
      </c>
      <c r="CQ96" s="125">
        <f t="shared" si="34"/>
        <v>16700684036.469116</v>
      </c>
      <c r="CR96" s="125">
        <f t="shared" si="34"/>
        <v>12959811072.202795</v>
      </c>
      <c r="CS96" s="125">
        <f t="shared" si="34"/>
        <v>47086096779.974792</v>
      </c>
      <c r="CT96" s="125"/>
      <c r="CU96" s="127" t="s">
        <v>483</v>
      </c>
      <c r="CV96" s="125">
        <v>199746310.678</v>
      </c>
      <c r="CW96" s="125">
        <v>98738719.005766675</v>
      </c>
      <c r="CX96" s="125">
        <v>101007591.67223334</v>
      </c>
      <c r="CY96" s="125">
        <v>37947539.673</v>
      </c>
      <c r="CZ96" s="125">
        <v>41154853.333566666</v>
      </c>
      <c r="DA96" s="125">
        <v>39945111.335000001</v>
      </c>
      <c r="DB96" s="125">
        <v>44321528.662533335</v>
      </c>
      <c r="DC96" s="125">
        <v>75342512.011566654</v>
      </c>
      <c r="DD96" s="125">
        <v>125421493.3311</v>
      </c>
      <c r="DF96" s="127" t="s">
        <v>483</v>
      </c>
      <c r="DG96" s="127">
        <f t="shared" si="69"/>
        <v>1336.7529240957058</v>
      </c>
      <c r="DH96" s="127">
        <f t="shared" si="69"/>
        <v>1525.1189230672419</v>
      </c>
      <c r="DI96" s="127">
        <f t="shared" si="69"/>
        <v>1152.5079521067414</v>
      </c>
      <c r="DJ96" s="127">
        <f t="shared" si="67"/>
        <v>707.76012905143091</v>
      </c>
      <c r="DK96" s="127">
        <f t="shared" si="67"/>
        <v>1455.104278195661</v>
      </c>
      <c r="DL96" s="127">
        <f t="shared" si="67"/>
        <v>1541.7996902829959</v>
      </c>
      <c r="DM96" s="127">
        <f t="shared" si="35"/>
        <v>1507.2299661529353</v>
      </c>
      <c r="DN96" s="127">
        <f t="shared" si="35"/>
        <v>688.04772902783986</v>
      </c>
      <c r="DO96" s="127">
        <f t="shared" si="35"/>
        <v>1501.6914734278369</v>
      </c>
    </row>
    <row r="97" spans="1:119" s="127" customFormat="1" x14ac:dyDescent="0.25">
      <c r="A97" s="127">
        <v>1996</v>
      </c>
      <c r="B97" s="127" t="s">
        <v>630</v>
      </c>
      <c r="C97" s="125">
        <v>122136321.2991</v>
      </c>
      <c r="D97" s="125">
        <v>66417823.2971</v>
      </c>
      <c r="E97" s="125">
        <v>55718498.001999997</v>
      </c>
      <c r="F97" s="125">
        <v>17876667.038199998</v>
      </c>
      <c r="G97" s="125">
        <v>30971067.508200001</v>
      </c>
      <c r="H97" s="125">
        <v>34078754.304200001</v>
      </c>
      <c r="I97" s="125">
        <v>24595393.293699998</v>
      </c>
      <c r="J97" s="125">
        <v>14614439.1548</v>
      </c>
      <c r="K97" s="125">
        <v>89645215.106099993</v>
      </c>
      <c r="M97" s="130">
        <v>39.660789999999999</v>
      </c>
      <c r="N97" s="130">
        <v>42.806109999999997</v>
      </c>
      <c r="O97" s="130">
        <v>35.91151</v>
      </c>
      <c r="P97" s="130">
        <v>32.204889999999999</v>
      </c>
      <c r="Q97" s="130">
        <v>41.078449999999997</v>
      </c>
      <c r="R97" s="130">
        <v>41.811129999999999</v>
      </c>
      <c r="S97" s="130">
        <v>41.801949999999998</v>
      </c>
      <c r="T97" s="130">
        <v>37.158969999999997</v>
      </c>
      <c r="U97" s="130">
        <v>41.555480000000003</v>
      </c>
      <c r="V97" s="142"/>
      <c r="W97" s="128"/>
      <c r="X97" s="123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  <c r="AI97" s="128"/>
      <c r="AJ97" s="128"/>
      <c r="AK97" s="128"/>
      <c r="AL97" s="128"/>
      <c r="AR97" s="145"/>
      <c r="AS97" s="123">
        <v>89</v>
      </c>
      <c r="AT97" s="123" t="s">
        <v>484</v>
      </c>
      <c r="AU97" s="125">
        <v>134492235.80476668</v>
      </c>
      <c r="AV97" s="125">
        <v>70868369.495366663</v>
      </c>
      <c r="AW97" s="125">
        <v>63623866.3094</v>
      </c>
      <c r="AX97" s="125">
        <v>16287735.294466667</v>
      </c>
      <c r="AY97" s="125">
        <v>29357706.455266669</v>
      </c>
      <c r="AZ97" s="125">
        <v>29440861.289466664</v>
      </c>
      <c r="BA97" s="125">
        <v>31901619.7656</v>
      </c>
      <c r="BB97" s="125">
        <v>27504312.999966666</v>
      </c>
      <c r="BC97" s="125">
        <v>90700187.510333344</v>
      </c>
      <c r="BD97" s="123"/>
      <c r="BE97" s="130">
        <v>37.90025</v>
      </c>
      <c r="BF97" s="130">
        <v>40.167816666666674</v>
      </c>
      <c r="BG97" s="130">
        <v>35.374536666666664</v>
      </c>
      <c r="BH97" s="130">
        <v>29.81784</v>
      </c>
      <c r="BI97" s="130">
        <v>38.834763333333335</v>
      </c>
      <c r="BJ97" s="130">
        <v>39.804246666666664</v>
      </c>
      <c r="BK97" s="130">
        <v>40.106403333333333</v>
      </c>
      <c r="BL97" s="130">
        <v>37.092930000000003</v>
      </c>
      <c r="BM97" s="130">
        <v>39.596740000000004</v>
      </c>
      <c r="BN97" s="144"/>
      <c r="BO97" s="123">
        <v>201101</v>
      </c>
      <c r="BP97" s="125">
        <v>134884861.74000001</v>
      </c>
      <c r="BQ97" s="125">
        <v>71777432.909999996</v>
      </c>
      <c r="BR97" s="125">
        <v>63082985.149999999</v>
      </c>
      <c r="BS97" s="125">
        <v>16940994.217999998</v>
      </c>
      <c r="BT97" s="125">
        <v>29457786.77</v>
      </c>
      <c r="BU97" s="125">
        <v>29394278.550000001</v>
      </c>
      <c r="BV97" s="125">
        <v>31809498.896000002</v>
      </c>
      <c r="BW97" s="125">
        <v>27310152.359999999</v>
      </c>
      <c r="BX97" s="125">
        <v>90654916.782000005</v>
      </c>
      <c r="BY97" s="125"/>
      <c r="BZ97" s="130">
        <v>38.127711566000002</v>
      </c>
      <c r="CA97" s="130">
        <v>40.480905731</v>
      </c>
      <c r="CB97" s="130">
        <v>35.478357123000002</v>
      </c>
      <c r="CC97" s="130">
        <v>30.6137187</v>
      </c>
      <c r="CD97" s="130">
        <v>39.112322235999997</v>
      </c>
      <c r="CE97" s="130">
        <v>39.976744285999999</v>
      </c>
      <c r="CF97" s="130">
        <v>40.263295047</v>
      </c>
      <c r="CG97" s="130">
        <v>37.255050945999997</v>
      </c>
      <c r="CH97" s="143">
        <v>39.799599266000001</v>
      </c>
      <c r="CJ97" s="127" t="s">
        <v>484</v>
      </c>
      <c r="CK97" s="125">
        <f t="shared" si="68"/>
        <v>66857064339.55262</v>
      </c>
      <c r="CL97" s="125">
        <f t="shared" si="68"/>
        <v>37773001438.157532</v>
      </c>
      <c r="CM97" s="125">
        <f t="shared" si="68"/>
        <v>29095048781.975876</v>
      </c>
      <c r="CN97" s="125">
        <f t="shared" si="66"/>
        <v>6742148809.3463192</v>
      </c>
      <c r="CO97" s="125">
        <f t="shared" si="66"/>
        <v>14978111830.599028</v>
      </c>
      <c r="CP97" s="125">
        <f t="shared" si="66"/>
        <v>15276138241.842463</v>
      </c>
      <c r="CQ97" s="125">
        <f t="shared" si="34"/>
        <v>16649818111.509295</v>
      </c>
      <c r="CR97" s="125">
        <f t="shared" si="34"/>
        <v>13226734527.692686</v>
      </c>
      <c r="CS97" s="125">
        <f t="shared" si="34"/>
        <v>46904381672.410324</v>
      </c>
      <c r="CT97" s="125"/>
      <c r="CU97" s="127" t="s">
        <v>484</v>
      </c>
      <c r="CV97" s="125">
        <v>199490477.32195997</v>
      </c>
      <c r="CW97" s="125">
        <v>98625826.332900003</v>
      </c>
      <c r="CX97" s="125">
        <v>100864650.98906666</v>
      </c>
      <c r="CY97" s="125">
        <v>38194985.325433329</v>
      </c>
      <c r="CZ97" s="125">
        <v>41120997.667433329</v>
      </c>
      <c r="DA97" s="125">
        <v>39586906.333099999</v>
      </c>
      <c r="DB97" s="125">
        <v>43974957.994333334</v>
      </c>
      <c r="DC97" s="125">
        <v>75973716.337366655</v>
      </c>
      <c r="DD97" s="125">
        <v>124682861.99486667</v>
      </c>
      <c r="DF97" s="127" t="s">
        <v>484</v>
      </c>
      <c r="DG97" s="127">
        <f t="shared" si="69"/>
        <v>1340.5565064973248</v>
      </c>
      <c r="DH97" s="127">
        <f t="shared" si="69"/>
        <v>1531.9720135234825</v>
      </c>
      <c r="DI97" s="127">
        <f t="shared" si="69"/>
        <v>1153.8253886440223</v>
      </c>
      <c r="DJ97" s="127">
        <f t="shared" si="67"/>
        <v>706.07685819497863</v>
      </c>
      <c r="DK97" s="127">
        <f t="shared" si="67"/>
        <v>1456.9794197830245</v>
      </c>
      <c r="DL97" s="127">
        <f t="shared" si="67"/>
        <v>1543.5546403452647</v>
      </c>
      <c r="DM97" s="127">
        <f t="shared" si="35"/>
        <v>1514.4817751643843</v>
      </c>
      <c r="DN97" s="127">
        <f t="shared" si="35"/>
        <v>696.38475858984896</v>
      </c>
      <c r="DO97" s="127">
        <f t="shared" si="35"/>
        <v>1504.7579409699924</v>
      </c>
    </row>
    <row r="98" spans="1:119" s="127" customFormat="1" x14ac:dyDescent="0.25">
      <c r="A98" s="127">
        <v>1996</v>
      </c>
      <c r="B98" s="127" t="s">
        <v>629</v>
      </c>
      <c r="C98" s="125">
        <v>120881802.3449</v>
      </c>
      <c r="D98" s="125">
        <v>66669426.171800002</v>
      </c>
      <c r="E98" s="125">
        <v>54212376.173100002</v>
      </c>
      <c r="F98" s="125">
        <v>19202449.833299998</v>
      </c>
      <c r="G98" s="125">
        <v>30393828.132599998</v>
      </c>
      <c r="H98" s="125">
        <v>33072111.840700001</v>
      </c>
      <c r="I98" s="125">
        <v>23896640.1175</v>
      </c>
      <c r="J98" s="125">
        <v>14316772.4208</v>
      </c>
      <c r="K98" s="125">
        <v>87362580.090800002</v>
      </c>
      <c r="M98" s="130">
        <v>39.732979999999998</v>
      </c>
      <c r="N98" s="130">
        <v>42.792920000000002</v>
      </c>
      <c r="O98" s="130">
        <v>35.969920000000002</v>
      </c>
      <c r="P98" s="130">
        <v>33.876739999999998</v>
      </c>
      <c r="Q98" s="130">
        <v>41.09008</v>
      </c>
      <c r="R98" s="130">
        <v>41.684280000000001</v>
      </c>
      <c r="S98" s="130">
        <v>41.736350000000002</v>
      </c>
      <c r="T98" s="130">
        <v>36.85519</v>
      </c>
      <c r="U98" s="130">
        <v>41.491799999999998</v>
      </c>
      <c r="V98" s="142"/>
      <c r="W98" s="128"/>
      <c r="X98" s="123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  <c r="AI98" s="128"/>
      <c r="AJ98" s="128"/>
      <c r="AK98" s="128"/>
      <c r="AL98" s="128"/>
      <c r="AR98" s="145"/>
      <c r="AS98" s="123">
        <v>90</v>
      </c>
      <c r="AT98" s="123" t="s">
        <v>485</v>
      </c>
      <c r="AU98" s="125">
        <v>135433532.6435</v>
      </c>
      <c r="AV98" s="125">
        <v>72419725.240766659</v>
      </c>
      <c r="AW98" s="125">
        <v>63013807.402733326</v>
      </c>
      <c r="AX98" s="125">
        <v>17011628.924600001</v>
      </c>
      <c r="AY98" s="125">
        <v>29552301.694499999</v>
      </c>
      <c r="AZ98" s="125">
        <v>29325555.056966666</v>
      </c>
      <c r="BA98" s="125">
        <v>31777555.3959</v>
      </c>
      <c r="BB98" s="125">
        <v>27766491.571533334</v>
      </c>
      <c r="BC98" s="125">
        <v>90655412.147366688</v>
      </c>
      <c r="BD98" s="123"/>
      <c r="BE98" s="130">
        <v>38.433376666666668</v>
      </c>
      <c r="BF98" s="130">
        <v>40.792646666666663</v>
      </c>
      <c r="BG98" s="130">
        <v>35.71982666666667</v>
      </c>
      <c r="BH98" s="130">
        <v>30.785269999999997</v>
      </c>
      <c r="BI98" s="130">
        <v>39.504393333333333</v>
      </c>
      <c r="BJ98" s="130">
        <v>40.303983333333335</v>
      </c>
      <c r="BK98" s="130">
        <v>40.533539999999995</v>
      </c>
      <c r="BL98" s="130">
        <v>37.586109999999998</v>
      </c>
      <c r="BM98" s="130">
        <v>40.123846666666672</v>
      </c>
      <c r="BN98" s="144"/>
      <c r="BO98" s="123">
        <v>201102</v>
      </c>
      <c r="BP98" s="125">
        <v>134882309.03999999</v>
      </c>
      <c r="BQ98" s="125">
        <v>71936793.443000004</v>
      </c>
      <c r="BR98" s="125">
        <v>62937065.413000003</v>
      </c>
      <c r="BS98" s="125">
        <v>16853590.366999999</v>
      </c>
      <c r="BT98" s="125">
        <v>29496866.129999999</v>
      </c>
      <c r="BU98" s="125">
        <v>29233447.864</v>
      </c>
      <c r="BV98" s="125">
        <v>31691145.903000001</v>
      </c>
      <c r="BW98" s="125">
        <v>27606576.181000002</v>
      </c>
      <c r="BX98" s="125">
        <v>90399059.484999999</v>
      </c>
      <c r="BY98" s="125"/>
      <c r="BZ98" s="130">
        <v>38.302018123000003</v>
      </c>
      <c r="CA98" s="130">
        <v>40.597611512</v>
      </c>
      <c r="CB98" s="130">
        <v>35.633669343999998</v>
      </c>
      <c r="CC98" s="130">
        <v>30.698899736000001</v>
      </c>
      <c r="CD98" s="130">
        <v>39.356737881000001</v>
      </c>
      <c r="CE98" s="130">
        <v>40.195023261999999</v>
      </c>
      <c r="CF98" s="130">
        <v>40.356814550999999</v>
      </c>
      <c r="CG98" s="130">
        <v>37.446430124999999</v>
      </c>
      <c r="CH98" s="143">
        <v>39.976972726</v>
      </c>
      <c r="CJ98" s="127" t="s">
        <v>485</v>
      </c>
      <c r="CK98" s="125">
        <f t="shared" si="68"/>
        <v>67161440389.188164</v>
      </c>
      <c r="CL98" s="125">
        <f t="shared" si="68"/>
        <v>37966005917.032745</v>
      </c>
      <c r="CM98" s="125">
        <f t="shared" si="68"/>
        <v>29154821519.311028</v>
      </c>
      <c r="CN98" s="125">
        <f t="shared" si="66"/>
        <v>6726026851.2859297</v>
      </c>
      <c r="CO98" s="125">
        <f t="shared" si="66"/>
        <v>15091705571.66164</v>
      </c>
      <c r="CP98" s="125">
        <f t="shared" si="66"/>
        <v>15275508519.985273</v>
      </c>
      <c r="CQ98" s="125">
        <f t="shared" si="34"/>
        <v>16626398075.508709</v>
      </c>
      <c r="CR98" s="125">
        <f t="shared" si="34"/>
        <v>13438980437.379976</v>
      </c>
      <c r="CS98" s="125">
        <f t="shared" si="34"/>
        <v>46980449561.342651</v>
      </c>
      <c r="CT98" s="125"/>
      <c r="CU98" s="127" t="s">
        <v>485</v>
      </c>
      <c r="CV98" s="125">
        <v>199807479.66499999</v>
      </c>
      <c r="CW98" s="125">
        <v>98795860.667766675</v>
      </c>
      <c r="CX98" s="125">
        <v>101011618.99723333</v>
      </c>
      <c r="CY98" s="125">
        <v>38192080.3332</v>
      </c>
      <c r="CZ98" s="125">
        <v>41284267.330600001</v>
      </c>
      <c r="DA98" s="125">
        <v>39522596.332099997</v>
      </c>
      <c r="DB98" s="125">
        <v>43906064.005866669</v>
      </c>
      <c r="DC98" s="125">
        <v>76411100.994266674</v>
      </c>
      <c r="DD98" s="125">
        <v>124712927.66856666</v>
      </c>
      <c r="DF98" s="127" t="s">
        <v>485</v>
      </c>
      <c r="DG98" s="127">
        <f t="shared" si="69"/>
        <v>1344.5230479217689</v>
      </c>
      <c r="DH98" s="127">
        <f t="shared" si="69"/>
        <v>1537.1496603367152</v>
      </c>
      <c r="DI98" s="127">
        <f t="shared" si="69"/>
        <v>1154.5135820507764</v>
      </c>
      <c r="DJ98" s="127">
        <f t="shared" si="67"/>
        <v>704.44205108555559</v>
      </c>
      <c r="DK98" s="127">
        <f t="shared" si="67"/>
        <v>1462.2234131766345</v>
      </c>
      <c r="DL98" s="127">
        <f t="shared" si="67"/>
        <v>1546.0025340064619</v>
      </c>
      <c r="DM98" s="127">
        <f t="shared" si="35"/>
        <v>1514.724533111154</v>
      </c>
      <c r="DN98" s="127">
        <f t="shared" si="35"/>
        <v>703.50932063592893</v>
      </c>
      <c r="DO98" s="127">
        <f t="shared" si="35"/>
        <v>1506.8349509425834</v>
      </c>
    </row>
    <row r="99" spans="1:119" s="127" customFormat="1" x14ac:dyDescent="0.25">
      <c r="A99" s="127">
        <v>1996</v>
      </c>
      <c r="B99" s="127" t="s">
        <v>628</v>
      </c>
      <c r="C99" s="125">
        <v>118160724.5231</v>
      </c>
      <c r="D99" s="125">
        <v>65640560.650200002</v>
      </c>
      <c r="E99" s="125">
        <v>52520163.872900002</v>
      </c>
      <c r="F99" s="125">
        <v>19836881.9274</v>
      </c>
      <c r="G99" s="125">
        <v>30138171.430399999</v>
      </c>
      <c r="H99" s="125">
        <v>31678229.669199999</v>
      </c>
      <c r="I99" s="125">
        <v>22779476.042100001</v>
      </c>
      <c r="J99" s="125">
        <v>13727965.454</v>
      </c>
      <c r="K99" s="125">
        <v>84595877.1417</v>
      </c>
      <c r="M99" s="130">
        <v>39.637619999999998</v>
      </c>
      <c r="N99" s="130">
        <v>42.657899999999998</v>
      </c>
      <c r="O99" s="130">
        <v>35.862819999999999</v>
      </c>
      <c r="P99" s="130">
        <v>34.482729999999997</v>
      </c>
      <c r="Q99" s="130">
        <v>41.198950000000004</v>
      </c>
      <c r="R99" s="130">
        <v>41.474130000000002</v>
      </c>
      <c r="S99" s="130">
        <v>41.318869999999997</v>
      </c>
      <c r="T99" s="130">
        <v>36.631</v>
      </c>
      <c r="U99" s="130">
        <v>41.334290000000003</v>
      </c>
      <c r="V99" s="142"/>
      <c r="W99" s="127">
        <v>31</v>
      </c>
      <c r="X99" s="123" t="s">
        <v>152</v>
      </c>
      <c r="Y99" s="143">
        <f t="shared" ref="Y99:AG99" si="72">AVERAGE(C99:C101)</f>
        <v>119972549.74866666</v>
      </c>
      <c r="Z99" s="143">
        <f t="shared" si="72"/>
        <v>65967392.648666672</v>
      </c>
      <c r="AA99" s="143">
        <f t="shared" si="72"/>
        <v>54005157.100000001</v>
      </c>
      <c r="AB99" s="143">
        <f t="shared" si="72"/>
        <v>18908392.986399997</v>
      </c>
      <c r="AC99" s="143">
        <f t="shared" si="72"/>
        <v>30537088.684933335</v>
      </c>
      <c r="AD99" s="143">
        <f t="shared" si="72"/>
        <v>32788271.821933333</v>
      </c>
      <c r="AE99" s="143">
        <f t="shared" si="72"/>
        <v>23619911.965433333</v>
      </c>
      <c r="AF99" s="143">
        <f t="shared" si="72"/>
        <v>14118884.289966665</v>
      </c>
      <c r="AG99" s="143">
        <f t="shared" si="72"/>
        <v>86945272.472299993</v>
      </c>
      <c r="AH99" s="143"/>
      <c r="AI99" s="143">
        <f t="shared" ref="AI99:AQ99" si="73">IF(MIN(M99:M101)/AVERAGE(M99:M101)&lt;0.97,(3*AVERAGE(M99:M101)-MIN(M99:M101))/2,AVERAGE(M99:M101))</f>
        <v>39.816893333333333</v>
      </c>
      <c r="AJ99" s="143">
        <f t="shared" si="73"/>
        <v>42.876403333333336</v>
      </c>
      <c r="AK99" s="143">
        <f t="shared" si="73"/>
        <v>36.077199999999998</v>
      </c>
      <c r="AL99" s="143">
        <f t="shared" si="73"/>
        <v>34.482429999999994</v>
      </c>
      <c r="AM99" s="143">
        <f t="shared" si="73"/>
        <v>41.373060000000002</v>
      </c>
      <c r="AN99" s="143">
        <f t="shared" si="73"/>
        <v>41.645000000000003</v>
      </c>
      <c r="AO99" s="143">
        <f t="shared" si="73"/>
        <v>41.815373333333334</v>
      </c>
      <c r="AP99" s="143">
        <f t="shared" si="73"/>
        <v>36.919723333333337</v>
      </c>
      <c r="AQ99" s="143">
        <f t="shared" si="73"/>
        <v>41.596620000000001</v>
      </c>
      <c r="AR99" s="143"/>
      <c r="AS99" s="123">
        <v>91</v>
      </c>
      <c r="AT99" s="123" t="s">
        <v>486</v>
      </c>
      <c r="AU99" s="125">
        <v>133273661.22953333</v>
      </c>
      <c r="AV99" s="125">
        <v>72165034.399900004</v>
      </c>
      <c r="AW99" s="125">
        <v>61108626.829633333</v>
      </c>
      <c r="AX99" s="125">
        <v>17427186.085533336</v>
      </c>
      <c r="AY99" s="125">
        <v>29268422.899800003</v>
      </c>
      <c r="AZ99" s="125">
        <v>28567622.038800001</v>
      </c>
      <c r="BA99" s="125">
        <v>30985443.304866668</v>
      </c>
      <c r="BB99" s="125">
        <v>27024986.900533333</v>
      </c>
      <c r="BC99" s="125">
        <v>88821488.24346666</v>
      </c>
      <c r="BD99" s="123"/>
      <c r="BE99" s="130">
        <v>38.461526666666664</v>
      </c>
      <c r="BF99" s="130">
        <v>40.834456666666668</v>
      </c>
      <c r="BG99" s="130">
        <v>35.657793333333331</v>
      </c>
      <c r="BH99" s="130">
        <v>32.128749999999997</v>
      </c>
      <c r="BI99" s="130">
        <v>39.397406666666669</v>
      </c>
      <c r="BJ99" s="130">
        <v>40.28199</v>
      </c>
      <c r="BK99" s="130">
        <v>40.465283333333332</v>
      </c>
      <c r="BL99" s="130">
        <v>37.607896666666669</v>
      </c>
      <c r="BM99" s="130">
        <v>40.054549999999999</v>
      </c>
      <c r="BN99" s="144"/>
      <c r="BO99" s="123">
        <v>201103</v>
      </c>
      <c r="BP99" s="125">
        <v>134945157.44</v>
      </c>
      <c r="BQ99" s="125">
        <v>72101660.437999994</v>
      </c>
      <c r="BR99" s="125">
        <v>62834816.952</v>
      </c>
      <c r="BS99" s="125">
        <v>16845149.213</v>
      </c>
      <c r="BT99" s="125">
        <v>29573967.796</v>
      </c>
      <c r="BU99" s="125">
        <v>29128114.563000001</v>
      </c>
      <c r="BV99" s="125">
        <v>31654853.791000001</v>
      </c>
      <c r="BW99" s="125">
        <v>27724005.239999998</v>
      </c>
      <c r="BX99" s="125">
        <v>90374275.069999993</v>
      </c>
      <c r="BY99" s="125"/>
      <c r="BZ99" s="130">
        <v>38.291726869999998</v>
      </c>
      <c r="CA99" s="130">
        <v>40.661892479000002</v>
      </c>
      <c r="CB99" s="130">
        <v>35.575504471999999</v>
      </c>
      <c r="CC99" s="130">
        <v>30.959160799999999</v>
      </c>
      <c r="CD99" s="130">
        <v>39.265880355</v>
      </c>
      <c r="CE99" s="130">
        <v>40.192860717000002</v>
      </c>
      <c r="CF99" s="130">
        <v>40.439564447999999</v>
      </c>
      <c r="CG99" s="130">
        <v>37.492465852000002</v>
      </c>
      <c r="CH99" s="143">
        <v>39.967843201999997</v>
      </c>
      <c r="CJ99" s="127" t="s">
        <v>486</v>
      </c>
      <c r="CK99" s="125">
        <f t="shared" si="68"/>
        <v>67174680444.581161</v>
      </c>
      <c r="CL99" s="125">
        <f t="shared" si="68"/>
        <v>38113269535.735214</v>
      </c>
      <c r="CM99" s="125">
        <f t="shared" si="68"/>
        <v>29059944049.151306</v>
      </c>
      <c r="CN99" s="125">
        <f t="shared" si="66"/>
        <v>6779651881.4083853</v>
      </c>
      <c r="CO99" s="125">
        <f t="shared" si="66"/>
        <v>15096222454.304667</v>
      </c>
      <c r="CP99" s="125">
        <f t="shared" si="66"/>
        <v>15219649270.53322</v>
      </c>
      <c r="CQ99" s="125">
        <f t="shared" si="34"/>
        <v>16641410499.651102</v>
      </c>
      <c r="CR99" s="125">
        <f t="shared" si="34"/>
        <v>13512737156.637796</v>
      </c>
      <c r="CS99" s="125">
        <f t="shared" si="34"/>
        <v>46956843121.3983</v>
      </c>
      <c r="CT99" s="125"/>
      <c r="CU99" s="127" t="s">
        <v>486</v>
      </c>
      <c r="CV99" s="125">
        <v>200098064.67477</v>
      </c>
      <c r="CW99" s="125">
        <v>98955737.339600012</v>
      </c>
      <c r="CX99" s="125">
        <v>101142327.33516665</v>
      </c>
      <c r="CY99" s="125">
        <v>38199353.341366671</v>
      </c>
      <c r="CZ99" s="125">
        <v>41456499.665533334</v>
      </c>
      <c r="DA99" s="125">
        <v>39465185.00856667</v>
      </c>
      <c r="DB99" s="125">
        <v>43842025.326333337</v>
      </c>
      <c r="DC99" s="125">
        <v>76908052.661333337</v>
      </c>
      <c r="DD99" s="125">
        <v>124763710.00043333</v>
      </c>
      <c r="DF99" s="127" t="s">
        <v>486</v>
      </c>
      <c r="DG99" s="127">
        <f t="shared" si="69"/>
        <v>1342.8351854129871</v>
      </c>
      <c r="DH99" s="127">
        <f t="shared" si="69"/>
        <v>1540.618889228693</v>
      </c>
      <c r="DI99" s="127">
        <f t="shared" si="69"/>
        <v>1149.2693440937785</v>
      </c>
      <c r="DJ99" s="127">
        <f t="shared" si="67"/>
        <v>709.92320951848103</v>
      </c>
      <c r="DK99" s="127">
        <f t="shared" si="67"/>
        <v>1456.5843789127782</v>
      </c>
      <c r="DL99" s="127">
        <f t="shared" si="67"/>
        <v>1542.5899325929429</v>
      </c>
      <c r="DM99" s="127">
        <f t="shared" si="35"/>
        <v>1518.3067274636678</v>
      </c>
      <c r="DN99" s="127">
        <f t="shared" si="35"/>
        <v>702.79959973198095</v>
      </c>
      <c r="DO99" s="127">
        <f t="shared" si="35"/>
        <v>1505.4647900815137</v>
      </c>
    </row>
    <row r="100" spans="1:119" s="127" customFormat="1" x14ac:dyDescent="0.25">
      <c r="A100" s="127">
        <v>1996</v>
      </c>
      <c r="B100" s="127" t="s">
        <v>627</v>
      </c>
      <c r="C100" s="125">
        <v>118430398.257</v>
      </c>
      <c r="D100" s="125">
        <v>65592293.348999999</v>
      </c>
      <c r="E100" s="125">
        <v>52838104.908</v>
      </c>
      <c r="F100" s="125">
        <v>18901967.385000002</v>
      </c>
      <c r="G100" s="125">
        <v>30126430.019200001</v>
      </c>
      <c r="H100" s="125">
        <v>32299143.730799999</v>
      </c>
      <c r="I100" s="125">
        <v>23186307.5744</v>
      </c>
      <c r="J100" s="125">
        <v>13916549.547599999</v>
      </c>
      <c r="K100" s="125">
        <v>85611881.324399993</v>
      </c>
      <c r="M100" s="130">
        <v>39.880980000000001</v>
      </c>
      <c r="N100" s="130">
        <v>42.939329999999998</v>
      </c>
      <c r="O100" s="130">
        <v>36.084409999999998</v>
      </c>
      <c r="P100" s="130">
        <v>34.482129999999998</v>
      </c>
      <c r="Q100" s="130">
        <v>41.417499999999997</v>
      </c>
      <c r="R100" s="130">
        <v>41.534849999999999</v>
      </c>
      <c r="S100" s="130">
        <v>41.701560000000001</v>
      </c>
      <c r="T100" s="130">
        <v>37.015900000000002</v>
      </c>
      <c r="U100" s="130">
        <v>41.538710000000002</v>
      </c>
      <c r="V100" s="142"/>
      <c r="W100" s="128"/>
      <c r="X100" s="123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  <c r="AI100" s="128"/>
      <c r="AJ100" s="128"/>
      <c r="AK100" s="128"/>
      <c r="AL100" s="128"/>
      <c r="AR100" s="145"/>
      <c r="AS100" s="123">
        <v>92</v>
      </c>
      <c r="AT100" s="123" t="s">
        <v>487</v>
      </c>
      <c r="AU100" s="125">
        <v>137507955.51523334</v>
      </c>
      <c r="AV100" s="125">
        <v>73307052.439566672</v>
      </c>
      <c r="AW100" s="125">
        <v>64200903.075666666</v>
      </c>
      <c r="AX100" s="125">
        <v>17015551.667666666</v>
      </c>
      <c r="AY100" s="125">
        <v>30068018.565333333</v>
      </c>
      <c r="AZ100" s="125">
        <v>29729920.812000003</v>
      </c>
      <c r="BA100" s="125">
        <v>32260247.297233332</v>
      </c>
      <c r="BB100" s="125">
        <v>28434217.172999997</v>
      </c>
      <c r="BC100" s="125">
        <v>92058186.674566671</v>
      </c>
      <c r="BD100" s="123"/>
      <c r="BE100" s="130">
        <v>38.286386666666665</v>
      </c>
      <c r="BF100" s="130">
        <v>40.70462666666667</v>
      </c>
      <c r="BG100" s="130">
        <v>35.52496</v>
      </c>
      <c r="BH100" s="130">
        <v>30.494960000000003</v>
      </c>
      <c r="BI100" s="130">
        <v>39.382446666666659</v>
      </c>
      <c r="BJ100" s="130">
        <v>40.127423333333333</v>
      </c>
      <c r="BK100" s="130">
        <v>40.51459333333333</v>
      </c>
      <c r="BL100" s="130">
        <v>37.336680000000001</v>
      </c>
      <c r="BM100" s="130">
        <v>40.019796666666672</v>
      </c>
      <c r="BN100" s="144"/>
      <c r="BO100" s="123">
        <v>201104</v>
      </c>
      <c r="BP100" s="125">
        <v>136034749.25999999</v>
      </c>
      <c r="BQ100" s="125">
        <v>72973902.75</v>
      </c>
      <c r="BR100" s="125">
        <v>63098609.365000002</v>
      </c>
      <c r="BS100" s="125">
        <v>17104749.028999999</v>
      </c>
      <c r="BT100" s="125">
        <v>29718364.445</v>
      </c>
      <c r="BU100" s="125">
        <v>29328945.916000001</v>
      </c>
      <c r="BV100" s="125">
        <v>31787564.521000002</v>
      </c>
      <c r="BW100" s="125">
        <v>28105018.574000001</v>
      </c>
      <c r="BX100" s="125">
        <v>90807122.851999998</v>
      </c>
      <c r="BY100" s="125"/>
      <c r="BZ100" s="130">
        <v>38.360093560999999</v>
      </c>
      <c r="CA100" s="130">
        <v>40.743047296999997</v>
      </c>
      <c r="CB100" s="130">
        <v>35.590811895999998</v>
      </c>
      <c r="CC100" s="130">
        <v>30.956705951</v>
      </c>
      <c r="CD100" s="130">
        <v>39.379902842</v>
      </c>
      <c r="CE100" s="130">
        <v>40.138404983000001</v>
      </c>
      <c r="CF100" s="130">
        <v>40.557829878</v>
      </c>
      <c r="CG100" s="130">
        <v>37.430125799999999</v>
      </c>
      <c r="CH100" s="143">
        <v>40.045608725999998</v>
      </c>
      <c r="CJ100" s="127" t="s">
        <v>487</v>
      </c>
      <c r="CK100" s="125">
        <f t="shared" si="68"/>
        <v>67837974219.09008</v>
      </c>
      <c r="CL100" s="125">
        <f t="shared" si="68"/>
        <v>38651329225.469063</v>
      </c>
      <c r="CM100" s="125">
        <f t="shared" si="68"/>
        <v>29194499578.515686</v>
      </c>
      <c r="CN100" s="125">
        <f t="shared" si="66"/>
        <v>6883586918.7332745</v>
      </c>
      <c r="CO100" s="125">
        <f t="shared" si="66"/>
        <v>15213981958.074215</v>
      </c>
      <c r="CP100" s="125">
        <f t="shared" si="66"/>
        <v>15303822415.711857</v>
      </c>
      <c r="CQ100" s="125">
        <f t="shared" si="34"/>
        <v>16760050243.022667</v>
      </c>
      <c r="CR100" s="125">
        <f t="shared" si="34"/>
        <v>13675666950.870035</v>
      </c>
      <c r="CS100" s="125">
        <f t="shared" si="34"/>
        <v>47273544646.445068</v>
      </c>
      <c r="CT100" s="125"/>
      <c r="CU100" s="127" t="s">
        <v>487</v>
      </c>
      <c r="CV100" s="125">
        <v>200247784.31479666</v>
      </c>
      <c r="CW100" s="125">
        <v>99047084.320733353</v>
      </c>
      <c r="CX100" s="125">
        <v>101200699.99406667</v>
      </c>
      <c r="CY100" s="125">
        <v>38204084.999733329</v>
      </c>
      <c r="CZ100" s="125">
        <v>41592619.992399998</v>
      </c>
      <c r="DA100" s="125">
        <v>39419318.993733339</v>
      </c>
      <c r="DB100" s="125">
        <v>43726757.997133337</v>
      </c>
      <c r="DC100" s="125">
        <v>77488650.994000003</v>
      </c>
      <c r="DD100" s="125">
        <v>124738696.98326667</v>
      </c>
      <c r="DF100" s="127" t="s">
        <v>487</v>
      </c>
      <c r="DG100" s="127">
        <f t="shared" si="69"/>
        <v>1355.0806457353128</v>
      </c>
      <c r="DH100" s="127">
        <f t="shared" si="69"/>
        <v>1560.9274918303979</v>
      </c>
      <c r="DI100" s="127">
        <f t="shared" si="69"/>
        <v>1153.9248080389698</v>
      </c>
      <c r="DJ100" s="127">
        <f t="shared" si="67"/>
        <v>720.71737027925917</v>
      </c>
      <c r="DK100" s="127">
        <f t="shared" si="67"/>
        <v>1463.1424479491011</v>
      </c>
      <c r="DL100" s="127">
        <f t="shared" si="67"/>
        <v>1552.9261089614229</v>
      </c>
      <c r="DM100" s="127">
        <f t="shared" si="35"/>
        <v>1533.1619365992267</v>
      </c>
      <c r="DN100" s="127">
        <f t="shared" si="35"/>
        <v>705.94425250370932</v>
      </c>
      <c r="DO100" s="127">
        <f t="shared" si="35"/>
        <v>1515.9223493503921</v>
      </c>
    </row>
    <row r="101" spans="1:119" s="127" customFormat="1" x14ac:dyDescent="0.25">
      <c r="A101" s="127">
        <v>1996</v>
      </c>
      <c r="B101" s="127" t="s">
        <v>626</v>
      </c>
      <c r="C101" s="125">
        <v>123326526.4659</v>
      </c>
      <c r="D101" s="125">
        <v>66669323.946800001</v>
      </c>
      <c r="E101" s="125">
        <v>56657202.519100003</v>
      </c>
      <c r="F101" s="125">
        <v>17986329.6468</v>
      </c>
      <c r="G101" s="125">
        <v>31346664.6052</v>
      </c>
      <c r="H101" s="125">
        <v>34387442.065800004</v>
      </c>
      <c r="I101" s="125">
        <v>24893952.279800002</v>
      </c>
      <c r="J101" s="125">
        <v>14712137.8683</v>
      </c>
      <c r="K101" s="125">
        <v>90628058.950800002</v>
      </c>
      <c r="M101" s="130">
        <v>39.932079999999999</v>
      </c>
      <c r="N101" s="130">
        <v>43.031979999999997</v>
      </c>
      <c r="O101" s="130">
        <v>36.284370000000003</v>
      </c>
      <c r="P101" s="130">
        <v>32.2378</v>
      </c>
      <c r="Q101" s="130">
        <v>41.50273</v>
      </c>
      <c r="R101" s="130">
        <v>41.926020000000001</v>
      </c>
      <c r="S101" s="130">
        <v>42.425690000000003</v>
      </c>
      <c r="T101" s="130">
        <v>37.112270000000002</v>
      </c>
      <c r="U101" s="130">
        <v>41.91686</v>
      </c>
      <c r="V101" s="142"/>
      <c r="W101" s="128"/>
      <c r="X101" s="123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  <c r="AI101" s="128"/>
      <c r="AJ101" s="128"/>
      <c r="AK101" s="128"/>
      <c r="AL101" s="128"/>
      <c r="AR101" s="145"/>
      <c r="AS101" s="123">
        <v>93</v>
      </c>
      <c r="AT101" s="123" t="s">
        <v>526</v>
      </c>
      <c r="AU101" s="125">
        <v>136664932.80533335</v>
      </c>
      <c r="AV101" s="125">
        <v>72251994.143299997</v>
      </c>
      <c r="AW101" s="125">
        <v>64412938.662033342</v>
      </c>
      <c r="AX101" s="125">
        <v>16611832.0734</v>
      </c>
      <c r="AY101" s="125">
        <v>29372489.717966665</v>
      </c>
      <c r="AZ101" s="125">
        <v>29776857.824633334</v>
      </c>
      <c r="BA101" s="125">
        <v>31805931.493433338</v>
      </c>
      <c r="BB101" s="125">
        <v>29097821.695900004</v>
      </c>
      <c r="BC101" s="125">
        <v>90955279.036033332</v>
      </c>
      <c r="BD101" s="123"/>
      <c r="BE101" s="130">
        <v>38.185540000000003</v>
      </c>
      <c r="BF101" s="130">
        <v>40.448773333333335</v>
      </c>
      <c r="BG101" s="130">
        <v>35.646766666666664</v>
      </c>
      <c r="BH101" s="130">
        <v>30.161793333333332</v>
      </c>
      <c r="BI101" s="130">
        <v>39.209873333333341</v>
      </c>
      <c r="BJ101" s="130">
        <v>40.044363333333337</v>
      </c>
      <c r="BK101" s="130">
        <v>40.392856666666667</v>
      </c>
      <c r="BL101" s="130">
        <v>37.416363333333337</v>
      </c>
      <c r="BM101" s="130">
        <v>39.89676</v>
      </c>
      <c r="BN101" s="144"/>
      <c r="BO101" s="123">
        <v>201201</v>
      </c>
      <c r="BP101" s="125">
        <v>137005949.30000001</v>
      </c>
      <c r="BQ101" s="125">
        <v>73125952.936000004</v>
      </c>
      <c r="BR101" s="125">
        <v>63873021.844999999</v>
      </c>
      <c r="BS101" s="125">
        <v>17278392.607999999</v>
      </c>
      <c r="BT101" s="125">
        <v>29465348.883000001</v>
      </c>
      <c r="BU101" s="125">
        <v>29688391.763</v>
      </c>
      <c r="BV101" s="125">
        <v>31719705.173999999</v>
      </c>
      <c r="BW101" s="125">
        <v>28889104.767999999</v>
      </c>
      <c r="BX101" s="125">
        <v>90914319.519999996</v>
      </c>
      <c r="BY101" s="125"/>
      <c r="BZ101" s="130">
        <v>38.412373115999998</v>
      </c>
      <c r="CA101" s="130">
        <v>40.766646555999998</v>
      </c>
      <c r="CB101" s="130">
        <v>35.746815634999997</v>
      </c>
      <c r="CC101" s="130">
        <v>30.947401702000001</v>
      </c>
      <c r="CD101" s="130">
        <v>39.479485320000002</v>
      </c>
      <c r="CE101" s="130">
        <v>40.221215931000003</v>
      </c>
      <c r="CF101" s="130">
        <v>40.536700187000001</v>
      </c>
      <c r="CG101" s="130">
        <v>37.590392811000001</v>
      </c>
      <c r="CH101" s="143">
        <v>40.092710420000003</v>
      </c>
      <c r="CJ101" s="127" t="s">
        <v>526</v>
      </c>
      <c r="CK101" s="125">
        <f t="shared" si="68"/>
        <v>68415407367.103928</v>
      </c>
      <c r="CL101" s="125">
        <f t="shared" si="68"/>
        <v>38754298406.363831</v>
      </c>
      <c r="CM101" s="125">
        <f t="shared" si="68"/>
        <v>29682342767.266052</v>
      </c>
      <c r="CN101" s="125">
        <f t="shared" si="66"/>
        <v>6951377638.4603643</v>
      </c>
      <c r="CO101" s="125">
        <f t="shared" si="66"/>
        <v>15122598512.776001</v>
      </c>
      <c r="CP101" s="125">
        <f t="shared" si="66"/>
        <v>15523341804.668682</v>
      </c>
      <c r="CQ101" s="125">
        <f t="shared" si="34"/>
        <v>16715558322.560118</v>
      </c>
      <c r="CR101" s="125">
        <f t="shared" si="34"/>
        <v>14117386350.434288</v>
      </c>
      <c r="CS101" s="125">
        <f t="shared" si="34"/>
        <v>47385019312.107277</v>
      </c>
      <c r="CT101" s="125"/>
      <c r="CU101" s="127" t="s">
        <v>526</v>
      </c>
      <c r="CV101" s="125">
        <v>201245393.00020334</v>
      </c>
      <c r="CW101" s="125">
        <v>98805653.337866664</v>
      </c>
      <c r="CX101" s="125">
        <v>102439739.66233332</v>
      </c>
      <c r="CY101" s="125">
        <v>38746660.998766668</v>
      </c>
      <c r="CZ101" s="125">
        <v>40809246.33076667</v>
      </c>
      <c r="DA101" s="125">
        <v>39664560.340566665</v>
      </c>
      <c r="DB101" s="125">
        <v>43901081.328533329</v>
      </c>
      <c r="DC101" s="125">
        <v>79314833.001733348</v>
      </c>
      <c r="DD101" s="125">
        <v>124374887.99986666</v>
      </c>
      <c r="DF101" s="127" t="s">
        <v>526</v>
      </c>
      <c r="DG101" s="127">
        <f t="shared" si="69"/>
        <v>1359.8404683387669</v>
      </c>
      <c r="DH101" s="127">
        <f t="shared" si="69"/>
        <v>1568.9101624111818</v>
      </c>
      <c r="DI101" s="127">
        <f t="shared" si="69"/>
        <v>1159.0167200778285</v>
      </c>
      <c r="DJ101" s="127">
        <f t="shared" si="67"/>
        <v>717.62339869044524</v>
      </c>
      <c r="DK101" s="127">
        <f t="shared" si="67"/>
        <v>1482.2717763719013</v>
      </c>
      <c r="DL101" s="127">
        <f t="shared" si="67"/>
        <v>1565.4621325820963</v>
      </c>
      <c r="DM101" s="127">
        <f t="shared" si="35"/>
        <v>1523.0201914590116</v>
      </c>
      <c r="DN101" s="127">
        <f t="shared" si="35"/>
        <v>711.96702135782175</v>
      </c>
      <c r="DO101" s="127">
        <f t="shared" si="35"/>
        <v>1523.9416919003158</v>
      </c>
    </row>
    <row r="102" spans="1:119" s="127" customFormat="1" x14ac:dyDescent="0.25">
      <c r="A102" s="127">
        <v>1996</v>
      </c>
      <c r="B102" s="127" t="s">
        <v>625</v>
      </c>
      <c r="C102" s="125">
        <v>124235959.47669999</v>
      </c>
      <c r="D102" s="125">
        <v>67089492.924900003</v>
      </c>
      <c r="E102" s="125">
        <v>57146466.551799998</v>
      </c>
      <c r="F102" s="125">
        <v>18112764.394699998</v>
      </c>
      <c r="G102" s="125">
        <v>31465866.711300001</v>
      </c>
      <c r="H102" s="125">
        <v>34686701.815800004</v>
      </c>
      <c r="I102" s="125">
        <v>25005441.349599998</v>
      </c>
      <c r="J102" s="125">
        <v>14965185.2053</v>
      </c>
      <c r="K102" s="125">
        <v>91158009.876699999</v>
      </c>
      <c r="M102" s="130">
        <v>39.880279999999999</v>
      </c>
      <c r="N102" s="130">
        <v>43.035200000000003</v>
      </c>
      <c r="O102" s="130">
        <v>36.176439999999999</v>
      </c>
      <c r="P102" s="130">
        <v>31.715409999999999</v>
      </c>
      <c r="Q102" s="130">
        <v>41.441000000000003</v>
      </c>
      <c r="R102" s="130">
        <v>41.956380000000003</v>
      </c>
      <c r="S102" s="130">
        <v>42.358939999999997</v>
      </c>
      <c r="T102" s="130">
        <v>37.527250000000002</v>
      </c>
      <c r="U102" s="130">
        <v>41.8889</v>
      </c>
      <c r="V102" s="142"/>
      <c r="W102" s="127">
        <v>32</v>
      </c>
      <c r="X102" s="123" t="s">
        <v>153</v>
      </c>
      <c r="Y102" s="143">
        <f t="shared" ref="Y102:AG102" si="74">AVERAGE(C102:C104)</f>
        <v>124134798.6208</v>
      </c>
      <c r="Z102" s="143">
        <f t="shared" si="74"/>
        <v>66791686.969000004</v>
      </c>
      <c r="AA102" s="143">
        <f t="shared" si="74"/>
        <v>57343111.651799999</v>
      </c>
      <c r="AB102" s="143">
        <f t="shared" si="74"/>
        <v>17977727.911800001</v>
      </c>
      <c r="AC102" s="143">
        <f t="shared" si="74"/>
        <v>31378735.256066665</v>
      </c>
      <c r="AD102" s="143">
        <f t="shared" si="74"/>
        <v>34620927.386566669</v>
      </c>
      <c r="AE102" s="143">
        <f t="shared" si="74"/>
        <v>25159570.085700002</v>
      </c>
      <c r="AF102" s="143">
        <f t="shared" si="74"/>
        <v>14997837.980666665</v>
      </c>
      <c r="AG102" s="143">
        <f t="shared" si="74"/>
        <v>91159232.728333339</v>
      </c>
      <c r="AH102" s="143"/>
      <c r="AI102" s="143">
        <f t="shared" ref="AI102:AQ102" si="75">IF(MIN(M102:M104)/AVERAGE(M102:M104)&lt;0.97,(3*AVERAGE(M102:M104)-MIN(M102:M104))/2,AVERAGE(M102:M104))</f>
        <v>39.466640000000005</v>
      </c>
      <c r="AJ102" s="143">
        <f t="shared" si="75"/>
        <v>42.51596</v>
      </c>
      <c r="AK102" s="143">
        <f t="shared" si="75"/>
        <v>35.914333333333332</v>
      </c>
      <c r="AL102" s="143">
        <f t="shared" si="75"/>
        <v>31.612306666666665</v>
      </c>
      <c r="AM102" s="143">
        <f t="shared" si="75"/>
        <v>41.083873333333337</v>
      </c>
      <c r="AN102" s="143">
        <f t="shared" si="75"/>
        <v>41.512976666666667</v>
      </c>
      <c r="AO102" s="143">
        <f t="shared" si="75"/>
        <v>41.72795</v>
      </c>
      <c r="AP102" s="143">
        <f t="shared" si="75"/>
        <v>36.983496666666667</v>
      </c>
      <c r="AQ102" s="143">
        <f t="shared" si="75"/>
        <v>41.424393333333335</v>
      </c>
      <c r="AR102" s="143"/>
      <c r="AS102" s="123">
        <v>94</v>
      </c>
      <c r="AT102" s="123" t="s">
        <v>527</v>
      </c>
      <c r="AU102" s="125">
        <v>137506041.9596</v>
      </c>
      <c r="AV102" s="125">
        <v>73608266.796033338</v>
      </c>
      <c r="AW102" s="125">
        <v>63897775.163566671</v>
      </c>
      <c r="AX102" s="125">
        <v>17503520.684766669</v>
      </c>
      <c r="AY102" s="125">
        <v>29657539.600033332</v>
      </c>
      <c r="AZ102" s="125">
        <v>29582464.844633337</v>
      </c>
      <c r="BA102" s="125">
        <v>31709568.130633336</v>
      </c>
      <c r="BB102" s="125">
        <v>29052948.699533332</v>
      </c>
      <c r="BC102" s="125">
        <v>90949572.575299993</v>
      </c>
      <c r="BD102" s="123"/>
      <c r="BE102" s="130">
        <v>38.46470333333334</v>
      </c>
      <c r="BF102" s="130">
        <v>40.93521333333333</v>
      </c>
      <c r="BG102" s="130">
        <v>35.618249999999996</v>
      </c>
      <c r="BH102" s="130">
        <v>30.793003333333331</v>
      </c>
      <c r="BI102" s="130">
        <v>39.513933333333334</v>
      </c>
      <c r="BJ102" s="130">
        <v>40.295146666666668</v>
      </c>
      <c r="BK102" s="130">
        <v>40.755249999999997</v>
      </c>
      <c r="BL102" s="130">
        <v>37.637329999999999</v>
      </c>
      <c r="BM102" s="130">
        <v>40.200746666666667</v>
      </c>
      <c r="BN102" s="144"/>
      <c r="BO102" s="123">
        <v>201202</v>
      </c>
      <c r="BP102" s="125">
        <v>136956538.44999999</v>
      </c>
      <c r="BQ102" s="125">
        <v>73113262.953999996</v>
      </c>
      <c r="BR102" s="125">
        <v>63796544.432999998</v>
      </c>
      <c r="BS102" s="125">
        <v>17344720.519000001</v>
      </c>
      <c r="BT102" s="125">
        <v>29601955.449000001</v>
      </c>
      <c r="BU102" s="125">
        <v>29515843.649999999</v>
      </c>
      <c r="BV102" s="125">
        <v>31586424.675000001</v>
      </c>
      <c r="BW102" s="125">
        <v>28859802.895</v>
      </c>
      <c r="BX102" s="125">
        <v>90705183.997999996</v>
      </c>
      <c r="BY102" s="125"/>
      <c r="BZ102" s="130">
        <v>38.331160161</v>
      </c>
      <c r="CA102" s="130">
        <v>40.746484013</v>
      </c>
      <c r="CB102" s="130">
        <v>35.530464019</v>
      </c>
      <c r="CC102" s="130">
        <v>30.680813361999999</v>
      </c>
      <c r="CD102" s="130">
        <v>39.374307985000002</v>
      </c>
      <c r="CE102" s="130">
        <v>40.193867714</v>
      </c>
      <c r="CF102" s="130">
        <v>40.590868890000003</v>
      </c>
      <c r="CG102" s="130">
        <v>37.50040035</v>
      </c>
      <c r="CH102" s="143">
        <v>40.061531449999997</v>
      </c>
      <c r="CJ102" s="127" t="s">
        <v>527</v>
      </c>
      <c r="CK102" s="125">
        <f t="shared" si="68"/>
        <v>68246139135.500359</v>
      </c>
      <c r="CL102" s="125">
        <f t="shared" si="68"/>
        <v>38728409201.214539</v>
      </c>
      <c r="CM102" s="125">
        <f t="shared" si="68"/>
        <v>29467370744.672138</v>
      </c>
      <c r="CN102" s="125">
        <f t="shared" si="66"/>
        <v>6917951729.7733803</v>
      </c>
      <c r="CO102" s="125">
        <f t="shared" si="66"/>
        <v>15152234640.493277</v>
      </c>
      <c r="CP102" s="125">
        <f t="shared" si="66"/>
        <v>15422626896.75769</v>
      </c>
      <c r="CQ102" s="125">
        <f t="shared" si="34"/>
        <v>16667565494.928217</v>
      </c>
      <c r="CR102" s="125">
        <f t="shared" si="34"/>
        <v>14069304113.599657</v>
      </c>
      <c r="CS102" s="125">
        <f t="shared" si="34"/>
        <v>47239251558.380875</v>
      </c>
      <c r="CT102" s="125"/>
      <c r="CU102" s="127" t="s">
        <v>527</v>
      </c>
      <c r="CV102" s="125">
        <v>201342523.66179669</v>
      </c>
      <c r="CW102" s="125">
        <v>98871451.668699995</v>
      </c>
      <c r="CX102" s="125">
        <v>102471071.9931</v>
      </c>
      <c r="CY102" s="125">
        <v>38784216.335733332</v>
      </c>
      <c r="CZ102" s="125">
        <v>40911421.332266666</v>
      </c>
      <c r="DA102" s="125">
        <v>39644756.995733328</v>
      </c>
      <c r="DB102" s="125">
        <v>43785836.33646667</v>
      </c>
      <c r="DC102" s="125">
        <v>79841933.323333338</v>
      </c>
      <c r="DD102" s="125">
        <v>124342014.66446666</v>
      </c>
      <c r="DF102" s="127" t="s">
        <v>527</v>
      </c>
      <c r="DG102" s="127">
        <f t="shared" si="69"/>
        <v>1355.8216693486211</v>
      </c>
      <c r="DH102" s="127">
        <f t="shared" si="69"/>
        <v>1566.8186740490592</v>
      </c>
      <c r="DI102" s="127">
        <f t="shared" si="69"/>
        <v>1150.2708099572278</v>
      </c>
      <c r="DJ102" s="127">
        <f t="shared" si="67"/>
        <v>713.4811408732387</v>
      </c>
      <c r="DK102" s="127">
        <f t="shared" si="67"/>
        <v>1481.467438389169</v>
      </c>
      <c r="DL102" s="127">
        <f t="shared" si="67"/>
        <v>1556.0823741124218</v>
      </c>
      <c r="DM102" s="127">
        <f t="shared" si="35"/>
        <v>1522.644479538857</v>
      </c>
      <c r="DN102" s="127">
        <f t="shared" si="35"/>
        <v>704.85788747743084</v>
      </c>
      <c r="DO102" s="127">
        <f t="shared" si="35"/>
        <v>1519.6553372841715</v>
      </c>
    </row>
    <row r="103" spans="1:119" s="127" customFormat="1" x14ac:dyDescent="0.25">
      <c r="A103" s="127">
        <v>1996</v>
      </c>
      <c r="B103" s="127" t="s">
        <v>624</v>
      </c>
      <c r="C103" s="125">
        <v>124477337.6064</v>
      </c>
      <c r="D103" s="125">
        <v>66858663.858099997</v>
      </c>
      <c r="E103" s="125">
        <v>57618673.748300001</v>
      </c>
      <c r="F103" s="125">
        <v>17957763.576299999</v>
      </c>
      <c r="G103" s="125">
        <v>31411526.3059</v>
      </c>
      <c r="H103" s="125">
        <v>34774435.526799999</v>
      </c>
      <c r="I103" s="125">
        <v>25269208.537999999</v>
      </c>
      <c r="J103" s="125">
        <v>15064403.659399999</v>
      </c>
      <c r="K103" s="125">
        <v>91455170.370700002</v>
      </c>
      <c r="M103" s="130">
        <v>39.193519999999999</v>
      </c>
      <c r="N103" s="130">
        <v>42.309190000000001</v>
      </c>
      <c r="O103" s="130">
        <v>35.578209999999999</v>
      </c>
      <c r="P103" s="130">
        <v>31.39781</v>
      </c>
      <c r="Q103" s="130">
        <v>40.889699999999998</v>
      </c>
      <c r="R103" s="130">
        <v>41.209809999999997</v>
      </c>
      <c r="S103" s="130">
        <v>41.313899999999997</v>
      </c>
      <c r="T103" s="130">
        <v>36.738619999999997</v>
      </c>
      <c r="U103" s="130">
        <v>41.128619999999998</v>
      </c>
      <c r="V103" s="142"/>
      <c r="W103" s="128"/>
      <c r="X103" s="123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  <c r="AI103" s="128"/>
      <c r="AJ103" s="128"/>
      <c r="AK103" s="128"/>
      <c r="AL103" s="128"/>
      <c r="AR103" s="145"/>
      <c r="AS103" s="123">
        <v>95</v>
      </c>
      <c r="AT103" s="123" t="s">
        <v>528</v>
      </c>
      <c r="AU103" s="125">
        <v>136314267.29873332</v>
      </c>
      <c r="AV103" s="125">
        <v>73635745.775399998</v>
      </c>
      <c r="AW103" s="125">
        <v>62678521.523333333</v>
      </c>
      <c r="AX103" s="125">
        <v>18019503.191400003</v>
      </c>
      <c r="AY103" s="125">
        <v>29374914.071633335</v>
      </c>
      <c r="AZ103" s="125">
        <v>29139767.8193</v>
      </c>
      <c r="BA103" s="125">
        <v>31261569.208166663</v>
      </c>
      <c r="BB103" s="125">
        <v>28518513.008233335</v>
      </c>
      <c r="BC103" s="125">
        <v>89776251.099099994</v>
      </c>
      <c r="BD103" s="123"/>
      <c r="BE103" s="130">
        <v>38.588633333333334</v>
      </c>
      <c r="BF103" s="130">
        <v>40.896326666666674</v>
      </c>
      <c r="BG103" s="130">
        <v>35.875013333333335</v>
      </c>
      <c r="BH103" s="130">
        <v>31.725979999999996</v>
      </c>
      <c r="BI103" s="130">
        <v>39.499526666666668</v>
      </c>
      <c r="BJ103" s="130">
        <v>40.475650000000002</v>
      </c>
      <c r="BK103" s="130">
        <v>40.670236666666675</v>
      </c>
      <c r="BL103" s="130">
        <v>37.763013333333333</v>
      </c>
      <c r="BM103" s="130">
        <v>40.224219999999995</v>
      </c>
      <c r="BN103" s="144"/>
      <c r="BO103" s="123">
        <v>201203</v>
      </c>
      <c r="BP103" s="125">
        <v>137975704.5</v>
      </c>
      <c r="BQ103" s="125">
        <v>73588683.651999995</v>
      </c>
      <c r="BR103" s="125">
        <v>64429323.082999997</v>
      </c>
      <c r="BS103" s="125">
        <v>17420771.458999999</v>
      </c>
      <c r="BT103" s="125">
        <v>29690491.748</v>
      </c>
      <c r="BU103" s="125">
        <v>29686808.960999999</v>
      </c>
      <c r="BV103" s="125">
        <v>31910795.201000001</v>
      </c>
      <c r="BW103" s="125">
        <v>29252260.168000001</v>
      </c>
      <c r="BX103" s="125">
        <v>91259411.193000004</v>
      </c>
      <c r="BY103" s="125"/>
      <c r="BZ103" s="130">
        <v>38.433829334000002</v>
      </c>
      <c r="CA103" s="130">
        <v>40.745803572</v>
      </c>
      <c r="CB103" s="130">
        <v>35.803567178000002</v>
      </c>
      <c r="CC103" s="130">
        <v>30.621130637</v>
      </c>
      <c r="CD103" s="130">
        <v>39.369130429000002</v>
      </c>
      <c r="CE103" s="130">
        <v>40.409048857000002</v>
      </c>
      <c r="CF103" s="130">
        <v>40.666936716999999</v>
      </c>
      <c r="CG103" s="130">
        <v>37.642815790999997</v>
      </c>
      <c r="CH103" s="143">
        <v>40.150391550000002</v>
      </c>
      <c r="CJ103" s="127" t="s">
        <v>528</v>
      </c>
      <c r="CK103" s="125">
        <f t="shared" si="68"/>
        <v>68938150826.888412</v>
      </c>
      <c r="CL103" s="125">
        <f t="shared" si="68"/>
        <v>38979590639.683716</v>
      </c>
      <c r="CM103" s="125">
        <f t="shared" si="68"/>
        <v>29988394764.058338</v>
      </c>
      <c r="CN103" s="125">
        <f t="shared" si="66"/>
        <v>6934768342.3636808</v>
      </c>
      <c r="CO103" s="125">
        <f t="shared" si="66"/>
        <v>15195554947.666082</v>
      </c>
      <c r="CP103" s="125">
        <f t="shared" si="66"/>
        <v>15595004278.275169</v>
      </c>
      <c r="CQ103" s="125">
        <f t="shared" si="34"/>
        <v>16870285757.366785</v>
      </c>
      <c r="CR103" s="125">
        <f t="shared" si="34"/>
        <v>14314786732.667597</v>
      </c>
      <c r="CS103" s="125">
        <f t="shared" si="34"/>
        <v>47633314196.278236</v>
      </c>
      <c r="CT103" s="125"/>
      <c r="CU103" s="127" t="s">
        <v>528</v>
      </c>
      <c r="CV103" s="125">
        <v>201501957.66577002</v>
      </c>
      <c r="CW103" s="125">
        <v>98967611.996133327</v>
      </c>
      <c r="CX103" s="125">
        <v>102534345.66963333</v>
      </c>
      <c r="CY103" s="125">
        <v>38799513.994599998</v>
      </c>
      <c r="CZ103" s="125">
        <v>41033737.003933333</v>
      </c>
      <c r="DA103" s="125">
        <v>39635582.671166666</v>
      </c>
      <c r="DB103" s="125">
        <v>43657445.000833333</v>
      </c>
      <c r="DC103" s="125">
        <v>80437618.002166674</v>
      </c>
      <c r="DD103" s="125">
        <v>124326764.67593335</v>
      </c>
      <c r="DF103" s="127" t="s">
        <v>528</v>
      </c>
      <c r="DG103" s="127">
        <f t="shared" si="69"/>
        <v>1368.4859765230801</v>
      </c>
      <c r="DH103" s="127">
        <f t="shared" si="69"/>
        <v>1575.4483655200916</v>
      </c>
      <c r="DI103" s="127">
        <f t="shared" si="69"/>
        <v>1169.8868147335231</v>
      </c>
      <c r="DJ103" s="127">
        <f t="shared" si="67"/>
        <v>714.93352657240416</v>
      </c>
      <c r="DK103" s="127">
        <f t="shared" si="67"/>
        <v>1481.2742935121407</v>
      </c>
      <c r="DL103" s="127">
        <f t="shared" si="67"/>
        <v>1573.8387809416436</v>
      </c>
      <c r="DM103" s="127">
        <f t="shared" si="35"/>
        <v>1545.6961127289758</v>
      </c>
      <c r="DN103" s="127">
        <f t="shared" si="35"/>
        <v>711.84538220821071</v>
      </c>
      <c r="DO103" s="127">
        <f t="shared" si="35"/>
        <v>1532.5200272182067</v>
      </c>
    </row>
    <row r="104" spans="1:119" s="127" customFormat="1" x14ac:dyDescent="0.25">
      <c r="A104" s="127">
        <v>1996</v>
      </c>
      <c r="B104" s="127" t="s">
        <v>623</v>
      </c>
      <c r="C104" s="125">
        <v>123691098.7793</v>
      </c>
      <c r="D104" s="125">
        <v>66426904.123999998</v>
      </c>
      <c r="E104" s="125">
        <v>57264194.655299999</v>
      </c>
      <c r="F104" s="125">
        <v>17862655.764400002</v>
      </c>
      <c r="G104" s="125">
        <v>31258812.750999998</v>
      </c>
      <c r="H104" s="125">
        <v>34401644.817100003</v>
      </c>
      <c r="I104" s="125">
        <v>25204060.3695</v>
      </c>
      <c r="J104" s="125">
        <v>14963925.077299999</v>
      </c>
      <c r="K104" s="125">
        <v>90864517.937600002</v>
      </c>
      <c r="M104" s="130">
        <v>39.326120000000003</v>
      </c>
      <c r="N104" s="130">
        <v>42.203490000000002</v>
      </c>
      <c r="O104" s="130">
        <v>35.988349999999997</v>
      </c>
      <c r="P104" s="130">
        <v>31.723700000000001</v>
      </c>
      <c r="Q104" s="130">
        <v>40.920920000000002</v>
      </c>
      <c r="R104" s="130">
        <v>41.37274</v>
      </c>
      <c r="S104" s="130">
        <v>41.511009999999999</v>
      </c>
      <c r="T104" s="130">
        <v>36.684620000000002</v>
      </c>
      <c r="U104" s="130">
        <v>41.255659999999999</v>
      </c>
      <c r="V104" s="142"/>
      <c r="W104" s="128"/>
      <c r="X104" s="123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  <c r="AI104" s="128"/>
      <c r="AJ104" s="128"/>
      <c r="AK104" s="128"/>
      <c r="AL104" s="128"/>
      <c r="AR104" s="145"/>
      <c r="AS104" s="123">
        <v>96</v>
      </c>
      <c r="AT104" s="123" t="s">
        <v>529</v>
      </c>
      <c r="AU104" s="125">
        <v>139996154.22363332</v>
      </c>
      <c r="AV104" s="125">
        <v>74438194.041600004</v>
      </c>
      <c r="AW104" s="125">
        <v>65557960.18203333</v>
      </c>
      <c r="AX104" s="125">
        <v>17499126.669833332</v>
      </c>
      <c r="AY104" s="125">
        <v>30337193.60406667</v>
      </c>
      <c r="AZ104" s="125">
        <v>29989184.411333334</v>
      </c>
      <c r="BA104" s="125">
        <v>31975685.955533337</v>
      </c>
      <c r="BB104" s="125">
        <v>30194963.582866669</v>
      </c>
      <c r="BC104" s="125">
        <v>92302063.970933318</v>
      </c>
      <c r="BD104" s="123"/>
      <c r="BE104" s="130">
        <v>38.487646666666663</v>
      </c>
      <c r="BF104" s="130">
        <v>40.790093333333338</v>
      </c>
      <c r="BG104" s="130">
        <v>35.873169999999995</v>
      </c>
      <c r="BH104" s="130">
        <v>30.677450000000004</v>
      </c>
      <c r="BI104" s="130">
        <v>39.52662999999999</v>
      </c>
      <c r="BJ104" s="130">
        <v>40.510786666666668</v>
      </c>
      <c r="BK104" s="130">
        <v>40.64391333333333</v>
      </c>
      <c r="BL104" s="130">
        <v>37.676546666666667</v>
      </c>
      <c r="BM104" s="130">
        <v>40.23343666666667</v>
      </c>
      <c r="BN104" s="144"/>
      <c r="BO104" s="123">
        <v>201204</v>
      </c>
      <c r="BP104" s="125">
        <v>138558122.44999999</v>
      </c>
      <c r="BQ104" s="125">
        <v>74137962.875</v>
      </c>
      <c r="BR104" s="125">
        <v>64459371.042000003</v>
      </c>
      <c r="BS104" s="125">
        <v>17583277.967</v>
      </c>
      <c r="BT104" s="125">
        <v>29988374.436000001</v>
      </c>
      <c r="BU104" s="125">
        <v>29608911.811999999</v>
      </c>
      <c r="BV104" s="125">
        <v>31568366.113000002</v>
      </c>
      <c r="BW104" s="125">
        <v>29874542.833000001</v>
      </c>
      <c r="BX104" s="125">
        <v>91147218.736000001</v>
      </c>
      <c r="BY104" s="125"/>
      <c r="BZ104" s="130">
        <v>38.556939593000003</v>
      </c>
      <c r="CA104" s="130">
        <v>40.816700173999998</v>
      </c>
      <c r="CB104" s="130">
        <v>35.948803413999997</v>
      </c>
      <c r="CC104" s="130">
        <v>31.134184821000002</v>
      </c>
      <c r="CD104" s="130">
        <v>39.537303928</v>
      </c>
      <c r="CE104" s="130">
        <v>40.502383141000003</v>
      </c>
      <c r="CF104" s="130">
        <v>40.657623258999998</v>
      </c>
      <c r="CG104" s="130">
        <v>37.763296576999998</v>
      </c>
      <c r="CH104" s="143">
        <v>40.246564845000002</v>
      </c>
      <c r="CJ104" s="127" t="s">
        <v>529</v>
      </c>
      <c r="CK104" s="125">
        <f t="shared" si="68"/>
        <v>69450903046.513901</v>
      </c>
      <c r="CL104" s="125">
        <f t="shared" si="68"/>
        <v>39338871028.340233</v>
      </c>
      <c r="CM104" s="125">
        <f t="shared" si="68"/>
        <v>30124084351.126247</v>
      </c>
      <c r="CN104" s="125">
        <f t="shared" si="66"/>
        <v>7116733337.7867365</v>
      </c>
      <c r="CO104" s="125">
        <f t="shared" si="66"/>
        <v>15413573166.97637</v>
      </c>
      <c r="CP104" s="125">
        <f t="shared" si="66"/>
        <v>15590009377.770161</v>
      </c>
      <c r="CQ104" s="125">
        <f t="shared" si="34"/>
        <v>16685431572.218971</v>
      </c>
      <c r="CR104" s="125">
        <f t="shared" si="34"/>
        <v>14666095874.363293</v>
      </c>
      <c r="CS104" s="125">
        <f t="shared" si="34"/>
        <v>47688711840.897705</v>
      </c>
      <c r="CT104" s="125"/>
      <c r="CU104" s="127" t="s">
        <v>529</v>
      </c>
      <c r="CV104" s="125">
        <v>201656129.66700998</v>
      </c>
      <c r="CW104" s="125">
        <v>99061480.327133343</v>
      </c>
      <c r="CX104" s="125">
        <v>102594649.33986665</v>
      </c>
      <c r="CY104" s="125">
        <v>38802943.661499999</v>
      </c>
      <c r="CZ104" s="125">
        <v>41145126.668033332</v>
      </c>
      <c r="DA104" s="125">
        <v>39623270.332933329</v>
      </c>
      <c r="DB104" s="125">
        <v>43510111.659466669</v>
      </c>
      <c r="DC104" s="125">
        <v>81087464.686900005</v>
      </c>
      <c r="DD104" s="125">
        <v>124278508.66043334</v>
      </c>
      <c r="DF104" s="127" t="s">
        <v>529</v>
      </c>
      <c r="DG104" s="127">
        <f t="shared" si="69"/>
        <v>1377.6105524031734</v>
      </c>
      <c r="DH104" s="127">
        <f t="shared" si="69"/>
        <v>1588.4628777373582</v>
      </c>
      <c r="DI104" s="127">
        <f t="shared" si="69"/>
        <v>1174.4894902397411</v>
      </c>
      <c r="DJ104" s="127">
        <f t="shared" si="67"/>
        <v>733.62819067233886</v>
      </c>
      <c r="DK104" s="127">
        <f t="shared" si="67"/>
        <v>1498.4591775678316</v>
      </c>
      <c r="DL104" s="127">
        <f t="shared" si="67"/>
        <v>1573.8235886917539</v>
      </c>
      <c r="DM104" s="127">
        <f t="shared" si="35"/>
        <v>1533.9359919650913</v>
      </c>
      <c r="DN104" s="127">
        <f t="shared" si="35"/>
        <v>723.47043681747562</v>
      </c>
      <c r="DO104" s="127">
        <f t="shared" si="35"/>
        <v>1534.8981044244026</v>
      </c>
    </row>
    <row r="105" spans="1:119" s="127" customFormat="1" x14ac:dyDescent="0.25">
      <c r="A105" s="127">
        <v>1997</v>
      </c>
      <c r="B105" s="127" t="s">
        <v>633</v>
      </c>
      <c r="C105" s="125">
        <v>121864861.9329</v>
      </c>
      <c r="D105" s="125">
        <v>65375153.1998</v>
      </c>
      <c r="E105" s="125">
        <v>56489708.733099997</v>
      </c>
      <c r="F105" s="125">
        <v>17171567.436500002</v>
      </c>
      <c r="G105" s="125">
        <v>30560025.472199999</v>
      </c>
      <c r="H105" s="125">
        <v>34090254.902900003</v>
      </c>
      <c r="I105" s="125">
        <v>25250877.081</v>
      </c>
      <c r="J105" s="125">
        <v>14792137.0403</v>
      </c>
      <c r="K105" s="125">
        <v>89901157.456100002</v>
      </c>
      <c r="M105" s="130">
        <v>38.779699999999998</v>
      </c>
      <c r="N105" s="130">
        <v>41.677779999999998</v>
      </c>
      <c r="O105" s="130">
        <v>35.42577</v>
      </c>
      <c r="P105" s="130">
        <v>31.175509999999999</v>
      </c>
      <c r="Q105" s="130">
        <v>40.192189999999997</v>
      </c>
      <c r="R105" s="130">
        <v>40.716380000000001</v>
      </c>
      <c r="S105" s="130">
        <v>41.126840000000001</v>
      </c>
      <c r="T105" s="130">
        <v>36.218940000000003</v>
      </c>
      <c r="U105" s="130">
        <v>40.653480000000002</v>
      </c>
      <c r="V105" s="142"/>
      <c r="W105" s="127">
        <v>33</v>
      </c>
      <c r="X105" s="123" t="s">
        <v>154</v>
      </c>
      <c r="Y105" s="143">
        <f t="shared" ref="Y105:AG105" si="76">AVERAGE(C105:C107)</f>
        <v>122859245.24683332</v>
      </c>
      <c r="Z105" s="143">
        <f t="shared" si="76"/>
        <v>66073702.047233336</v>
      </c>
      <c r="AA105" s="143">
        <f t="shared" si="76"/>
        <v>56785543.199600004</v>
      </c>
      <c r="AB105" s="143">
        <f t="shared" si="76"/>
        <v>17475139.888633337</v>
      </c>
      <c r="AC105" s="143">
        <f t="shared" si="76"/>
        <v>30668360.8116</v>
      </c>
      <c r="AD105" s="143">
        <f t="shared" si="76"/>
        <v>34304089.416733332</v>
      </c>
      <c r="AE105" s="143">
        <f t="shared" si="76"/>
        <v>25422354.710433334</v>
      </c>
      <c r="AF105" s="143">
        <f t="shared" si="76"/>
        <v>14989300.419433333</v>
      </c>
      <c r="AG105" s="143">
        <f t="shared" si="76"/>
        <v>90394804.938766658</v>
      </c>
      <c r="AH105" s="143"/>
      <c r="AI105" s="143">
        <f t="shared" ref="AI105:AQ105" si="77">IF(MIN(M105:M107)/AVERAGE(M105:M107)&lt;0.97,(3*AVERAGE(M105:M107)-MIN(M105:M107))/2,AVERAGE(M105:M107))</f>
        <v>39.063753333333331</v>
      </c>
      <c r="AJ105" s="143">
        <f t="shared" si="77"/>
        <v>41.969296666666672</v>
      </c>
      <c r="AK105" s="143">
        <f t="shared" si="77"/>
        <v>35.683073333333333</v>
      </c>
      <c r="AL105" s="143">
        <f t="shared" si="77"/>
        <v>31.263436666666667</v>
      </c>
      <c r="AM105" s="143">
        <f t="shared" si="77"/>
        <v>40.52355</v>
      </c>
      <c r="AN105" s="143">
        <f t="shared" si="77"/>
        <v>41.036666666666662</v>
      </c>
      <c r="AO105" s="143">
        <f t="shared" si="77"/>
        <v>41.410606666666666</v>
      </c>
      <c r="AP105" s="143">
        <f t="shared" si="77"/>
        <v>36.67689</v>
      </c>
      <c r="AQ105" s="143">
        <f t="shared" si="77"/>
        <v>40.967750000000002</v>
      </c>
      <c r="AR105" s="143"/>
      <c r="AS105" s="123">
        <v>97</v>
      </c>
      <c r="AT105" s="123" t="s">
        <v>530</v>
      </c>
      <c r="AU105" s="125">
        <v>137853259.12593332</v>
      </c>
      <c r="AV105" s="125">
        <v>73123268.913166657</v>
      </c>
      <c r="AW105" s="125">
        <v>64729990.21276667</v>
      </c>
      <c r="AX105" s="125">
        <v>16669569.237733334</v>
      </c>
      <c r="AY105" s="125">
        <v>29955149.778999999</v>
      </c>
      <c r="AZ105" s="125">
        <v>29552729.162733331</v>
      </c>
      <c r="BA105" s="125">
        <v>31569782.317433331</v>
      </c>
      <c r="BB105" s="125">
        <v>30106028.629033331</v>
      </c>
      <c r="BC105" s="125">
        <v>91077661.259166658</v>
      </c>
      <c r="BD105" s="123"/>
      <c r="BE105" s="130">
        <v>38.354006666666663</v>
      </c>
      <c r="BF105" s="130">
        <v>40.540416666666665</v>
      </c>
      <c r="BG105" s="130">
        <v>35.883940000000003</v>
      </c>
      <c r="BH105" s="130">
        <v>30.569686666666666</v>
      </c>
      <c r="BI105" s="130">
        <v>39.371479999999998</v>
      </c>
      <c r="BJ105" s="130">
        <v>40.247160000000001</v>
      </c>
      <c r="BK105" s="130">
        <v>40.56536333333333</v>
      </c>
      <c r="BL105" s="130">
        <v>37.474553333333326</v>
      </c>
      <c r="BM105" s="130">
        <v>40.069470000000003</v>
      </c>
      <c r="BN105" s="144"/>
      <c r="BO105" s="123">
        <v>201301</v>
      </c>
      <c r="BP105" s="125">
        <v>138219315.87</v>
      </c>
      <c r="BQ105" s="125">
        <v>73957849.832000002</v>
      </c>
      <c r="BR105" s="125">
        <v>64190856.605999999</v>
      </c>
      <c r="BS105" s="125">
        <v>17336731.315000001</v>
      </c>
      <c r="BT105" s="125">
        <v>30037910.874000002</v>
      </c>
      <c r="BU105" s="125">
        <v>29456975.355</v>
      </c>
      <c r="BV105" s="125">
        <v>31476461.498</v>
      </c>
      <c r="BW105" s="125">
        <v>29887897.118999999</v>
      </c>
      <c r="BX105" s="125">
        <v>91015363.316</v>
      </c>
      <c r="BY105" s="125"/>
      <c r="BZ105" s="130">
        <v>38.562344873999997</v>
      </c>
      <c r="CA105" s="130">
        <v>40.854808028999997</v>
      </c>
      <c r="CB105" s="130">
        <v>35.964307607999999</v>
      </c>
      <c r="CC105" s="130">
        <v>31.353263213999998</v>
      </c>
      <c r="CD105" s="130">
        <v>39.619653112999998</v>
      </c>
      <c r="CE105" s="130">
        <v>40.428784921999998</v>
      </c>
      <c r="CF105" s="130">
        <v>40.712287029000002</v>
      </c>
      <c r="CG105" s="130">
        <v>37.642125192000002</v>
      </c>
      <c r="CH105" s="143">
        <v>40.252007671999998</v>
      </c>
      <c r="CJ105" s="127" t="s">
        <v>530</v>
      </c>
      <c r="CK105" s="125">
        <f t="shared" si="68"/>
        <v>69290792048.754654</v>
      </c>
      <c r="CL105" s="125">
        <f t="shared" si="68"/>
        <v>39279938842.61161</v>
      </c>
      <c r="CM105" s="125">
        <f t="shared" si="68"/>
        <v>30011536263.789635</v>
      </c>
      <c r="CN105" s="125">
        <f t="shared" si="66"/>
        <v>7066320302.4646883</v>
      </c>
      <c r="CO105" s="125">
        <f t="shared" si="66"/>
        <v>15471190917.872179</v>
      </c>
      <c r="CP105" s="125">
        <f t="shared" si="66"/>
        <v>15481826374.039345</v>
      </c>
      <c r="CQ105" s="125">
        <f t="shared" si="34"/>
        <v>16659223557.129965</v>
      </c>
      <c r="CR105" s="125">
        <f t="shared" si="34"/>
        <v>14625571546.027184</v>
      </c>
      <c r="CS105" s="125">
        <f t="shared" si="34"/>
        <v>47626164332.051483</v>
      </c>
      <c r="CT105" s="125"/>
      <c r="CU105" s="127" t="s">
        <v>530</v>
      </c>
      <c r="CV105" s="125">
        <v>201997869.6627667</v>
      </c>
      <c r="CW105" s="125">
        <v>99213838.669033334</v>
      </c>
      <c r="CX105" s="125">
        <v>102784030.99373333</v>
      </c>
      <c r="CY105" s="125">
        <v>38859380.994633339</v>
      </c>
      <c r="CZ105" s="125">
        <v>41314246.000666663</v>
      </c>
      <c r="DA105" s="125">
        <v>39642804.336933337</v>
      </c>
      <c r="DB105" s="125">
        <v>43409558.667733334</v>
      </c>
      <c r="DC105" s="125">
        <v>81602467.998799995</v>
      </c>
      <c r="DD105" s="125">
        <v>124366609.00533335</v>
      </c>
      <c r="DF105" s="127" t="s">
        <v>530</v>
      </c>
      <c r="DG105" s="127">
        <f t="shared" si="69"/>
        <v>1372.1093626271386</v>
      </c>
      <c r="DH105" s="127">
        <f t="shared" si="69"/>
        <v>1583.6475785860982</v>
      </c>
      <c r="DI105" s="127">
        <f t="shared" si="69"/>
        <v>1167.9454862251673</v>
      </c>
      <c r="DJ105" s="127">
        <f t="shared" si="67"/>
        <v>727.37342917949002</v>
      </c>
      <c r="DK105" s="127">
        <f t="shared" si="67"/>
        <v>1497.9037417381433</v>
      </c>
      <c r="DL105" s="127">
        <f t="shared" si="67"/>
        <v>1562.1323095566834</v>
      </c>
      <c r="DM105" s="127">
        <f t="shared" si="35"/>
        <v>1535.074215763718</v>
      </c>
      <c r="DN105" s="127">
        <f t="shared" si="35"/>
        <v>716.91809842036935</v>
      </c>
      <c r="DO105" s="127">
        <f t="shared" si="35"/>
        <v>1531.7990805718302</v>
      </c>
    </row>
    <row r="106" spans="1:119" s="127" customFormat="1" x14ac:dyDescent="0.25">
      <c r="A106" s="127">
        <v>1997</v>
      </c>
      <c r="B106" s="127" t="s">
        <v>632</v>
      </c>
      <c r="C106" s="125">
        <v>122786036.1314</v>
      </c>
      <c r="D106" s="125">
        <v>66060618.9344</v>
      </c>
      <c r="E106" s="125">
        <v>56725417.196999997</v>
      </c>
      <c r="F106" s="125">
        <v>17587595.2478</v>
      </c>
      <c r="G106" s="125">
        <v>30590836.561099999</v>
      </c>
      <c r="H106" s="125">
        <v>34290984.814199999</v>
      </c>
      <c r="I106" s="125">
        <v>25439010.475499999</v>
      </c>
      <c r="J106" s="125">
        <v>14877609.0328</v>
      </c>
      <c r="K106" s="125">
        <v>90320831.850799993</v>
      </c>
      <c r="M106" s="130">
        <v>39.07367</v>
      </c>
      <c r="N106" s="130">
        <v>42.033760000000001</v>
      </c>
      <c r="O106" s="130">
        <v>35.626440000000002</v>
      </c>
      <c r="P106" s="130">
        <v>31.132470000000001</v>
      </c>
      <c r="Q106" s="130">
        <v>40.556710000000002</v>
      </c>
      <c r="R106" s="130">
        <v>40.929020000000001</v>
      </c>
      <c r="S106" s="130">
        <v>41.529400000000003</v>
      </c>
      <c r="T106" s="130">
        <v>36.93665</v>
      </c>
      <c r="U106" s="130">
        <v>40.972020000000001</v>
      </c>
      <c r="V106" s="142"/>
      <c r="W106" s="128"/>
      <c r="X106" s="123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  <c r="AI106" s="128"/>
      <c r="AJ106" s="128"/>
      <c r="AK106" s="128"/>
      <c r="AL106" s="128"/>
      <c r="AR106" s="145"/>
      <c r="AS106" s="123">
        <v>98</v>
      </c>
      <c r="AT106" s="123" t="s">
        <v>531</v>
      </c>
      <c r="AU106" s="125">
        <v>139727008.02436668</v>
      </c>
      <c r="AV106" s="125">
        <v>74518158.952500001</v>
      </c>
      <c r="AW106" s="125">
        <v>65208849.071866661</v>
      </c>
      <c r="AX106" s="125">
        <v>17636149.490699999</v>
      </c>
      <c r="AY106" s="125">
        <v>30282487.995033335</v>
      </c>
      <c r="AZ106" s="125">
        <v>29772449.294799998</v>
      </c>
      <c r="BA106" s="125">
        <v>31702260.968233332</v>
      </c>
      <c r="BB106" s="125">
        <v>30333660.275599997</v>
      </c>
      <c r="BC106" s="125">
        <v>91757198.258066654</v>
      </c>
      <c r="BD106" s="123"/>
      <c r="BE106" s="130">
        <v>38.688073333333328</v>
      </c>
      <c r="BF106" s="130">
        <v>41.096966666666667</v>
      </c>
      <c r="BG106" s="130">
        <v>35.933880000000002</v>
      </c>
      <c r="BH106" s="130">
        <v>31.494900000000001</v>
      </c>
      <c r="BI106" s="130">
        <v>39.663209999999999</v>
      </c>
      <c r="BJ106" s="130">
        <v>40.550596666666671</v>
      </c>
      <c r="BK106" s="130">
        <v>40.83653666666666</v>
      </c>
      <c r="BL106" s="130">
        <v>37.805086666666661</v>
      </c>
      <c r="BM106" s="130">
        <v>40.356586666666665</v>
      </c>
      <c r="BN106" s="144"/>
      <c r="BO106" s="123">
        <v>201302</v>
      </c>
      <c r="BP106" s="125">
        <v>139095389.56</v>
      </c>
      <c r="BQ106" s="125">
        <v>74010627.662</v>
      </c>
      <c r="BR106" s="125">
        <v>65099414.520000003</v>
      </c>
      <c r="BS106" s="125">
        <v>17485347.134</v>
      </c>
      <c r="BT106" s="125">
        <v>30218704.102000002</v>
      </c>
      <c r="BU106" s="125">
        <v>29701949.419</v>
      </c>
      <c r="BV106" s="125">
        <v>31547902.988000002</v>
      </c>
      <c r="BW106" s="125">
        <v>30114846.068</v>
      </c>
      <c r="BX106" s="125">
        <v>91468886.004999995</v>
      </c>
      <c r="BY106" s="125"/>
      <c r="BZ106" s="130">
        <v>38.565167469000002</v>
      </c>
      <c r="CA106" s="130">
        <v>40.913254399000003</v>
      </c>
      <c r="CB106" s="130">
        <v>35.840644431000001</v>
      </c>
      <c r="CC106" s="130">
        <v>31.371195558</v>
      </c>
      <c r="CD106" s="130">
        <v>39.538067192</v>
      </c>
      <c r="CE106" s="130">
        <v>40.445472098000003</v>
      </c>
      <c r="CF106" s="130">
        <v>40.684382778</v>
      </c>
      <c r="CG106" s="130">
        <v>37.671224477000003</v>
      </c>
      <c r="CH106" s="143">
        <v>40.232076954</v>
      </c>
      <c r="CJ106" s="127" t="s">
        <v>531</v>
      </c>
      <c r="CK106" s="125">
        <f t="shared" si="68"/>
        <v>69735080903.113525</v>
      </c>
      <c r="CL106" s="125">
        <f t="shared" si="68"/>
        <v>39364203290.945946</v>
      </c>
      <c r="CM106" s="125">
        <f t="shared" si="68"/>
        <v>30331664590.208782</v>
      </c>
      <c r="CN106" s="125">
        <f t="shared" si="66"/>
        <v>7130971176.4229746</v>
      </c>
      <c r="CO106" s="125">
        <f t="shared" si="66"/>
        <v>15532258992.120546</v>
      </c>
      <c r="CP106" s="125">
        <f t="shared" si="66"/>
        <v>15617021764.270834</v>
      </c>
      <c r="CQ106" s="125">
        <f t="shared" si="34"/>
        <v>16685590493.091028</v>
      </c>
      <c r="CR106" s="125">
        <f t="shared" si="34"/>
        <v>14748020642.133074</v>
      </c>
      <c r="CS106" s="125">
        <f t="shared" si="34"/>
        <v>47839782388.447578</v>
      </c>
      <c r="CT106" s="125"/>
      <c r="CU106" s="127" t="s">
        <v>531</v>
      </c>
      <c r="CV106" s="125">
        <v>202168986.34066668</v>
      </c>
      <c r="CW106" s="125">
        <v>99309539.334299996</v>
      </c>
      <c r="CX106" s="125">
        <v>102859447.00636666</v>
      </c>
      <c r="CY106" s="125">
        <v>38857767.336433344</v>
      </c>
      <c r="CZ106" s="125">
        <v>41461020.337933332</v>
      </c>
      <c r="DA106" s="125">
        <v>39621167.336299993</v>
      </c>
      <c r="DB106" s="125">
        <v>43301878.32896667</v>
      </c>
      <c r="DC106" s="125">
        <v>82121267.675333336</v>
      </c>
      <c r="DD106" s="125">
        <v>124384066.00320001</v>
      </c>
      <c r="DF106" s="127" t="s">
        <v>531</v>
      </c>
      <c r="DG106" s="127">
        <f t="shared" si="69"/>
        <v>1379.7384488163937</v>
      </c>
      <c r="DH106" s="127">
        <f t="shared" si="69"/>
        <v>1585.5154924618666</v>
      </c>
      <c r="DI106" s="127">
        <f t="shared" si="69"/>
        <v>1179.5383106942566</v>
      </c>
      <c r="DJ106" s="127">
        <f t="shared" si="67"/>
        <v>734.05876510428538</v>
      </c>
      <c r="DK106" s="127">
        <f t="shared" si="67"/>
        <v>1498.4926917401347</v>
      </c>
      <c r="DL106" s="127">
        <f t="shared" si="67"/>
        <v>1576.6341896709218</v>
      </c>
      <c r="DM106" s="127">
        <f t="shared" si="35"/>
        <v>1541.3271790502677</v>
      </c>
      <c r="DN106" s="127">
        <f t="shared" si="35"/>
        <v>718.35328701643596</v>
      </c>
      <c r="DO106" s="127">
        <f t="shared" si="35"/>
        <v>1538.4537240394379</v>
      </c>
    </row>
    <row r="107" spans="1:119" s="127" customFormat="1" x14ac:dyDescent="0.25">
      <c r="A107" s="127">
        <v>1997</v>
      </c>
      <c r="B107" s="127" t="s">
        <v>622</v>
      </c>
      <c r="C107" s="125">
        <v>123926837.6762</v>
      </c>
      <c r="D107" s="125">
        <v>66785334.0075</v>
      </c>
      <c r="E107" s="125">
        <v>57141503.668700002</v>
      </c>
      <c r="F107" s="125">
        <v>17666256.981600001</v>
      </c>
      <c r="G107" s="125">
        <v>30854220.401500002</v>
      </c>
      <c r="H107" s="125">
        <v>34531028.533100002</v>
      </c>
      <c r="I107" s="125">
        <v>25577176.5748</v>
      </c>
      <c r="J107" s="125">
        <v>15298155.1852</v>
      </c>
      <c r="K107" s="125">
        <v>90962425.509399995</v>
      </c>
      <c r="M107" s="130">
        <v>39.337890000000002</v>
      </c>
      <c r="N107" s="130">
        <v>42.196350000000002</v>
      </c>
      <c r="O107" s="130">
        <v>35.997010000000003</v>
      </c>
      <c r="P107" s="130">
        <v>31.482330000000001</v>
      </c>
      <c r="Q107" s="130">
        <v>40.821750000000002</v>
      </c>
      <c r="R107" s="130">
        <v>41.464599999999997</v>
      </c>
      <c r="S107" s="130">
        <v>41.575580000000002</v>
      </c>
      <c r="T107" s="130">
        <v>36.875079999999997</v>
      </c>
      <c r="U107" s="130">
        <v>41.277749999999997</v>
      </c>
      <c r="V107" s="142"/>
      <c r="W107" s="128"/>
      <c r="X107" s="123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  <c r="AI107" s="128"/>
      <c r="AJ107" s="128"/>
      <c r="AK107" s="128"/>
      <c r="AL107" s="128"/>
      <c r="AR107" s="145"/>
      <c r="AS107" s="123">
        <v>99</v>
      </c>
      <c r="AT107" s="123" t="s">
        <v>532</v>
      </c>
      <c r="AU107" s="125">
        <v>138303899.12976667</v>
      </c>
      <c r="AV107" s="125">
        <v>74342215.172166675</v>
      </c>
      <c r="AW107" s="125">
        <v>63961683.957599998</v>
      </c>
      <c r="AX107" s="125">
        <v>18310104.700466666</v>
      </c>
      <c r="AY107" s="125">
        <v>30069407.116233334</v>
      </c>
      <c r="AZ107" s="125">
        <v>29243457.607899997</v>
      </c>
      <c r="BA107" s="125">
        <v>30923200.299466666</v>
      </c>
      <c r="BB107" s="125">
        <v>29757729.405699998</v>
      </c>
      <c r="BC107" s="125">
        <v>90236065.023599997</v>
      </c>
      <c r="BD107" s="123"/>
      <c r="BE107" s="130">
        <v>38.680473333333332</v>
      </c>
      <c r="BF107" s="130">
        <v>41.037226666666669</v>
      </c>
      <c r="BG107" s="130">
        <v>35.939553333333329</v>
      </c>
      <c r="BH107" s="130">
        <v>32.188733333333332</v>
      </c>
      <c r="BI107" s="130">
        <v>39.693773333333333</v>
      </c>
      <c r="BJ107" s="130">
        <v>40.503799999999998</v>
      </c>
      <c r="BK107" s="130">
        <v>40.612403333333333</v>
      </c>
      <c r="BL107" s="130">
        <v>37.837613333333337</v>
      </c>
      <c r="BM107" s="130">
        <v>40.27104666666667</v>
      </c>
      <c r="BN107" s="144"/>
      <c r="BO107" s="123">
        <v>201303</v>
      </c>
      <c r="BP107" s="125">
        <v>139967653.16</v>
      </c>
      <c r="BQ107" s="125">
        <v>74307264.038000003</v>
      </c>
      <c r="BR107" s="125">
        <v>65740073.130000003</v>
      </c>
      <c r="BS107" s="125">
        <v>17699230.513999999</v>
      </c>
      <c r="BT107" s="125">
        <v>30404471.998</v>
      </c>
      <c r="BU107" s="125">
        <v>29779806.943999998</v>
      </c>
      <c r="BV107" s="125">
        <v>31556137.576000001</v>
      </c>
      <c r="BW107" s="125">
        <v>30519933.938999999</v>
      </c>
      <c r="BX107" s="125">
        <v>91705511.481999993</v>
      </c>
      <c r="BY107" s="125"/>
      <c r="BZ107" s="130">
        <v>38.529356515000003</v>
      </c>
      <c r="CA107" s="130">
        <v>40.894624485999998</v>
      </c>
      <c r="CB107" s="130">
        <v>35.864720968999997</v>
      </c>
      <c r="CC107" s="130">
        <v>31.082957022999999</v>
      </c>
      <c r="CD107" s="130">
        <v>39.551620888000002</v>
      </c>
      <c r="CE107" s="130">
        <v>40.446381131000003</v>
      </c>
      <c r="CF107" s="130">
        <v>40.622489708000003</v>
      </c>
      <c r="CG107" s="130">
        <v>37.727985582000002</v>
      </c>
      <c r="CH107" s="143">
        <v>40.206409628000003</v>
      </c>
      <c r="CJ107" s="127" t="s">
        <v>532</v>
      </c>
      <c r="CK107" s="125">
        <f t="shared" si="68"/>
        <v>70107226919.203598</v>
      </c>
      <c r="CL107" s="125">
        <f t="shared" si="68"/>
        <v>39503979572.408806</v>
      </c>
      <c r="CM107" s="125">
        <f t="shared" si="68"/>
        <v>30650741930.758358</v>
      </c>
      <c r="CN107" s="125">
        <f t="shared" si="66"/>
        <v>7151877478.2888174</v>
      </c>
      <c r="CO107" s="125">
        <f t="shared" si="66"/>
        <v>15633099946.941204</v>
      </c>
      <c r="CP107" s="125">
        <f t="shared" si="66"/>
        <v>15658310481.640118</v>
      </c>
      <c r="CQ107" s="125">
        <f t="shared" si="34"/>
        <v>16664555360.768799</v>
      </c>
      <c r="CR107" s="125">
        <f t="shared" si="34"/>
        <v>14968923158.9844</v>
      </c>
      <c r="CS107" s="125">
        <f t="shared" si="34"/>
        <v>47932941677.277138</v>
      </c>
      <c r="CT107" s="125"/>
      <c r="CU107" s="127" t="s">
        <v>532</v>
      </c>
      <c r="CV107" s="125">
        <v>202388745.66580001</v>
      </c>
      <c r="CW107" s="125">
        <v>99430313.665766671</v>
      </c>
      <c r="CX107" s="125">
        <v>102958432.00003333</v>
      </c>
      <c r="CY107" s="125">
        <v>38841538.670599997</v>
      </c>
      <c r="CZ107" s="125">
        <v>41630599.667966664</v>
      </c>
      <c r="DA107" s="125">
        <v>39599410.662366666</v>
      </c>
      <c r="DB107" s="125">
        <v>43204880.668499999</v>
      </c>
      <c r="DC107" s="125">
        <v>82684528.658633336</v>
      </c>
      <c r="DD107" s="125">
        <v>124434890.99883331</v>
      </c>
      <c r="DF107" s="127" t="s">
        <v>532</v>
      </c>
      <c r="DG107" s="127">
        <f t="shared" si="69"/>
        <v>1385.5953637851007</v>
      </c>
      <c r="DH107" s="127">
        <f t="shared" si="69"/>
        <v>1589.2127105301415</v>
      </c>
      <c r="DI107" s="127">
        <f t="shared" si="69"/>
        <v>1190.8006497514816</v>
      </c>
      <c r="DJ107" s="127">
        <f t="shared" si="67"/>
        <v>736.51845143840592</v>
      </c>
      <c r="DK107" s="127">
        <f t="shared" si="67"/>
        <v>1502.0778054244888</v>
      </c>
      <c r="DL107" s="127">
        <f t="shared" si="67"/>
        <v>1581.6710622434598</v>
      </c>
      <c r="DM107" s="127">
        <f t="shared" si="35"/>
        <v>1542.8400775950913</v>
      </c>
      <c r="DN107" s="127">
        <f t="shared" si="35"/>
        <v>724.14626541728251</v>
      </c>
      <c r="DO107" s="127">
        <f t="shared" si="35"/>
        <v>1540.8199836081844</v>
      </c>
    </row>
    <row r="108" spans="1:119" s="127" customFormat="1" x14ac:dyDescent="0.25">
      <c r="A108" s="127">
        <v>1997</v>
      </c>
      <c r="B108" s="127" t="s">
        <v>631</v>
      </c>
      <c r="C108" s="125">
        <v>124553229.1294</v>
      </c>
      <c r="D108" s="125">
        <v>67341955.101799995</v>
      </c>
      <c r="E108" s="125">
        <v>57211274.027599998</v>
      </c>
      <c r="F108" s="125">
        <v>17990006.2951</v>
      </c>
      <c r="G108" s="125">
        <v>31068487.8497</v>
      </c>
      <c r="H108" s="125">
        <v>34519580.6558</v>
      </c>
      <c r="I108" s="125">
        <v>25718015.1019</v>
      </c>
      <c r="J108" s="125">
        <v>15257139.2269</v>
      </c>
      <c r="K108" s="125">
        <v>91306083.6074</v>
      </c>
      <c r="M108" s="130">
        <v>39.549239999999998</v>
      </c>
      <c r="N108" s="130">
        <v>42.542349999999999</v>
      </c>
      <c r="O108" s="130">
        <v>36.026119999999999</v>
      </c>
      <c r="P108" s="130">
        <v>31.380179999999999</v>
      </c>
      <c r="Q108" s="130">
        <v>41.002540000000003</v>
      </c>
      <c r="R108" s="130">
        <v>41.496299999999998</v>
      </c>
      <c r="S108" s="130">
        <v>42.219549999999998</v>
      </c>
      <c r="T108" s="130">
        <v>37.315719999999999</v>
      </c>
      <c r="U108" s="130">
        <v>41.53201</v>
      </c>
      <c r="V108" s="142"/>
      <c r="W108" s="127">
        <v>34</v>
      </c>
      <c r="X108" s="123" t="s">
        <v>155</v>
      </c>
      <c r="Y108" s="143">
        <f t="shared" ref="Y108:AG108" si="78">AVERAGE(C108:C110)</f>
        <v>124540530.32703334</v>
      </c>
      <c r="Z108" s="143">
        <f t="shared" si="78"/>
        <v>67850322.898000002</v>
      </c>
      <c r="AA108" s="143">
        <f t="shared" si="78"/>
        <v>56690207.429033332</v>
      </c>
      <c r="AB108" s="143">
        <f t="shared" si="78"/>
        <v>18630762.668266665</v>
      </c>
      <c r="AC108" s="143">
        <f t="shared" si="78"/>
        <v>30770093.499066666</v>
      </c>
      <c r="AD108" s="143">
        <f t="shared" si="78"/>
        <v>34434557.744433336</v>
      </c>
      <c r="AE108" s="143">
        <f t="shared" si="78"/>
        <v>25573275.2313</v>
      </c>
      <c r="AF108" s="143">
        <f t="shared" si="78"/>
        <v>15131841.183966666</v>
      </c>
      <c r="AG108" s="143">
        <f t="shared" si="78"/>
        <v>90777926.474799991</v>
      </c>
      <c r="AH108" s="143"/>
      <c r="AI108" s="143">
        <f t="shared" ref="AI108:AQ108" si="79">IF(MIN(M108:M110)/AVERAGE(M108:M110)&lt;0.97,(3*AVERAGE(M108:M110)-MIN(M108:M110))/2,AVERAGE(M108:M110))</f>
        <v>39.795119999999997</v>
      </c>
      <c r="AJ108" s="143">
        <f t="shared" si="79"/>
        <v>42.818693333333329</v>
      </c>
      <c r="AK108" s="143">
        <f t="shared" si="79"/>
        <v>36.175693333333335</v>
      </c>
      <c r="AL108" s="143">
        <f t="shared" si="79"/>
        <v>33.447724999999991</v>
      </c>
      <c r="AM108" s="143">
        <f t="shared" si="79"/>
        <v>41.254300000000001</v>
      </c>
      <c r="AN108" s="143">
        <f t="shared" si="79"/>
        <v>41.671943333333331</v>
      </c>
      <c r="AO108" s="143">
        <f t="shared" si="79"/>
        <v>42.060806666666672</v>
      </c>
      <c r="AP108" s="143">
        <f t="shared" si="79"/>
        <v>37.338246666666663</v>
      </c>
      <c r="AQ108" s="143">
        <f t="shared" si="79"/>
        <v>41.639900000000004</v>
      </c>
      <c r="AR108" s="143"/>
      <c r="AS108" s="123">
        <v>100</v>
      </c>
      <c r="AT108" s="123" t="s">
        <v>533</v>
      </c>
      <c r="AU108" s="125">
        <v>140889017.19099998</v>
      </c>
      <c r="AV108" s="125">
        <v>74691128.835300013</v>
      </c>
      <c r="AW108" s="125">
        <v>66197888.355699994</v>
      </c>
      <c r="AX108" s="125">
        <v>17707309.292600002</v>
      </c>
      <c r="AY108" s="125">
        <v>30744911.725299999</v>
      </c>
      <c r="AZ108" s="125">
        <v>30084367.7907</v>
      </c>
      <c r="BA108" s="125">
        <v>31649453.258166667</v>
      </c>
      <c r="BB108" s="125">
        <v>30702975.124233335</v>
      </c>
      <c r="BC108" s="125">
        <v>92478732.774166659</v>
      </c>
      <c r="BD108" s="123"/>
      <c r="BE108" s="130">
        <v>38.609966666666665</v>
      </c>
      <c r="BF108" s="130">
        <v>40.871576666666662</v>
      </c>
      <c r="BG108" s="130">
        <v>36.058093333333332</v>
      </c>
      <c r="BH108" s="130">
        <v>30.878270000000001</v>
      </c>
      <c r="BI108" s="130">
        <v>39.568073333333331</v>
      </c>
      <c r="BJ108" s="130">
        <v>40.519853333333337</v>
      </c>
      <c r="BK108" s="130">
        <v>40.792259999999999</v>
      </c>
      <c r="BL108" s="130">
        <v>37.988680000000009</v>
      </c>
      <c r="BM108" s="130">
        <v>40.29666666666666</v>
      </c>
      <c r="BN108" s="144"/>
      <c r="BO108" s="123">
        <v>201304</v>
      </c>
      <c r="BP108" s="125">
        <v>139566744.63999999</v>
      </c>
      <c r="BQ108" s="125">
        <v>74434650.554000005</v>
      </c>
      <c r="BR108" s="125">
        <v>65080605.582000002</v>
      </c>
      <c r="BS108" s="125">
        <v>17788515.123</v>
      </c>
      <c r="BT108" s="125">
        <v>30409337.291999999</v>
      </c>
      <c r="BU108" s="125">
        <v>29732882.375999998</v>
      </c>
      <c r="BV108" s="125">
        <v>31287333.73</v>
      </c>
      <c r="BW108" s="125">
        <v>30387485.93</v>
      </c>
      <c r="BX108" s="125">
        <v>91434354.033999994</v>
      </c>
      <c r="BY108" s="125"/>
      <c r="BZ108" s="130">
        <v>38.678819920999999</v>
      </c>
      <c r="CA108" s="130">
        <v>40.885964026000003</v>
      </c>
      <c r="CB108" s="130">
        <v>36.149342406999999</v>
      </c>
      <c r="CC108" s="130">
        <v>31.339119697000001</v>
      </c>
      <c r="CD108" s="130">
        <v>39.593154282999997</v>
      </c>
      <c r="CE108" s="130">
        <v>40.498689011000003</v>
      </c>
      <c r="CF108" s="130">
        <v>40.788492234000003</v>
      </c>
      <c r="CG108" s="130">
        <v>38.069126148000002</v>
      </c>
      <c r="CH108" s="143">
        <v>40.313035511000002</v>
      </c>
      <c r="CJ108" s="127" t="s">
        <v>533</v>
      </c>
      <c r="CK108" s="125">
        <f t="shared" si="68"/>
        <v>70177600777.579758</v>
      </c>
      <c r="CL108" s="125">
        <f t="shared" si="68"/>
        <v>39563321782.903435</v>
      </c>
      <c r="CM108" s="125">
        <f t="shared" si="68"/>
        <v>30584074238.102238</v>
      </c>
      <c r="CN108" s="125">
        <f t="shared" si="66"/>
        <v>7247193260.730691</v>
      </c>
      <c r="CO108" s="125">
        <f t="shared" si="66"/>
        <v>15652020579.597237</v>
      </c>
      <c r="CP108" s="125">
        <f t="shared" si="66"/>
        <v>15653855837.701469</v>
      </c>
      <c r="CQ108" s="125">
        <f t="shared" si="34"/>
        <v>16590121195.292728</v>
      </c>
      <c r="CR108" s="125">
        <f t="shared" si="34"/>
        <v>15038725457.466688</v>
      </c>
      <c r="CS108" s="125">
        <f t="shared" si="34"/>
        <v>47917952694.273849</v>
      </c>
      <c r="CT108" s="125"/>
      <c r="CU108" s="127" t="s">
        <v>533</v>
      </c>
      <c r="CV108" s="125">
        <v>202558817.66460332</v>
      </c>
      <c r="CW108" s="125">
        <v>99528589.99316667</v>
      </c>
      <c r="CX108" s="125">
        <v>103030227.67143333</v>
      </c>
      <c r="CY108" s="125">
        <v>38797412.674766667</v>
      </c>
      <c r="CZ108" s="125">
        <v>41786364.664533339</v>
      </c>
      <c r="DA108" s="125">
        <v>39587620.658799998</v>
      </c>
      <c r="DB108" s="125">
        <v>43090134.002633333</v>
      </c>
      <c r="DC108" s="125">
        <v>83302729.323633328</v>
      </c>
      <c r="DD108" s="125">
        <v>124464119.32596667</v>
      </c>
      <c r="DF108" s="127" t="s">
        <v>533</v>
      </c>
      <c r="DG108" s="127">
        <f t="shared" si="69"/>
        <v>1385.821690444101</v>
      </c>
      <c r="DH108" s="127">
        <f t="shared" si="69"/>
        <v>1590.0284244203492</v>
      </c>
      <c r="DI108" s="127">
        <f t="shared" si="69"/>
        <v>1187.3825741950536</v>
      </c>
      <c r="DJ108" s="127">
        <f t="shared" si="67"/>
        <v>747.18315074078862</v>
      </c>
      <c r="DK108" s="127">
        <f t="shared" si="67"/>
        <v>1498.2897608110973</v>
      </c>
      <c r="DL108" s="127">
        <f t="shared" si="67"/>
        <v>1581.6920115123662</v>
      </c>
      <c r="DM108" s="127">
        <f t="shared" si="35"/>
        <v>1540.0389513087955</v>
      </c>
      <c r="DN108" s="127">
        <f t="shared" si="35"/>
        <v>722.12402064479011</v>
      </c>
      <c r="DO108" s="127">
        <f t="shared" si="35"/>
        <v>1539.9764350970452</v>
      </c>
    </row>
    <row r="109" spans="1:119" s="127" customFormat="1" x14ac:dyDescent="0.25">
      <c r="A109" s="127">
        <v>1997</v>
      </c>
      <c r="B109" s="127" t="s">
        <v>630</v>
      </c>
      <c r="C109" s="125">
        <v>125336795.29269999</v>
      </c>
      <c r="D109" s="125">
        <v>68116317.081200004</v>
      </c>
      <c r="E109" s="125">
        <v>57220478.211499996</v>
      </c>
      <c r="F109" s="125">
        <v>18365568.151099999</v>
      </c>
      <c r="G109" s="125">
        <v>30969545.124000002</v>
      </c>
      <c r="H109" s="125">
        <v>34741118.495300002</v>
      </c>
      <c r="I109" s="125">
        <v>25848684.176199999</v>
      </c>
      <c r="J109" s="125">
        <v>15411879.346100001</v>
      </c>
      <c r="K109" s="125">
        <v>91559347.795499995</v>
      </c>
      <c r="M109" s="130">
        <v>39.947090000000003</v>
      </c>
      <c r="N109" s="130">
        <v>43.024169999999998</v>
      </c>
      <c r="O109" s="130">
        <v>36.284080000000003</v>
      </c>
      <c r="P109" s="130">
        <v>32.713999999999999</v>
      </c>
      <c r="Q109" s="130">
        <v>41.398539999999997</v>
      </c>
      <c r="R109" s="130">
        <v>41.875239999999998</v>
      </c>
      <c r="S109" s="130">
        <v>42.16592</v>
      </c>
      <c r="T109" s="130">
        <v>37.581969999999998</v>
      </c>
      <c r="U109" s="130">
        <v>41.796059999999997</v>
      </c>
      <c r="V109" s="142"/>
      <c r="W109" s="128"/>
      <c r="X109" s="123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  <c r="AI109" s="128"/>
      <c r="AJ109" s="128"/>
      <c r="AK109" s="128"/>
      <c r="AL109" s="128"/>
      <c r="AR109" s="145"/>
      <c r="AS109" s="123">
        <v>101</v>
      </c>
      <c r="AT109" s="123" t="s">
        <v>534</v>
      </c>
      <c r="AU109" s="125">
        <v>140453144.53006664</v>
      </c>
      <c r="AV109" s="125">
        <v>74132241.639300004</v>
      </c>
      <c r="AW109" s="125">
        <v>66320902.890766658</v>
      </c>
      <c r="AX109" s="125">
        <v>17252207.439366665</v>
      </c>
      <c r="AY109" s="125">
        <v>30499088.980766665</v>
      </c>
      <c r="AZ109" s="125">
        <v>30161282.437933337</v>
      </c>
      <c r="BA109" s="125">
        <v>31590731.276366666</v>
      </c>
      <c r="BB109" s="125">
        <v>30949834.395633336</v>
      </c>
      <c r="BC109" s="125">
        <v>92251102.695066676</v>
      </c>
      <c r="BD109" s="123"/>
      <c r="BE109" s="130">
        <v>38.166146666666663</v>
      </c>
      <c r="BF109" s="130">
        <v>40.536626666666663</v>
      </c>
      <c r="BG109" s="130">
        <v>35.516706666666664</v>
      </c>
      <c r="BH109" s="130">
        <v>30.425430000000002</v>
      </c>
      <c r="BI109" s="130">
        <v>39.027790000000003</v>
      </c>
      <c r="BJ109" s="130">
        <v>40.152503333333328</v>
      </c>
      <c r="BK109" s="130">
        <v>40.401823333333333</v>
      </c>
      <c r="BL109" s="130">
        <v>37.41402333333334</v>
      </c>
      <c r="BM109" s="130">
        <v>39.865900000000003</v>
      </c>
      <c r="BN109" s="144"/>
      <c r="BO109" s="123">
        <v>201401</v>
      </c>
      <c r="BP109" s="125">
        <v>140771355.97999999</v>
      </c>
      <c r="BQ109" s="125">
        <v>74928148.630999997</v>
      </c>
      <c r="BR109" s="125">
        <v>65791893.214000002</v>
      </c>
      <c r="BS109" s="125">
        <v>17935532.004999999</v>
      </c>
      <c r="BT109" s="125">
        <v>30556593.397</v>
      </c>
      <c r="BU109" s="125">
        <v>30041447.421</v>
      </c>
      <c r="BV109" s="125">
        <v>31487537.598999999</v>
      </c>
      <c r="BW109" s="125">
        <v>30736540.175999999</v>
      </c>
      <c r="BX109" s="125">
        <v>92118349.729000002</v>
      </c>
      <c r="BY109" s="125"/>
      <c r="BZ109" s="130">
        <v>38.369343776000001</v>
      </c>
      <c r="CA109" s="130">
        <v>40.845395201000002</v>
      </c>
      <c r="CB109" s="130">
        <v>35.593129292999997</v>
      </c>
      <c r="CC109" s="130">
        <v>31.201091929</v>
      </c>
      <c r="CD109" s="130">
        <v>39.253925492</v>
      </c>
      <c r="CE109" s="130">
        <v>40.321955574999997</v>
      </c>
      <c r="CF109" s="130">
        <v>40.525447243000002</v>
      </c>
      <c r="CG109" s="130">
        <v>37.579132413000004</v>
      </c>
      <c r="CH109" s="143">
        <v>40.036200301000001</v>
      </c>
      <c r="CJ109" s="127" t="s">
        <v>534</v>
      </c>
      <c r="CK109" s="125">
        <f t="shared" si="68"/>
        <v>70216959168.333801</v>
      </c>
      <c r="CL109" s="125">
        <f t="shared" si="68"/>
        <v>39786107952.66201</v>
      </c>
      <c r="CM109" s="125">
        <f t="shared" si="68"/>
        <v>30442611700.762966</v>
      </c>
      <c r="CN109" s="125">
        <f t="shared" si="66"/>
        <v>7274906377.4858465</v>
      </c>
      <c r="CO109" s="125">
        <f t="shared" si="66"/>
        <v>15593061126.437305</v>
      </c>
      <c r="CP109" s="125">
        <f t="shared" si="66"/>
        <v>15747288808.137383</v>
      </c>
      <c r="CQ109" s="125">
        <f t="shared" si="34"/>
        <v>16588605069.143295</v>
      </c>
      <c r="CR109" s="125">
        <f t="shared" si="34"/>
        <v>15015682671.488178</v>
      </c>
      <c r="CS109" s="125">
        <f t="shared" si="34"/>
        <v>47944893114.92157</v>
      </c>
      <c r="CT109" s="125"/>
      <c r="CU109" s="127" t="s">
        <v>534</v>
      </c>
      <c r="CV109" s="125">
        <v>202726707.33840331</v>
      </c>
      <c r="CW109" s="125">
        <v>99633721.334466681</v>
      </c>
      <c r="CX109" s="125">
        <v>103092986.00393333</v>
      </c>
      <c r="CY109" s="125">
        <v>38765451.340499997</v>
      </c>
      <c r="CZ109" s="125">
        <v>41931918.667533331</v>
      </c>
      <c r="DA109" s="125">
        <v>39573560.993299998</v>
      </c>
      <c r="DB109" s="125">
        <v>42970262.998666666</v>
      </c>
      <c r="DC109" s="125">
        <v>83844761.675933331</v>
      </c>
      <c r="DD109" s="125">
        <v>124475742.6595</v>
      </c>
      <c r="DF109" s="127" t="s">
        <v>534</v>
      </c>
      <c r="DG109" s="127">
        <f t="shared" si="69"/>
        <v>1385.4505918872057</v>
      </c>
      <c r="DH109" s="127">
        <f t="shared" si="69"/>
        <v>1597.294868435217</v>
      </c>
      <c r="DI109" s="127">
        <f t="shared" si="69"/>
        <v>1181.1710138884321</v>
      </c>
      <c r="DJ109" s="127">
        <f t="shared" si="67"/>
        <v>750.65875679723376</v>
      </c>
      <c r="DK109" s="127">
        <f t="shared" si="67"/>
        <v>1487.4645970837066</v>
      </c>
      <c r="DL109" s="127">
        <f t="shared" si="67"/>
        <v>1591.6979329510909</v>
      </c>
      <c r="DM109" s="127">
        <f t="shared" si="35"/>
        <v>1544.193952888585</v>
      </c>
      <c r="DN109" s="127">
        <f t="shared" si="35"/>
        <v>716.35638870440039</v>
      </c>
      <c r="DO109" s="127">
        <f t="shared" si="35"/>
        <v>1540.698359071406</v>
      </c>
    </row>
    <row r="110" spans="1:119" s="127" customFormat="1" x14ac:dyDescent="0.25">
      <c r="A110" s="127">
        <v>1997</v>
      </c>
      <c r="B110" s="127" t="s">
        <v>629</v>
      </c>
      <c r="C110" s="125">
        <v>123731566.559</v>
      </c>
      <c r="D110" s="125">
        <v>68092696.511000007</v>
      </c>
      <c r="E110" s="125">
        <v>55638870.048</v>
      </c>
      <c r="F110" s="125">
        <v>19536713.558600001</v>
      </c>
      <c r="G110" s="125">
        <v>30272247.523499999</v>
      </c>
      <c r="H110" s="125">
        <v>34042974.082199998</v>
      </c>
      <c r="I110" s="125">
        <v>25153126.415800001</v>
      </c>
      <c r="J110" s="125">
        <v>14726504.9789</v>
      </c>
      <c r="K110" s="125">
        <v>89468348.021500006</v>
      </c>
      <c r="M110" s="130">
        <v>39.889029999999998</v>
      </c>
      <c r="N110" s="130">
        <v>42.889560000000003</v>
      </c>
      <c r="O110" s="130">
        <v>36.216880000000003</v>
      </c>
      <c r="P110" s="130">
        <v>34.181449999999998</v>
      </c>
      <c r="Q110" s="130">
        <v>41.361820000000002</v>
      </c>
      <c r="R110" s="130">
        <v>41.644289999999998</v>
      </c>
      <c r="S110" s="130">
        <v>41.796950000000002</v>
      </c>
      <c r="T110" s="130">
        <v>37.117049999999999</v>
      </c>
      <c r="U110" s="130">
        <v>41.591630000000002</v>
      </c>
      <c r="V110" s="142"/>
      <c r="W110" s="128"/>
      <c r="X110" s="123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  <c r="AI110" s="128"/>
      <c r="AJ110" s="128"/>
      <c r="AK110" s="128"/>
      <c r="AL110" s="128"/>
      <c r="AR110" s="145"/>
      <c r="AS110" s="123">
        <v>102</v>
      </c>
      <c r="AT110" s="123" t="s">
        <v>535</v>
      </c>
      <c r="AU110" s="125">
        <v>142143712.10880002</v>
      </c>
      <c r="AV110" s="125">
        <v>76056136.885633335</v>
      </c>
      <c r="AW110" s="125">
        <v>66087575.223166667</v>
      </c>
      <c r="AX110" s="125">
        <v>18229770.361733336</v>
      </c>
      <c r="AY110" s="125">
        <v>30797754.648800001</v>
      </c>
      <c r="AZ110" s="125">
        <v>29886327.327633332</v>
      </c>
      <c r="BA110" s="125">
        <v>31876918.549833331</v>
      </c>
      <c r="BB110" s="125">
        <v>31352941.220800001</v>
      </c>
      <c r="BC110" s="125">
        <v>92561000.526266649</v>
      </c>
      <c r="BD110" s="123"/>
      <c r="BE110" s="130">
        <v>38.748826666666666</v>
      </c>
      <c r="BF110" s="130">
        <v>41.111036666666664</v>
      </c>
      <c r="BG110" s="130">
        <v>36.028610000000008</v>
      </c>
      <c r="BH110" s="130">
        <v>31.666756666666668</v>
      </c>
      <c r="BI110" s="130">
        <v>39.686563333333332</v>
      </c>
      <c r="BJ110" s="130">
        <v>40.700063333333333</v>
      </c>
      <c r="BK110" s="130">
        <v>40.864709999999995</v>
      </c>
      <c r="BL110" s="130">
        <v>37.923683333333337</v>
      </c>
      <c r="BM110" s="130">
        <v>40.419673333333328</v>
      </c>
      <c r="BN110" s="144"/>
      <c r="BO110" s="123">
        <v>201402</v>
      </c>
      <c r="BP110" s="125">
        <v>141423180.41999999</v>
      </c>
      <c r="BQ110" s="125">
        <v>75530819.967999995</v>
      </c>
      <c r="BR110" s="125">
        <v>65971331.348999999</v>
      </c>
      <c r="BS110" s="125">
        <v>18095638.204999998</v>
      </c>
      <c r="BT110" s="125">
        <v>30728414.307999998</v>
      </c>
      <c r="BU110" s="125">
        <v>29820362.864</v>
      </c>
      <c r="BV110" s="125">
        <v>31695860.776000001</v>
      </c>
      <c r="BW110" s="125">
        <v>31114676.976</v>
      </c>
      <c r="BX110" s="125">
        <v>92225678.925999999</v>
      </c>
      <c r="BY110" s="125"/>
      <c r="BZ110" s="130">
        <v>38.630442371999997</v>
      </c>
      <c r="CA110" s="130">
        <v>40.935202214</v>
      </c>
      <c r="CB110" s="130">
        <v>35.940175535999998</v>
      </c>
      <c r="CC110" s="130">
        <v>31.557404226999999</v>
      </c>
      <c r="CD110" s="130">
        <v>39.583996720999998</v>
      </c>
      <c r="CE110" s="130">
        <v>40.595394894999998</v>
      </c>
      <c r="CF110" s="130">
        <v>40.730481972</v>
      </c>
      <c r="CG110" s="130">
        <v>37.782207315999997</v>
      </c>
      <c r="CH110" s="143">
        <v>40.305796256999997</v>
      </c>
      <c r="CJ110" s="127" t="s">
        <v>535</v>
      </c>
      <c r="CK110" s="125">
        <f t="shared" si="68"/>
        <v>71022120276.636978</v>
      </c>
      <c r="CL110" s="125">
        <f t="shared" si="68"/>
        <v>40194302054.131012</v>
      </c>
      <c r="CM110" s="125">
        <f t="shared" si="68"/>
        <v>30823275977.346832</v>
      </c>
      <c r="CN110" s="125">
        <f t="shared" si="66"/>
        <v>7423667804.5494852</v>
      </c>
      <c r="CO110" s="125">
        <f t="shared" si="66"/>
        <v>15812594865.722218</v>
      </c>
      <c r="CP110" s="125">
        <f t="shared" si="66"/>
        <v>15737402282.891552</v>
      </c>
      <c r="CQ110" s="125">
        <f t="shared" si="34"/>
        <v>16782839917.010569</v>
      </c>
      <c r="CR110" s="125">
        <f t="shared" si="34"/>
        <v>15282555289.00885</v>
      </c>
      <c r="CS110" s="125">
        <f t="shared" si="34"/>
        <v>48323982517.913109</v>
      </c>
      <c r="CT110" s="125"/>
      <c r="CU110" s="127" t="s">
        <v>535</v>
      </c>
      <c r="CV110" s="125">
        <v>202915981.00182998</v>
      </c>
      <c r="CW110" s="125">
        <v>99738545.669666663</v>
      </c>
      <c r="CX110" s="125">
        <v>103177435.33216667</v>
      </c>
      <c r="CY110" s="125">
        <v>38749376.329400003</v>
      </c>
      <c r="CZ110" s="125">
        <v>42070667.331533335</v>
      </c>
      <c r="DA110" s="125">
        <v>39560128.664799996</v>
      </c>
      <c r="DB110" s="125">
        <v>42874687.005199999</v>
      </c>
      <c r="DC110" s="125">
        <v>84370261.340833321</v>
      </c>
      <c r="DD110" s="125">
        <v>124505483.00153333</v>
      </c>
      <c r="DF110" s="127" t="s">
        <v>535</v>
      </c>
      <c r="DG110" s="127">
        <f t="shared" si="69"/>
        <v>1400.030099669606</v>
      </c>
      <c r="DH110" s="127">
        <f t="shared" si="69"/>
        <v>1611.9866911737113</v>
      </c>
      <c r="DI110" s="127">
        <f t="shared" si="69"/>
        <v>1194.9618975550304</v>
      </c>
      <c r="DJ110" s="127">
        <f t="shared" si="67"/>
        <v>766.32642976676607</v>
      </c>
      <c r="DK110" s="127">
        <f t="shared" si="67"/>
        <v>1503.4318083060368</v>
      </c>
      <c r="DL110" s="127">
        <f t="shared" si="67"/>
        <v>1591.2387359745323</v>
      </c>
      <c r="DM110" s="127">
        <f t="shared" si="35"/>
        <v>1565.7574283842664</v>
      </c>
      <c r="DN110" s="127">
        <f t="shared" si="35"/>
        <v>724.54701673953139</v>
      </c>
      <c r="DO110" s="127">
        <f t="shared" si="35"/>
        <v>1552.5093787979756</v>
      </c>
    </row>
    <row r="111" spans="1:119" s="127" customFormat="1" x14ac:dyDescent="0.25">
      <c r="A111" s="127">
        <v>1997</v>
      </c>
      <c r="B111" s="127" t="s">
        <v>628</v>
      </c>
      <c r="C111" s="125">
        <v>120048025.16769999</v>
      </c>
      <c r="D111" s="125">
        <v>66800919.9001</v>
      </c>
      <c r="E111" s="125">
        <v>53247105.2676</v>
      </c>
      <c r="F111" s="125">
        <v>20354824.9822</v>
      </c>
      <c r="G111" s="125">
        <v>29447708.205800001</v>
      </c>
      <c r="H111" s="125">
        <v>32676991.361499999</v>
      </c>
      <c r="I111" s="125">
        <v>23675303.277899999</v>
      </c>
      <c r="J111" s="125">
        <v>13893197.340299999</v>
      </c>
      <c r="K111" s="125">
        <v>85800002.845200002</v>
      </c>
      <c r="M111" s="130">
        <v>39.81183</v>
      </c>
      <c r="N111" s="130">
        <v>42.724609999999998</v>
      </c>
      <c r="O111" s="130">
        <v>36.157620000000001</v>
      </c>
      <c r="P111" s="130">
        <v>34.979979999999998</v>
      </c>
      <c r="Q111" s="130">
        <v>41.136969999999998</v>
      </c>
      <c r="R111" s="130">
        <v>41.587389999999999</v>
      </c>
      <c r="S111" s="130">
        <v>41.468870000000003</v>
      </c>
      <c r="T111" s="130">
        <v>37.08231</v>
      </c>
      <c r="U111" s="130">
        <v>41.400100000000002</v>
      </c>
      <c r="V111" s="142"/>
      <c r="W111" s="127">
        <v>35</v>
      </c>
      <c r="X111" s="123" t="s">
        <v>156</v>
      </c>
      <c r="Y111" s="143">
        <f t="shared" ref="Y111:AG111" si="80">AVERAGE(C111:C113)</f>
        <v>122258550.30496667</v>
      </c>
      <c r="Z111" s="143">
        <f t="shared" si="80"/>
        <v>67199052.158933327</v>
      </c>
      <c r="AA111" s="143">
        <f t="shared" si="80"/>
        <v>55059498.146033339</v>
      </c>
      <c r="AB111" s="143">
        <f t="shared" si="80"/>
        <v>19277470.912933331</v>
      </c>
      <c r="AC111" s="143">
        <f t="shared" si="80"/>
        <v>30015790.790466666</v>
      </c>
      <c r="AD111" s="143">
        <f t="shared" si="80"/>
        <v>33774800.512866668</v>
      </c>
      <c r="AE111" s="143">
        <f t="shared" si="80"/>
        <v>24660258.921599999</v>
      </c>
      <c r="AF111" s="143">
        <f t="shared" si="80"/>
        <v>14530229.167099999</v>
      </c>
      <c r="AG111" s="143">
        <f t="shared" si="80"/>
        <v>88450850.224933341</v>
      </c>
      <c r="AH111" s="143"/>
      <c r="AI111" s="143">
        <f t="shared" ref="AI111:AQ111" si="81">IF(MIN(M111:M113)/AVERAGE(M111:M113)&lt;0.97,(3*AVERAGE(M111:M113)-MIN(M111:M113))/2,AVERAGE(M111:M113))</f>
        <v>39.957140000000003</v>
      </c>
      <c r="AJ111" s="143">
        <f t="shared" si="81"/>
        <v>42.921163333333332</v>
      </c>
      <c r="AK111" s="143">
        <f t="shared" si="81"/>
        <v>36.338813333333327</v>
      </c>
      <c r="AL111" s="143">
        <f t="shared" si="81"/>
        <v>34.807034999999999</v>
      </c>
      <c r="AM111" s="143">
        <f t="shared" si="81"/>
        <v>41.337409999999998</v>
      </c>
      <c r="AN111" s="143">
        <f t="shared" si="81"/>
        <v>41.783786666666664</v>
      </c>
      <c r="AO111" s="143">
        <f t="shared" si="81"/>
        <v>41.87374333333333</v>
      </c>
      <c r="AP111" s="143">
        <f t="shared" si="81"/>
        <v>37.342566666666663</v>
      </c>
      <c r="AQ111" s="143">
        <f t="shared" si="81"/>
        <v>41.657986666666666</v>
      </c>
      <c r="AR111" s="143"/>
      <c r="AS111" s="123">
        <v>103</v>
      </c>
      <c r="AT111" s="123" t="s">
        <v>536</v>
      </c>
      <c r="AU111" s="125">
        <v>140046969.01503333</v>
      </c>
      <c r="AV111" s="125">
        <v>75911208.924600005</v>
      </c>
      <c r="AW111" s="125">
        <v>64135760.090433329</v>
      </c>
      <c r="AX111" s="125">
        <v>18497276.327600002</v>
      </c>
      <c r="AY111" s="125">
        <v>30651428.475733329</v>
      </c>
      <c r="AZ111" s="125">
        <v>29317152.150933336</v>
      </c>
      <c r="BA111" s="125">
        <v>31016047.573866665</v>
      </c>
      <c r="BB111" s="125">
        <v>30565064.486900002</v>
      </c>
      <c r="BC111" s="125">
        <v>90984628.20053333</v>
      </c>
      <c r="BD111" s="123"/>
      <c r="BE111" s="130">
        <v>38.787500000000001</v>
      </c>
      <c r="BF111" s="130">
        <v>41.131230000000002</v>
      </c>
      <c r="BG111" s="130">
        <v>36.01193</v>
      </c>
      <c r="BH111" s="130">
        <v>32.371016666666669</v>
      </c>
      <c r="BI111" s="130">
        <v>39.873946666666662</v>
      </c>
      <c r="BJ111" s="130">
        <v>40.565133333333335</v>
      </c>
      <c r="BK111" s="130">
        <v>40.804660000000005</v>
      </c>
      <c r="BL111" s="130">
        <v>37.812506666666671</v>
      </c>
      <c r="BM111" s="130">
        <v>40.414023333333333</v>
      </c>
      <c r="BN111" s="144"/>
      <c r="BO111" s="123">
        <v>201403</v>
      </c>
      <c r="BP111" s="125">
        <v>141783461.91</v>
      </c>
      <c r="BQ111" s="125">
        <v>75886673.792999998</v>
      </c>
      <c r="BR111" s="125">
        <v>65907092.452</v>
      </c>
      <c r="BS111" s="125">
        <v>17858991.820999999</v>
      </c>
      <c r="BT111" s="125">
        <v>30997970.074000001</v>
      </c>
      <c r="BU111" s="125">
        <v>29858156.934999999</v>
      </c>
      <c r="BV111" s="125">
        <v>31666058.342999998</v>
      </c>
      <c r="BW111" s="125">
        <v>31333844.673</v>
      </c>
      <c r="BX111" s="125">
        <v>92503860.077000007</v>
      </c>
      <c r="BY111" s="125"/>
      <c r="BZ111" s="130">
        <v>38.641372396000001</v>
      </c>
      <c r="CA111" s="130">
        <v>40.990441814</v>
      </c>
      <c r="CB111" s="130">
        <v>35.934070179999999</v>
      </c>
      <c r="CC111" s="130">
        <v>31.234452151999999</v>
      </c>
      <c r="CD111" s="130">
        <v>39.722143455999998</v>
      </c>
      <c r="CE111" s="130">
        <v>40.534247508</v>
      </c>
      <c r="CF111" s="130">
        <v>40.816878699999997</v>
      </c>
      <c r="CG111" s="130">
        <v>37.700701170999999</v>
      </c>
      <c r="CH111" s="143">
        <v>40.347837229</v>
      </c>
      <c r="CJ111" s="127" t="s">
        <v>536</v>
      </c>
      <c r="CK111" s="125">
        <f t="shared" si="68"/>
        <v>71223198166.359085</v>
      </c>
      <c r="CL111" s="125">
        <f t="shared" si="68"/>
        <v>40438167725.409546</v>
      </c>
      <c r="CM111" s="125">
        <f t="shared" si="68"/>
        <v>30788031111.888912</v>
      </c>
      <c r="CN111" s="125">
        <f t="shared" si="66"/>
        <v>7251605731.7077894</v>
      </c>
      <c r="CO111" s="125">
        <f t="shared" si="66"/>
        <v>16006975583.614899</v>
      </c>
      <c r="CP111" s="125">
        <f t="shared" si="66"/>
        <v>15733613003.367956</v>
      </c>
      <c r="CQ111" s="125">
        <f t="shared" si="34"/>
        <v>16802625609.813599</v>
      </c>
      <c r="CR111" s="125">
        <f t="shared" si="34"/>
        <v>15357002889.218941</v>
      </c>
      <c r="CS111" s="125">
        <f t="shared" si="34"/>
        <v>48520298962.732841</v>
      </c>
      <c r="CT111" s="125"/>
      <c r="CU111" s="127" t="s">
        <v>536</v>
      </c>
      <c r="CV111" s="125">
        <v>203124186.67023334</v>
      </c>
      <c r="CW111" s="125">
        <v>99853630.003199995</v>
      </c>
      <c r="CX111" s="125">
        <v>103270556.66703333</v>
      </c>
      <c r="CY111" s="125">
        <v>38706486.001366667</v>
      </c>
      <c r="CZ111" s="125">
        <v>42201004.670566671</v>
      </c>
      <c r="DA111" s="125">
        <v>39561962.994866669</v>
      </c>
      <c r="DB111" s="125">
        <v>42794452.001866668</v>
      </c>
      <c r="DC111" s="125">
        <v>84968856.012000009</v>
      </c>
      <c r="DD111" s="125">
        <v>124557419.6673</v>
      </c>
      <c r="DF111" s="127" t="s">
        <v>536</v>
      </c>
      <c r="DG111" s="127">
        <f t="shared" si="69"/>
        <v>1402.5547490705878</v>
      </c>
      <c r="DH111" s="127">
        <f t="shared" si="69"/>
        <v>1619.8977533060593</v>
      </c>
      <c r="DI111" s="127">
        <f t="shared" si="69"/>
        <v>1192.5192273788628</v>
      </c>
      <c r="DJ111" s="127">
        <f t="shared" si="67"/>
        <v>749.39437606934882</v>
      </c>
      <c r="DK111" s="127">
        <f t="shared" si="67"/>
        <v>1517.2127496556075</v>
      </c>
      <c r="DL111" s="127">
        <f t="shared" si="67"/>
        <v>1590.7818330864379</v>
      </c>
      <c r="DM111" s="127">
        <f t="shared" si="35"/>
        <v>1570.5424253667909</v>
      </c>
      <c r="DN111" s="127">
        <f t="shared" si="35"/>
        <v>722.94737672118811</v>
      </c>
      <c r="DO111" s="127">
        <f t="shared" si="35"/>
        <v>1558.1664775116035</v>
      </c>
    </row>
    <row r="112" spans="1:119" s="127" customFormat="1" x14ac:dyDescent="0.25">
      <c r="A112" s="127">
        <v>1997</v>
      </c>
      <c r="B112" s="127" t="s">
        <v>627</v>
      </c>
      <c r="C112" s="125">
        <v>121123239.3618</v>
      </c>
      <c r="D112" s="125">
        <v>66922894.894400001</v>
      </c>
      <c r="E112" s="125">
        <v>54200344.467399999</v>
      </c>
      <c r="F112" s="125">
        <v>19331013.872400001</v>
      </c>
      <c r="G112" s="125">
        <v>29702735.623399999</v>
      </c>
      <c r="H112" s="125">
        <v>33332899.672499999</v>
      </c>
      <c r="I112" s="125">
        <v>24270505.690099999</v>
      </c>
      <c r="J112" s="125">
        <v>14486084.5034</v>
      </c>
      <c r="K112" s="125">
        <v>87306140.986000001</v>
      </c>
      <c r="M112" s="130">
        <v>39.933669999999999</v>
      </c>
      <c r="N112" s="130">
        <v>42.83005</v>
      </c>
      <c r="O112" s="130">
        <v>36.357410000000002</v>
      </c>
      <c r="P112" s="130">
        <v>34.63409</v>
      </c>
      <c r="Q112" s="130">
        <v>41.299219999999998</v>
      </c>
      <c r="R112" s="130">
        <v>41.696440000000003</v>
      </c>
      <c r="S112" s="130">
        <v>41.690179999999998</v>
      </c>
      <c r="T112" s="130">
        <v>37.206620000000001</v>
      </c>
      <c r="U112" s="130">
        <v>41.559559999999998</v>
      </c>
      <c r="V112" s="142"/>
      <c r="W112" s="128"/>
      <c r="X112" s="123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  <c r="AI112" s="128"/>
      <c r="AJ112" s="128"/>
      <c r="AK112" s="128"/>
      <c r="AL112" s="128"/>
      <c r="AR112" s="145"/>
      <c r="AS112" s="123">
        <v>104</v>
      </c>
      <c r="AT112" s="123" t="s">
        <v>537</v>
      </c>
      <c r="AU112" s="125">
        <v>143939018.83940002</v>
      </c>
      <c r="AV112" s="125">
        <v>76300768.805999994</v>
      </c>
      <c r="AW112" s="125">
        <v>67638250.033399999</v>
      </c>
      <c r="AX112" s="125">
        <v>18106570.941133332</v>
      </c>
      <c r="AY112" s="125">
        <v>31762798.862299997</v>
      </c>
      <c r="AZ112" s="125">
        <v>30335309.717800003</v>
      </c>
      <c r="BA112" s="125">
        <v>31759144.324266668</v>
      </c>
      <c r="BB112" s="125">
        <v>31975194.993900001</v>
      </c>
      <c r="BC112" s="125">
        <v>93857252.904366672</v>
      </c>
      <c r="BD112" s="123"/>
      <c r="BE112" s="130">
        <v>38.641533333333335</v>
      </c>
      <c r="BF112" s="130">
        <v>41.068006666666669</v>
      </c>
      <c r="BG112" s="130">
        <v>35.904083333333332</v>
      </c>
      <c r="BH112" s="130">
        <v>31.052760000000003</v>
      </c>
      <c r="BI112" s="130">
        <v>39.625476666666664</v>
      </c>
      <c r="BJ112" s="130">
        <v>40.639099999999992</v>
      </c>
      <c r="BK112" s="130">
        <v>40.968600000000002</v>
      </c>
      <c r="BL112" s="130">
        <v>37.754356666666666</v>
      </c>
      <c r="BM112" s="130">
        <v>40.40757</v>
      </c>
      <c r="BN112" s="144"/>
      <c r="BO112" s="123">
        <v>201404</v>
      </c>
      <c r="BP112" s="125">
        <v>142644867.16</v>
      </c>
      <c r="BQ112" s="125">
        <v>76076268.226999998</v>
      </c>
      <c r="BR112" s="125">
        <v>66501333.614</v>
      </c>
      <c r="BS112" s="125">
        <v>18204140.517999999</v>
      </c>
      <c r="BT112" s="125">
        <v>31453774.480999999</v>
      </c>
      <c r="BU112" s="125">
        <v>29967886.142999999</v>
      </c>
      <c r="BV112" s="125">
        <v>31407402.140000001</v>
      </c>
      <c r="BW112" s="125">
        <v>31662612.254000001</v>
      </c>
      <c r="BX112" s="125">
        <v>92850268.784999996</v>
      </c>
      <c r="BY112" s="125"/>
      <c r="BZ112" s="130">
        <v>38.711666778000001</v>
      </c>
      <c r="CA112" s="130">
        <v>41.079402647000002</v>
      </c>
      <c r="CB112" s="130">
        <v>35.997147912000003</v>
      </c>
      <c r="CC112" s="130">
        <v>31.528389260000001</v>
      </c>
      <c r="CD112" s="130">
        <v>39.664560833000003</v>
      </c>
      <c r="CE112" s="130">
        <v>40.609606061000001</v>
      </c>
      <c r="CF112" s="130">
        <v>40.952979499999998</v>
      </c>
      <c r="CG112" s="130">
        <v>37.829084154</v>
      </c>
      <c r="CH112" s="143">
        <v>40.422090531000002</v>
      </c>
      <c r="CJ112" s="127" t="s">
        <v>537</v>
      </c>
      <c r="CK112" s="125">
        <f t="shared" si="68"/>
        <v>71786267346.169937</v>
      </c>
      <c r="CL112" s="125">
        <f t="shared" si="68"/>
        <v>40627179506.915375</v>
      </c>
      <c r="CM112" s="125">
        <f t="shared" si="68"/>
        <v>31120158451.829407</v>
      </c>
      <c r="CN112" s="125">
        <f t="shared" si="66"/>
        <v>7461313969.1381454</v>
      </c>
      <c r="CO112" s="125">
        <f t="shared" si="66"/>
        <v>16218801967.278137</v>
      </c>
      <c r="CP112" s="125">
        <f t="shared" si="66"/>
        <v>15820792659.7257</v>
      </c>
      <c r="CQ112" s="125">
        <f t="shared" si="34"/>
        <v>16720947047.83979</v>
      </c>
      <c r="CR112" s="125">
        <f t="shared" si="34"/>
        <v>15570979105.396492</v>
      </c>
      <c r="CS112" s="125">
        <f t="shared" si="34"/>
        <v>48791625618.514397</v>
      </c>
      <c r="CT112" s="125"/>
      <c r="CU112" s="127" t="s">
        <v>537</v>
      </c>
      <c r="CV112" s="125">
        <v>203284787.65743336</v>
      </c>
      <c r="CW112" s="125">
        <v>99945787.665966675</v>
      </c>
      <c r="CX112" s="125">
        <v>103338999.99146666</v>
      </c>
      <c r="CY112" s="125">
        <v>38628124.995200001</v>
      </c>
      <c r="CZ112" s="125">
        <v>42320964.332266666</v>
      </c>
      <c r="DA112" s="125">
        <v>39564417.996833332</v>
      </c>
      <c r="DB112" s="125">
        <v>42703091.330633335</v>
      </c>
      <c r="DC112" s="125">
        <v>85626050.678900003</v>
      </c>
      <c r="DD112" s="125">
        <v>124588473.65973334</v>
      </c>
      <c r="DF112" s="127" t="s">
        <v>537</v>
      </c>
      <c r="DG112" s="127">
        <f t="shared" si="69"/>
        <v>1412.526105340278</v>
      </c>
      <c r="DH112" s="127">
        <f t="shared" si="69"/>
        <v>1625.9686558355938</v>
      </c>
      <c r="DI112" s="127">
        <f t="shared" si="69"/>
        <v>1204.5852371089015</v>
      </c>
      <c r="DJ112" s="127">
        <f t="shared" si="67"/>
        <v>772.63019834023021</v>
      </c>
      <c r="DK112" s="127">
        <f t="shared" si="67"/>
        <v>1532.9331193819207</v>
      </c>
      <c r="DL112" s="127">
        <f t="shared" si="67"/>
        <v>1599.4970694114058</v>
      </c>
      <c r="DM112" s="127">
        <f t="shared" si="35"/>
        <v>1566.251671887268</v>
      </c>
      <c r="DN112" s="127">
        <f t="shared" si="35"/>
        <v>727.39447782255343</v>
      </c>
      <c r="DO112" s="127">
        <f t="shared" si="35"/>
        <v>1566.4892324396046</v>
      </c>
    </row>
    <row r="113" spans="1:119" s="127" customFormat="1" x14ac:dyDescent="0.25">
      <c r="A113" s="127">
        <v>1997</v>
      </c>
      <c r="B113" s="127" t="s">
        <v>626</v>
      </c>
      <c r="C113" s="125">
        <v>125604386.3854</v>
      </c>
      <c r="D113" s="125">
        <v>67873341.682300001</v>
      </c>
      <c r="E113" s="125">
        <v>57731044.703100003</v>
      </c>
      <c r="F113" s="125">
        <v>18146573.884199999</v>
      </c>
      <c r="G113" s="125">
        <v>30896928.542199999</v>
      </c>
      <c r="H113" s="125">
        <v>35314510.504600003</v>
      </c>
      <c r="I113" s="125">
        <v>26034967.796799999</v>
      </c>
      <c r="J113" s="125">
        <v>15211405.657600001</v>
      </c>
      <c r="K113" s="125">
        <v>92246406.843600005</v>
      </c>
      <c r="M113" s="130">
        <v>40.125920000000001</v>
      </c>
      <c r="N113" s="130">
        <v>43.208829999999999</v>
      </c>
      <c r="O113" s="130">
        <v>36.50141</v>
      </c>
      <c r="P113" s="130">
        <v>32.5276</v>
      </c>
      <c r="Q113" s="130">
        <v>41.576039999999999</v>
      </c>
      <c r="R113" s="130">
        <v>42.067529999999998</v>
      </c>
      <c r="S113" s="130">
        <v>42.462179999999996</v>
      </c>
      <c r="T113" s="130">
        <v>37.738770000000002</v>
      </c>
      <c r="U113" s="130">
        <v>42.014299999999999</v>
      </c>
      <c r="V113" s="142"/>
      <c r="W113" s="128"/>
      <c r="X113" s="123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  <c r="AI113" s="128"/>
      <c r="AJ113" s="128"/>
      <c r="AK113" s="128"/>
      <c r="AL113" s="128"/>
      <c r="AR113" s="145"/>
      <c r="AS113" s="123">
        <v>105</v>
      </c>
      <c r="AT113" s="123" t="s">
        <v>538</v>
      </c>
      <c r="AU113" s="125">
        <v>143124423.93476665</v>
      </c>
      <c r="AV113" s="125">
        <v>75838276.116333321</v>
      </c>
      <c r="AW113" s="125">
        <v>67286147.818433329</v>
      </c>
      <c r="AX113" s="125">
        <v>17516806.441333335</v>
      </c>
      <c r="AY113" s="125">
        <v>31479425.441499997</v>
      </c>
      <c r="AZ113" s="125">
        <v>30247756.543166667</v>
      </c>
      <c r="BA113" s="125">
        <v>31788534.417166669</v>
      </c>
      <c r="BB113" s="125">
        <v>32091901.091600001</v>
      </c>
      <c r="BC113" s="125">
        <v>93515716.401833341</v>
      </c>
      <c r="BD113" s="123"/>
      <c r="BE113" s="130">
        <v>38.562933333333334</v>
      </c>
      <c r="BF113" s="130">
        <v>40.872419999999998</v>
      </c>
      <c r="BG113" s="130">
        <v>35.959463333333332</v>
      </c>
      <c r="BH113" s="130">
        <v>30.904953333333335</v>
      </c>
      <c r="BI113" s="130">
        <v>39.513026666666669</v>
      </c>
      <c r="BJ113" s="130">
        <v>40.433873333333331</v>
      </c>
      <c r="BK113" s="130">
        <v>40.841403333333332</v>
      </c>
      <c r="BL113" s="130">
        <v>37.790240000000004</v>
      </c>
      <c r="BM113" s="130">
        <v>40.262520000000002</v>
      </c>
      <c r="BN113" s="144"/>
      <c r="BO113" s="123">
        <v>201501</v>
      </c>
      <c r="BP113" s="125">
        <v>143399188.53999999</v>
      </c>
      <c r="BQ113" s="125">
        <v>76620842.763999999</v>
      </c>
      <c r="BR113" s="125">
        <v>66749755.509000003</v>
      </c>
      <c r="BS113" s="125">
        <v>18196827.079</v>
      </c>
      <c r="BT113" s="125">
        <v>31497567.142999999</v>
      </c>
      <c r="BU113" s="125">
        <v>30145135.006000001</v>
      </c>
      <c r="BV113" s="125">
        <v>31672173.024</v>
      </c>
      <c r="BW113" s="125">
        <v>31882888.434999999</v>
      </c>
      <c r="BX113" s="125">
        <v>93330269.349999994</v>
      </c>
      <c r="BY113" s="125"/>
      <c r="BZ113" s="130">
        <v>38.755150370000003</v>
      </c>
      <c r="CA113" s="130">
        <v>41.166349048999997</v>
      </c>
      <c r="CB113" s="130">
        <v>36.030472863999996</v>
      </c>
      <c r="CC113" s="130">
        <v>31.704004254000001</v>
      </c>
      <c r="CD113" s="130">
        <v>39.726822376999998</v>
      </c>
      <c r="CE113" s="130">
        <v>40.596509435999998</v>
      </c>
      <c r="CF113" s="130">
        <v>40.955228237</v>
      </c>
      <c r="CG113" s="130">
        <v>37.961402425000003</v>
      </c>
      <c r="CH113" s="143">
        <v>40.417790779000001</v>
      </c>
      <c r="CJ113" s="127" t="s">
        <v>538</v>
      </c>
      <c r="CK113" s="125">
        <f t="shared" si="68"/>
        <v>72246942492.447845</v>
      </c>
      <c r="CL113" s="125">
        <f t="shared" si="68"/>
        <v>41004604649.467804</v>
      </c>
      <c r="CM113" s="125">
        <f t="shared" si="68"/>
        <v>31265328309.093567</v>
      </c>
      <c r="CN113" s="125">
        <f t="shared" si="66"/>
        <v>7499859680.58494</v>
      </c>
      <c r="CO113" s="125">
        <f t="shared" si="66"/>
        <v>16266877317.568699</v>
      </c>
      <c r="CP113" s="125">
        <f t="shared" si="66"/>
        <v>15909234350.367449</v>
      </c>
      <c r="CQ113" s="125">
        <f t="shared" si="34"/>
        <v>16862833974.475769</v>
      </c>
      <c r="CR113" s="125">
        <f t="shared" si="34"/>
        <v>15734149058.581375</v>
      </c>
      <c r="CS113" s="125">
        <f t="shared" si="34"/>
        <v>49038642899.168213</v>
      </c>
      <c r="CT113" s="125"/>
      <c r="CU113" s="127" t="s">
        <v>538</v>
      </c>
      <c r="CV113" s="125">
        <v>203976441.33550334</v>
      </c>
      <c r="CW113" s="125">
        <v>100214315.99680001</v>
      </c>
      <c r="CX113" s="125">
        <v>103762125.3387</v>
      </c>
      <c r="CY113" s="125">
        <v>38705133.333933331</v>
      </c>
      <c r="CZ113" s="125">
        <v>42549642.669166662</v>
      </c>
      <c r="DA113" s="125">
        <v>39683293.997499995</v>
      </c>
      <c r="DB113" s="125">
        <v>42738209.336833328</v>
      </c>
      <c r="DC113" s="125">
        <v>86224706.321199998</v>
      </c>
      <c r="DD113" s="125">
        <v>124971146.00349998</v>
      </c>
      <c r="DF113" s="127" t="s">
        <v>538</v>
      </c>
      <c r="DG113" s="127">
        <f t="shared" si="69"/>
        <v>1416.7703293463201</v>
      </c>
      <c r="DH113" s="127">
        <f t="shared" si="69"/>
        <v>1636.6765263668374</v>
      </c>
      <c r="DI113" s="127">
        <f t="shared" si="69"/>
        <v>1205.2693873429205</v>
      </c>
      <c r="DJ113" s="127">
        <f t="shared" si="67"/>
        <v>775.07648568255502</v>
      </c>
      <c r="DK113" s="127">
        <f t="shared" si="67"/>
        <v>1529.2140001313235</v>
      </c>
      <c r="DL113" s="127">
        <f t="shared" si="67"/>
        <v>1603.6203397197535</v>
      </c>
      <c r="DM113" s="127">
        <f t="shared" si="35"/>
        <v>1578.2443145031602</v>
      </c>
      <c r="DN113" s="127">
        <f t="shared" si="35"/>
        <v>729.91372101491675</v>
      </c>
      <c r="DO113" s="127">
        <f t="shared" si="35"/>
        <v>1569.5988863795751</v>
      </c>
    </row>
    <row r="114" spans="1:119" s="127" customFormat="1" x14ac:dyDescent="0.25">
      <c r="A114" s="127">
        <v>1997</v>
      </c>
      <c r="B114" s="127" t="s">
        <v>625</v>
      </c>
      <c r="C114" s="125">
        <v>126633783.94320001</v>
      </c>
      <c r="D114" s="125">
        <v>68230339.919</v>
      </c>
      <c r="E114" s="125">
        <v>58403444.0242</v>
      </c>
      <c r="F114" s="125">
        <v>18360699.640500002</v>
      </c>
      <c r="G114" s="125">
        <v>31075634.3948</v>
      </c>
      <c r="H114" s="125">
        <v>35446134.280100003</v>
      </c>
      <c r="I114" s="125">
        <v>26137223.892900001</v>
      </c>
      <c r="J114" s="125">
        <v>15614091.7349</v>
      </c>
      <c r="K114" s="125">
        <v>92658992.5678</v>
      </c>
      <c r="M114" s="130">
        <v>39.437109999999997</v>
      </c>
      <c r="N114" s="130">
        <v>42.569710000000001</v>
      </c>
      <c r="O114" s="130">
        <v>35.777419999999999</v>
      </c>
      <c r="P114" s="130">
        <v>31.683499999999999</v>
      </c>
      <c r="Q114" s="130">
        <v>40.989809999999999</v>
      </c>
      <c r="R114" s="130">
        <v>41.530799999999999</v>
      </c>
      <c r="S114" s="130">
        <v>41.598790000000001</v>
      </c>
      <c r="T114" s="130">
        <v>37.092889999999997</v>
      </c>
      <c r="U114" s="130">
        <v>41.368540000000003</v>
      </c>
      <c r="V114" s="142"/>
      <c r="W114" s="127">
        <v>36</v>
      </c>
      <c r="X114" s="123" t="s">
        <v>157</v>
      </c>
      <c r="Y114" s="143">
        <f t="shared" ref="Y114:AG114" si="82">AVERAGE(C114:C116)</f>
        <v>126925332.67920001</v>
      </c>
      <c r="Z114" s="143">
        <f t="shared" si="82"/>
        <v>68239782.399299994</v>
      </c>
      <c r="AA114" s="143">
        <f t="shared" si="82"/>
        <v>58685550.279899992</v>
      </c>
      <c r="AB114" s="143">
        <f t="shared" si="82"/>
        <v>18511310.151700001</v>
      </c>
      <c r="AC114" s="143">
        <f t="shared" si="82"/>
        <v>30976787.523600001</v>
      </c>
      <c r="AD114" s="143">
        <f t="shared" si="82"/>
        <v>35285644.118700005</v>
      </c>
      <c r="AE114" s="143">
        <f t="shared" si="82"/>
        <v>26328216.678666666</v>
      </c>
      <c r="AF114" s="143">
        <f t="shared" si="82"/>
        <v>15823374.206533333</v>
      </c>
      <c r="AG114" s="143">
        <f t="shared" si="82"/>
        <v>92590648.320966676</v>
      </c>
      <c r="AH114" s="143"/>
      <c r="AI114" s="143">
        <f t="shared" ref="AI114:AQ114" si="83">IF(MIN(M114:M116)/AVERAGE(M114:M116)&lt;0.97,(3*AVERAGE(M114:M116)-MIN(M114:M116))/2,AVERAGE(M114:M116))</f>
        <v>39.352473333333329</v>
      </c>
      <c r="AJ114" s="143">
        <f t="shared" si="83"/>
        <v>42.369663333333335</v>
      </c>
      <c r="AK114" s="143">
        <f t="shared" si="83"/>
        <v>35.843589999999999</v>
      </c>
      <c r="AL114" s="143">
        <f t="shared" si="83"/>
        <v>31.563336666666668</v>
      </c>
      <c r="AM114" s="143">
        <f t="shared" si="83"/>
        <v>41.130830000000003</v>
      </c>
      <c r="AN114" s="143">
        <f t="shared" si="83"/>
        <v>41.379693333333336</v>
      </c>
      <c r="AO114" s="143">
        <f t="shared" si="83"/>
        <v>41.520270000000004</v>
      </c>
      <c r="AP114" s="143">
        <f t="shared" si="83"/>
        <v>36.856653333333334</v>
      </c>
      <c r="AQ114" s="143">
        <f t="shared" si="83"/>
        <v>41.336466666666666</v>
      </c>
      <c r="AR114" s="143"/>
      <c r="AS114" s="123">
        <v>106</v>
      </c>
      <c r="AT114" s="123" t="s">
        <v>539</v>
      </c>
      <c r="AU114" s="125">
        <v>145009383.57086667</v>
      </c>
      <c r="AV114" s="125">
        <v>77719336.483899996</v>
      </c>
      <c r="AW114" s="125">
        <v>67290047.086966679</v>
      </c>
      <c r="AX114" s="125">
        <v>18445611.092333332</v>
      </c>
      <c r="AY114" s="125">
        <v>31722246.628766667</v>
      </c>
      <c r="AZ114" s="125">
        <v>30404305.175366666</v>
      </c>
      <c r="BA114" s="125">
        <v>31902223.800266668</v>
      </c>
      <c r="BB114" s="125">
        <v>32534996.874133334</v>
      </c>
      <c r="BC114" s="125">
        <v>94028775.604399994</v>
      </c>
      <c r="BD114" s="123"/>
      <c r="BE114" s="130">
        <v>38.786546666666666</v>
      </c>
      <c r="BF114" s="130">
        <v>41.037423333333329</v>
      </c>
      <c r="BG114" s="130">
        <v>36.185583333333334</v>
      </c>
      <c r="BH114" s="130">
        <v>31.547083333333337</v>
      </c>
      <c r="BI114" s="130">
        <v>39.767206666666667</v>
      </c>
      <c r="BJ114" s="130">
        <v>40.568923333333331</v>
      </c>
      <c r="BK114" s="130">
        <v>41.001106666666665</v>
      </c>
      <c r="BL114" s="130">
        <v>38.086056666666671</v>
      </c>
      <c r="BM114" s="130">
        <v>40.445270000000001</v>
      </c>
      <c r="BN114" s="144"/>
      <c r="BO114" s="123">
        <v>201502</v>
      </c>
      <c r="BP114" s="125">
        <v>144241613.69999999</v>
      </c>
      <c r="BQ114" s="125">
        <v>77166067.099000007</v>
      </c>
      <c r="BR114" s="125">
        <v>67178713.236000001</v>
      </c>
      <c r="BS114" s="125">
        <v>18328377.737</v>
      </c>
      <c r="BT114" s="125">
        <v>31648261.962000001</v>
      </c>
      <c r="BU114" s="125">
        <v>30329897.234999999</v>
      </c>
      <c r="BV114" s="125">
        <v>31709635.925999999</v>
      </c>
      <c r="BW114" s="125">
        <v>32269278.226</v>
      </c>
      <c r="BX114" s="125">
        <v>93648676.305999994</v>
      </c>
      <c r="BY114" s="125"/>
      <c r="BZ114" s="130">
        <v>38.670555899</v>
      </c>
      <c r="CA114" s="130">
        <v>40.877937496000001</v>
      </c>
      <c r="CB114" s="130">
        <v>36.096136094999999</v>
      </c>
      <c r="CC114" s="130">
        <v>31.428179126</v>
      </c>
      <c r="CD114" s="130">
        <v>39.666224878000001</v>
      </c>
      <c r="CE114" s="130">
        <v>40.462402203000003</v>
      </c>
      <c r="CF114" s="130">
        <v>40.896483654000001</v>
      </c>
      <c r="CG114" s="130">
        <v>37.944967826000003</v>
      </c>
      <c r="CH114" s="143">
        <v>40.343697376000001</v>
      </c>
      <c r="CJ114" s="127" t="s">
        <v>539</v>
      </c>
      <c r="CK114" s="125">
        <f t="shared" si="68"/>
        <v>72512744012.121582</v>
      </c>
      <c r="CL114" s="125">
        <f t="shared" si="68"/>
        <v>41007065679.905838</v>
      </c>
      <c r="CM114" s="125">
        <f t="shared" si="68"/>
        <v>31523595683.497238</v>
      </c>
      <c r="CN114" s="125">
        <f t="shared" si="66"/>
        <v>7488358001.8965445</v>
      </c>
      <c r="CO114" s="125">
        <f t="shared" si="66"/>
        <v>16319771987.773092</v>
      </c>
      <c r="CP114" s="125">
        <f t="shared" si="66"/>
        <v>15953866509.07696</v>
      </c>
      <c r="CQ114" s="125">
        <f t="shared" si="34"/>
        <v>16858563895.185352</v>
      </c>
      <c r="CR114" s="125">
        <f t="shared" si="34"/>
        <v>15917937412.699562</v>
      </c>
      <c r="CS114" s="125">
        <f t="shared" si="34"/>
        <v>49115740135.179192</v>
      </c>
      <c r="CT114" s="125"/>
      <c r="CU114" s="127" t="s">
        <v>539</v>
      </c>
      <c r="CV114" s="125">
        <v>204174400.00409999</v>
      </c>
      <c r="CW114" s="125">
        <v>100319933.67393334</v>
      </c>
      <c r="CX114" s="125">
        <v>103854466.33016665</v>
      </c>
      <c r="CY114" s="125">
        <v>38630703.667599998</v>
      </c>
      <c r="CZ114" s="125">
        <v>42683072.336166672</v>
      </c>
      <c r="DA114" s="125">
        <v>39693481.66686666</v>
      </c>
      <c r="DB114" s="125">
        <v>42672628.328466669</v>
      </c>
      <c r="DC114" s="125">
        <v>86781396.006166667</v>
      </c>
      <c r="DD114" s="125">
        <v>125049182.33149999</v>
      </c>
      <c r="DF114" s="127" t="s">
        <v>539</v>
      </c>
      <c r="DG114" s="127">
        <f t="shared" si="69"/>
        <v>1420.6040328398753</v>
      </c>
      <c r="DH114" s="127">
        <f t="shared" si="69"/>
        <v>1635.0515467121334</v>
      </c>
      <c r="DI114" s="127">
        <f t="shared" si="69"/>
        <v>1214.1450164802616</v>
      </c>
      <c r="DJ114" s="127">
        <f t="shared" si="67"/>
        <v>775.37888683887616</v>
      </c>
      <c r="DK114" s="127">
        <f t="shared" si="67"/>
        <v>1529.3905611330467</v>
      </c>
      <c r="DL114" s="127">
        <f t="shared" si="67"/>
        <v>1607.7064383489576</v>
      </c>
      <c r="DM114" s="127">
        <f t="shared" si="35"/>
        <v>1580.2695597204731</v>
      </c>
      <c r="DN114" s="127">
        <f t="shared" si="35"/>
        <v>733.70275866815678</v>
      </c>
      <c r="DO114" s="127">
        <f t="shared" si="35"/>
        <v>1571.0855271320522</v>
      </c>
    </row>
    <row r="115" spans="1:119" s="127" customFormat="1" x14ac:dyDescent="0.25">
      <c r="A115" s="127">
        <v>1997</v>
      </c>
      <c r="B115" s="127" t="s">
        <v>624</v>
      </c>
      <c r="C115" s="125">
        <v>127121383.1963</v>
      </c>
      <c r="D115" s="125">
        <v>68427432.198599994</v>
      </c>
      <c r="E115" s="125">
        <v>58693950.997699998</v>
      </c>
      <c r="F115" s="125">
        <v>18602164.138599999</v>
      </c>
      <c r="G115" s="125">
        <v>31004884.111000001</v>
      </c>
      <c r="H115" s="125">
        <v>35232340.970700003</v>
      </c>
      <c r="I115" s="125">
        <v>26359827.486699998</v>
      </c>
      <c r="J115" s="125">
        <v>15922166.4893</v>
      </c>
      <c r="K115" s="125">
        <v>92597052.568399996</v>
      </c>
      <c r="M115" s="130">
        <v>39.033569999999997</v>
      </c>
      <c r="N115" s="130">
        <v>42.020380000000003</v>
      </c>
      <c r="O115" s="130">
        <v>35.551439999999999</v>
      </c>
      <c r="P115" s="130">
        <v>31.45168</v>
      </c>
      <c r="Q115" s="130">
        <v>40.954250000000002</v>
      </c>
      <c r="R115" s="130">
        <v>40.986350000000002</v>
      </c>
      <c r="S115" s="130">
        <v>41.047220000000003</v>
      </c>
      <c r="T115" s="130">
        <v>36.496780000000001</v>
      </c>
      <c r="U115" s="130">
        <v>40.992930000000001</v>
      </c>
      <c r="V115" s="142"/>
      <c r="W115" s="128"/>
      <c r="X115" s="123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  <c r="AI115" s="128"/>
      <c r="AJ115" s="128"/>
      <c r="AK115" s="128"/>
      <c r="AL115" s="128"/>
      <c r="AR115" s="145"/>
      <c r="AS115" s="123">
        <v>107</v>
      </c>
      <c r="AT115" s="123" t="s">
        <v>540</v>
      </c>
      <c r="AU115" s="125">
        <v>142284611.92410001</v>
      </c>
      <c r="AV115" s="125">
        <v>77060898.715766668</v>
      </c>
      <c r="AW115" s="125">
        <v>65223713.208333336</v>
      </c>
      <c r="AX115" s="125">
        <v>19021169.369166669</v>
      </c>
      <c r="AY115" s="125">
        <v>31339494.085933331</v>
      </c>
      <c r="AZ115" s="125">
        <v>29712831.701633334</v>
      </c>
      <c r="BA115" s="125">
        <v>30972504.235333335</v>
      </c>
      <c r="BB115" s="125">
        <v>31238612.532033335</v>
      </c>
      <c r="BC115" s="125">
        <v>92024830.0229</v>
      </c>
      <c r="BD115" s="123"/>
      <c r="BE115" s="130">
        <v>38.891030000000008</v>
      </c>
      <c r="BF115" s="130">
        <v>41.202655000000007</v>
      </c>
      <c r="BG115" s="130">
        <v>36.11733000000001</v>
      </c>
      <c r="BH115" s="130">
        <v>33.043274999999994</v>
      </c>
      <c r="BI115" s="130">
        <v>39.948809999999987</v>
      </c>
      <c r="BJ115" s="130">
        <v>40.490735000000001</v>
      </c>
      <c r="BK115" s="130">
        <v>40.759965000000001</v>
      </c>
      <c r="BL115" s="130">
        <v>38.146315000000001</v>
      </c>
      <c r="BM115" s="130">
        <v>40.395935000000009</v>
      </c>
      <c r="BN115" s="144"/>
      <c r="BO115" s="123">
        <v>201503</v>
      </c>
      <c r="BP115" s="125">
        <v>144083075.59999999</v>
      </c>
      <c r="BQ115" s="125">
        <v>77046943.886999995</v>
      </c>
      <c r="BR115" s="125">
        <v>67017626.166000001</v>
      </c>
      <c r="BS115" s="125">
        <v>18344930.787999999</v>
      </c>
      <c r="BT115" s="125">
        <v>31697772.807</v>
      </c>
      <c r="BU115" s="125">
        <v>30272229.965999998</v>
      </c>
      <c r="BV115" s="125">
        <v>31652608.239999998</v>
      </c>
      <c r="BW115" s="125">
        <v>32017037.48</v>
      </c>
      <c r="BX115" s="125">
        <v>93635916.552000001</v>
      </c>
      <c r="BY115" s="125"/>
      <c r="BZ115" s="130">
        <v>38.742699596000001</v>
      </c>
      <c r="CA115" s="130">
        <v>41.062008912000003</v>
      </c>
      <c r="CB115" s="130">
        <v>36.042747921999997</v>
      </c>
      <c r="CC115" s="130">
        <v>31.841414417999999</v>
      </c>
      <c r="CD115" s="130">
        <v>39.799648060999999</v>
      </c>
      <c r="CE115" s="130">
        <v>40.468798696999997</v>
      </c>
      <c r="CF115" s="130">
        <v>40.769360704</v>
      </c>
      <c r="CG115" s="130">
        <v>38.041722385</v>
      </c>
      <c r="CH115" s="143">
        <v>40.338715651999998</v>
      </c>
      <c r="CJ115" s="127" t="s">
        <v>540</v>
      </c>
      <c r="CK115" s="125">
        <f t="shared" si="68"/>
        <v>72568175092.901245</v>
      </c>
      <c r="CL115" s="125">
        <f t="shared" si="68"/>
        <v>41128129854.894653</v>
      </c>
      <c r="CM115" s="125">
        <f t="shared" si="68"/>
        <v>31401492281.015602</v>
      </c>
      <c r="CN115" s="125">
        <f t="shared" si="66"/>
        <v>7593671067.9730587</v>
      </c>
      <c r="CO115" s="125">
        <f t="shared" si="66"/>
        <v>16400282626.46977</v>
      </c>
      <c r="CP115" s="125">
        <f t="shared" si="66"/>
        <v>15926050147.843483</v>
      </c>
      <c r="CQ115" s="125">
        <f t="shared" si="66"/>
        <v>16775935833.266514</v>
      </c>
      <c r="CR115" s="125">
        <f t="shared" si="66"/>
        <v>15833782268.255899</v>
      </c>
      <c r="CS115" s="125">
        <f t="shared" si="66"/>
        <v>49102983963.871864</v>
      </c>
      <c r="CT115" s="125"/>
      <c r="CU115" s="127" t="s">
        <v>540</v>
      </c>
      <c r="CV115" s="125">
        <v>204423289.68650666</v>
      </c>
      <c r="CW115" s="125">
        <v>100453229.67823334</v>
      </c>
      <c r="CX115" s="125">
        <v>103970060.00826667</v>
      </c>
      <c r="CY115" s="125">
        <v>38556317.335233331</v>
      </c>
      <c r="CZ115" s="125">
        <v>42849289.679666661</v>
      </c>
      <c r="DA115" s="125">
        <v>39711915.99976667</v>
      </c>
      <c r="DB115" s="125">
        <v>42614856.337433331</v>
      </c>
      <c r="DC115" s="125">
        <v>87366784.667899996</v>
      </c>
      <c r="DD115" s="125">
        <v>125176062.01686667</v>
      </c>
      <c r="DF115" s="127" t="s">
        <v>540</v>
      </c>
      <c r="DG115" s="127">
        <f t="shared" si="69"/>
        <v>1419.9590507361108</v>
      </c>
      <c r="DH115" s="127">
        <f t="shared" si="69"/>
        <v>1637.7026397910422</v>
      </c>
      <c r="DI115" s="127">
        <f t="shared" si="69"/>
        <v>1208.0974957028538</v>
      </c>
      <c r="DJ115" s="127">
        <f t="shared" si="67"/>
        <v>787.80045323818831</v>
      </c>
      <c r="DK115" s="127">
        <f t="shared" si="67"/>
        <v>1530.9735819730261</v>
      </c>
      <c r="DL115" s="127">
        <f t="shared" si="67"/>
        <v>1604.1583234550615</v>
      </c>
      <c r="DM115" s="127">
        <f t="shared" si="67"/>
        <v>1574.6560964965975</v>
      </c>
      <c r="DN115" s="127">
        <f t="shared" si="67"/>
        <v>724.93372983536131</v>
      </c>
      <c r="DO115" s="127">
        <f t="shared" si="67"/>
        <v>1569.0854360718124</v>
      </c>
    </row>
    <row r="116" spans="1:119" s="127" customFormat="1" x14ac:dyDescent="0.25">
      <c r="A116" s="127">
        <v>1997</v>
      </c>
      <c r="B116" s="127" t="s">
        <v>623</v>
      </c>
      <c r="C116" s="125">
        <v>127020830.8981</v>
      </c>
      <c r="D116" s="125">
        <v>68061575.080300003</v>
      </c>
      <c r="E116" s="125">
        <v>58959255.8178</v>
      </c>
      <c r="F116" s="125">
        <v>18571066.675999999</v>
      </c>
      <c r="G116" s="125">
        <v>30849844.065000001</v>
      </c>
      <c r="H116" s="125">
        <v>35178457.105300002</v>
      </c>
      <c r="I116" s="125">
        <v>26487598.656399999</v>
      </c>
      <c r="J116" s="125">
        <v>15933864.395400001</v>
      </c>
      <c r="K116" s="125">
        <v>92515899.826700002</v>
      </c>
      <c r="M116" s="130">
        <v>39.586739999999999</v>
      </c>
      <c r="N116" s="130">
        <v>42.518900000000002</v>
      </c>
      <c r="O116" s="130">
        <v>36.201909999999998</v>
      </c>
      <c r="P116" s="130">
        <v>31.554829999999999</v>
      </c>
      <c r="Q116" s="130">
        <v>41.448430000000002</v>
      </c>
      <c r="R116" s="130">
        <v>41.621929999999999</v>
      </c>
      <c r="S116" s="130">
        <v>41.9148</v>
      </c>
      <c r="T116" s="130">
        <v>36.980289999999997</v>
      </c>
      <c r="U116" s="130">
        <v>41.647930000000002</v>
      </c>
      <c r="V116" s="142"/>
      <c r="W116" s="128"/>
      <c r="X116" s="123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  <c r="AI116" s="128"/>
      <c r="AJ116" s="128"/>
      <c r="AK116" s="128"/>
      <c r="AL116" s="128"/>
      <c r="AR116" s="145"/>
      <c r="AS116" s="123">
        <v>108</v>
      </c>
      <c r="AT116" s="123" t="s">
        <v>541</v>
      </c>
      <c r="AU116" s="125">
        <v>146300604.0212</v>
      </c>
      <c r="AV116" s="125">
        <v>77497263.10149999</v>
      </c>
      <c r="AW116" s="125">
        <v>68803340.919700012</v>
      </c>
      <c r="AX116" s="125">
        <v>18319511.339200001</v>
      </c>
      <c r="AY116" s="125">
        <v>32195823.703466669</v>
      </c>
      <c r="AZ116" s="125">
        <v>30760903.539833337</v>
      </c>
      <c r="BA116" s="125">
        <v>32061441.647733331</v>
      </c>
      <c r="BB116" s="125">
        <v>32962923.790966664</v>
      </c>
      <c r="BC116" s="125">
        <v>95018168.891033337</v>
      </c>
      <c r="BD116" s="123"/>
      <c r="BE116" s="130">
        <v>38.639736666666671</v>
      </c>
      <c r="BF116" s="130">
        <v>41.034600000000005</v>
      </c>
      <c r="BG116" s="130">
        <v>35.941853333333334</v>
      </c>
      <c r="BH116" s="130">
        <v>31.066419999999997</v>
      </c>
      <c r="BI116" s="130">
        <v>39.627913333333332</v>
      </c>
      <c r="BJ116" s="130">
        <v>40.519793333333332</v>
      </c>
      <c r="BK116" s="130">
        <v>40.932426666666665</v>
      </c>
      <c r="BL116" s="130">
        <v>37.89942666666667</v>
      </c>
      <c r="BM116" s="130">
        <v>40.35686333333333</v>
      </c>
      <c r="BN116" s="144"/>
      <c r="BO116" s="123">
        <v>201504</v>
      </c>
      <c r="BP116" s="125">
        <v>145020572.33000001</v>
      </c>
      <c r="BQ116" s="125">
        <v>77298088.787</v>
      </c>
      <c r="BR116" s="125">
        <v>67645622.464000002</v>
      </c>
      <c r="BS116" s="125">
        <v>18435222.491</v>
      </c>
      <c r="BT116" s="125">
        <v>31921861.265999999</v>
      </c>
      <c r="BU116" s="125">
        <v>30358282.905000001</v>
      </c>
      <c r="BV116" s="125">
        <v>31688298.050999999</v>
      </c>
      <c r="BW116" s="125">
        <v>32654877.208999999</v>
      </c>
      <c r="BX116" s="125">
        <v>93982492.181999996</v>
      </c>
      <c r="BY116" s="125"/>
      <c r="BZ116" s="130">
        <v>38.713905433000001</v>
      </c>
      <c r="CA116" s="130">
        <v>41.037928802000003</v>
      </c>
      <c r="CB116" s="130">
        <v>36.041852980999998</v>
      </c>
      <c r="CC116" s="130">
        <v>31.579882563000002</v>
      </c>
      <c r="CD116" s="130">
        <v>39.670354611</v>
      </c>
      <c r="CE116" s="130">
        <v>40.486337765999998</v>
      </c>
      <c r="CF116" s="130">
        <v>40.907482645000002</v>
      </c>
      <c r="CG116" s="130">
        <v>37.985286436999999</v>
      </c>
      <c r="CH116" s="143">
        <v>40.37177844</v>
      </c>
      <c r="CJ116" s="127" t="s">
        <v>541</v>
      </c>
      <c r="CK116" s="125">
        <f t="shared" si="68"/>
        <v>72986065399.301041</v>
      </c>
      <c r="CL116" s="125">
        <f t="shared" si="68"/>
        <v>41237995034.230553</v>
      </c>
      <c r="CM116" s="125">
        <f t="shared" si="68"/>
        <v>31694956535.524345</v>
      </c>
      <c r="CN116" s="125">
        <f t="shared" si="66"/>
        <v>7568368096.7512321</v>
      </c>
      <c r="CO116" s="125">
        <f t="shared" si="66"/>
        <v>16462570231.449749</v>
      </c>
      <c r="CP116" s="125">
        <f t="shared" si="66"/>
        <v>15978244043.938978</v>
      </c>
      <c r="CQ116" s="125">
        <f t="shared" si="66"/>
        <v>16851750533.421309</v>
      </c>
      <c r="CR116" s="125">
        <f t="shared" si="66"/>
        <v>16125263236.536064</v>
      </c>
      <c r="CS116" s="125">
        <f t="shared" si="66"/>
        <v>49325124570.939568</v>
      </c>
      <c r="CT116" s="125"/>
      <c r="CU116" s="127" t="s">
        <v>541</v>
      </c>
      <c r="CV116" s="125">
        <v>204626429.66967002</v>
      </c>
      <c r="CW116" s="125">
        <v>100564607.00176668</v>
      </c>
      <c r="CX116" s="125">
        <v>104061822.66790001</v>
      </c>
      <c r="CY116" s="125">
        <v>38466747.000800006</v>
      </c>
      <c r="CZ116" s="125">
        <v>43002649.6677</v>
      </c>
      <c r="DA116" s="125">
        <v>39714283.331900001</v>
      </c>
      <c r="DB116" s="125">
        <v>42541928.671633333</v>
      </c>
      <c r="DC116" s="125">
        <v>88015821.32813333</v>
      </c>
      <c r="DD116" s="125">
        <v>125258861.67123334</v>
      </c>
      <c r="DF116" s="127" t="s">
        <v>541</v>
      </c>
      <c r="DG116" s="127">
        <f t="shared" si="69"/>
        <v>1426.718249780793</v>
      </c>
      <c r="DH116" s="127">
        <f t="shared" si="69"/>
        <v>1640.2587854196497</v>
      </c>
      <c r="DI116" s="127">
        <f t="shared" si="69"/>
        <v>1218.3125654708065</v>
      </c>
      <c r="DJ116" s="127">
        <f t="shared" si="67"/>
        <v>787.00370443009706</v>
      </c>
      <c r="DK116" s="127">
        <f t="shared" si="67"/>
        <v>1531.3075225515749</v>
      </c>
      <c r="DL116" s="127">
        <f t="shared" si="67"/>
        <v>1609.3196405339288</v>
      </c>
      <c r="DM116" s="127">
        <f t="shared" si="67"/>
        <v>1584.4839253522553</v>
      </c>
      <c r="DN116" s="127">
        <f t="shared" si="67"/>
        <v>732.83475598866198</v>
      </c>
      <c r="DO116" s="127">
        <f t="shared" si="67"/>
        <v>1575.142035073035</v>
      </c>
    </row>
    <row r="117" spans="1:119" s="127" customFormat="1" x14ac:dyDescent="0.25">
      <c r="A117" s="127">
        <v>1998</v>
      </c>
      <c r="B117" s="127" t="s">
        <v>633</v>
      </c>
      <c r="C117" s="125">
        <v>124984206.29000001</v>
      </c>
      <c r="D117" s="125">
        <v>66933163.283200003</v>
      </c>
      <c r="E117" s="125">
        <v>58051043.006800003</v>
      </c>
      <c r="F117" s="125">
        <v>17844266.7432</v>
      </c>
      <c r="G117" s="125">
        <v>30480213.040199999</v>
      </c>
      <c r="H117" s="125">
        <v>34720552.1074</v>
      </c>
      <c r="I117" s="125">
        <v>26241456.556200001</v>
      </c>
      <c r="J117" s="125">
        <v>15697717.843</v>
      </c>
      <c r="K117" s="125">
        <v>91442221.703799993</v>
      </c>
      <c r="M117" s="130">
        <v>39.171129999999998</v>
      </c>
      <c r="N117" s="130">
        <v>41.964649999999999</v>
      </c>
      <c r="O117" s="130">
        <v>35.950189999999999</v>
      </c>
      <c r="P117" s="130">
        <v>31.209990000000001</v>
      </c>
      <c r="Q117" s="130">
        <v>40.666809999999998</v>
      </c>
      <c r="R117" s="130">
        <v>41.126289999999997</v>
      </c>
      <c r="S117" s="130">
        <v>41.665219999999998</v>
      </c>
      <c r="T117" s="130">
        <v>36.822980000000001</v>
      </c>
      <c r="U117" s="130">
        <v>41.127789999999997</v>
      </c>
      <c r="V117" s="142"/>
      <c r="W117" s="127">
        <v>37</v>
      </c>
      <c r="X117" s="123" t="s">
        <v>158</v>
      </c>
      <c r="Y117" s="143">
        <f t="shared" ref="Y117:AG117" si="84">AVERAGE(C117:C119)</f>
        <v>125628946.49769999</v>
      </c>
      <c r="Z117" s="143">
        <f t="shared" si="84"/>
        <v>67320705.499066666</v>
      </c>
      <c r="AA117" s="143">
        <f t="shared" si="84"/>
        <v>58308240.998633333</v>
      </c>
      <c r="AB117" s="143">
        <f t="shared" si="84"/>
        <v>18141468.441433333</v>
      </c>
      <c r="AC117" s="143">
        <f t="shared" si="84"/>
        <v>30560809.097633332</v>
      </c>
      <c r="AD117" s="143">
        <f t="shared" si="84"/>
        <v>34902579.887599997</v>
      </c>
      <c r="AE117" s="143">
        <f t="shared" si="84"/>
        <v>26306597.019733328</v>
      </c>
      <c r="AF117" s="143">
        <f t="shared" si="84"/>
        <v>15717492.051299999</v>
      </c>
      <c r="AG117" s="143">
        <f t="shared" si="84"/>
        <v>91769986.004966661</v>
      </c>
      <c r="AH117" s="143"/>
      <c r="AI117" s="143">
        <f t="shared" ref="AI117:AQ117" si="85">IF(MIN(M117:M119)/AVERAGE(M117:M119)&lt;0.97,(3*AVERAGE(M117:M119)-MIN(M117:M119))/2,AVERAGE(M117:M119))</f>
        <v>39.203499999999998</v>
      </c>
      <c r="AJ117" s="143">
        <f t="shared" si="85"/>
        <v>42.076243333333331</v>
      </c>
      <c r="AK117" s="143">
        <f t="shared" si="85"/>
        <v>35.886649999999996</v>
      </c>
      <c r="AL117" s="143">
        <f t="shared" si="85"/>
        <v>31.296176666666668</v>
      </c>
      <c r="AM117" s="143">
        <f t="shared" si="85"/>
        <v>40.655200000000001</v>
      </c>
      <c r="AN117" s="143">
        <f t="shared" si="85"/>
        <v>41.240226666666665</v>
      </c>
      <c r="AO117" s="143">
        <f t="shared" si="85"/>
        <v>41.643419999999999</v>
      </c>
      <c r="AP117" s="143">
        <f t="shared" si="85"/>
        <v>36.900240000000004</v>
      </c>
      <c r="AQ117" s="143">
        <f t="shared" si="85"/>
        <v>41.161026666666665</v>
      </c>
      <c r="AR117" s="143"/>
      <c r="AS117" s="123">
        <v>109</v>
      </c>
      <c r="AT117" s="123" t="s">
        <v>542</v>
      </c>
      <c r="AU117" s="125">
        <v>146155542.06913337</v>
      </c>
      <c r="AV117" s="125">
        <v>77530774.679966673</v>
      </c>
      <c r="AW117" s="125">
        <v>68624767.389166668</v>
      </c>
      <c r="AX117" s="125">
        <v>17861469.474333335</v>
      </c>
      <c r="AY117" s="125">
        <v>32600984.223433334</v>
      </c>
      <c r="AZ117" s="125">
        <v>30619875.442666665</v>
      </c>
      <c r="BA117" s="125">
        <v>31911698.758200001</v>
      </c>
      <c r="BB117" s="125">
        <v>33161514.170499999</v>
      </c>
      <c r="BC117" s="125">
        <v>95132558.4243</v>
      </c>
      <c r="BD117" s="123"/>
      <c r="BE117" s="130">
        <v>38.56142333333333</v>
      </c>
      <c r="BF117" s="130">
        <v>40.748146666666663</v>
      </c>
      <c r="BG117" s="130">
        <v>36.090963333333328</v>
      </c>
      <c r="BH117" s="130">
        <v>30.899013333333333</v>
      </c>
      <c r="BI117" s="130">
        <v>39.674596666666673</v>
      </c>
      <c r="BJ117" s="130">
        <v>40.388483333333333</v>
      </c>
      <c r="BK117" s="130">
        <v>40.836540000000007</v>
      </c>
      <c r="BL117" s="130">
        <v>37.71776333333333</v>
      </c>
      <c r="BM117" s="130">
        <v>40.29423666666667</v>
      </c>
      <c r="BN117" s="144"/>
      <c r="BO117" s="123">
        <v>201601</v>
      </c>
      <c r="BP117" s="125">
        <v>146354572.63</v>
      </c>
      <c r="BQ117" s="125">
        <v>78306835.399000004</v>
      </c>
      <c r="BR117" s="125">
        <v>68079537.938999996</v>
      </c>
      <c r="BS117" s="125">
        <v>18539068.752999999</v>
      </c>
      <c r="BT117" s="125">
        <v>32579930.743999999</v>
      </c>
      <c r="BU117" s="125">
        <v>30532331.805</v>
      </c>
      <c r="BV117" s="125">
        <v>31786564.495000001</v>
      </c>
      <c r="BW117" s="125">
        <v>32954558.888</v>
      </c>
      <c r="BX117" s="125">
        <v>94902651.75</v>
      </c>
      <c r="BY117" s="125"/>
      <c r="BZ117" s="130">
        <v>38.753740751999999</v>
      </c>
      <c r="CA117" s="130">
        <v>41.034616861000003</v>
      </c>
      <c r="CB117" s="130">
        <v>36.163843935000003</v>
      </c>
      <c r="CC117" s="130">
        <v>31.723686167</v>
      </c>
      <c r="CD117" s="130">
        <v>39.886202031000003</v>
      </c>
      <c r="CE117" s="130">
        <v>40.551162066000003</v>
      </c>
      <c r="CF117" s="130">
        <v>40.944698907999999</v>
      </c>
      <c r="CG117" s="130">
        <v>37.891143691000003</v>
      </c>
      <c r="CH117" s="143">
        <v>40.443310214999997</v>
      </c>
      <c r="CJ117" s="127" t="s">
        <v>542</v>
      </c>
      <c r="CK117" s="125">
        <f t="shared" si="68"/>
        <v>73733233152.446075</v>
      </c>
      <c r="CL117" s="125">
        <f t="shared" si="68"/>
        <v>41772782846.539642</v>
      </c>
      <c r="CM117" s="125">
        <f t="shared" si="68"/>
        <v>32006231207.507801</v>
      </c>
      <c r="CN117" s="125">
        <f t="shared" si="66"/>
        <v>7645658786.3319044</v>
      </c>
      <c r="CO117" s="125">
        <f t="shared" si="66"/>
        <v>16893366097.545238</v>
      </c>
      <c r="CP117" s="125">
        <f t="shared" si="66"/>
        <v>16095579958.606739</v>
      </c>
      <c r="CQ117" s="125">
        <f t="shared" si="66"/>
        <v>16919387063.377476</v>
      </c>
      <c r="CR117" s="125">
        <f t="shared" si="66"/>
        <v>16232917039.283482</v>
      </c>
      <c r="CS117" s="125">
        <f t="shared" si="66"/>
        <v>49896306004.367706</v>
      </c>
      <c r="CT117" s="125"/>
      <c r="CU117" s="127" t="s">
        <v>542</v>
      </c>
      <c r="CV117" s="125">
        <v>205134328.99886668</v>
      </c>
      <c r="CW117" s="125">
        <v>100852155.6717</v>
      </c>
      <c r="CX117" s="125">
        <v>104282173.32716668</v>
      </c>
      <c r="CY117" s="125">
        <v>38488866.33533334</v>
      </c>
      <c r="CZ117" s="125">
        <v>43286140.332433335</v>
      </c>
      <c r="DA117" s="125">
        <v>39760857.994999997</v>
      </c>
      <c r="DB117" s="125">
        <v>42511646.662533335</v>
      </c>
      <c r="DC117" s="125">
        <v>88533391.675699994</v>
      </c>
      <c r="DD117" s="125">
        <v>125558644.98996665</v>
      </c>
      <c r="DF117" s="127" t="s">
        <v>542</v>
      </c>
      <c r="DG117" s="127">
        <f t="shared" si="69"/>
        <v>1437.755123918892</v>
      </c>
      <c r="DH117" s="127">
        <f t="shared" si="69"/>
        <v>1656.7928595406891</v>
      </c>
      <c r="DI117" s="127">
        <f t="shared" si="69"/>
        <v>1227.6779505580105</v>
      </c>
      <c r="DJ117" s="127">
        <f t="shared" si="67"/>
        <v>794.58394224649624</v>
      </c>
      <c r="DK117" s="127">
        <f t="shared" si="67"/>
        <v>1561.0877724653512</v>
      </c>
      <c r="DL117" s="127">
        <f t="shared" si="67"/>
        <v>1619.2386955664576</v>
      </c>
      <c r="DM117" s="127">
        <f t="shared" si="67"/>
        <v>1591.9766362086359</v>
      </c>
      <c r="DN117" s="127">
        <f t="shared" si="67"/>
        <v>733.41444316264574</v>
      </c>
      <c r="DO117" s="127">
        <f t="shared" si="67"/>
        <v>1589.5777151260243</v>
      </c>
    </row>
    <row r="118" spans="1:119" s="127" customFormat="1" x14ac:dyDescent="0.25">
      <c r="A118" s="127">
        <v>1998</v>
      </c>
      <c r="B118" s="127" t="s">
        <v>632</v>
      </c>
      <c r="C118" s="125">
        <v>125780084.2369</v>
      </c>
      <c r="D118" s="125">
        <v>67400311.798199996</v>
      </c>
      <c r="E118" s="125">
        <v>58379772.438699998</v>
      </c>
      <c r="F118" s="125">
        <v>18262662.7489</v>
      </c>
      <c r="G118" s="125">
        <v>30583503.8541</v>
      </c>
      <c r="H118" s="125">
        <v>35002644.682099998</v>
      </c>
      <c r="I118" s="125">
        <v>26274024.079999998</v>
      </c>
      <c r="J118" s="125">
        <v>15657248.8718</v>
      </c>
      <c r="K118" s="125">
        <v>91860172.6162</v>
      </c>
      <c r="M118" s="130">
        <v>39.163559999999997</v>
      </c>
      <c r="N118" s="130">
        <v>42.023000000000003</v>
      </c>
      <c r="O118" s="130">
        <v>35.862290000000002</v>
      </c>
      <c r="P118" s="130">
        <v>31.217880000000001</v>
      </c>
      <c r="Q118" s="130">
        <v>40.57347</v>
      </c>
      <c r="R118" s="130">
        <v>41.282730000000001</v>
      </c>
      <c r="S118" s="130">
        <v>41.589829999999999</v>
      </c>
      <c r="T118" s="130">
        <v>36.868470000000002</v>
      </c>
      <c r="U118" s="130">
        <v>41.134430000000002</v>
      </c>
      <c r="V118" s="142"/>
      <c r="W118" s="128"/>
      <c r="X118" s="123"/>
      <c r="Y118" s="128"/>
      <c r="Z118" s="128"/>
      <c r="AA118" s="128"/>
      <c r="AB118" s="128"/>
      <c r="AC118" s="128"/>
      <c r="AD118" s="128"/>
      <c r="AE118" s="128"/>
      <c r="AF118" s="128"/>
      <c r="AG118" s="128"/>
      <c r="AH118" s="128"/>
      <c r="AI118" s="128"/>
      <c r="AJ118" s="128"/>
      <c r="AK118" s="128"/>
      <c r="AL118" s="128"/>
      <c r="AR118" s="145"/>
      <c r="AS118" s="123">
        <v>110</v>
      </c>
      <c r="AT118" s="123" t="s">
        <v>543</v>
      </c>
      <c r="AU118" s="125">
        <v>146913274.82690001</v>
      </c>
      <c r="AV118" s="125">
        <v>78822293.691366673</v>
      </c>
      <c r="AW118" s="125">
        <v>68090981.135533333</v>
      </c>
      <c r="AX118" s="125">
        <v>18589788.104000002</v>
      </c>
      <c r="AY118" s="125">
        <v>32539519.228666667</v>
      </c>
      <c r="AZ118" s="125">
        <v>30537328.330633331</v>
      </c>
      <c r="BA118" s="125">
        <v>31844133.510999996</v>
      </c>
      <c r="BB118" s="125">
        <v>33402505.652600002</v>
      </c>
      <c r="BC118" s="125">
        <v>94920981.070299998</v>
      </c>
      <c r="BD118" s="123"/>
      <c r="BE118" s="130">
        <v>38.879523333333331</v>
      </c>
      <c r="BF118" s="130">
        <v>41.112479999999998</v>
      </c>
      <c r="BG118" s="130">
        <v>36.29289</v>
      </c>
      <c r="BH118" s="130">
        <v>31.793423333333333</v>
      </c>
      <c r="BI118" s="130">
        <v>40.003729999999997</v>
      </c>
      <c r="BJ118" s="130">
        <v>40.651980000000002</v>
      </c>
      <c r="BK118" s="130">
        <v>40.98433</v>
      </c>
      <c r="BL118" s="130">
        <v>38.082456666666666</v>
      </c>
      <c r="BM118" s="130">
        <v>40.541383333333336</v>
      </c>
      <c r="BN118" s="144"/>
      <c r="BO118" s="123">
        <v>201602</v>
      </c>
      <c r="BP118" s="125">
        <v>146216957.34</v>
      </c>
      <c r="BQ118" s="125">
        <v>78245154.034999996</v>
      </c>
      <c r="BR118" s="125">
        <v>67982680.886999995</v>
      </c>
      <c r="BS118" s="125">
        <v>18488945.241999999</v>
      </c>
      <c r="BT118" s="125">
        <v>32460480.195</v>
      </c>
      <c r="BU118" s="125">
        <v>30483953.252999999</v>
      </c>
      <c r="BV118" s="125">
        <v>31652755.072000001</v>
      </c>
      <c r="BW118" s="125">
        <v>33112683.52</v>
      </c>
      <c r="BX118" s="125">
        <v>94565175.447999999</v>
      </c>
      <c r="BY118" s="125"/>
      <c r="BZ118" s="130">
        <v>38.757635669000003</v>
      </c>
      <c r="CA118" s="130">
        <v>40.957553883999999</v>
      </c>
      <c r="CB118" s="130">
        <v>36.188584396000003</v>
      </c>
      <c r="CC118" s="130">
        <v>31.665459794</v>
      </c>
      <c r="CD118" s="130">
        <v>39.889782029000003</v>
      </c>
      <c r="CE118" s="130">
        <v>40.537323995999998</v>
      </c>
      <c r="CF118" s="130">
        <v>40.899541841000001</v>
      </c>
      <c r="CG118" s="130">
        <v>37.929774115000001</v>
      </c>
      <c r="CH118" s="143">
        <v>40.435816996</v>
      </c>
      <c r="CJ118" s="127" t="s">
        <v>543</v>
      </c>
      <c r="CK118" s="125">
        <f t="shared" si="68"/>
        <v>73671306295.774673</v>
      </c>
      <c r="CL118" s="125">
        <f t="shared" si="68"/>
        <v>41661491463.155098</v>
      </c>
      <c r="CM118" s="125">
        <f t="shared" si="68"/>
        <v>31982560801.691967</v>
      </c>
      <c r="CN118" s="125">
        <f t="shared" si="66"/>
        <v>7610992378.5222416</v>
      </c>
      <c r="CO118" s="125">
        <f t="shared" si="66"/>
        <v>16832939233.95788</v>
      </c>
      <c r="CP118" s="125">
        <f t="shared" si="66"/>
        <v>16064592566.045128</v>
      </c>
      <c r="CQ118" s="125">
        <f t="shared" si="66"/>
        <v>16829581345.852459</v>
      </c>
      <c r="CR118" s="125">
        <f t="shared" si="66"/>
        <v>16327435881.31608</v>
      </c>
      <c r="CS118" s="125">
        <f t="shared" si="66"/>
        <v>49709661671.929482</v>
      </c>
      <c r="CT118" s="125"/>
      <c r="CU118" s="127" t="s">
        <v>543</v>
      </c>
      <c r="CV118" s="125">
        <v>205382823.97720334</v>
      </c>
      <c r="CW118" s="125">
        <v>100983954.98953335</v>
      </c>
      <c r="CX118" s="125">
        <v>104398868.98766667</v>
      </c>
      <c r="CY118" s="125">
        <v>38468962.666033335</v>
      </c>
      <c r="CZ118" s="125">
        <v>43467629.33443334</v>
      </c>
      <c r="DA118" s="125">
        <v>39769996.323799998</v>
      </c>
      <c r="DB118" s="125">
        <v>42445832.324833333</v>
      </c>
      <c r="DC118" s="125">
        <v>89027623.673133329</v>
      </c>
      <c r="DD118" s="125">
        <v>125683457.98306668</v>
      </c>
      <c r="DF118" s="127" t="s">
        <v>543</v>
      </c>
      <c r="DG118" s="127">
        <f t="shared" si="69"/>
        <v>1434.8094912542811</v>
      </c>
      <c r="DH118" s="127">
        <f t="shared" si="69"/>
        <v>1650.2222147062143</v>
      </c>
      <c r="DI118" s="127">
        <f t="shared" si="69"/>
        <v>1225.3987466270455</v>
      </c>
      <c r="DJ118" s="127">
        <f t="shared" si="67"/>
        <v>791.39044580918369</v>
      </c>
      <c r="DK118" s="127">
        <f t="shared" si="67"/>
        <v>1549.0091814713705</v>
      </c>
      <c r="DL118" s="127">
        <f t="shared" si="67"/>
        <v>1615.7499674126364</v>
      </c>
      <c r="DM118" s="127">
        <f t="shared" si="67"/>
        <v>1585.9819844791832</v>
      </c>
      <c r="DN118" s="127">
        <f t="shared" si="67"/>
        <v>733.5896526346736</v>
      </c>
      <c r="DO118" s="127">
        <f t="shared" si="67"/>
        <v>1582.0590066395805</v>
      </c>
    </row>
    <row r="119" spans="1:119" s="127" customFormat="1" x14ac:dyDescent="0.25">
      <c r="A119" s="127">
        <v>1998</v>
      </c>
      <c r="B119" s="127" t="s">
        <v>622</v>
      </c>
      <c r="C119" s="125">
        <v>126122548.96619999</v>
      </c>
      <c r="D119" s="125">
        <v>67628641.415800005</v>
      </c>
      <c r="E119" s="125">
        <v>58493907.550399996</v>
      </c>
      <c r="F119" s="125">
        <v>18317475.832199998</v>
      </c>
      <c r="G119" s="125">
        <v>30618710.398600001</v>
      </c>
      <c r="H119" s="125">
        <v>34984542.873300001</v>
      </c>
      <c r="I119" s="125">
        <v>26404310.423</v>
      </c>
      <c r="J119" s="125">
        <v>15797509.439099999</v>
      </c>
      <c r="K119" s="125">
        <v>92007563.694900006</v>
      </c>
      <c r="M119" s="130">
        <v>39.27581</v>
      </c>
      <c r="N119" s="130">
        <v>42.241079999999997</v>
      </c>
      <c r="O119" s="130">
        <v>35.847470000000001</v>
      </c>
      <c r="P119" s="130">
        <v>31.460660000000001</v>
      </c>
      <c r="Q119" s="130">
        <v>40.725320000000004</v>
      </c>
      <c r="R119" s="130">
        <v>41.311660000000003</v>
      </c>
      <c r="S119" s="130">
        <v>41.67521</v>
      </c>
      <c r="T119" s="130">
        <v>37.009270000000001</v>
      </c>
      <c r="U119" s="130">
        <v>41.220860000000002</v>
      </c>
      <c r="V119" s="142"/>
      <c r="W119" s="128"/>
      <c r="X119" s="123"/>
      <c r="Y119" s="128"/>
      <c r="Z119" s="128"/>
      <c r="AA119" s="128"/>
      <c r="AB119" s="128"/>
      <c r="AC119" s="128"/>
      <c r="AD119" s="128"/>
      <c r="AE119" s="128"/>
      <c r="AF119" s="128"/>
      <c r="AG119" s="128"/>
      <c r="AH119" s="128"/>
      <c r="AI119" s="128"/>
      <c r="AJ119" s="128"/>
      <c r="AK119" s="128"/>
      <c r="AL119" s="128"/>
      <c r="AR119" s="145"/>
      <c r="AS119" s="123">
        <v>111</v>
      </c>
      <c r="AT119" s="123" t="s">
        <v>544</v>
      </c>
      <c r="AU119" s="125">
        <v>145092329.26110002</v>
      </c>
      <c r="AV119" s="125">
        <v>78526811.077633336</v>
      </c>
      <c r="AW119" s="125">
        <v>66565518.183466673</v>
      </c>
      <c r="AX119" s="125">
        <v>19283381.666966666</v>
      </c>
      <c r="AY119" s="125">
        <v>32491047.7731</v>
      </c>
      <c r="AZ119" s="125">
        <v>30037540.292766672</v>
      </c>
      <c r="BA119" s="125">
        <v>30858909.141866669</v>
      </c>
      <c r="BB119" s="125">
        <v>32421450.386399999</v>
      </c>
      <c r="BC119" s="125">
        <v>93387497.207733333</v>
      </c>
      <c r="BD119" s="123"/>
      <c r="BE119" s="130">
        <v>38.883229999999998</v>
      </c>
      <c r="BF119" s="130">
        <v>41.067846666666668</v>
      </c>
      <c r="BG119" s="130">
        <v>36.303776666666664</v>
      </c>
      <c r="BH119" s="130">
        <v>33.322890000000001</v>
      </c>
      <c r="BI119" s="130">
        <v>39.956513333333334</v>
      </c>
      <c r="BJ119" s="130">
        <v>40.558083333333336</v>
      </c>
      <c r="BK119" s="130">
        <v>40.952863333333333</v>
      </c>
      <c r="BL119" s="130">
        <v>37.910793333333324</v>
      </c>
      <c r="BM119" s="130">
        <v>40.47967666666667</v>
      </c>
      <c r="BN119" s="144"/>
      <c r="BO119" s="123">
        <v>201603</v>
      </c>
      <c r="BP119" s="125">
        <v>146884841.5</v>
      </c>
      <c r="BQ119" s="125">
        <v>78538450.268999994</v>
      </c>
      <c r="BR119" s="125">
        <v>68388117.459999993</v>
      </c>
      <c r="BS119" s="125">
        <v>18580245.153999999</v>
      </c>
      <c r="BT119" s="125">
        <v>32864937.903999999</v>
      </c>
      <c r="BU119" s="125">
        <v>30595197.59</v>
      </c>
      <c r="BV119" s="125">
        <v>31571921.423</v>
      </c>
      <c r="BW119" s="125">
        <v>33224217.491</v>
      </c>
      <c r="BX119" s="125">
        <v>95055987.557999998</v>
      </c>
      <c r="BY119" s="125"/>
      <c r="BZ119" s="130">
        <v>38.734420675000003</v>
      </c>
      <c r="CA119" s="130">
        <v>40.932640706000001</v>
      </c>
      <c r="CB119" s="130">
        <v>36.223364003</v>
      </c>
      <c r="CC119" s="130">
        <v>32.061813616000002</v>
      </c>
      <c r="CD119" s="130">
        <v>39.814027062999997</v>
      </c>
      <c r="CE119" s="130">
        <v>40.548367569</v>
      </c>
      <c r="CF119" s="130">
        <v>40.950003240999997</v>
      </c>
      <c r="CG119" s="130">
        <v>37.797818450000001</v>
      </c>
      <c r="CH119" s="143">
        <v>40.420557074000001</v>
      </c>
      <c r="CJ119" s="127" t="s">
        <v>544</v>
      </c>
      <c r="CK119" s="125">
        <f t="shared" si="68"/>
        <v>73963490138.742081</v>
      </c>
      <c r="CL119" s="125">
        <f t="shared" si="68"/>
        <v>41792220164.071335</v>
      </c>
      <c r="CM119" s="125">
        <f t="shared" si="68"/>
        <v>32204219739.035492</v>
      </c>
      <c r="CN119" s="125">
        <f t="shared" si="66"/>
        <v>7744312641.8727579</v>
      </c>
      <c r="CO119" s="125">
        <f t="shared" si="66"/>
        <v>17010311852.737715</v>
      </c>
      <c r="CP119" s="125">
        <f t="shared" si="66"/>
        <v>16127609130.431538</v>
      </c>
      <c r="CQ119" s="125">
        <f t="shared" si="66"/>
        <v>16807313699.753815</v>
      </c>
      <c r="CR119" s="125">
        <f t="shared" si="66"/>
        <v>16325438231.285725</v>
      </c>
      <c r="CS119" s="125">
        <f t="shared" si="66"/>
        <v>49948807614.076447</v>
      </c>
      <c r="CT119" s="125"/>
      <c r="CU119" s="127" t="s">
        <v>544</v>
      </c>
      <c r="CV119" s="125">
        <v>205631325.67030001</v>
      </c>
      <c r="CW119" s="125">
        <v>101116554.34333332</v>
      </c>
      <c r="CX119" s="125">
        <v>104514771.32696666</v>
      </c>
      <c r="CY119" s="125">
        <v>38422372.998233341</v>
      </c>
      <c r="CZ119" s="125">
        <v>43640884.667333335</v>
      </c>
      <c r="DA119" s="125">
        <v>39831798.006566666</v>
      </c>
      <c r="DB119" s="125">
        <v>42361546.664799996</v>
      </c>
      <c r="DC119" s="125">
        <v>89598551.66353333</v>
      </c>
      <c r="DD119" s="125">
        <v>125834229.3387</v>
      </c>
      <c r="DF119" s="127" t="s">
        <v>544</v>
      </c>
      <c r="DG119" s="127">
        <f t="shared" si="69"/>
        <v>1438.7591948384713</v>
      </c>
      <c r="DH119" s="127">
        <f t="shared" si="69"/>
        <v>1653.2295996625492</v>
      </c>
      <c r="DI119" s="127">
        <f t="shared" si="69"/>
        <v>1232.5231861546918</v>
      </c>
      <c r="DJ119" s="127">
        <f t="shared" si="67"/>
        <v>806.22949990401071</v>
      </c>
      <c r="DK119" s="127">
        <f t="shared" si="67"/>
        <v>1559.1170511234391</v>
      </c>
      <c r="DL119" s="127">
        <f t="shared" si="67"/>
        <v>1619.5712910346394</v>
      </c>
      <c r="DM119" s="127">
        <f t="shared" si="67"/>
        <v>1587.0349430578958</v>
      </c>
      <c r="DN119" s="127">
        <f t="shared" si="67"/>
        <v>728.82598783927392</v>
      </c>
      <c r="DO119" s="127">
        <f t="shared" si="67"/>
        <v>1587.7653600796461</v>
      </c>
    </row>
    <row r="120" spans="1:119" s="127" customFormat="1" x14ac:dyDescent="0.25">
      <c r="A120" s="127">
        <v>1998</v>
      </c>
      <c r="B120" s="127" t="s">
        <v>631</v>
      </c>
      <c r="C120" s="125">
        <v>125319255.1873</v>
      </c>
      <c r="D120" s="125">
        <v>68280669.783899993</v>
      </c>
      <c r="E120" s="125">
        <v>57038585.403399996</v>
      </c>
      <c r="F120" s="125">
        <v>18345082.525800001</v>
      </c>
      <c r="G120" s="125">
        <v>30579381.444600001</v>
      </c>
      <c r="H120" s="125">
        <v>34584121.876699999</v>
      </c>
      <c r="I120" s="125">
        <v>26026673.916099999</v>
      </c>
      <c r="J120" s="125">
        <v>15783995.4241</v>
      </c>
      <c r="K120" s="125">
        <v>91190177.237399995</v>
      </c>
      <c r="M120" s="130">
        <v>39.385570000000001</v>
      </c>
      <c r="N120" s="130">
        <v>42.33963</v>
      </c>
      <c r="O120" s="130">
        <v>35.84928</v>
      </c>
      <c r="P120" s="130">
        <v>31.584160000000001</v>
      </c>
      <c r="Q120" s="130">
        <v>41.002569999999999</v>
      </c>
      <c r="R120" s="130">
        <v>41.524259999999998</v>
      </c>
      <c r="S120" s="130">
        <v>41.501370000000001</v>
      </c>
      <c r="T120" s="130">
        <v>37.145229999999998</v>
      </c>
      <c r="U120" s="130">
        <v>41.342779999999998</v>
      </c>
      <c r="V120" s="142"/>
      <c r="W120" s="127">
        <v>38</v>
      </c>
      <c r="X120" s="123" t="s">
        <v>159</v>
      </c>
      <c r="Y120" s="143">
        <f t="shared" ref="Y120:AG120" si="86">AVERAGE(C120:C122)</f>
        <v>126250144.69093335</v>
      </c>
      <c r="Z120" s="143">
        <f t="shared" si="86"/>
        <v>68881880.67096667</v>
      </c>
      <c r="AA120" s="143">
        <f t="shared" si="86"/>
        <v>57368264.019966662</v>
      </c>
      <c r="AB120" s="143">
        <f t="shared" si="86"/>
        <v>19095978.6054</v>
      </c>
      <c r="AC120" s="143">
        <f t="shared" si="86"/>
        <v>30446245.794566665</v>
      </c>
      <c r="AD120" s="143">
        <f t="shared" si="86"/>
        <v>34762820.261266671</v>
      </c>
      <c r="AE120" s="143">
        <f t="shared" si="86"/>
        <v>26211742.887366667</v>
      </c>
      <c r="AF120" s="143">
        <f t="shared" si="86"/>
        <v>15733357.142333334</v>
      </c>
      <c r="AG120" s="143">
        <f t="shared" si="86"/>
        <v>91420808.943199992</v>
      </c>
      <c r="AH120" s="143"/>
      <c r="AI120" s="143">
        <f t="shared" ref="AI120:AQ120" si="87">IF(MIN(M120:M122)/AVERAGE(M120:M122)&lt;0.97,(3*AVERAGE(M120:M122)-MIN(M120:M122))/2,AVERAGE(M120:M122))</f>
        <v>39.629150000000003</v>
      </c>
      <c r="AJ120" s="143">
        <f t="shared" si="87"/>
        <v>42.624783333333333</v>
      </c>
      <c r="AK120" s="143">
        <f t="shared" si="87"/>
        <v>36.032263333333333</v>
      </c>
      <c r="AL120" s="143">
        <f t="shared" si="87"/>
        <v>32.428463333333333</v>
      </c>
      <c r="AM120" s="143">
        <f t="shared" si="87"/>
        <v>41.214263333333335</v>
      </c>
      <c r="AN120" s="143">
        <f t="shared" si="87"/>
        <v>41.690126666666664</v>
      </c>
      <c r="AO120" s="143">
        <f t="shared" si="87"/>
        <v>41.677736666666668</v>
      </c>
      <c r="AP120" s="143">
        <f t="shared" si="87"/>
        <v>37.292263333333331</v>
      </c>
      <c r="AQ120" s="143">
        <f t="shared" si="87"/>
        <v>41.528079999999996</v>
      </c>
      <c r="AR120" s="143"/>
      <c r="AS120" s="123">
        <v>112</v>
      </c>
      <c r="AT120" s="123" t="s">
        <v>545</v>
      </c>
      <c r="AU120" s="125">
        <v>148339076.66373333</v>
      </c>
      <c r="AV120" s="125">
        <v>78761762.515500009</v>
      </c>
      <c r="AW120" s="125">
        <v>69577314.148233339</v>
      </c>
      <c r="AX120" s="125">
        <v>18444988.710933331</v>
      </c>
      <c r="AY120" s="125">
        <v>33056233.389966667</v>
      </c>
      <c r="AZ120" s="125">
        <v>31042355.926899999</v>
      </c>
      <c r="BA120" s="125">
        <v>32060062.630133335</v>
      </c>
      <c r="BB120" s="125">
        <v>33735436.005800001</v>
      </c>
      <c r="BC120" s="125">
        <v>96158651.947000012</v>
      </c>
      <c r="BD120" s="123"/>
      <c r="BE120" s="130">
        <v>38.556483333333333</v>
      </c>
      <c r="BF120" s="130">
        <v>40.845256666666671</v>
      </c>
      <c r="BG120" s="130">
        <v>35.965503333333338</v>
      </c>
      <c r="BH120" s="130">
        <v>31.185993333333332</v>
      </c>
      <c r="BI120" s="130">
        <v>39.746740000000003</v>
      </c>
      <c r="BJ120" s="130">
        <v>40.465780000000002</v>
      </c>
      <c r="BK120" s="130">
        <v>40.688673333333334</v>
      </c>
      <c r="BL120" s="130">
        <v>37.637496666666671</v>
      </c>
      <c r="BM120" s="130">
        <v>40.292763333333333</v>
      </c>
      <c r="BN120" s="144"/>
      <c r="BO120" s="123">
        <v>201604</v>
      </c>
      <c r="BP120" s="125">
        <v>147026668.40000001</v>
      </c>
      <c r="BQ120" s="125">
        <v>78557949.625</v>
      </c>
      <c r="BR120" s="125">
        <v>68419416.592999995</v>
      </c>
      <c r="BS120" s="125">
        <v>18577628.647999998</v>
      </c>
      <c r="BT120" s="125">
        <v>32809162.034000002</v>
      </c>
      <c r="BU120" s="125">
        <v>30591639.217999998</v>
      </c>
      <c r="BV120" s="125">
        <v>31652899.627</v>
      </c>
      <c r="BW120" s="125">
        <v>33437167.986000001</v>
      </c>
      <c r="BX120" s="125">
        <v>95056699.318000004</v>
      </c>
      <c r="BY120" s="125"/>
      <c r="BZ120" s="130">
        <v>38.634769959000003</v>
      </c>
      <c r="CA120" s="130">
        <v>40.858703906999999</v>
      </c>
      <c r="CB120" s="130">
        <v>36.074124963000003</v>
      </c>
      <c r="CC120" s="130">
        <v>31.735662884</v>
      </c>
      <c r="CD120" s="130">
        <v>39.792048813000001</v>
      </c>
      <c r="CE120" s="130">
        <v>40.436788026999999</v>
      </c>
      <c r="CF120" s="130">
        <v>40.662683862000002</v>
      </c>
      <c r="CG120" s="130">
        <v>37.734790015999998</v>
      </c>
      <c r="CH120" s="143">
        <v>40.301075332000003</v>
      </c>
      <c r="CJ120" s="127" t="s">
        <v>545</v>
      </c>
      <c r="CK120" s="125">
        <f t="shared" si="68"/>
        <v>73844439649.138275</v>
      </c>
      <c r="CL120" s="125">
        <f t="shared" si="68"/>
        <v>41727088042.495659</v>
      </c>
      <c r="CM120" s="125">
        <f t="shared" si="68"/>
        <v>32086217592.928692</v>
      </c>
      <c r="CN120" s="125">
        <f t="shared" si="66"/>
        <v>7664453679.4418926</v>
      </c>
      <c r="CO120" s="125">
        <f t="shared" si="66"/>
        <v>16972069103.217207</v>
      </c>
      <c r="CP120" s="125">
        <f t="shared" si="66"/>
        <v>16081359195.937435</v>
      </c>
      <c r="CQ120" s="125">
        <f t="shared" si="66"/>
        <v>16732194061.028145</v>
      </c>
      <c r="CR120" s="125">
        <f t="shared" si="66"/>
        <v>16402678664.858561</v>
      </c>
      <c r="CS120" s="125">
        <f t="shared" si="66"/>
        <v>49801533600.337891</v>
      </c>
      <c r="CT120" s="125"/>
      <c r="CU120" s="127" t="s">
        <v>545</v>
      </c>
      <c r="CV120" s="125">
        <v>205851339.99819997</v>
      </c>
      <c r="CW120" s="125">
        <v>101235223.98646666</v>
      </c>
      <c r="CX120" s="125">
        <v>104616116.01173334</v>
      </c>
      <c r="CY120" s="125">
        <v>38357972.999366663</v>
      </c>
      <c r="CZ120" s="125">
        <v>43792616.667666666</v>
      </c>
      <c r="DA120" s="125">
        <v>39903712.331966668</v>
      </c>
      <c r="DB120" s="125">
        <v>42257820.665066667</v>
      </c>
      <c r="DC120" s="125">
        <v>90222286.338166669</v>
      </c>
      <c r="DD120" s="125">
        <v>125954149.66470002</v>
      </c>
      <c r="DF120" s="127" t="s">
        <v>545</v>
      </c>
      <c r="DG120" s="127">
        <f t="shared" si="69"/>
        <v>1434.9081166978849</v>
      </c>
      <c r="DH120" s="127">
        <f t="shared" si="69"/>
        <v>1648.7181595241523</v>
      </c>
      <c r="DI120" s="127">
        <f t="shared" si="69"/>
        <v>1226.817389753985</v>
      </c>
      <c r="DJ120" s="127">
        <f t="shared" si="67"/>
        <v>799.25533912529136</v>
      </c>
      <c r="DK120" s="127">
        <f t="shared" si="67"/>
        <v>1550.2219684212812</v>
      </c>
      <c r="DL120" s="127">
        <f t="shared" si="67"/>
        <v>1612.0163519778321</v>
      </c>
      <c r="DM120" s="127">
        <f t="shared" si="67"/>
        <v>1583.819875014063</v>
      </c>
      <c r="DN120" s="127">
        <f t="shared" si="67"/>
        <v>727.21183781039906</v>
      </c>
      <c r="DO120" s="127">
        <f t="shared" si="67"/>
        <v>1581.5765890338205</v>
      </c>
    </row>
    <row r="121" spans="1:119" s="127" customFormat="1" x14ac:dyDescent="0.25">
      <c r="A121" s="127">
        <v>1998</v>
      </c>
      <c r="B121" s="127" t="s">
        <v>630</v>
      </c>
      <c r="C121" s="125">
        <v>127773063.3645</v>
      </c>
      <c r="D121" s="125">
        <v>69223323.005500004</v>
      </c>
      <c r="E121" s="125">
        <v>58549740.358999997</v>
      </c>
      <c r="F121" s="125">
        <v>18810134.062100001</v>
      </c>
      <c r="G121" s="125">
        <v>30792581.787999999</v>
      </c>
      <c r="H121" s="125">
        <v>35366131.475699998</v>
      </c>
      <c r="I121" s="125">
        <v>26717153.869100001</v>
      </c>
      <c r="J121" s="125">
        <v>16087062.169600001</v>
      </c>
      <c r="K121" s="125">
        <v>92875867.132799998</v>
      </c>
      <c r="M121" s="130">
        <v>39.805480000000003</v>
      </c>
      <c r="N121" s="130">
        <v>42.87527</v>
      </c>
      <c r="O121" s="130">
        <v>36.17606</v>
      </c>
      <c r="P121" s="130">
        <v>32.099679999999999</v>
      </c>
      <c r="Q121" s="130">
        <v>41.38973</v>
      </c>
      <c r="R121" s="130">
        <v>41.948729999999998</v>
      </c>
      <c r="S121" s="130">
        <v>42.003950000000003</v>
      </c>
      <c r="T121" s="130">
        <v>37.420250000000003</v>
      </c>
      <c r="U121" s="130">
        <v>41.77928</v>
      </c>
      <c r="V121" s="142"/>
      <c r="W121" s="128"/>
      <c r="X121" s="123"/>
      <c r="Y121" s="128"/>
      <c r="Z121" s="128"/>
      <c r="AA121" s="128"/>
      <c r="AB121" s="128"/>
      <c r="AC121" s="128"/>
      <c r="AD121" s="128"/>
      <c r="AE121" s="128"/>
      <c r="AF121" s="128"/>
      <c r="AG121" s="128"/>
      <c r="AH121" s="128"/>
      <c r="AI121" s="128"/>
      <c r="AJ121" s="128"/>
      <c r="AK121" s="128"/>
      <c r="AL121" s="128"/>
      <c r="AR121" s="145"/>
      <c r="AS121" s="123">
        <v>113</v>
      </c>
      <c r="AT121" s="123" t="s">
        <v>546</v>
      </c>
      <c r="AU121" s="125">
        <v>147045620.94663334</v>
      </c>
      <c r="AV121" s="125">
        <v>77948769.997533336</v>
      </c>
      <c r="AW121" s="125">
        <v>69096850.949100003</v>
      </c>
      <c r="AX121" s="125">
        <v>18020431.866566669</v>
      </c>
      <c r="AY121" s="125">
        <v>33190792.501766667</v>
      </c>
      <c r="AZ121" s="125">
        <v>30528639.559066664</v>
      </c>
      <c r="BA121" s="125">
        <v>31504381.195099998</v>
      </c>
      <c r="BB121" s="125">
        <v>33801375.824133337</v>
      </c>
      <c r="BC121" s="125">
        <v>95223813.255933329</v>
      </c>
      <c r="BD121" s="123"/>
      <c r="BE121" s="130">
        <v>38.44824333333333</v>
      </c>
      <c r="BF121" s="130">
        <v>40.610909999999997</v>
      </c>
      <c r="BG121" s="130">
        <v>36.008483333333338</v>
      </c>
      <c r="BH121" s="130">
        <v>30.88542</v>
      </c>
      <c r="BI121" s="130">
        <v>39.531376666666667</v>
      </c>
      <c r="BJ121" s="130">
        <v>40.344610000000003</v>
      </c>
      <c r="BK121" s="130">
        <v>40.640999999999998</v>
      </c>
      <c r="BL121" s="130">
        <v>37.660356666666672</v>
      </c>
      <c r="BM121" s="130">
        <v>40.159153333333336</v>
      </c>
      <c r="BN121" s="144"/>
      <c r="BO121" s="123">
        <v>201701</v>
      </c>
      <c r="BP121" s="125">
        <v>147247627.13</v>
      </c>
      <c r="BQ121" s="125">
        <v>78716398.302000001</v>
      </c>
      <c r="BR121" s="125">
        <v>68525291.524000004</v>
      </c>
      <c r="BS121" s="125">
        <v>18689421.885000002</v>
      </c>
      <c r="BT121" s="125">
        <v>33138157.392999999</v>
      </c>
      <c r="BU121" s="125">
        <v>30485477.931000002</v>
      </c>
      <c r="BV121" s="125">
        <v>31375842.513</v>
      </c>
      <c r="BW121" s="125">
        <v>33589403.284999996</v>
      </c>
      <c r="BX121" s="125">
        <v>94997796.525000006</v>
      </c>
      <c r="BY121" s="125"/>
      <c r="BZ121" s="130">
        <v>38.643521649</v>
      </c>
      <c r="CA121" s="130">
        <v>40.885084747000001</v>
      </c>
      <c r="CB121" s="130">
        <v>36.085047269</v>
      </c>
      <c r="CC121" s="130">
        <v>31.729657915000001</v>
      </c>
      <c r="CD121" s="130">
        <v>39.745494323000003</v>
      </c>
      <c r="CE121" s="130">
        <v>40.496358243000003</v>
      </c>
      <c r="CF121" s="130">
        <v>40.741214693000003</v>
      </c>
      <c r="CG121" s="130">
        <v>37.830688240999997</v>
      </c>
      <c r="CH121" s="143">
        <v>40.310993545999999</v>
      </c>
      <c r="CJ121" s="127" t="s">
        <v>546</v>
      </c>
      <c r="CK121" s="125">
        <f t="shared" si="68"/>
        <v>73972169267.906448</v>
      </c>
      <c r="CL121" s="125">
        <f t="shared" si="68"/>
        <v>41838246002.226402</v>
      </c>
      <c r="CM121" s="125">
        <f t="shared" si="68"/>
        <v>32145598988.952091</v>
      </c>
      <c r="CN121" s="125">
        <f t="shared" si="66"/>
        <v>7709116519.5221395</v>
      </c>
      <c r="CO121" s="125">
        <f t="shared" si="66"/>
        <v>17122201804.996105</v>
      </c>
      <c r="CP121" s="125">
        <f t="shared" si="66"/>
        <v>16049160861.537006</v>
      </c>
      <c r="CQ121" s="125">
        <f t="shared" si="66"/>
        <v>16617769167.946566</v>
      </c>
      <c r="CR121" s="125">
        <f t="shared" si="66"/>
        <v>16519233170.388727</v>
      </c>
      <c r="CS121" s="125">
        <f t="shared" si="66"/>
        <v>49782922313.845459</v>
      </c>
      <c r="CT121" s="125"/>
      <c r="CU121" s="127" t="s">
        <v>546</v>
      </c>
      <c r="CV121" s="125">
        <v>205345814.6561</v>
      </c>
      <c r="CW121" s="125">
        <v>101009911.65699999</v>
      </c>
      <c r="CX121" s="125">
        <v>104335902.99909998</v>
      </c>
      <c r="CY121" s="125">
        <v>38231311.32796666</v>
      </c>
      <c r="CZ121" s="125">
        <v>43775173.663566671</v>
      </c>
      <c r="DA121" s="125">
        <v>39794505.997900002</v>
      </c>
      <c r="DB121" s="125">
        <v>42005812.000433333</v>
      </c>
      <c r="DC121" s="125">
        <v>90440431.670266673</v>
      </c>
      <c r="DD121" s="125">
        <v>125575491.6619</v>
      </c>
      <c r="DF121" s="127" t="s">
        <v>546</v>
      </c>
      <c r="DG121" s="127">
        <f t="shared" si="69"/>
        <v>1440.9286966338279</v>
      </c>
      <c r="DH121" s="127">
        <f t="shared" si="69"/>
        <v>1656.7976475139114</v>
      </c>
      <c r="DI121" s="127">
        <f t="shared" si="69"/>
        <v>1232.3887775899877</v>
      </c>
      <c r="DJ121" s="127">
        <f t="shared" si="67"/>
        <v>806.5762069618396</v>
      </c>
      <c r="DK121" s="127">
        <f t="shared" si="67"/>
        <v>1564.5582070411403</v>
      </c>
      <c r="DL121" s="127">
        <f t="shared" si="67"/>
        <v>1613.20367815436</v>
      </c>
      <c r="DM121" s="127">
        <f t="shared" si="67"/>
        <v>1582.4257050691115</v>
      </c>
      <c r="DN121" s="127">
        <f t="shared" si="67"/>
        <v>730.61275207599942</v>
      </c>
      <c r="DO121" s="127">
        <f t="shared" si="67"/>
        <v>1585.7528138653429</v>
      </c>
    </row>
    <row r="122" spans="1:119" s="127" customFormat="1" x14ac:dyDescent="0.25">
      <c r="A122" s="127">
        <v>1998</v>
      </c>
      <c r="B122" s="127" t="s">
        <v>629</v>
      </c>
      <c r="C122" s="125">
        <v>125658115.521</v>
      </c>
      <c r="D122" s="125">
        <v>69141649.223499998</v>
      </c>
      <c r="E122" s="125">
        <v>56516466.297499999</v>
      </c>
      <c r="F122" s="125">
        <v>20132719.228300001</v>
      </c>
      <c r="G122" s="125">
        <v>29966774.151099999</v>
      </c>
      <c r="H122" s="125">
        <v>34338207.431400001</v>
      </c>
      <c r="I122" s="125">
        <v>25891400.876899999</v>
      </c>
      <c r="J122" s="125">
        <v>15329013.8333</v>
      </c>
      <c r="K122" s="125">
        <v>90196382.459399998</v>
      </c>
      <c r="M122" s="130">
        <v>39.696399999999997</v>
      </c>
      <c r="N122" s="130">
        <v>42.65945</v>
      </c>
      <c r="O122" s="130">
        <v>36.071449999999999</v>
      </c>
      <c r="P122" s="130">
        <v>33.601550000000003</v>
      </c>
      <c r="Q122" s="130">
        <v>41.250489999999999</v>
      </c>
      <c r="R122" s="130">
        <v>41.597389999999997</v>
      </c>
      <c r="S122" s="130">
        <v>41.527889999999999</v>
      </c>
      <c r="T122" s="130">
        <v>37.311309999999999</v>
      </c>
      <c r="U122" s="130">
        <v>41.462179999999996</v>
      </c>
      <c r="V122" s="142"/>
      <c r="W122" s="128"/>
      <c r="X122" s="123"/>
      <c r="Y122" s="128"/>
      <c r="Z122" s="128"/>
      <c r="AA122" s="128"/>
      <c r="AB122" s="128"/>
      <c r="AC122" s="128"/>
      <c r="AD122" s="128"/>
      <c r="AE122" s="128"/>
      <c r="AF122" s="128"/>
      <c r="AG122" s="128"/>
      <c r="AH122" s="128"/>
      <c r="AI122" s="128"/>
      <c r="AJ122" s="128"/>
      <c r="AK122" s="128"/>
      <c r="AL122" s="128"/>
      <c r="AR122" s="145"/>
      <c r="AS122" s="123">
        <v>114</v>
      </c>
      <c r="AT122" s="123" t="s">
        <v>547</v>
      </c>
      <c r="AU122" s="125">
        <v>148446608.47213331</v>
      </c>
      <c r="AV122" s="125">
        <v>79481591.086099997</v>
      </c>
      <c r="AW122" s="125">
        <v>68965017.386033341</v>
      </c>
      <c r="AX122" s="125">
        <v>18661275.393233333</v>
      </c>
      <c r="AY122" s="125">
        <v>33288886.094600003</v>
      </c>
      <c r="AZ122" s="125">
        <v>30770326.112666667</v>
      </c>
      <c r="BA122" s="125">
        <v>31519189.963233333</v>
      </c>
      <c r="BB122" s="125">
        <v>34206930.908400007</v>
      </c>
      <c r="BC122" s="125">
        <v>95578402.170499995</v>
      </c>
      <c r="BD122" s="123"/>
      <c r="BE122" s="130">
        <v>38.779640000000001</v>
      </c>
      <c r="BF122" s="130">
        <v>41.034983333333336</v>
      </c>
      <c r="BG122" s="130">
        <v>36.179360000000003</v>
      </c>
      <c r="BH122" s="130">
        <v>32.373840000000001</v>
      </c>
      <c r="BI122" s="130">
        <v>39.852683333333339</v>
      </c>
      <c r="BJ122" s="130">
        <v>40.676193333333337</v>
      </c>
      <c r="BK122" s="130">
        <v>40.753073333333333</v>
      </c>
      <c r="BL122" s="130">
        <v>37.985753333333328</v>
      </c>
      <c r="BM122" s="130">
        <v>40.414880000000004</v>
      </c>
      <c r="BN122" s="144"/>
      <c r="BO122" s="123">
        <v>201702</v>
      </c>
      <c r="BP122" s="125">
        <v>147807961.00999999</v>
      </c>
      <c r="BQ122" s="125">
        <v>78900380.906000003</v>
      </c>
      <c r="BR122" s="125">
        <v>68884987.047999993</v>
      </c>
      <c r="BS122" s="125">
        <v>18573352.241</v>
      </c>
      <c r="BT122" s="125">
        <v>33206930.642999999</v>
      </c>
      <c r="BU122" s="125">
        <v>30719222.419</v>
      </c>
      <c r="BV122" s="125">
        <v>31341877.072000001</v>
      </c>
      <c r="BW122" s="125">
        <v>33898485.931000002</v>
      </c>
      <c r="BX122" s="125">
        <v>95248666.951000005</v>
      </c>
      <c r="BY122" s="125"/>
      <c r="BZ122" s="130">
        <v>38.655899065</v>
      </c>
      <c r="CA122" s="130">
        <v>40.884813610999998</v>
      </c>
      <c r="CB122" s="130">
        <v>36.077715243999997</v>
      </c>
      <c r="CC122" s="130">
        <v>32.240688837</v>
      </c>
      <c r="CD122" s="130">
        <v>39.732936062</v>
      </c>
      <c r="CE122" s="130">
        <v>40.566444654000001</v>
      </c>
      <c r="CF122" s="130">
        <v>40.686109266000003</v>
      </c>
      <c r="CG122" s="130">
        <v>37.835208541999997</v>
      </c>
      <c r="CH122" s="143">
        <v>40.307253930000002</v>
      </c>
      <c r="CJ122" s="127" t="s">
        <v>547</v>
      </c>
      <c r="CK122" s="125">
        <f t="shared" si="68"/>
        <v>74277445083.478195</v>
      </c>
      <c r="CL122" s="125">
        <f t="shared" si="68"/>
        <v>41935755773.323273</v>
      </c>
      <c r="CM122" s="125">
        <f t="shared" si="68"/>
        <v>32307768314.956833</v>
      </c>
      <c r="CN122" s="125">
        <f t="shared" si="66"/>
        <v>7784629713.4070101</v>
      </c>
      <c r="CO122" s="125">
        <f t="shared" si="66"/>
        <v>17152315076.696636</v>
      </c>
      <c r="CP122" s="125">
        <f t="shared" si="66"/>
        <v>16200205268.965633</v>
      </c>
      <c r="CQ122" s="125">
        <f t="shared" si="66"/>
        <v>16577327456.988117</v>
      </c>
      <c r="CR122" s="125">
        <f t="shared" si="66"/>
        <v>16673231697.946693</v>
      </c>
      <c r="CS122" s="125">
        <f t="shared" si="66"/>
        <v>49909758668.743431</v>
      </c>
      <c r="CT122" s="125"/>
      <c r="CU122" s="127" t="s">
        <v>547</v>
      </c>
      <c r="CV122" s="125">
        <v>205498624.65923333</v>
      </c>
      <c r="CW122" s="125">
        <v>101093427.66503334</v>
      </c>
      <c r="CX122" s="125">
        <v>104405196.99420001</v>
      </c>
      <c r="CY122" s="125">
        <v>38181255.329100005</v>
      </c>
      <c r="CZ122" s="125">
        <v>43905379.668066673</v>
      </c>
      <c r="DA122" s="125">
        <v>39877823.66263333</v>
      </c>
      <c r="DB122" s="125">
        <v>41890923.996233337</v>
      </c>
      <c r="DC122" s="125">
        <v>90915370.338333324</v>
      </c>
      <c r="DD122" s="125">
        <v>125674127.32693334</v>
      </c>
      <c r="DF122" s="127" t="s">
        <v>547</v>
      </c>
      <c r="DG122" s="127">
        <f t="shared" si="69"/>
        <v>1445.7993615606576</v>
      </c>
      <c r="DH122" s="127">
        <f t="shared" si="69"/>
        <v>1659.28712644999</v>
      </c>
      <c r="DI122" s="127">
        <f t="shared" si="69"/>
        <v>1237.7839128736712</v>
      </c>
      <c r="DJ122" s="127">
        <f t="shared" si="67"/>
        <v>815.54465889694529</v>
      </c>
      <c r="DK122" s="127">
        <f t="shared" si="67"/>
        <v>1562.6618156017801</v>
      </c>
      <c r="DL122" s="127">
        <f t="shared" si="67"/>
        <v>1624.9838913998401</v>
      </c>
      <c r="DM122" s="127">
        <f t="shared" si="67"/>
        <v>1582.9039682656496</v>
      </c>
      <c r="DN122" s="127">
        <f t="shared" si="67"/>
        <v>733.57152419436977</v>
      </c>
      <c r="DO122" s="127">
        <f t="shared" si="67"/>
        <v>1588.5452234382765</v>
      </c>
    </row>
    <row r="123" spans="1:119" s="127" customFormat="1" x14ac:dyDescent="0.25">
      <c r="A123" s="127">
        <v>1998</v>
      </c>
      <c r="B123" s="127" t="s">
        <v>628</v>
      </c>
      <c r="C123" s="125">
        <v>123039661.2789</v>
      </c>
      <c r="D123" s="125">
        <v>68649781.108799994</v>
      </c>
      <c r="E123" s="125">
        <v>54389880.170100003</v>
      </c>
      <c r="F123" s="125">
        <v>20863537.107700001</v>
      </c>
      <c r="G123" s="125">
        <v>29340457.085700002</v>
      </c>
      <c r="H123" s="125">
        <v>33326199.2326</v>
      </c>
      <c r="I123" s="125">
        <v>24596161.683499999</v>
      </c>
      <c r="J123" s="125">
        <v>14913306.169399999</v>
      </c>
      <c r="K123" s="125">
        <v>87262818.001800001</v>
      </c>
      <c r="M123" s="130">
        <v>39.907350000000001</v>
      </c>
      <c r="N123" s="130">
        <v>42.788890000000002</v>
      </c>
      <c r="O123" s="130">
        <v>36.270339999999997</v>
      </c>
      <c r="P123" s="130">
        <v>34.880969999999998</v>
      </c>
      <c r="Q123" s="130">
        <v>41.187559999999998</v>
      </c>
      <c r="R123" s="130">
        <v>41.888069999999999</v>
      </c>
      <c r="S123" s="130">
        <v>41.706470000000003</v>
      </c>
      <c r="T123" s="130">
        <v>37.02704</v>
      </c>
      <c r="U123" s="130">
        <v>41.601349999999996</v>
      </c>
      <c r="V123" s="142"/>
      <c r="W123" s="127">
        <v>39</v>
      </c>
      <c r="X123" s="146" t="s">
        <v>160</v>
      </c>
      <c r="Y123" s="143">
        <f t="shared" ref="Y123:AG123" si="88">AVERAGE(C123:C125)</f>
        <v>124442916.86566667</v>
      </c>
      <c r="Z123" s="143">
        <f t="shared" si="88"/>
        <v>68434817.659299985</v>
      </c>
      <c r="AA123" s="143">
        <f t="shared" si="88"/>
        <v>56008099.206366666</v>
      </c>
      <c r="AB123" s="143">
        <f t="shared" si="88"/>
        <v>19887668.029066667</v>
      </c>
      <c r="AC123" s="143">
        <f t="shared" si="88"/>
        <v>29657287.51853333</v>
      </c>
      <c r="AD123" s="143">
        <f t="shared" si="88"/>
        <v>34081982.961733334</v>
      </c>
      <c r="AE123" s="143">
        <f t="shared" si="88"/>
        <v>25461374.9399</v>
      </c>
      <c r="AF123" s="143">
        <f t="shared" si="88"/>
        <v>15354603.416433334</v>
      </c>
      <c r="AG123" s="143">
        <f t="shared" si="88"/>
        <v>89200645.420166671</v>
      </c>
      <c r="AH123" s="143"/>
      <c r="AI123" s="143">
        <f t="shared" ref="AI123:AQ123" si="89">IF(MIN(M123:M125)/AVERAGE(M123:M125)&lt;0.97,(3*AVERAGE(M123:M125)-MIN(M123:M125))/2,AVERAGE(M123:M125))</f>
        <v>39.912370000000003</v>
      </c>
      <c r="AJ123" s="143">
        <f t="shared" si="89"/>
        <v>42.772835000000001</v>
      </c>
      <c r="AK123" s="143">
        <f t="shared" si="89"/>
        <v>36.338279999999997</v>
      </c>
      <c r="AL123" s="143">
        <f t="shared" si="89"/>
        <v>34.78296499999999</v>
      </c>
      <c r="AM123" s="143">
        <f t="shared" si="89"/>
        <v>41.206870000000002</v>
      </c>
      <c r="AN123" s="143">
        <f t="shared" si="89"/>
        <v>41.810770000000005</v>
      </c>
      <c r="AO123" s="143">
        <f t="shared" si="89"/>
        <v>41.675139999999999</v>
      </c>
      <c r="AP123" s="143">
        <f t="shared" si="89"/>
        <v>37.214739999999992</v>
      </c>
      <c r="AQ123" s="143">
        <f t="shared" si="89"/>
        <v>41.569935000000008</v>
      </c>
      <c r="AR123" s="143"/>
      <c r="AS123" s="123">
        <v>115</v>
      </c>
      <c r="AT123" s="123" t="s">
        <v>561</v>
      </c>
      <c r="AU123" s="125">
        <v>146893407.39183334</v>
      </c>
      <c r="AV123" s="125">
        <v>79158160.402166665</v>
      </c>
      <c r="AW123" s="125">
        <v>67735246.989666656</v>
      </c>
      <c r="AX123" s="125">
        <v>19491018.938133333</v>
      </c>
      <c r="AY123" s="125">
        <v>32953791.375033334</v>
      </c>
      <c r="AZ123" s="125">
        <v>30368536.52</v>
      </c>
      <c r="BA123" s="125">
        <v>30655101.083066668</v>
      </c>
      <c r="BB123" s="125">
        <v>33424959.475600004</v>
      </c>
      <c r="BC123" s="125">
        <v>93977428.978100002</v>
      </c>
      <c r="BD123" s="123"/>
      <c r="BE123" s="130">
        <v>38.794779999999996</v>
      </c>
      <c r="BF123" s="130">
        <v>41.00535</v>
      </c>
      <c r="BG123" s="130">
        <v>36.209643333333332</v>
      </c>
      <c r="BH123" s="130">
        <v>32.991309999999999</v>
      </c>
      <c r="BI123" s="130">
        <v>39.79457</v>
      </c>
      <c r="BJ123" s="130">
        <v>40.539940000000001</v>
      </c>
      <c r="BK123" s="130">
        <v>40.897553333333327</v>
      </c>
      <c r="BL123" s="130">
        <v>38.027713333333331</v>
      </c>
      <c r="BM123" s="130">
        <v>40.395630000000004</v>
      </c>
      <c r="BN123" s="123"/>
      <c r="BO123" s="123">
        <v>201703</v>
      </c>
      <c r="BP123" s="125">
        <v>148640600.28</v>
      </c>
      <c r="BQ123" s="125">
        <v>79183722.523000002</v>
      </c>
      <c r="BR123" s="125">
        <v>69565599.956</v>
      </c>
      <c r="BS123" s="125">
        <v>18768832.931000002</v>
      </c>
      <c r="BT123" s="125">
        <v>33332118.590999998</v>
      </c>
      <c r="BU123" s="125">
        <v>30923862.157000002</v>
      </c>
      <c r="BV123" s="125">
        <v>31387834.671</v>
      </c>
      <c r="BW123" s="125">
        <v>34257371.914999999</v>
      </c>
      <c r="BX123" s="125">
        <v>95670437.288000003</v>
      </c>
      <c r="BZ123" s="130">
        <v>38.645672113000003</v>
      </c>
      <c r="CA123" s="130">
        <v>40.871697892</v>
      </c>
      <c r="CB123" s="130">
        <v>36.131957233000001</v>
      </c>
      <c r="CC123" s="130">
        <v>31.710692510000001</v>
      </c>
      <c r="CD123" s="130">
        <v>39.653235441</v>
      </c>
      <c r="CE123" s="130">
        <v>40.529493729999999</v>
      </c>
      <c r="CF123" s="130">
        <v>40.886894841999997</v>
      </c>
      <c r="CG123" s="130">
        <v>37.914245055999999</v>
      </c>
      <c r="CH123" s="143">
        <v>40.340797602000002</v>
      </c>
      <c r="CJ123" s="127" t="s">
        <v>561</v>
      </c>
      <c r="CK123" s="125">
        <f t="shared" si="68"/>
        <v>74676106714.304886</v>
      </c>
      <c r="CL123" s="125">
        <f t="shared" si="68"/>
        <v>42072851404.012161</v>
      </c>
      <c r="CM123" s="125">
        <f t="shared" si="68"/>
        <v>32676036672.476326</v>
      </c>
      <c r="CN123" s="125">
        <f t="shared" si="66"/>
        <v>7737244968.0045404</v>
      </c>
      <c r="CO123" s="125">
        <f t="shared" si="66"/>
        <v>17182442501.071331</v>
      </c>
      <c r="CP123" s="125">
        <f t="shared" si="66"/>
        <v>16293270206.193707</v>
      </c>
      <c r="CQ123" s="125">
        <f t="shared" si="66"/>
        <v>16683564241.646362</v>
      </c>
      <c r="CR123" s="125">
        <f t="shared" si="66"/>
        <v>16884951118.877945</v>
      </c>
      <c r="CS123" s="125">
        <f t="shared" si="66"/>
        <v>50172482712.690544</v>
      </c>
      <c r="CU123" s="127" t="s">
        <v>561</v>
      </c>
      <c r="CV123" s="125">
        <v>205664837.99573669</v>
      </c>
      <c r="CW123" s="125">
        <v>101184943.00116666</v>
      </c>
      <c r="CX123" s="125">
        <v>104479894.99456668</v>
      </c>
      <c r="CY123" s="125">
        <v>38127651.3288</v>
      </c>
      <c r="CZ123" s="125">
        <v>44024471.662699997</v>
      </c>
      <c r="DA123" s="125">
        <v>40003969.671400003</v>
      </c>
      <c r="DB123" s="125">
        <v>41757418.335533328</v>
      </c>
      <c r="DC123" s="125">
        <v>91443193.336133346</v>
      </c>
      <c r="DD123" s="125">
        <v>125785859.66963333</v>
      </c>
      <c r="DF123" s="127" t="s">
        <v>561</v>
      </c>
      <c r="DG123" s="127">
        <f t="shared" si="69"/>
        <v>1452.3845192410163</v>
      </c>
      <c r="DH123" s="127">
        <f t="shared" si="69"/>
        <v>1663.2060129154618</v>
      </c>
      <c r="DI123" s="127">
        <f t="shared" si="69"/>
        <v>1250.998067108532</v>
      </c>
      <c r="DJ123" s="127">
        <f t="shared" si="67"/>
        <v>811.72007174332884</v>
      </c>
      <c r="DK123" s="127">
        <f t="shared" si="67"/>
        <v>1561.1719438876773</v>
      </c>
      <c r="DL123" s="127">
        <f t="shared" si="67"/>
        <v>1629.165339343034</v>
      </c>
      <c r="DM123" s="127">
        <f t="shared" si="67"/>
        <v>1598.1413513248297</v>
      </c>
      <c r="DN123" s="127">
        <f t="shared" si="67"/>
        <v>738.59848952610605</v>
      </c>
      <c r="DO123" s="127">
        <f t="shared" si="67"/>
        <v>1595.48880436846</v>
      </c>
    </row>
    <row r="124" spans="1:119" s="127" customFormat="1" x14ac:dyDescent="0.25">
      <c r="A124" s="127">
        <v>1998</v>
      </c>
      <c r="B124" s="127" t="s">
        <v>627</v>
      </c>
      <c r="C124" s="125">
        <v>122998691.6657</v>
      </c>
      <c r="D124" s="125">
        <v>68004871.609699994</v>
      </c>
      <c r="E124" s="125">
        <v>54993820.056000002</v>
      </c>
      <c r="F124" s="125">
        <v>19924422.838300001</v>
      </c>
      <c r="G124" s="125">
        <v>29379285.328699999</v>
      </c>
      <c r="H124" s="125">
        <v>33643144.8156</v>
      </c>
      <c r="I124" s="125">
        <v>24857710.7005</v>
      </c>
      <c r="J124" s="125">
        <v>15194127.9826</v>
      </c>
      <c r="K124" s="125">
        <v>87880140.844799995</v>
      </c>
      <c r="M124" s="130">
        <v>39.917389999999997</v>
      </c>
      <c r="N124" s="130">
        <v>42.756779999999999</v>
      </c>
      <c r="O124" s="130">
        <v>36.406219999999998</v>
      </c>
      <c r="P124" s="130">
        <v>34.684959999999997</v>
      </c>
      <c r="Q124" s="130">
        <v>41.226179999999999</v>
      </c>
      <c r="R124" s="130">
        <v>41.733469999999997</v>
      </c>
      <c r="S124" s="130">
        <v>41.643810000000002</v>
      </c>
      <c r="T124" s="130">
        <v>37.402439999999999</v>
      </c>
      <c r="U124" s="130">
        <v>41.538519999999998</v>
      </c>
      <c r="V124" s="142"/>
      <c r="W124" s="128"/>
      <c r="X124" s="123"/>
      <c r="Y124" s="128"/>
      <c r="Z124" s="128"/>
      <c r="AA124" s="128"/>
      <c r="AB124" s="128"/>
      <c r="AC124" s="128"/>
      <c r="AD124" s="128"/>
      <c r="AE124" s="128"/>
      <c r="AF124" s="128"/>
      <c r="AG124" s="128"/>
      <c r="AH124" s="128"/>
      <c r="AI124" s="128"/>
      <c r="AJ124" s="128"/>
      <c r="AK124" s="128"/>
      <c r="AL124" s="128"/>
      <c r="AR124" s="145"/>
      <c r="AS124" s="123">
        <v>116</v>
      </c>
      <c r="AT124" s="123" t="s">
        <v>562</v>
      </c>
      <c r="AU124" s="125">
        <v>150453906.05463332</v>
      </c>
      <c r="AV124" s="125">
        <v>79885611.632333323</v>
      </c>
      <c r="AW124" s="125">
        <v>70568294.422299996</v>
      </c>
      <c r="AX124" s="125">
        <v>18457744.415399998</v>
      </c>
      <c r="AY124" s="125">
        <v>33824537.413999997</v>
      </c>
      <c r="AZ124" s="125">
        <v>31590511.964833334</v>
      </c>
      <c r="BA124" s="125">
        <v>31969620.386933338</v>
      </c>
      <c r="BB124" s="125">
        <v>34611491.873466671</v>
      </c>
      <c r="BC124" s="125">
        <v>97384669.76576668</v>
      </c>
      <c r="BD124" s="123"/>
      <c r="BE124" s="130">
        <v>38.752200000000009</v>
      </c>
      <c r="BF124" s="130">
        <v>40.921833333333332</v>
      </c>
      <c r="BG124" s="130">
        <v>36.295946666666666</v>
      </c>
      <c r="BH124" s="130">
        <v>31.396576666666665</v>
      </c>
      <c r="BI124" s="130">
        <v>39.741726666666665</v>
      </c>
      <c r="BJ124" s="130">
        <v>40.771599999999999</v>
      </c>
      <c r="BK124" s="130">
        <v>40.950639999999993</v>
      </c>
      <c r="BL124" s="130">
        <v>37.834513333333327</v>
      </c>
      <c r="BM124" s="130">
        <v>40.472589999999997</v>
      </c>
      <c r="BO124" s="123">
        <v>201704</v>
      </c>
      <c r="BP124" s="125">
        <v>149127666.41999999</v>
      </c>
      <c r="BQ124" s="125">
        <v>79668391.378999993</v>
      </c>
      <c r="BR124" s="125">
        <v>69402527.802000001</v>
      </c>
      <c r="BS124" s="125">
        <v>18599254.306000002</v>
      </c>
      <c r="BT124" s="125">
        <v>33594609.104000002</v>
      </c>
      <c r="BU124" s="125">
        <v>31108383.032000002</v>
      </c>
      <c r="BV124" s="125">
        <v>31530686.743000001</v>
      </c>
      <c r="BW124" s="125">
        <v>34306761.137000002</v>
      </c>
      <c r="BX124" s="125">
        <v>96224774.351999998</v>
      </c>
      <c r="BZ124" s="130">
        <v>38.825311630999998</v>
      </c>
      <c r="CA124" s="130">
        <v>40.930921325</v>
      </c>
      <c r="CB124" s="130">
        <v>36.406281456999999</v>
      </c>
      <c r="CC124" s="130">
        <v>31.972777260000001</v>
      </c>
      <c r="CD124" s="130">
        <v>39.780126744999997</v>
      </c>
      <c r="CE124" s="130">
        <v>40.739695073</v>
      </c>
      <c r="CF124" s="130">
        <v>40.925508473999997</v>
      </c>
      <c r="CG124" s="130">
        <v>37.931477704999999</v>
      </c>
      <c r="CH124" s="143">
        <v>40.48158883</v>
      </c>
      <c r="CJ124" s="127" t="s">
        <v>562</v>
      </c>
      <c r="CK124" s="125">
        <f t="shared" si="68"/>
        <v>75269065580.284073</v>
      </c>
      <c r="CL124" s="125">
        <f t="shared" si="68"/>
        <v>42391708575.101044</v>
      </c>
      <c r="CM124" s="125">
        <f t="shared" si="68"/>
        <v>32846943492.82943</v>
      </c>
      <c r="CN124" s="125">
        <f t="shared" si="66"/>
        <v>7730707596.6618414</v>
      </c>
      <c r="CO124" s="125">
        <f t="shared" si="66"/>
        <v>17373171505.37606</v>
      </c>
      <c r="CP124" s="125">
        <f t="shared" si="66"/>
        <v>16475498506.190975</v>
      </c>
      <c r="CQ124" s="125">
        <f t="shared" si="66"/>
        <v>16775322037.391916</v>
      </c>
      <c r="CR124" s="125">
        <f t="shared" si="66"/>
        <v>16916979887.585386</v>
      </c>
      <c r="CS124" s="125">
        <f t="shared" si="66"/>
        <v>50639312757.503517</v>
      </c>
      <c r="CU124" s="127" t="s">
        <v>562</v>
      </c>
      <c r="CV124" s="125">
        <v>205771848.99866667</v>
      </c>
      <c r="CW124" s="125">
        <v>101249036.99753334</v>
      </c>
      <c r="CX124" s="125">
        <v>104522812.00113332</v>
      </c>
      <c r="CY124" s="125">
        <v>38058774.333233334</v>
      </c>
      <c r="CZ124" s="125">
        <v>44128498.66223333</v>
      </c>
      <c r="DA124" s="125">
        <v>40130372.667733334</v>
      </c>
      <c r="DB124" s="125">
        <v>41600355.999800004</v>
      </c>
      <c r="DC124" s="125">
        <v>92023384.00150001</v>
      </c>
      <c r="DD124" s="125">
        <v>125859227.32976668</v>
      </c>
      <c r="DF124" s="127" t="s">
        <v>562</v>
      </c>
      <c r="DG124" s="127">
        <f t="shared" si="69"/>
        <v>1463.1557415955724</v>
      </c>
      <c r="DH124" s="127">
        <f t="shared" si="69"/>
        <v>1674.7500947049523</v>
      </c>
      <c r="DI124" s="127">
        <f t="shared" si="69"/>
        <v>1257.024868120589</v>
      </c>
      <c r="DJ124" s="127">
        <f t="shared" si="67"/>
        <v>812.50200324095078</v>
      </c>
      <c r="DK124" s="127">
        <f t="shared" si="67"/>
        <v>1574.7802016427638</v>
      </c>
      <c r="DL124" s="127">
        <f t="shared" si="67"/>
        <v>1642.1974091895772</v>
      </c>
      <c r="DM124" s="127">
        <f t="shared" si="67"/>
        <v>1612.9979308323771</v>
      </c>
      <c r="DN124" s="127">
        <f t="shared" si="67"/>
        <v>735.33396195513239</v>
      </c>
      <c r="DO124" s="127">
        <f t="shared" si="67"/>
        <v>1609.3953167159459</v>
      </c>
    </row>
    <row r="125" spans="1:119" s="127" customFormat="1" x14ac:dyDescent="0.25">
      <c r="A125" s="127">
        <v>1998</v>
      </c>
      <c r="B125" s="127" t="s">
        <v>626</v>
      </c>
      <c r="C125" s="125">
        <v>127290397.6524</v>
      </c>
      <c r="D125" s="125">
        <v>68649800.259399995</v>
      </c>
      <c r="E125" s="125">
        <v>58640597.392999999</v>
      </c>
      <c r="F125" s="125">
        <v>18875044.141199999</v>
      </c>
      <c r="G125" s="125">
        <v>30252120.141199999</v>
      </c>
      <c r="H125" s="125">
        <v>35276604.836999997</v>
      </c>
      <c r="I125" s="125">
        <v>26930252.435699999</v>
      </c>
      <c r="J125" s="125">
        <v>15956376.0973</v>
      </c>
      <c r="K125" s="125">
        <v>92458977.413900003</v>
      </c>
      <c r="M125" s="130">
        <v>36.734380000000002</v>
      </c>
      <c r="N125" s="130">
        <v>39.599519999999998</v>
      </c>
      <c r="O125" s="130">
        <v>33.380189999999999</v>
      </c>
      <c r="P125" s="130">
        <v>30.923459999999999</v>
      </c>
      <c r="Q125" s="130">
        <v>37.978189999999998</v>
      </c>
      <c r="R125" s="130">
        <v>38.385550000000002</v>
      </c>
      <c r="S125" s="130">
        <v>38.47692</v>
      </c>
      <c r="T125" s="130">
        <v>34.658589999999997</v>
      </c>
      <c r="U125" s="130">
        <v>38.278880000000001</v>
      </c>
      <c r="V125" s="142"/>
      <c r="W125" s="128"/>
      <c r="X125" s="123"/>
      <c r="Y125" s="128"/>
      <c r="Z125" s="128"/>
      <c r="AA125" s="128"/>
      <c r="AB125" s="128"/>
      <c r="AC125" s="128"/>
      <c r="AD125" s="128"/>
      <c r="AE125" s="128"/>
      <c r="AF125" s="128"/>
      <c r="AG125" s="128"/>
      <c r="AH125" s="128"/>
      <c r="AI125" s="128"/>
      <c r="AJ125" s="128"/>
      <c r="AK125" s="128"/>
      <c r="AL125" s="128"/>
      <c r="AR125" s="145"/>
      <c r="BE125" s="144"/>
      <c r="BF125" s="144"/>
      <c r="BG125" s="144"/>
      <c r="BH125" s="144"/>
      <c r="BI125" s="144"/>
      <c r="BJ125" s="144"/>
      <c r="BK125" s="144"/>
      <c r="BL125" s="144"/>
      <c r="BM125" s="128"/>
      <c r="BN125" s="128"/>
      <c r="BO125" s="128"/>
      <c r="BP125" s="125"/>
      <c r="BQ125" s="125"/>
      <c r="BR125" s="125"/>
      <c r="BS125" s="125"/>
      <c r="BT125" s="125"/>
      <c r="BU125" s="125"/>
      <c r="BV125" s="125"/>
      <c r="BW125" s="125"/>
      <c r="BX125" s="125"/>
      <c r="BY125" s="125"/>
      <c r="BZ125" s="125"/>
      <c r="CA125" s="125"/>
      <c r="CB125" s="125"/>
      <c r="CC125" s="125"/>
      <c r="CD125" s="125"/>
      <c r="CE125" s="125"/>
      <c r="CF125" s="125"/>
      <c r="CG125" s="125"/>
      <c r="CH125" s="147"/>
      <c r="CI125" s="129"/>
      <c r="CJ125" s="129"/>
      <c r="CK125" s="129"/>
      <c r="CL125" s="129"/>
      <c r="CM125" s="129"/>
      <c r="CN125" s="129"/>
      <c r="CO125" s="129"/>
      <c r="CP125" s="129"/>
      <c r="CQ125" s="129"/>
      <c r="CR125" s="129"/>
      <c r="CS125" s="129"/>
      <c r="CT125" s="129"/>
      <c r="CU125" s="129"/>
      <c r="CV125" s="129"/>
      <c r="CW125" s="129"/>
      <c r="CX125" s="129"/>
      <c r="CY125" s="129"/>
      <c r="CZ125" s="129"/>
      <c r="DA125" s="129"/>
      <c r="DB125" s="129"/>
      <c r="DC125" s="129"/>
      <c r="DD125" s="129"/>
    </row>
    <row r="126" spans="1:119" s="127" customFormat="1" x14ac:dyDescent="0.25">
      <c r="A126" s="127">
        <v>1998</v>
      </c>
      <c r="B126" s="127" t="s">
        <v>625</v>
      </c>
      <c r="C126" s="125">
        <v>128826734.70280001</v>
      </c>
      <c r="D126" s="125">
        <v>69558192.172800004</v>
      </c>
      <c r="E126" s="125">
        <v>59268542.530000001</v>
      </c>
      <c r="F126" s="125">
        <v>19108903.135000002</v>
      </c>
      <c r="G126" s="125">
        <v>30498992.743000001</v>
      </c>
      <c r="H126" s="125">
        <v>35745942.821400002</v>
      </c>
      <c r="I126" s="125">
        <v>27140113.5273</v>
      </c>
      <c r="J126" s="125">
        <v>16332782.4761</v>
      </c>
      <c r="K126" s="125">
        <v>93385049.091700003</v>
      </c>
      <c r="M126" s="130">
        <v>39.447870000000002</v>
      </c>
      <c r="N126" s="130">
        <v>42.547730000000001</v>
      </c>
      <c r="O126" s="130">
        <v>35.809840000000001</v>
      </c>
      <c r="P126" s="130">
        <v>31.832170000000001</v>
      </c>
      <c r="Q126" s="130">
        <v>41.01052</v>
      </c>
      <c r="R126" s="130">
        <v>41.710740000000001</v>
      </c>
      <c r="S126" s="130">
        <v>41.496429999999997</v>
      </c>
      <c r="T126" s="130">
        <v>37.083399999999997</v>
      </c>
      <c r="U126" s="130">
        <v>41.41977</v>
      </c>
      <c r="V126" s="142"/>
      <c r="W126" s="127">
        <v>40</v>
      </c>
      <c r="X126" s="123" t="s">
        <v>161</v>
      </c>
      <c r="Y126" s="143">
        <f t="shared" ref="Y126:AG126" si="90">AVERAGE(C126:C128)</f>
        <v>129201766.81963332</v>
      </c>
      <c r="Z126" s="143">
        <f t="shared" si="90"/>
        <v>69533465.159966663</v>
      </c>
      <c r="AA126" s="143">
        <f t="shared" si="90"/>
        <v>59668301.659666665</v>
      </c>
      <c r="AB126" s="143">
        <f t="shared" si="90"/>
        <v>19163788.453500003</v>
      </c>
      <c r="AC126" s="143">
        <f t="shared" si="90"/>
        <v>30550242.272133332</v>
      </c>
      <c r="AD126" s="143">
        <f t="shared" si="90"/>
        <v>35699388.90343333</v>
      </c>
      <c r="AE126" s="143">
        <f t="shared" si="90"/>
        <v>27378373.726733338</v>
      </c>
      <c r="AF126" s="143">
        <f t="shared" si="90"/>
        <v>16409973.463833332</v>
      </c>
      <c r="AG126" s="143">
        <f t="shared" si="90"/>
        <v>93628004.9023</v>
      </c>
      <c r="AH126" s="143"/>
      <c r="AI126" s="143">
        <f t="shared" ref="AI126:AQ126" si="91">IF(MIN(M126:M128)/AVERAGE(M126:M128)&lt;0.97,(3*AVERAGE(M126:M128)-MIN(M126:M128))/2,AVERAGE(M126:M128))</f>
        <v>39.423743333333334</v>
      </c>
      <c r="AJ126" s="143">
        <f t="shared" si="91"/>
        <v>42.39949</v>
      </c>
      <c r="AK126" s="143">
        <f t="shared" si="91"/>
        <v>35.955046666666668</v>
      </c>
      <c r="AL126" s="143">
        <f t="shared" si="91"/>
        <v>31.777286666666669</v>
      </c>
      <c r="AM126" s="143">
        <f t="shared" si="91"/>
        <v>41.04978666666667</v>
      </c>
      <c r="AN126" s="143">
        <f t="shared" si="91"/>
        <v>41.594450000000002</v>
      </c>
      <c r="AO126" s="143">
        <f t="shared" si="91"/>
        <v>41.534373333333328</v>
      </c>
      <c r="AP126" s="143">
        <f t="shared" si="91"/>
        <v>37.08215666666667</v>
      </c>
      <c r="AQ126" s="143">
        <f t="shared" si="91"/>
        <v>41.399346666666666</v>
      </c>
      <c r="AR126" s="143"/>
      <c r="BE126" s="144"/>
      <c r="BF126" s="144"/>
      <c r="BG126" s="144"/>
      <c r="BH126" s="144"/>
      <c r="BI126" s="144"/>
      <c r="BJ126" s="144"/>
      <c r="BK126" s="144"/>
      <c r="BL126" s="144"/>
      <c r="BM126" s="128"/>
      <c r="BN126" s="128"/>
      <c r="BO126" s="128"/>
      <c r="BP126" s="125"/>
      <c r="BQ126" s="125"/>
      <c r="BR126" s="125"/>
      <c r="BS126" s="125"/>
      <c r="BT126" s="125"/>
      <c r="BU126" s="125"/>
      <c r="BV126" s="125"/>
      <c r="BW126" s="125"/>
      <c r="BX126" s="125"/>
      <c r="BY126" s="125"/>
      <c r="BZ126" s="125"/>
      <c r="CA126" s="125"/>
      <c r="CB126" s="125"/>
      <c r="CC126" s="125"/>
      <c r="CD126" s="125"/>
      <c r="CE126" s="125"/>
      <c r="CF126" s="125"/>
      <c r="CG126" s="125"/>
      <c r="CH126" s="147"/>
      <c r="CI126" s="129"/>
      <c r="CJ126" s="129"/>
      <c r="CK126" s="129"/>
      <c r="CL126" s="129"/>
      <c r="CM126" s="129"/>
      <c r="CN126" s="129"/>
      <c r="CO126" s="129"/>
      <c r="CP126" s="129"/>
      <c r="CQ126" s="129"/>
      <c r="CR126" s="129"/>
      <c r="CS126" s="129"/>
      <c r="CT126" s="129"/>
      <c r="CU126" s="129"/>
      <c r="CV126" s="129"/>
      <c r="CW126" s="129"/>
      <c r="CX126" s="129"/>
      <c r="CY126" s="129"/>
      <c r="CZ126" s="129"/>
      <c r="DA126" s="125"/>
      <c r="DB126" s="125"/>
      <c r="DC126" s="125"/>
      <c r="DD126" s="125"/>
    </row>
    <row r="127" spans="1:119" s="127" customFormat="1" x14ac:dyDescent="0.25">
      <c r="A127" s="127">
        <v>1998</v>
      </c>
      <c r="B127" s="127" t="s">
        <v>624</v>
      </c>
      <c r="C127" s="125">
        <v>129243071.7379</v>
      </c>
      <c r="D127" s="125">
        <v>69701892.552399993</v>
      </c>
      <c r="E127" s="125">
        <v>59541179.185500003</v>
      </c>
      <c r="F127" s="125">
        <v>19103450.311000001</v>
      </c>
      <c r="G127" s="125">
        <v>30616201.837000001</v>
      </c>
      <c r="H127" s="125">
        <v>35708245.045500003</v>
      </c>
      <c r="I127" s="125">
        <v>27417218.271400001</v>
      </c>
      <c r="J127" s="125">
        <v>16397956.273</v>
      </c>
      <c r="K127" s="125">
        <v>93741665.153899997</v>
      </c>
      <c r="M127" s="130">
        <v>39.059019999999997</v>
      </c>
      <c r="N127" s="130">
        <v>42.014139999999998</v>
      </c>
      <c r="O127" s="130">
        <v>35.599589999999999</v>
      </c>
      <c r="P127" s="130">
        <v>31.59057</v>
      </c>
      <c r="Q127" s="130">
        <v>40.747039999999998</v>
      </c>
      <c r="R127" s="130">
        <v>41.125599999999999</v>
      </c>
      <c r="S127" s="130">
        <v>41.061839999999997</v>
      </c>
      <c r="T127" s="130">
        <v>36.759140000000002</v>
      </c>
      <c r="U127" s="130">
        <v>40.983310000000003</v>
      </c>
      <c r="V127" s="142"/>
      <c r="W127" s="128"/>
      <c r="X127" s="123"/>
      <c r="Y127" s="128"/>
      <c r="Z127" s="128"/>
      <c r="AA127" s="128"/>
      <c r="AB127" s="128"/>
      <c r="AC127" s="128"/>
      <c r="AD127" s="128"/>
      <c r="AE127" s="128"/>
      <c r="AF127" s="128"/>
      <c r="AG127" s="128"/>
      <c r="AH127" s="128"/>
      <c r="AI127" s="128"/>
      <c r="AJ127" s="128"/>
      <c r="AK127" s="128"/>
      <c r="AL127" s="128"/>
      <c r="AR127" s="145"/>
      <c r="BE127" s="144"/>
      <c r="BF127" s="144"/>
      <c r="BG127" s="144"/>
      <c r="BH127" s="144"/>
      <c r="BI127" s="144"/>
      <c r="BJ127" s="144"/>
      <c r="BK127" s="144"/>
      <c r="BL127" s="144"/>
      <c r="BM127" s="128"/>
      <c r="BN127" s="128"/>
      <c r="BO127" s="128"/>
      <c r="BP127" s="125"/>
      <c r="BQ127" s="125"/>
      <c r="BR127" s="125"/>
      <c r="BS127" s="125"/>
      <c r="BT127" s="125"/>
      <c r="BU127" s="125"/>
      <c r="BV127" s="125"/>
      <c r="BW127" s="125"/>
      <c r="BX127" s="125"/>
      <c r="BY127" s="125"/>
      <c r="BZ127" s="125"/>
      <c r="CA127" s="125"/>
      <c r="CB127" s="125"/>
      <c r="CC127" s="125"/>
      <c r="CD127" s="125"/>
      <c r="CE127" s="125"/>
      <c r="CF127" s="125"/>
      <c r="CG127" s="125"/>
      <c r="CH127" s="147"/>
      <c r="CI127" s="129"/>
      <c r="CJ127" s="129"/>
      <c r="CK127" s="129"/>
      <c r="CL127" s="129"/>
      <c r="CM127" s="129"/>
      <c r="CN127" s="129"/>
      <c r="CO127" s="129"/>
      <c r="CP127" s="129"/>
      <c r="CQ127" s="129"/>
      <c r="CR127" s="129"/>
      <c r="CS127" s="129"/>
      <c r="CT127" s="129"/>
      <c r="CU127" s="129"/>
      <c r="CV127" s="129"/>
      <c r="CW127" s="129"/>
      <c r="CX127" s="129"/>
      <c r="CY127" s="129"/>
      <c r="CZ127" s="129"/>
      <c r="DA127" s="125"/>
      <c r="DB127" s="125"/>
      <c r="DC127" s="125"/>
      <c r="DD127" s="125"/>
    </row>
    <row r="128" spans="1:119" s="127" customFormat="1" x14ac:dyDescent="0.25">
      <c r="A128" s="127">
        <v>1998</v>
      </c>
      <c r="B128" s="127" t="s">
        <v>623</v>
      </c>
      <c r="C128" s="125">
        <v>129535494.0182</v>
      </c>
      <c r="D128" s="125">
        <v>69340310.754700005</v>
      </c>
      <c r="E128" s="125">
        <v>60195183.263499998</v>
      </c>
      <c r="F128" s="125">
        <v>19279011.914500002</v>
      </c>
      <c r="G128" s="125">
        <v>30535532.236400001</v>
      </c>
      <c r="H128" s="125">
        <v>35643978.843400002</v>
      </c>
      <c r="I128" s="125">
        <v>27577789.381499998</v>
      </c>
      <c r="J128" s="125">
        <v>16499181.6424</v>
      </c>
      <c r="K128" s="125">
        <v>93757300.461300001</v>
      </c>
      <c r="M128" s="130">
        <v>39.764339999999997</v>
      </c>
      <c r="N128" s="130">
        <v>42.636600000000001</v>
      </c>
      <c r="O128" s="130">
        <v>36.455710000000003</v>
      </c>
      <c r="P128" s="130">
        <v>31.909120000000001</v>
      </c>
      <c r="Q128" s="130">
        <v>41.391800000000003</v>
      </c>
      <c r="R128" s="130">
        <v>41.947009999999999</v>
      </c>
      <c r="S128" s="130">
        <v>42.044849999999997</v>
      </c>
      <c r="T128" s="130">
        <v>37.403930000000003</v>
      </c>
      <c r="U128" s="130">
        <v>41.794960000000003</v>
      </c>
      <c r="V128" s="142"/>
      <c r="W128" s="128"/>
      <c r="X128" s="123"/>
      <c r="Y128" s="128"/>
      <c r="Z128" s="128"/>
      <c r="AA128" s="128"/>
      <c r="AB128" s="128"/>
      <c r="AC128" s="128"/>
      <c r="AD128" s="128"/>
      <c r="AE128" s="128"/>
      <c r="AF128" s="128"/>
      <c r="AG128" s="128"/>
      <c r="AH128" s="128"/>
      <c r="AI128" s="128"/>
      <c r="AJ128" s="128"/>
      <c r="AK128" s="128"/>
      <c r="AL128" s="128"/>
      <c r="AR128" s="145"/>
      <c r="BE128" s="144"/>
      <c r="BF128" s="144"/>
      <c r="BG128" s="144"/>
      <c r="BH128" s="144"/>
      <c r="BI128" s="144"/>
      <c r="BJ128" s="144"/>
      <c r="BK128" s="144"/>
      <c r="BL128" s="144"/>
      <c r="BM128" s="128"/>
      <c r="BN128" s="128"/>
      <c r="BO128" s="128"/>
      <c r="BP128" s="125"/>
      <c r="BQ128" s="125"/>
      <c r="BR128" s="125"/>
      <c r="BS128" s="125"/>
      <c r="BT128" s="125"/>
      <c r="BU128" s="125"/>
      <c r="BV128" s="125"/>
      <c r="BW128" s="125"/>
      <c r="BX128" s="125"/>
      <c r="BY128" s="125"/>
      <c r="BZ128" s="125"/>
      <c r="CA128" s="125"/>
      <c r="CB128" s="125"/>
      <c r="CC128" s="125"/>
      <c r="CD128" s="125"/>
      <c r="CE128" s="125"/>
      <c r="CF128" s="125"/>
      <c r="CG128" s="125"/>
      <c r="CH128" s="147"/>
      <c r="CI128" s="129"/>
      <c r="CJ128" s="129"/>
      <c r="CK128" s="129"/>
      <c r="CL128" s="129"/>
      <c r="CM128" s="129"/>
      <c r="CN128" s="129"/>
      <c r="CO128" s="129"/>
      <c r="CP128" s="129"/>
      <c r="CQ128" s="129"/>
      <c r="CR128" s="129"/>
      <c r="CS128" s="129"/>
      <c r="CT128" s="129"/>
      <c r="CU128" s="129"/>
      <c r="CV128" s="129"/>
      <c r="CW128" s="129"/>
      <c r="CX128" s="129"/>
      <c r="CY128" s="129"/>
      <c r="CZ128" s="129"/>
      <c r="DA128" s="125"/>
      <c r="DB128" s="125"/>
      <c r="DC128" s="125"/>
      <c r="DD128" s="125"/>
    </row>
    <row r="129" spans="1:108" s="127" customFormat="1" x14ac:dyDescent="0.25">
      <c r="A129" s="127">
        <v>1999</v>
      </c>
      <c r="B129" s="127" t="s">
        <v>633</v>
      </c>
      <c r="C129" s="125">
        <v>126898860.15899999</v>
      </c>
      <c r="D129" s="125">
        <v>67888835.571199998</v>
      </c>
      <c r="E129" s="125">
        <v>59010024.587800004</v>
      </c>
      <c r="F129" s="125">
        <v>18175619.7718</v>
      </c>
      <c r="G129" s="125">
        <v>30023554.232700001</v>
      </c>
      <c r="H129" s="125">
        <v>35480748.362899996</v>
      </c>
      <c r="I129" s="125">
        <v>27239765.048599999</v>
      </c>
      <c r="J129" s="125">
        <v>15979172.743000001</v>
      </c>
      <c r="K129" s="125">
        <v>92744067.644199997</v>
      </c>
      <c r="M129" s="130">
        <v>39.062910000000002</v>
      </c>
      <c r="N129" s="130">
        <v>42.063499999999998</v>
      </c>
      <c r="O129" s="130">
        <v>35.610849999999999</v>
      </c>
      <c r="P129" s="130">
        <v>31.438960000000002</v>
      </c>
      <c r="Q129" s="130">
        <v>40.525179999999999</v>
      </c>
      <c r="R129" s="130">
        <v>41.082630000000002</v>
      </c>
      <c r="S129" s="130">
        <v>41.217390000000002</v>
      </c>
      <c r="T129" s="130">
        <v>36.829929999999997</v>
      </c>
      <c r="U129" s="130">
        <v>40.941749999999999</v>
      </c>
      <c r="V129" s="142"/>
      <c r="W129" s="127">
        <v>41</v>
      </c>
      <c r="X129" s="123" t="s">
        <v>162</v>
      </c>
      <c r="Y129" s="143">
        <f t="shared" ref="Y129:AG129" si="92">AVERAGE(C129:C131)</f>
        <v>127637555.6461</v>
      </c>
      <c r="Z129" s="143">
        <f t="shared" si="92"/>
        <v>68229614.359233335</v>
      </c>
      <c r="AA129" s="143">
        <f t="shared" si="92"/>
        <v>59407941.286866665</v>
      </c>
      <c r="AB129" s="143">
        <f t="shared" si="92"/>
        <v>18547211.699099999</v>
      </c>
      <c r="AC129" s="143">
        <f t="shared" si="92"/>
        <v>29943425.657866668</v>
      </c>
      <c r="AD129" s="143">
        <f t="shared" si="92"/>
        <v>35569041.471366666</v>
      </c>
      <c r="AE129" s="143">
        <f t="shared" si="92"/>
        <v>27342556.252633333</v>
      </c>
      <c r="AF129" s="143">
        <f t="shared" si="92"/>
        <v>16235320.565133333</v>
      </c>
      <c r="AG129" s="143">
        <f t="shared" si="92"/>
        <v>92855023.381866649</v>
      </c>
      <c r="AH129" s="143"/>
      <c r="AI129" s="143">
        <f t="shared" ref="AI129:AQ129" si="93">IF(MIN(M129:M131)/AVERAGE(M129:M131)&lt;0.97,(3*AVERAGE(M129:M131)-MIN(M129:M131))/2,AVERAGE(M129:M131))</f>
        <v>39.231553333333331</v>
      </c>
      <c r="AJ129" s="143">
        <f t="shared" si="93"/>
        <v>42.168886666666673</v>
      </c>
      <c r="AK129" s="143">
        <f t="shared" si="93"/>
        <v>35.857900000000001</v>
      </c>
      <c r="AL129" s="143">
        <f t="shared" si="93"/>
        <v>31.356189999999998</v>
      </c>
      <c r="AM129" s="143">
        <f t="shared" si="93"/>
        <v>40.631540000000001</v>
      </c>
      <c r="AN129" s="143">
        <f t="shared" si="93"/>
        <v>41.333973333333333</v>
      </c>
      <c r="AO129" s="143">
        <f t="shared" si="93"/>
        <v>41.513646666666666</v>
      </c>
      <c r="AP129" s="143">
        <f t="shared" si="93"/>
        <v>37.196836666666663</v>
      </c>
      <c r="AQ129" s="143">
        <f t="shared" si="93"/>
        <v>41.160529999999994</v>
      </c>
      <c r="AR129" s="143"/>
      <c r="BE129" s="144"/>
      <c r="BF129" s="144"/>
      <c r="BG129" s="144"/>
      <c r="BH129" s="144"/>
      <c r="BI129" s="144"/>
      <c r="BJ129" s="144"/>
      <c r="BK129" s="144"/>
      <c r="BL129" s="144"/>
      <c r="BM129" s="128"/>
      <c r="BN129" s="128"/>
      <c r="BO129" s="128"/>
      <c r="BP129" s="125"/>
      <c r="BQ129" s="125"/>
      <c r="BR129" s="125"/>
      <c r="BS129" s="125"/>
      <c r="BT129" s="125"/>
      <c r="BU129" s="125"/>
      <c r="BV129" s="125"/>
      <c r="BW129" s="125"/>
      <c r="BX129" s="125"/>
      <c r="BY129" s="125"/>
      <c r="BZ129" s="125"/>
      <c r="CA129" s="125"/>
      <c r="CB129" s="125"/>
      <c r="CC129" s="125"/>
      <c r="CD129" s="125"/>
      <c r="CE129" s="125"/>
      <c r="CF129" s="125"/>
      <c r="CG129" s="125"/>
      <c r="CH129" s="147"/>
      <c r="CI129" s="129"/>
      <c r="CJ129" s="129"/>
      <c r="CK129" s="129"/>
      <c r="CL129" s="129"/>
      <c r="CM129" s="129"/>
      <c r="CN129" s="129"/>
      <c r="CO129" s="129"/>
      <c r="CP129" s="129"/>
      <c r="CQ129" s="129"/>
      <c r="CR129" s="129"/>
      <c r="CS129" s="129"/>
      <c r="CT129" s="129"/>
      <c r="CU129" s="129"/>
      <c r="CV129" s="129"/>
      <c r="CW129" s="129"/>
      <c r="CX129" s="129"/>
      <c r="CY129" s="129"/>
      <c r="CZ129" s="129"/>
      <c r="DA129" s="125"/>
      <c r="DB129" s="125"/>
      <c r="DC129" s="125"/>
      <c r="DD129" s="125"/>
    </row>
    <row r="130" spans="1:108" s="127" customFormat="1" x14ac:dyDescent="0.25">
      <c r="A130" s="127">
        <v>1999</v>
      </c>
      <c r="B130" s="127" t="s">
        <v>632</v>
      </c>
      <c r="C130" s="125">
        <v>127941512.54080001</v>
      </c>
      <c r="D130" s="125">
        <v>68289260.738900006</v>
      </c>
      <c r="E130" s="125">
        <v>59652251.801899999</v>
      </c>
      <c r="F130" s="125">
        <v>18683941.178599998</v>
      </c>
      <c r="G130" s="125">
        <v>29974026.2685</v>
      </c>
      <c r="H130" s="125">
        <v>35546945.713799998</v>
      </c>
      <c r="I130" s="125">
        <v>27384901.721099999</v>
      </c>
      <c r="J130" s="125">
        <v>16351697.6588</v>
      </c>
      <c r="K130" s="125">
        <v>92905873.703400001</v>
      </c>
      <c r="M130" s="130">
        <v>39.258629999999997</v>
      </c>
      <c r="N130" s="130">
        <v>42.132710000000003</v>
      </c>
      <c r="O130" s="130">
        <v>35.968409999999999</v>
      </c>
      <c r="P130" s="130">
        <v>31.138179999999998</v>
      </c>
      <c r="Q130" s="130">
        <v>40.695970000000003</v>
      </c>
      <c r="R130" s="130">
        <v>41.347340000000003</v>
      </c>
      <c r="S130" s="130">
        <v>41.59948</v>
      </c>
      <c r="T130" s="130">
        <v>37.441510000000001</v>
      </c>
      <c r="U130" s="130">
        <v>41.211509999999997</v>
      </c>
      <c r="V130" s="142"/>
      <c r="W130" s="128"/>
      <c r="X130" s="123"/>
      <c r="Y130" s="128"/>
      <c r="Z130" s="128"/>
      <c r="AA130" s="128"/>
      <c r="AB130" s="128"/>
      <c r="AC130" s="128"/>
      <c r="AD130" s="128"/>
      <c r="AE130" s="128"/>
      <c r="AF130" s="128"/>
      <c r="AG130" s="128"/>
      <c r="AH130" s="128"/>
      <c r="AI130" s="128"/>
      <c r="AJ130" s="128"/>
      <c r="AK130" s="128"/>
      <c r="AL130" s="128"/>
      <c r="AR130" s="145"/>
      <c r="BE130" s="144"/>
      <c r="BF130" s="144"/>
      <c r="BG130" s="144"/>
      <c r="BH130" s="144"/>
      <c r="BI130" s="144"/>
      <c r="BJ130" s="144"/>
      <c r="BK130" s="144"/>
      <c r="BL130" s="144"/>
      <c r="BM130" s="128"/>
      <c r="BN130" s="128"/>
      <c r="BO130" s="128"/>
      <c r="BP130" s="125"/>
      <c r="BQ130" s="125"/>
      <c r="BR130" s="125"/>
      <c r="BS130" s="125"/>
      <c r="BT130" s="125"/>
      <c r="BU130" s="125"/>
      <c r="BV130" s="125"/>
      <c r="BW130" s="125"/>
      <c r="BX130" s="125"/>
      <c r="BY130" s="125"/>
      <c r="BZ130" s="125"/>
      <c r="CA130" s="125"/>
      <c r="CB130" s="125"/>
      <c r="CC130" s="125"/>
      <c r="CD130" s="125"/>
      <c r="CE130" s="125"/>
      <c r="CF130" s="125"/>
      <c r="CG130" s="125"/>
      <c r="CH130" s="147"/>
      <c r="CI130" s="129"/>
      <c r="CJ130" s="129"/>
      <c r="CK130" s="129"/>
      <c r="CL130" s="129"/>
      <c r="CM130" s="129"/>
      <c r="CN130" s="129"/>
      <c r="CO130" s="129"/>
      <c r="CP130" s="129"/>
      <c r="CQ130" s="129"/>
      <c r="CR130" s="129"/>
      <c r="CS130" s="129"/>
      <c r="CT130" s="129"/>
      <c r="CU130" s="129"/>
      <c r="CV130" s="129"/>
      <c r="CW130" s="129"/>
      <c r="CX130" s="129"/>
      <c r="CY130" s="129"/>
      <c r="CZ130" s="129"/>
      <c r="DA130" s="125"/>
      <c r="DB130" s="125"/>
      <c r="DC130" s="125"/>
      <c r="DD130" s="125"/>
    </row>
    <row r="131" spans="1:108" s="127" customFormat="1" x14ac:dyDescent="0.25">
      <c r="A131" s="127">
        <v>1999</v>
      </c>
      <c r="B131" s="127" t="s">
        <v>622</v>
      </c>
      <c r="C131" s="125">
        <v>128072294.2385</v>
      </c>
      <c r="D131" s="125">
        <v>68510746.7676</v>
      </c>
      <c r="E131" s="125">
        <v>59561547.470899999</v>
      </c>
      <c r="F131" s="125">
        <v>18782074.146899998</v>
      </c>
      <c r="G131" s="125">
        <v>29832696.472399998</v>
      </c>
      <c r="H131" s="125">
        <v>35679430.337399997</v>
      </c>
      <c r="I131" s="125">
        <v>27403001.988200001</v>
      </c>
      <c r="J131" s="125">
        <v>16375091.2936</v>
      </c>
      <c r="K131" s="125">
        <v>92915128.797999993</v>
      </c>
      <c r="M131" s="130">
        <v>39.37312</v>
      </c>
      <c r="N131" s="130">
        <v>42.310450000000003</v>
      </c>
      <c r="O131" s="130">
        <v>35.994439999999997</v>
      </c>
      <c r="P131" s="130">
        <v>31.491430000000001</v>
      </c>
      <c r="Q131" s="130">
        <v>40.673470000000002</v>
      </c>
      <c r="R131" s="130">
        <v>41.571950000000001</v>
      </c>
      <c r="S131" s="130">
        <v>41.724069999999998</v>
      </c>
      <c r="T131" s="130">
        <v>37.319070000000004</v>
      </c>
      <c r="U131" s="130">
        <v>41.328330000000001</v>
      </c>
      <c r="V131" s="142"/>
      <c r="W131" s="128"/>
      <c r="X131" s="123"/>
      <c r="Y131" s="128"/>
      <c r="Z131" s="128"/>
      <c r="AA131" s="128"/>
      <c r="AB131" s="128"/>
      <c r="AC131" s="128"/>
      <c r="AD131" s="128"/>
      <c r="AE131" s="128"/>
      <c r="AF131" s="128"/>
      <c r="AG131" s="128"/>
      <c r="AH131" s="128"/>
      <c r="AI131" s="128"/>
      <c r="AJ131" s="128"/>
      <c r="AK131" s="128"/>
      <c r="AL131" s="128"/>
      <c r="AR131" s="145"/>
      <c r="BE131" s="144"/>
      <c r="BF131" s="144"/>
      <c r="BG131" s="144"/>
      <c r="BH131" s="144"/>
      <c r="BI131" s="144"/>
      <c r="BJ131" s="144"/>
      <c r="BK131" s="144"/>
      <c r="BL131" s="144"/>
      <c r="BM131" s="128"/>
      <c r="BN131" s="128"/>
      <c r="BO131" s="128"/>
      <c r="BP131" s="125"/>
      <c r="BQ131" s="125"/>
      <c r="BR131" s="125"/>
      <c r="BS131" s="125"/>
      <c r="BT131" s="125"/>
      <c r="BU131" s="125"/>
      <c r="BV131" s="125"/>
      <c r="BW131" s="125"/>
      <c r="BX131" s="125"/>
      <c r="BY131" s="125"/>
      <c r="BZ131" s="125"/>
      <c r="CA131" s="125"/>
      <c r="CB131" s="125"/>
      <c r="CC131" s="125"/>
      <c r="CD131" s="125"/>
      <c r="CE131" s="125"/>
      <c r="CF131" s="125"/>
      <c r="CG131" s="125"/>
      <c r="CH131" s="147"/>
      <c r="CI131" s="129"/>
      <c r="CJ131" s="129"/>
      <c r="CK131" s="129"/>
      <c r="CL131" s="129"/>
      <c r="CM131" s="129"/>
      <c r="CN131" s="129"/>
      <c r="CO131" s="129"/>
      <c r="CP131" s="129"/>
      <c r="CQ131" s="129"/>
      <c r="CR131" s="129"/>
      <c r="CS131" s="129"/>
      <c r="CT131" s="129"/>
      <c r="CU131" s="129"/>
      <c r="CV131" s="129"/>
      <c r="CW131" s="129"/>
      <c r="CX131" s="129"/>
      <c r="CY131" s="129"/>
      <c r="CZ131" s="129"/>
      <c r="DA131" s="125"/>
      <c r="DB131" s="125"/>
      <c r="DC131" s="125"/>
      <c r="DD131" s="125"/>
    </row>
    <row r="132" spans="1:108" s="127" customFormat="1" x14ac:dyDescent="0.25">
      <c r="A132" s="127">
        <v>1999</v>
      </c>
      <c r="B132" s="127" t="s">
        <v>631</v>
      </c>
      <c r="C132" s="125">
        <v>128716536.455</v>
      </c>
      <c r="D132" s="125">
        <v>69198933.965100005</v>
      </c>
      <c r="E132" s="125">
        <v>59517602.4899</v>
      </c>
      <c r="F132" s="125">
        <v>18833608.713399999</v>
      </c>
      <c r="G132" s="125">
        <v>29944855.291900001</v>
      </c>
      <c r="H132" s="125">
        <v>35759581.270599999</v>
      </c>
      <c r="I132" s="125">
        <v>27581246.7139</v>
      </c>
      <c r="J132" s="125">
        <v>16597244.4652</v>
      </c>
      <c r="K132" s="125">
        <v>93285683.2764</v>
      </c>
      <c r="M132" s="130">
        <v>39.624380000000002</v>
      </c>
      <c r="N132" s="130">
        <v>42.548009999999998</v>
      </c>
      <c r="O132" s="130">
        <v>36.225180000000002</v>
      </c>
      <c r="P132" s="130">
        <v>31.187190000000001</v>
      </c>
      <c r="Q132" s="130">
        <v>41.072000000000003</v>
      </c>
      <c r="R132" s="130">
        <v>41.82338</v>
      </c>
      <c r="S132" s="130">
        <v>42.052199999999999</v>
      </c>
      <c r="T132" s="130">
        <v>37.814219999999999</v>
      </c>
      <c r="U132" s="130">
        <v>41.649839999999998</v>
      </c>
      <c r="V132" s="142"/>
      <c r="W132" s="127">
        <v>42</v>
      </c>
      <c r="X132" s="123" t="s">
        <v>163</v>
      </c>
      <c r="Y132" s="143">
        <f t="shared" ref="Y132:AG132" si="94">AVERAGE(C132:C134)</f>
        <v>128555026.10723333</v>
      </c>
      <c r="Z132" s="143">
        <f t="shared" si="94"/>
        <v>69558735.044133335</v>
      </c>
      <c r="AA132" s="143">
        <f t="shared" si="94"/>
        <v>58996291.063100003</v>
      </c>
      <c r="AB132" s="143">
        <f t="shared" si="94"/>
        <v>19524121.456633333</v>
      </c>
      <c r="AC132" s="143">
        <f t="shared" si="94"/>
        <v>29777966.659033332</v>
      </c>
      <c r="AD132" s="143">
        <f t="shared" si="94"/>
        <v>35510915.854466669</v>
      </c>
      <c r="AE132" s="143">
        <f t="shared" si="94"/>
        <v>27409984.106466666</v>
      </c>
      <c r="AF132" s="143">
        <f t="shared" si="94"/>
        <v>16332038.030633332</v>
      </c>
      <c r="AG132" s="143">
        <f t="shared" si="94"/>
        <v>92698866.619966671</v>
      </c>
      <c r="AH132" s="143"/>
      <c r="AI132" s="143">
        <f t="shared" ref="AI132:AQ132" si="95">IF(MIN(M132:M134)/AVERAGE(M132:M134)&lt;0.97,(3*AVERAGE(M132:M134)-MIN(M132:M134))/2,AVERAGE(M132:M134))</f>
        <v>39.748989999999999</v>
      </c>
      <c r="AJ132" s="143">
        <f t="shared" si="95"/>
        <v>42.644120000000001</v>
      </c>
      <c r="AK132" s="143">
        <f t="shared" si="95"/>
        <v>36.33522</v>
      </c>
      <c r="AL132" s="143">
        <f t="shared" si="95"/>
        <v>33.063489999999994</v>
      </c>
      <c r="AM132" s="143">
        <f t="shared" si="95"/>
        <v>41.282310000000003</v>
      </c>
      <c r="AN132" s="143">
        <f t="shared" si="95"/>
        <v>41.781773333333334</v>
      </c>
      <c r="AO132" s="143">
        <f t="shared" si="95"/>
        <v>41.853266666666663</v>
      </c>
      <c r="AP132" s="143">
        <f t="shared" si="95"/>
        <v>37.688263333333339</v>
      </c>
      <c r="AQ132" s="143">
        <f t="shared" si="95"/>
        <v>41.642556666666664</v>
      </c>
      <c r="AR132" s="143"/>
      <c r="BE132" s="144"/>
      <c r="BF132" s="144"/>
      <c r="BG132" s="144"/>
      <c r="BH132" s="144"/>
      <c r="BI132" s="144"/>
      <c r="BJ132" s="144"/>
      <c r="BK132" s="144"/>
      <c r="BL132" s="144"/>
      <c r="BM132" s="128"/>
      <c r="BN132" s="128"/>
      <c r="BO132" s="128"/>
      <c r="BP132" s="125"/>
      <c r="BQ132" s="125"/>
      <c r="BR132" s="125"/>
      <c r="BS132" s="125"/>
      <c r="BT132" s="125"/>
      <c r="BU132" s="125"/>
      <c r="BV132" s="125"/>
      <c r="BW132" s="125"/>
      <c r="BX132" s="125"/>
      <c r="BY132" s="125"/>
      <c r="BZ132" s="125"/>
      <c r="CA132" s="125"/>
      <c r="CB132" s="125"/>
      <c r="CC132" s="125"/>
      <c r="CD132" s="125"/>
      <c r="CE132" s="125"/>
      <c r="CF132" s="125"/>
      <c r="CG132" s="125"/>
      <c r="CH132" s="147"/>
      <c r="CI132" s="129"/>
      <c r="CJ132" s="129"/>
      <c r="CK132" s="129"/>
      <c r="CL132" s="129"/>
      <c r="CM132" s="129"/>
      <c r="CN132" s="129"/>
      <c r="CO132" s="129"/>
      <c r="CP132" s="129"/>
      <c r="CQ132" s="129"/>
      <c r="CR132" s="129"/>
      <c r="CS132" s="129"/>
      <c r="CT132" s="129"/>
      <c r="CU132" s="129"/>
      <c r="CV132" s="129"/>
      <c r="CW132" s="129"/>
      <c r="CX132" s="129"/>
      <c r="CY132" s="129"/>
      <c r="CZ132" s="129"/>
      <c r="DA132" s="125"/>
      <c r="DB132" s="125"/>
      <c r="DC132" s="125"/>
      <c r="DD132" s="125"/>
    </row>
    <row r="133" spans="1:108" s="127" customFormat="1" x14ac:dyDescent="0.25">
      <c r="A133" s="127">
        <v>1999</v>
      </c>
      <c r="B133" s="127" t="s">
        <v>630</v>
      </c>
      <c r="C133" s="125">
        <v>129155695.75480001</v>
      </c>
      <c r="D133" s="125">
        <v>69639130.193299994</v>
      </c>
      <c r="E133" s="125">
        <v>59516565.561499998</v>
      </c>
      <c r="F133" s="125">
        <v>19316347.886</v>
      </c>
      <c r="G133" s="125">
        <v>29924038.569600001</v>
      </c>
      <c r="H133" s="125">
        <v>35836420.786300004</v>
      </c>
      <c r="I133" s="125">
        <v>27701743.355799999</v>
      </c>
      <c r="J133" s="125">
        <v>16377145.157099999</v>
      </c>
      <c r="K133" s="125">
        <v>93462202.711700007</v>
      </c>
      <c r="M133" s="130">
        <v>39.728740000000002</v>
      </c>
      <c r="N133" s="130">
        <v>42.619</v>
      </c>
      <c r="O133" s="130">
        <v>36.346919999999997</v>
      </c>
      <c r="P133" s="130">
        <v>32.128169999999997</v>
      </c>
      <c r="Q133" s="130">
        <v>41.396720000000002</v>
      </c>
      <c r="R133" s="130">
        <v>41.730069999999998</v>
      </c>
      <c r="S133" s="130">
        <v>41.928800000000003</v>
      </c>
      <c r="T133" s="130">
        <v>37.54504</v>
      </c>
      <c r="U133" s="130">
        <v>41.68224</v>
      </c>
      <c r="V133" s="142"/>
      <c r="W133" s="128"/>
      <c r="X133" s="123"/>
      <c r="Y133" s="128"/>
      <c r="Z133" s="128"/>
      <c r="AA133" s="128"/>
      <c r="AB133" s="128"/>
      <c r="AC133" s="128"/>
      <c r="AD133" s="128"/>
      <c r="AE133" s="128"/>
      <c r="AF133" s="128"/>
      <c r="AG133" s="128"/>
      <c r="AH133" s="128"/>
      <c r="AI133" s="128"/>
      <c r="AJ133" s="128"/>
      <c r="AK133" s="128"/>
      <c r="AL133" s="128"/>
      <c r="AR133" s="145"/>
      <c r="BE133" s="144"/>
      <c r="BF133" s="144"/>
      <c r="BG133" s="144"/>
      <c r="BH133" s="144"/>
      <c r="BI133" s="144"/>
      <c r="BJ133" s="144"/>
      <c r="BK133" s="144"/>
      <c r="BL133" s="144"/>
      <c r="BM133" s="128"/>
      <c r="BN133" s="128"/>
      <c r="BO133" s="128"/>
      <c r="BP133" s="125"/>
      <c r="BQ133" s="125"/>
      <c r="BR133" s="125"/>
      <c r="BS133" s="125"/>
      <c r="BT133" s="125"/>
      <c r="BU133" s="125"/>
      <c r="BV133" s="125"/>
      <c r="BW133" s="125"/>
      <c r="BX133" s="125"/>
      <c r="BY133" s="125"/>
      <c r="BZ133" s="125"/>
      <c r="CA133" s="125"/>
      <c r="CB133" s="125"/>
      <c r="CC133" s="125"/>
      <c r="CD133" s="125"/>
      <c r="CE133" s="125"/>
      <c r="CF133" s="125"/>
      <c r="CG133" s="125"/>
      <c r="CH133" s="147"/>
      <c r="CI133" s="129"/>
      <c r="CJ133" s="129"/>
      <c r="CK133" s="129"/>
      <c r="CL133" s="129"/>
      <c r="CM133" s="129"/>
      <c r="CN133" s="129"/>
      <c r="CO133" s="129"/>
      <c r="CP133" s="129"/>
      <c r="CQ133" s="129"/>
      <c r="CR133" s="129"/>
      <c r="CS133" s="129"/>
      <c r="CT133" s="129"/>
      <c r="CU133" s="129"/>
      <c r="CV133" s="129"/>
      <c r="CW133" s="129"/>
      <c r="CX133" s="129"/>
      <c r="CY133" s="129"/>
      <c r="CZ133" s="129"/>
      <c r="DA133" s="125"/>
      <c r="DB133" s="125"/>
      <c r="DC133" s="125"/>
      <c r="DD133" s="125"/>
    </row>
    <row r="134" spans="1:108" s="127" customFormat="1" x14ac:dyDescent="0.25">
      <c r="A134" s="127">
        <v>1999</v>
      </c>
      <c r="B134" s="127" t="s">
        <v>629</v>
      </c>
      <c r="C134" s="125">
        <v>127792846.1119</v>
      </c>
      <c r="D134" s="125">
        <v>69838140.974000007</v>
      </c>
      <c r="E134" s="125">
        <v>57954705.137900002</v>
      </c>
      <c r="F134" s="125">
        <v>20422407.770500001</v>
      </c>
      <c r="G134" s="125">
        <v>29465006.115600001</v>
      </c>
      <c r="H134" s="125">
        <v>34936745.506499998</v>
      </c>
      <c r="I134" s="125">
        <v>26946962.249699999</v>
      </c>
      <c r="J134" s="125">
        <v>16021724.469599999</v>
      </c>
      <c r="K134" s="125">
        <v>91348713.871800005</v>
      </c>
      <c r="M134" s="130">
        <v>39.89385</v>
      </c>
      <c r="N134" s="130">
        <v>42.765349999999998</v>
      </c>
      <c r="O134" s="130">
        <v>36.43356</v>
      </c>
      <c r="P134" s="130">
        <v>33.998809999999999</v>
      </c>
      <c r="Q134" s="130">
        <v>41.378210000000003</v>
      </c>
      <c r="R134" s="130">
        <v>41.791870000000003</v>
      </c>
      <c r="S134" s="130">
        <v>41.578800000000001</v>
      </c>
      <c r="T134" s="130">
        <v>37.705530000000003</v>
      </c>
      <c r="U134" s="130">
        <v>41.595590000000001</v>
      </c>
      <c r="V134" s="142"/>
      <c r="W134" s="128"/>
      <c r="X134" s="123"/>
      <c r="Y134" s="128"/>
      <c r="Z134" s="128"/>
      <c r="AA134" s="128"/>
      <c r="AB134" s="128"/>
      <c r="AC134" s="128"/>
      <c r="AD134" s="128"/>
      <c r="AE134" s="128"/>
      <c r="AF134" s="128"/>
      <c r="AG134" s="128"/>
      <c r="AH134" s="128"/>
      <c r="AI134" s="128"/>
      <c r="AJ134" s="128"/>
      <c r="AK134" s="128"/>
      <c r="AL134" s="128"/>
      <c r="AR134" s="145"/>
      <c r="BE134" s="144"/>
      <c r="BF134" s="144"/>
      <c r="BG134" s="144"/>
      <c r="BH134" s="144"/>
      <c r="BI134" s="144"/>
      <c r="BJ134" s="144"/>
      <c r="BK134" s="144"/>
      <c r="BL134" s="144"/>
      <c r="BM134" s="128"/>
      <c r="BN134" s="128"/>
      <c r="BO134" s="128"/>
      <c r="BP134" s="125"/>
      <c r="BQ134" s="125"/>
      <c r="BR134" s="125"/>
      <c r="BS134" s="125"/>
      <c r="BT134" s="125"/>
      <c r="BU134" s="125"/>
      <c r="BV134" s="125"/>
      <c r="BW134" s="125"/>
      <c r="BX134" s="125"/>
      <c r="BY134" s="125"/>
      <c r="BZ134" s="125"/>
      <c r="CA134" s="125"/>
      <c r="CB134" s="125"/>
      <c r="CC134" s="125"/>
      <c r="CD134" s="125"/>
      <c r="CE134" s="125"/>
      <c r="CF134" s="125"/>
      <c r="CG134" s="125"/>
      <c r="CH134" s="147"/>
      <c r="CI134" s="129"/>
      <c r="CJ134" s="129"/>
      <c r="CK134" s="129"/>
      <c r="CL134" s="129"/>
      <c r="CM134" s="129"/>
      <c r="CN134" s="129"/>
      <c r="CO134" s="129"/>
      <c r="CP134" s="129"/>
      <c r="CQ134" s="129"/>
      <c r="CR134" s="129"/>
      <c r="CS134" s="129"/>
      <c r="CT134" s="129"/>
      <c r="CU134" s="129"/>
      <c r="CV134" s="129"/>
      <c r="CW134" s="129"/>
      <c r="CX134" s="129"/>
      <c r="CY134" s="129"/>
      <c r="CZ134" s="129"/>
      <c r="DA134" s="125"/>
      <c r="DB134" s="125"/>
      <c r="DC134" s="125"/>
      <c r="DD134" s="125"/>
    </row>
    <row r="135" spans="1:108" s="127" customFormat="1" x14ac:dyDescent="0.25">
      <c r="A135" s="127">
        <v>1999</v>
      </c>
      <c r="B135" s="127" t="s">
        <v>628</v>
      </c>
      <c r="C135" s="125">
        <v>124325496.40790001</v>
      </c>
      <c r="D135" s="125">
        <v>68910181.019600004</v>
      </c>
      <c r="E135" s="125">
        <v>55415315.388300002</v>
      </c>
      <c r="F135" s="125">
        <v>21335856.7119</v>
      </c>
      <c r="G135" s="125">
        <v>28705302.446199998</v>
      </c>
      <c r="H135" s="125">
        <v>33454493.987100001</v>
      </c>
      <c r="I135" s="125">
        <v>25365833.8554</v>
      </c>
      <c r="J135" s="125">
        <v>15464009.407299999</v>
      </c>
      <c r="K135" s="125">
        <v>87525630.288699999</v>
      </c>
      <c r="M135" s="130">
        <v>39.815649999999998</v>
      </c>
      <c r="N135" s="130">
        <v>42.6235</v>
      </c>
      <c r="O135" s="130">
        <v>36.324039999999997</v>
      </c>
      <c r="P135" s="130">
        <v>34.78331</v>
      </c>
      <c r="Q135" s="130">
        <v>41.065770000000001</v>
      </c>
      <c r="R135" s="130">
        <v>41.917400000000001</v>
      </c>
      <c r="S135" s="130">
        <v>41.4529</v>
      </c>
      <c r="T135" s="130">
        <v>37.20581</v>
      </c>
      <c r="U135" s="130">
        <v>41.503480000000003</v>
      </c>
      <c r="V135" s="142"/>
      <c r="W135" s="127">
        <v>43</v>
      </c>
      <c r="X135" s="123" t="s">
        <v>164</v>
      </c>
      <c r="Y135" s="143">
        <f t="shared" ref="Y135:AG135" si="96">AVERAGE(C135:C137)</f>
        <v>126100875.9411</v>
      </c>
      <c r="Z135" s="143">
        <f t="shared" si="96"/>
        <v>69111967.787966669</v>
      </c>
      <c r="AA135" s="143">
        <f t="shared" si="96"/>
        <v>56988908.153133333</v>
      </c>
      <c r="AB135" s="143">
        <f t="shared" si="96"/>
        <v>20344226.752233334</v>
      </c>
      <c r="AC135" s="143">
        <f t="shared" si="96"/>
        <v>29058858.782900002</v>
      </c>
      <c r="AD135" s="143">
        <f t="shared" si="96"/>
        <v>34300431.728733338</v>
      </c>
      <c r="AE135" s="143">
        <f t="shared" si="96"/>
        <v>26365282.645066667</v>
      </c>
      <c r="AF135" s="143">
        <f t="shared" si="96"/>
        <v>16032076.032166665</v>
      </c>
      <c r="AG135" s="143">
        <f t="shared" si="96"/>
        <v>89724573.1567</v>
      </c>
      <c r="AH135" s="143"/>
      <c r="AI135" s="143">
        <f t="shared" ref="AI135:AQ135" si="97">IF(MIN(M135:M137)/AVERAGE(M135:M137)&lt;0.97,(3*AVERAGE(M135:M137)-MIN(M135:M137))/2,AVERAGE(M135:M137))</f>
        <v>39.728366666666666</v>
      </c>
      <c r="AJ135" s="143">
        <f t="shared" si="97"/>
        <v>42.520209999999999</v>
      </c>
      <c r="AK135" s="143">
        <f t="shared" si="97"/>
        <v>36.339986666666668</v>
      </c>
      <c r="AL135" s="143">
        <f t="shared" si="97"/>
        <v>34.768564999999995</v>
      </c>
      <c r="AM135" s="143">
        <f t="shared" si="97"/>
        <v>41.08934</v>
      </c>
      <c r="AN135" s="143">
        <f t="shared" si="97"/>
        <v>41.790043333333337</v>
      </c>
      <c r="AO135" s="143">
        <f t="shared" si="97"/>
        <v>41.490743333333334</v>
      </c>
      <c r="AP135" s="143">
        <f t="shared" si="97"/>
        <v>37.2575</v>
      </c>
      <c r="AQ135" s="143">
        <f t="shared" si="97"/>
        <v>41.475369999999998</v>
      </c>
      <c r="AR135" s="143"/>
      <c r="BE135" s="144"/>
      <c r="BF135" s="144"/>
      <c r="BG135" s="144"/>
      <c r="BH135" s="144"/>
      <c r="BI135" s="144"/>
      <c r="BJ135" s="144"/>
      <c r="BK135" s="144"/>
      <c r="BL135" s="144"/>
      <c r="BM135" s="128"/>
      <c r="BN135" s="128"/>
      <c r="BO135" s="128"/>
      <c r="BP135" s="125"/>
      <c r="BQ135" s="125"/>
      <c r="BR135" s="125"/>
      <c r="BS135" s="125"/>
      <c r="BT135" s="125"/>
      <c r="BU135" s="125"/>
      <c r="BV135" s="125"/>
      <c r="BW135" s="125"/>
      <c r="BX135" s="125"/>
      <c r="BY135" s="125"/>
      <c r="BZ135" s="125"/>
      <c r="CA135" s="125"/>
      <c r="CB135" s="125"/>
      <c r="CC135" s="125"/>
      <c r="CD135" s="125"/>
      <c r="CE135" s="125"/>
      <c r="CF135" s="125"/>
      <c r="CG135" s="125"/>
      <c r="CH135" s="147"/>
      <c r="CI135" s="129"/>
      <c r="CJ135" s="129"/>
      <c r="CK135" s="129"/>
      <c r="CL135" s="129"/>
      <c r="CM135" s="129"/>
      <c r="CN135" s="129"/>
      <c r="CO135" s="129"/>
      <c r="CP135" s="129"/>
      <c r="CQ135" s="129"/>
      <c r="CR135" s="129"/>
      <c r="CS135" s="129"/>
      <c r="CT135" s="129"/>
      <c r="CU135" s="129"/>
      <c r="CV135" s="129"/>
      <c r="CW135" s="129"/>
      <c r="CX135" s="129"/>
      <c r="CY135" s="129"/>
      <c r="CZ135" s="129"/>
      <c r="DA135" s="125"/>
      <c r="DB135" s="125"/>
      <c r="DC135" s="125"/>
      <c r="DD135" s="125"/>
    </row>
    <row r="136" spans="1:108" s="127" customFormat="1" x14ac:dyDescent="0.25">
      <c r="A136" s="127">
        <v>1999</v>
      </c>
      <c r="B136" s="127" t="s">
        <v>627</v>
      </c>
      <c r="C136" s="125">
        <v>124518850.74690001</v>
      </c>
      <c r="D136" s="125">
        <v>68664371.525999993</v>
      </c>
      <c r="E136" s="125">
        <v>55854479.220899999</v>
      </c>
      <c r="F136" s="125">
        <v>20440234.358100001</v>
      </c>
      <c r="G136" s="125">
        <v>28659388.383299999</v>
      </c>
      <c r="H136" s="125">
        <v>33655818.578299999</v>
      </c>
      <c r="I136" s="125">
        <v>25907044.741700001</v>
      </c>
      <c r="J136" s="125">
        <v>15856364.6855</v>
      </c>
      <c r="K136" s="125">
        <v>88222251.703299999</v>
      </c>
      <c r="M136" s="130">
        <v>39.920169999999999</v>
      </c>
      <c r="N136" s="130">
        <v>42.67192</v>
      </c>
      <c r="O136" s="130">
        <v>36.537320000000001</v>
      </c>
      <c r="P136" s="130">
        <v>34.753819999999997</v>
      </c>
      <c r="Q136" s="130">
        <v>41.277610000000003</v>
      </c>
      <c r="R136" s="130">
        <v>41.918970000000002</v>
      </c>
      <c r="S136" s="130">
        <v>41.512810000000002</v>
      </c>
      <c r="T136" s="130">
        <v>37.281869999999998</v>
      </c>
      <c r="U136" s="130">
        <v>41.591349999999998</v>
      </c>
      <c r="V136" s="142"/>
      <c r="W136" s="128"/>
      <c r="X136" s="123"/>
      <c r="Y136" s="128"/>
      <c r="Z136" s="128"/>
      <c r="AA136" s="128"/>
      <c r="AB136" s="128"/>
      <c r="AC136" s="128"/>
      <c r="AD136" s="128"/>
      <c r="AE136" s="128"/>
      <c r="AF136" s="128"/>
      <c r="AG136" s="128"/>
      <c r="AH136" s="128"/>
      <c r="AI136" s="128"/>
      <c r="AJ136" s="128"/>
      <c r="AK136" s="128"/>
      <c r="AL136" s="128"/>
      <c r="AR136" s="145"/>
      <c r="BE136" s="144"/>
      <c r="BF136" s="144"/>
      <c r="BG136" s="144"/>
      <c r="BH136" s="144"/>
      <c r="BI136" s="144"/>
      <c r="BJ136" s="144"/>
      <c r="BK136" s="144"/>
      <c r="BL136" s="144"/>
      <c r="BM136" s="128"/>
      <c r="BN136" s="128"/>
      <c r="BO136" s="128"/>
      <c r="BP136" s="125"/>
      <c r="BQ136" s="125"/>
      <c r="BR136" s="125"/>
      <c r="BS136" s="125"/>
      <c r="BT136" s="125"/>
      <c r="BU136" s="125"/>
      <c r="BV136" s="125"/>
      <c r="BW136" s="125"/>
      <c r="BX136" s="125"/>
      <c r="BY136" s="125"/>
      <c r="BZ136" s="125"/>
      <c r="CA136" s="125"/>
      <c r="CB136" s="125"/>
      <c r="CC136" s="125"/>
      <c r="CD136" s="125"/>
      <c r="CE136" s="125"/>
      <c r="CF136" s="125"/>
      <c r="CG136" s="125"/>
      <c r="CH136" s="147"/>
      <c r="CI136" s="129"/>
      <c r="CJ136" s="129"/>
      <c r="CK136" s="129"/>
      <c r="CL136" s="129"/>
      <c r="CM136" s="129"/>
      <c r="CN136" s="129"/>
      <c r="CO136" s="129"/>
      <c r="CP136" s="129"/>
      <c r="CQ136" s="129"/>
      <c r="CR136" s="129"/>
      <c r="CS136" s="129"/>
      <c r="CT136" s="129"/>
      <c r="CU136" s="129"/>
      <c r="CV136" s="129"/>
      <c r="CW136" s="129"/>
      <c r="CX136" s="129"/>
      <c r="CY136" s="129"/>
      <c r="CZ136" s="129"/>
      <c r="DA136" s="125"/>
      <c r="DB136" s="125"/>
      <c r="DC136" s="125"/>
      <c r="DD136" s="125"/>
    </row>
    <row r="137" spans="1:108" s="127" customFormat="1" x14ac:dyDescent="0.25">
      <c r="A137" s="127">
        <v>1999</v>
      </c>
      <c r="B137" s="127" t="s">
        <v>626</v>
      </c>
      <c r="C137" s="125">
        <v>129458280.66850001</v>
      </c>
      <c r="D137" s="125">
        <v>69761350.818299994</v>
      </c>
      <c r="E137" s="125">
        <v>59696929.850199997</v>
      </c>
      <c r="F137" s="125">
        <v>19256589.186700001</v>
      </c>
      <c r="G137" s="125">
        <v>29811885.519200001</v>
      </c>
      <c r="H137" s="125">
        <v>35790982.620800003</v>
      </c>
      <c r="I137" s="125">
        <v>27822969.338100001</v>
      </c>
      <c r="J137" s="125">
        <v>16775854.003699999</v>
      </c>
      <c r="K137" s="125">
        <v>93425837.478100002</v>
      </c>
      <c r="M137" s="130">
        <v>39.449280000000002</v>
      </c>
      <c r="N137" s="130">
        <v>42.265210000000003</v>
      </c>
      <c r="O137" s="130">
        <v>36.1586</v>
      </c>
      <c r="P137" s="130">
        <v>32.204149999999998</v>
      </c>
      <c r="Q137" s="130">
        <v>40.924639999999997</v>
      </c>
      <c r="R137" s="130">
        <v>41.533760000000001</v>
      </c>
      <c r="S137" s="130">
        <v>41.506520000000002</v>
      </c>
      <c r="T137" s="130">
        <v>37.284820000000003</v>
      </c>
      <c r="U137" s="130">
        <v>41.33128</v>
      </c>
      <c r="V137" s="142"/>
      <c r="W137" s="128"/>
      <c r="X137" s="123"/>
      <c r="Y137" s="128"/>
      <c r="Z137" s="128"/>
      <c r="AA137" s="128"/>
      <c r="AB137" s="128"/>
      <c r="AC137" s="128"/>
      <c r="AD137" s="128"/>
      <c r="AE137" s="128"/>
      <c r="AF137" s="128"/>
      <c r="AG137" s="128"/>
      <c r="AH137" s="128"/>
      <c r="AI137" s="128"/>
      <c r="AJ137" s="128"/>
      <c r="AK137" s="128"/>
      <c r="AL137" s="128"/>
      <c r="AR137" s="145"/>
      <c r="BE137" s="144"/>
      <c r="BF137" s="144"/>
      <c r="BG137" s="144"/>
      <c r="BH137" s="144"/>
      <c r="BI137" s="144"/>
      <c r="BJ137" s="144"/>
      <c r="BK137" s="144"/>
      <c r="BL137" s="144"/>
      <c r="BM137" s="128"/>
      <c r="BN137" s="128"/>
      <c r="BO137" s="128"/>
      <c r="BP137" s="125"/>
      <c r="BQ137" s="125"/>
      <c r="BR137" s="125"/>
      <c r="BS137" s="125"/>
      <c r="BT137" s="125"/>
      <c r="BU137" s="125"/>
      <c r="BV137" s="125"/>
      <c r="BW137" s="125"/>
      <c r="BX137" s="125"/>
      <c r="BY137" s="125"/>
      <c r="BZ137" s="125"/>
      <c r="CA137" s="125"/>
      <c r="CB137" s="125"/>
      <c r="CC137" s="125"/>
      <c r="CD137" s="125"/>
      <c r="CE137" s="125"/>
      <c r="CF137" s="125"/>
      <c r="CG137" s="125"/>
      <c r="CH137" s="147"/>
      <c r="CI137" s="129"/>
      <c r="CJ137" s="129"/>
      <c r="CK137" s="129"/>
      <c r="CL137" s="129"/>
      <c r="CM137" s="129"/>
      <c r="CN137" s="129"/>
      <c r="CO137" s="129"/>
      <c r="CP137" s="129"/>
      <c r="CQ137" s="129"/>
      <c r="CR137" s="129"/>
      <c r="CS137" s="129"/>
      <c r="CT137" s="129"/>
      <c r="CU137" s="129"/>
      <c r="CV137" s="129"/>
      <c r="CW137" s="129"/>
      <c r="CX137" s="129"/>
      <c r="CY137" s="129"/>
      <c r="CZ137" s="129"/>
      <c r="DA137" s="125"/>
      <c r="DB137" s="125"/>
      <c r="DC137" s="125"/>
      <c r="DD137" s="125"/>
    </row>
    <row r="138" spans="1:108" s="127" customFormat="1" x14ac:dyDescent="0.25">
      <c r="A138" s="127">
        <v>1999</v>
      </c>
      <c r="B138" s="127" t="s">
        <v>625</v>
      </c>
      <c r="C138" s="125">
        <v>130571747.823</v>
      </c>
      <c r="D138" s="125">
        <v>70219678.495000005</v>
      </c>
      <c r="E138" s="125">
        <v>60352069.328000002</v>
      </c>
      <c r="F138" s="125">
        <v>19563958.497900002</v>
      </c>
      <c r="G138" s="125">
        <v>29970286.248500001</v>
      </c>
      <c r="H138" s="125">
        <v>36039512.829599999</v>
      </c>
      <c r="I138" s="125">
        <v>28123368.311500002</v>
      </c>
      <c r="J138" s="125">
        <v>16874621.9355</v>
      </c>
      <c r="K138" s="125">
        <v>94133167.389599994</v>
      </c>
      <c r="M138" s="130">
        <v>39.519860000000001</v>
      </c>
      <c r="N138" s="130">
        <v>42.384399999999999</v>
      </c>
      <c r="O138" s="130">
        <v>36.186970000000002</v>
      </c>
      <c r="P138" s="130">
        <v>31.995979999999999</v>
      </c>
      <c r="Q138" s="130">
        <v>40.978000000000002</v>
      </c>
      <c r="R138" s="130">
        <v>41.800139999999999</v>
      </c>
      <c r="S138" s="130">
        <v>41.517789999999998</v>
      </c>
      <c r="T138" s="130">
        <v>37.453299999999999</v>
      </c>
      <c r="U138" s="130">
        <v>41.454030000000003</v>
      </c>
      <c r="V138" s="142"/>
      <c r="W138" s="127">
        <v>44</v>
      </c>
      <c r="X138" s="123" t="s">
        <v>165</v>
      </c>
      <c r="Y138" s="143">
        <f t="shared" ref="Y138:AG138" si="98">AVERAGE(C138:C140)</f>
        <v>131060231.60649998</v>
      </c>
      <c r="Z138" s="143">
        <f t="shared" si="98"/>
        <v>70191018.545233324</v>
      </c>
      <c r="AA138" s="143">
        <f t="shared" si="98"/>
        <v>60869213.061266661</v>
      </c>
      <c r="AB138" s="143">
        <f t="shared" si="98"/>
        <v>19599340.6527</v>
      </c>
      <c r="AC138" s="143">
        <f t="shared" si="98"/>
        <v>30126160.18176667</v>
      </c>
      <c r="AD138" s="143">
        <f t="shared" si="98"/>
        <v>36017719.41786667</v>
      </c>
      <c r="AE138" s="143">
        <f t="shared" si="98"/>
        <v>28433548.725533336</v>
      </c>
      <c r="AF138" s="143">
        <f t="shared" si="98"/>
        <v>16883462.628633332</v>
      </c>
      <c r="AG138" s="143">
        <f t="shared" si="98"/>
        <v>94577428.325166658</v>
      </c>
      <c r="AH138" s="143"/>
      <c r="AI138" s="143">
        <f t="shared" ref="AI138:AQ138" si="99">IF(MIN(M138:M140)/AVERAGE(M138:M140)&lt;0.97,(3*AVERAGE(M138:M140)-MIN(M138:M140))/2,AVERAGE(M138:M140))</f>
        <v>39.492973333333339</v>
      </c>
      <c r="AJ138" s="143">
        <f t="shared" si="99"/>
        <v>42.33412666666667</v>
      </c>
      <c r="AK138" s="143">
        <f t="shared" si="99"/>
        <v>36.216259999999998</v>
      </c>
      <c r="AL138" s="143">
        <f t="shared" si="99"/>
        <v>31.956866666666667</v>
      </c>
      <c r="AM138" s="143">
        <f t="shared" si="99"/>
        <v>41.098013333333334</v>
      </c>
      <c r="AN138" s="143">
        <f t="shared" si="99"/>
        <v>41.622613333333334</v>
      </c>
      <c r="AO138" s="143">
        <f t="shared" si="99"/>
        <v>41.630609999999997</v>
      </c>
      <c r="AP138" s="143">
        <f t="shared" si="99"/>
        <v>37.233076666666669</v>
      </c>
      <c r="AQ138" s="143">
        <f t="shared" si="99"/>
        <v>41.458176666666667</v>
      </c>
      <c r="AR138" s="143"/>
      <c r="BE138" s="144"/>
      <c r="BF138" s="144"/>
      <c r="BG138" s="144"/>
      <c r="BH138" s="144"/>
      <c r="BI138" s="144"/>
      <c r="BJ138" s="144"/>
      <c r="BK138" s="144"/>
      <c r="BL138" s="144"/>
      <c r="BM138" s="128"/>
      <c r="BN138" s="128"/>
      <c r="BO138" s="128"/>
      <c r="BP138" s="125"/>
      <c r="BQ138" s="125"/>
      <c r="BR138" s="125"/>
      <c r="BS138" s="125"/>
      <c r="BT138" s="125"/>
      <c r="BU138" s="125"/>
      <c r="BV138" s="125"/>
      <c r="BW138" s="125"/>
      <c r="BX138" s="125"/>
      <c r="BY138" s="125"/>
      <c r="BZ138" s="125"/>
      <c r="CA138" s="125"/>
      <c r="CB138" s="125"/>
      <c r="CC138" s="125"/>
      <c r="CD138" s="125"/>
      <c r="CE138" s="125"/>
      <c r="CF138" s="125"/>
      <c r="CG138" s="125"/>
      <c r="CH138" s="147"/>
      <c r="CI138" s="129"/>
      <c r="CJ138" s="129"/>
      <c r="CK138" s="129"/>
      <c r="CL138" s="129"/>
      <c r="CM138" s="129"/>
      <c r="CN138" s="129"/>
      <c r="CO138" s="129"/>
      <c r="CP138" s="129"/>
      <c r="CQ138" s="129"/>
      <c r="CR138" s="129"/>
      <c r="CS138" s="129"/>
      <c r="CT138" s="129"/>
      <c r="CU138" s="129"/>
      <c r="CV138" s="129"/>
      <c r="CW138" s="129"/>
      <c r="CX138" s="129"/>
      <c r="CY138" s="129"/>
      <c r="CZ138" s="129"/>
      <c r="DA138" s="125"/>
      <c r="DB138" s="125"/>
      <c r="DC138" s="125"/>
      <c r="DD138" s="125"/>
    </row>
    <row r="139" spans="1:108" s="127" customFormat="1" x14ac:dyDescent="0.25">
      <c r="A139" s="127">
        <v>1999</v>
      </c>
      <c r="B139" s="127" t="s">
        <v>624</v>
      </c>
      <c r="C139" s="125">
        <v>131259587.60070001</v>
      </c>
      <c r="D139" s="125">
        <v>70278231.212300003</v>
      </c>
      <c r="E139" s="125">
        <v>60981356.388400003</v>
      </c>
      <c r="F139" s="125">
        <v>19470748.574299999</v>
      </c>
      <c r="G139" s="125">
        <v>30362432.2324</v>
      </c>
      <c r="H139" s="125">
        <v>36009206.805299997</v>
      </c>
      <c r="I139" s="125">
        <v>28539834.9201</v>
      </c>
      <c r="J139" s="125">
        <v>16877365.068599999</v>
      </c>
      <c r="K139" s="125">
        <v>94911473.957800001</v>
      </c>
      <c r="M139" s="130">
        <v>39.201689999999999</v>
      </c>
      <c r="N139" s="130">
        <v>42.09854</v>
      </c>
      <c r="O139" s="130">
        <v>35.863219999999998</v>
      </c>
      <c r="P139" s="130">
        <v>31.73976</v>
      </c>
      <c r="Q139" s="130">
        <v>40.814190000000004</v>
      </c>
      <c r="R139" s="130">
        <v>41.206299999999999</v>
      </c>
      <c r="S139" s="130">
        <v>41.392220000000002</v>
      </c>
      <c r="T139" s="130">
        <v>36.928150000000002</v>
      </c>
      <c r="U139" s="130">
        <v>41.136769999999999</v>
      </c>
      <c r="V139" s="142"/>
      <c r="W139" s="128"/>
      <c r="X139" s="123"/>
      <c r="Y139" s="128"/>
      <c r="Z139" s="128"/>
      <c r="AA139" s="128"/>
      <c r="AB139" s="128"/>
      <c r="AC139" s="128"/>
      <c r="AD139" s="128"/>
      <c r="AE139" s="128"/>
      <c r="AF139" s="128"/>
      <c r="AG139" s="128"/>
      <c r="AH139" s="128"/>
      <c r="AI139" s="128"/>
      <c r="AJ139" s="128"/>
      <c r="AK139" s="128"/>
      <c r="AL139" s="128"/>
      <c r="AR139" s="145"/>
      <c r="BE139" s="144"/>
      <c r="BF139" s="144"/>
      <c r="BG139" s="144"/>
      <c r="BH139" s="144"/>
      <c r="BI139" s="144"/>
      <c r="BJ139" s="144"/>
      <c r="BK139" s="144"/>
      <c r="BL139" s="144"/>
      <c r="BM139" s="128"/>
      <c r="BN139" s="128"/>
      <c r="BO139" s="128"/>
      <c r="BP139" s="125"/>
      <c r="BQ139" s="125"/>
      <c r="BR139" s="125"/>
      <c r="BS139" s="125"/>
      <c r="BT139" s="125"/>
      <c r="BU139" s="125"/>
      <c r="BV139" s="125"/>
      <c r="BW139" s="125"/>
      <c r="BX139" s="125"/>
      <c r="BY139" s="125"/>
      <c r="BZ139" s="125"/>
      <c r="CA139" s="125"/>
      <c r="CB139" s="125"/>
      <c r="CC139" s="125"/>
      <c r="CD139" s="125"/>
      <c r="CE139" s="125"/>
      <c r="CF139" s="125"/>
      <c r="CG139" s="125"/>
      <c r="CH139" s="147"/>
      <c r="CI139" s="129"/>
      <c r="CJ139" s="129"/>
      <c r="CK139" s="129"/>
      <c r="CL139" s="129"/>
      <c r="CM139" s="129"/>
      <c r="CN139" s="129"/>
      <c r="CO139" s="129"/>
      <c r="CP139" s="129"/>
      <c r="CQ139" s="129"/>
      <c r="CR139" s="129"/>
      <c r="CS139" s="129"/>
      <c r="CT139" s="129"/>
      <c r="CU139" s="129"/>
      <c r="CV139" s="129"/>
      <c r="CW139" s="129"/>
      <c r="CX139" s="129"/>
      <c r="CY139" s="129"/>
      <c r="CZ139" s="129"/>
      <c r="DA139" s="125"/>
      <c r="DB139" s="125"/>
      <c r="DC139" s="125"/>
      <c r="DD139" s="125"/>
    </row>
    <row r="140" spans="1:108" s="127" customFormat="1" x14ac:dyDescent="0.25">
      <c r="A140" s="127">
        <v>1999</v>
      </c>
      <c r="B140" s="127" t="s">
        <v>623</v>
      </c>
      <c r="C140" s="125">
        <v>131349359.39579999</v>
      </c>
      <c r="D140" s="125">
        <v>70075145.928399995</v>
      </c>
      <c r="E140" s="125">
        <v>61274213.467399999</v>
      </c>
      <c r="F140" s="125">
        <v>19763314.885899998</v>
      </c>
      <c r="G140" s="125">
        <v>30045762.064399999</v>
      </c>
      <c r="H140" s="125">
        <v>36004438.618699998</v>
      </c>
      <c r="I140" s="125">
        <v>28637442.945</v>
      </c>
      <c r="J140" s="125">
        <v>16898400.8818</v>
      </c>
      <c r="K140" s="125">
        <v>94687643.628099993</v>
      </c>
      <c r="M140" s="130">
        <v>39.757370000000002</v>
      </c>
      <c r="N140" s="130">
        <v>42.519440000000003</v>
      </c>
      <c r="O140" s="130">
        <v>36.598590000000002</v>
      </c>
      <c r="P140" s="130">
        <v>32.134860000000003</v>
      </c>
      <c r="Q140" s="130">
        <v>41.501849999999997</v>
      </c>
      <c r="R140" s="130">
        <v>41.861400000000003</v>
      </c>
      <c r="S140" s="130">
        <v>41.981819999999999</v>
      </c>
      <c r="T140" s="130">
        <v>37.317779999999999</v>
      </c>
      <c r="U140" s="130">
        <v>41.783729999999998</v>
      </c>
      <c r="V140" s="142"/>
      <c r="W140" s="128"/>
      <c r="X140" s="123"/>
      <c r="Y140" s="128"/>
      <c r="Z140" s="128"/>
      <c r="AA140" s="128"/>
      <c r="AB140" s="128"/>
      <c r="AC140" s="128"/>
      <c r="AD140" s="128"/>
      <c r="AE140" s="128"/>
      <c r="AF140" s="128"/>
      <c r="AG140" s="128"/>
      <c r="AH140" s="128"/>
      <c r="AI140" s="128"/>
      <c r="AJ140" s="128"/>
      <c r="AK140" s="128"/>
      <c r="AL140" s="128"/>
      <c r="AR140" s="145"/>
      <c r="BE140" s="144"/>
      <c r="BF140" s="144"/>
      <c r="BG140" s="144"/>
      <c r="BH140" s="144"/>
      <c r="BI140" s="144"/>
      <c r="BJ140" s="144"/>
      <c r="BK140" s="144"/>
      <c r="BL140" s="144"/>
      <c r="BM140" s="128"/>
      <c r="BN140" s="128"/>
      <c r="BO140" s="128"/>
      <c r="BP140" s="125"/>
      <c r="BQ140" s="125"/>
      <c r="BR140" s="125"/>
      <c r="BS140" s="125"/>
      <c r="BT140" s="125"/>
      <c r="BU140" s="125"/>
      <c r="BV140" s="125"/>
      <c r="BW140" s="125"/>
      <c r="BX140" s="125"/>
      <c r="BY140" s="125"/>
      <c r="BZ140" s="125"/>
      <c r="CA140" s="125"/>
      <c r="CB140" s="125"/>
      <c r="CC140" s="125"/>
      <c r="CD140" s="125"/>
      <c r="CE140" s="125"/>
      <c r="CF140" s="125"/>
      <c r="CG140" s="125"/>
      <c r="CH140" s="147"/>
      <c r="CI140" s="129"/>
      <c r="CJ140" s="129"/>
      <c r="CK140" s="129"/>
      <c r="CL140" s="129"/>
      <c r="CM140" s="129"/>
      <c r="CN140" s="129"/>
      <c r="CO140" s="129"/>
      <c r="CP140" s="129"/>
      <c r="CQ140" s="129"/>
      <c r="CR140" s="129"/>
      <c r="CS140" s="129"/>
      <c r="CT140" s="129"/>
      <c r="CU140" s="129"/>
      <c r="CV140" s="129"/>
      <c r="CW140" s="129"/>
      <c r="CX140" s="129"/>
      <c r="CY140" s="129"/>
      <c r="CZ140" s="129"/>
      <c r="DA140" s="125"/>
      <c r="DB140" s="125"/>
      <c r="DC140" s="125"/>
      <c r="DD140" s="125"/>
    </row>
    <row r="141" spans="1:108" s="127" customFormat="1" x14ac:dyDescent="0.25">
      <c r="A141" s="127">
        <v>2000</v>
      </c>
      <c r="B141" s="127" t="s">
        <v>633</v>
      </c>
      <c r="C141" s="125">
        <v>130465430.90090001</v>
      </c>
      <c r="D141" s="125">
        <v>69764384.661599994</v>
      </c>
      <c r="E141" s="125">
        <v>60701046.239299998</v>
      </c>
      <c r="F141" s="125">
        <v>18719531.045000002</v>
      </c>
      <c r="G141" s="125">
        <v>30626491.751800001</v>
      </c>
      <c r="H141" s="125">
        <v>35321974.899499997</v>
      </c>
      <c r="I141" s="125">
        <v>28908804.804200001</v>
      </c>
      <c r="J141" s="125">
        <v>16888628.400400002</v>
      </c>
      <c r="K141" s="125">
        <v>94857271.455500007</v>
      </c>
      <c r="M141" s="130">
        <v>39.331600000000002</v>
      </c>
      <c r="N141" s="130">
        <v>42.166960000000003</v>
      </c>
      <c r="O141" s="130">
        <v>36.072899999999997</v>
      </c>
      <c r="P141" s="130">
        <v>31.696570000000001</v>
      </c>
      <c r="Q141" s="130">
        <v>40.844999999999999</v>
      </c>
      <c r="R141" s="130">
        <v>41.246940000000002</v>
      </c>
      <c r="S141" s="130">
        <v>41.425289999999997</v>
      </c>
      <c r="T141" s="130">
        <v>37.46022</v>
      </c>
      <c r="U141" s="130">
        <v>41.171520000000001</v>
      </c>
      <c r="V141" s="142"/>
      <c r="W141" s="127">
        <v>45</v>
      </c>
      <c r="X141" s="123" t="s">
        <v>166</v>
      </c>
      <c r="Y141" s="143">
        <f t="shared" ref="Y141:AG141" si="100">AVERAGE(C141:C143)</f>
        <v>131156365.81120001</v>
      </c>
      <c r="Z141" s="143">
        <f t="shared" si="100"/>
        <v>70098935.698600009</v>
      </c>
      <c r="AA141" s="143">
        <f t="shared" si="100"/>
        <v>61057430.112599999</v>
      </c>
      <c r="AB141" s="143">
        <f t="shared" si="100"/>
        <v>18862471.681466669</v>
      </c>
      <c r="AC141" s="143">
        <f t="shared" si="100"/>
        <v>30575898.052466672</v>
      </c>
      <c r="AD141" s="143">
        <f t="shared" si="100"/>
        <v>35306323.521900006</v>
      </c>
      <c r="AE141" s="143">
        <f t="shared" si="100"/>
        <v>29150714.058899999</v>
      </c>
      <c r="AF141" s="143">
        <f t="shared" si="100"/>
        <v>17260958.496466666</v>
      </c>
      <c r="AG141" s="143">
        <f t="shared" si="100"/>
        <v>95032935.633266672</v>
      </c>
      <c r="AH141" s="143"/>
      <c r="AI141" s="143">
        <f t="shared" ref="AI141:AQ141" si="101">IF(MIN(M141:M143)/AVERAGE(M141:M143)&lt;0.97,(3*AVERAGE(M141:M143)-MIN(M141:M143))/2,AVERAGE(M141:M143))</f>
        <v>39.501950000000001</v>
      </c>
      <c r="AJ141" s="143">
        <f t="shared" si="101"/>
        <v>42.315260000000002</v>
      </c>
      <c r="AK141" s="143">
        <f t="shared" si="101"/>
        <v>36.271993333333334</v>
      </c>
      <c r="AL141" s="143">
        <f t="shared" si="101"/>
        <v>31.583123333333333</v>
      </c>
      <c r="AM141" s="143">
        <f t="shared" si="101"/>
        <v>41.043636666666664</v>
      </c>
      <c r="AN141" s="143">
        <f t="shared" si="101"/>
        <v>41.478496666666665</v>
      </c>
      <c r="AO141" s="143">
        <f t="shared" si="101"/>
        <v>41.770756666666664</v>
      </c>
      <c r="AP141" s="143">
        <f t="shared" si="101"/>
        <v>37.551233333333336</v>
      </c>
      <c r="AQ141" s="143">
        <f t="shared" si="101"/>
        <v>41.428379999999997</v>
      </c>
      <c r="AR141" s="143"/>
      <c r="BE141" s="144"/>
      <c r="BF141" s="144"/>
      <c r="BG141" s="144"/>
      <c r="BH141" s="144"/>
      <c r="BI141" s="144"/>
      <c r="BJ141" s="144"/>
      <c r="BK141" s="144"/>
      <c r="BL141" s="144"/>
      <c r="BM141" s="128"/>
      <c r="BN141" s="128"/>
      <c r="BO141" s="128"/>
      <c r="BP141" s="125"/>
      <c r="BQ141" s="125"/>
      <c r="BR141" s="125"/>
      <c r="BS141" s="125"/>
      <c r="BT141" s="125"/>
      <c r="BU141" s="125"/>
      <c r="BV141" s="125"/>
      <c r="BW141" s="125"/>
      <c r="BX141" s="125"/>
      <c r="BY141" s="125"/>
      <c r="BZ141" s="125"/>
      <c r="CA141" s="125"/>
      <c r="CB141" s="125"/>
      <c r="CC141" s="125"/>
      <c r="CD141" s="125"/>
      <c r="CE141" s="125"/>
      <c r="CF141" s="125"/>
      <c r="CG141" s="125"/>
      <c r="CH141" s="147"/>
      <c r="CI141" s="129"/>
      <c r="CJ141" s="129"/>
      <c r="CK141" s="129"/>
      <c r="CL141" s="129"/>
      <c r="CM141" s="129"/>
      <c r="CN141" s="129"/>
      <c r="CO141" s="129"/>
      <c r="CP141" s="129"/>
      <c r="CQ141" s="129"/>
      <c r="CR141" s="129"/>
      <c r="CS141" s="129"/>
      <c r="CT141" s="129"/>
      <c r="CU141" s="129"/>
      <c r="CV141" s="129"/>
      <c r="CW141" s="129"/>
      <c r="CX141" s="129"/>
      <c r="CY141" s="129"/>
      <c r="CZ141" s="129"/>
      <c r="DA141" s="125"/>
      <c r="DB141" s="125"/>
      <c r="DC141" s="125"/>
      <c r="DD141" s="125"/>
    </row>
    <row r="142" spans="1:108" s="127" customFormat="1" x14ac:dyDescent="0.25">
      <c r="A142" s="127">
        <v>2000</v>
      </c>
      <c r="B142" s="127" t="s">
        <v>632</v>
      </c>
      <c r="C142" s="125">
        <v>131649822.9685</v>
      </c>
      <c r="D142" s="125">
        <v>70190498.615400001</v>
      </c>
      <c r="E142" s="125">
        <v>61459324.353100002</v>
      </c>
      <c r="F142" s="125">
        <v>18985838.465799998</v>
      </c>
      <c r="G142" s="125">
        <v>30509498.733600002</v>
      </c>
      <c r="H142" s="125">
        <v>35407438.835100003</v>
      </c>
      <c r="I142" s="125">
        <v>29319125.441599999</v>
      </c>
      <c r="J142" s="125">
        <v>17427921.492400002</v>
      </c>
      <c r="K142" s="125">
        <v>95236063.010299996</v>
      </c>
      <c r="M142" s="130">
        <v>39.603679999999997</v>
      </c>
      <c r="N142" s="130">
        <v>42.41048</v>
      </c>
      <c r="O142" s="130">
        <v>36.398119999999999</v>
      </c>
      <c r="P142" s="130">
        <v>31.258749999999999</v>
      </c>
      <c r="Q142" s="130">
        <v>41.175620000000002</v>
      </c>
      <c r="R142" s="130">
        <v>41.642760000000003</v>
      </c>
      <c r="S142" s="130">
        <v>42.061140000000002</v>
      </c>
      <c r="T142" s="130">
        <v>37.66581</v>
      </c>
      <c r="U142" s="130">
        <v>41.62191</v>
      </c>
      <c r="V142" s="142"/>
      <c r="W142" s="128"/>
      <c r="X142" s="123"/>
      <c r="Y142" s="128"/>
      <c r="Z142" s="128"/>
      <c r="AA142" s="128"/>
      <c r="AB142" s="128"/>
      <c r="AC142" s="128"/>
      <c r="AD142" s="128"/>
      <c r="AE142" s="128"/>
      <c r="AF142" s="128"/>
      <c r="AG142" s="128"/>
      <c r="AH142" s="128"/>
      <c r="AI142" s="128"/>
      <c r="AJ142" s="128"/>
      <c r="AK142" s="128"/>
      <c r="AL142" s="128"/>
      <c r="AR142" s="145"/>
      <c r="BE142" s="144"/>
      <c r="BF142" s="144"/>
      <c r="BG142" s="144"/>
      <c r="BH142" s="144"/>
      <c r="BI142" s="144"/>
      <c r="BJ142" s="144"/>
      <c r="BK142" s="144"/>
      <c r="BL142" s="144"/>
      <c r="BM142" s="128"/>
      <c r="BN142" s="128"/>
      <c r="BO142" s="128"/>
      <c r="BP142" s="125"/>
      <c r="BQ142" s="125"/>
      <c r="BR142" s="125"/>
      <c r="BS142" s="125"/>
      <c r="BT142" s="125"/>
      <c r="BU142" s="125"/>
      <c r="BV142" s="125"/>
      <c r="BW142" s="125"/>
      <c r="BX142" s="125"/>
      <c r="BY142" s="125"/>
      <c r="BZ142" s="125"/>
      <c r="CA142" s="125"/>
      <c r="CB142" s="125"/>
      <c r="CC142" s="125"/>
      <c r="CD142" s="125"/>
      <c r="CE142" s="125"/>
      <c r="CF142" s="125"/>
      <c r="CG142" s="125"/>
      <c r="CH142" s="147"/>
      <c r="CI142" s="129"/>
      <c r="CJ142" s="129"/>
      <c r="CK142" s="129"/>
      <c r="CL142" s="129"/>
      <c r="CM142" s="129"/>
      <c r="CN142" s="129"/>
      <c r="CO142" s="129"/>
      <c r="CP142" s="129"/>
      <c r="CQ142" s="129"/>
      <c r="CR142" s="129"/>
      <c r="CS142" s="129"/>
      <c r="CT142" s="129"/>
      <c r="CU142" s="129"/>
      <c r="CV142" s="129"/>
      <c r="CW142" s="129"/>
      <c r="CX142" s="129"/>
      <c r="CY142" s="129"/>
      <c r="CZ142" s="129"/>
      <c r="DA142" s="125"/>
      <c r="DB142" s="125"/>
      <c r="DC142" s="125"/>
      <c r="DD142" s="125"/>
    </row>
    <row r="143" spans="1:108" s="127" customFormat="1" x14ac:dyDescent="0.25">
      <c r="A143" s="127">
        <v>2000</v>
      </c>
      <c r="B143" s="127" t="s">
        <v>622</v>
      </c>
      <c r="C143" s="125">
        <v>131353843.5642</v>
      </c>
      <c r="D143" s="125">
        <v>70341923.818800002</v>
      </c>
      <c r="E143" s="125">
        <v>61011919.745399997</v>
      </c>
      <c r="F143" s="125">
        <v>18882045.533599999</v>
      </c>
      <c r="G143" s="125">
        <v>30591703.671999998</v>
      </c>
      <c r="H143" s="125">
        <v>35189556.831100002</v>
      </c>
      <c r="I143" s="125">
        <v>29224211.9309</v>
      </c>
      <c r="J143" s="125">
        <v>17466325.5966</v>
      </c>
      <c r="K143" s="125">
        <v>95005472.434</v>
      </c>
      <c r="M143" s="130">
        <v>39.570569999999996</v>
      </c>
      <c r="N143" s="130">
        <v>42.368340000000003</v>
      </c>
      <c r="O143" s="130">
        <v>36.34496</v>
      </c>
      <c r="P143" s="130">
        <v>31.794049999999999</v>
      </c>
      <c r="Q143" s="130">
        <v>41.110289999999999</v>
      </c>
      <c r="R143" s="130">
        <v>41.545789999999997</v>
      </c>
      <c r="S143" s="130">
        <v>41.825839999999999</v>
      </c>
      <c r="T143" s="130">
        <v>37.527670000000001</v>
      </c>
      <c r="U143" s="130">
        <v>41.491709999999998</v>
      </c>
      <c r="V143" s="142"/>
      <c r="W143" s="128"/>
      <c r="X143" s="123"/>
      <c r="Y143" s="128"/>
      <c r="Z143" s="128"/>
      <c r="AA143" s="128"/>
      <c r="AB143" s="128"/>
      <c r="AC143" s="128"/>
      <c r="AD143" s="128"/>
      <c r="AE143" s="128"/>
      <c r="AF143" s="128"/>
      <c r="AG143" s="128"/>
      <c r="AH143" s="128"/>
      <c r="AI143" s="128"/>
      <c r="AJ143" s="128"/>
      <c r="AK143" s="128"/>
      <c r="AL143" s="128"/>
      <c r="AR143" s="145"/>
      <c r="BE143" s="144"/>
      <c r="BF143" s="144"/>
      <c r="BG143" s="144"/>
      <c r="BH143" s="144"/>
      <c r="BI143" s="144"/>
      <c r="BJ143" s="144"/>
      <c r="BK143" s="144"/>
      <c r="BL143" s="144"/>
      <c r="BM143" s="128"/>
      <c r="BN143" s="128"/>
      <c r="BO143" s="128"/>
      <c r="BP143" s="125"/>
      <c r="BQ143" s="125"/>
      <c r="BR143" s="125"/>
      <c r="BS143" s="125"/>
      <c r="BT143" s="125"/>
      <c r="BU143" s="125"/>
      <c r="BV143" s="125"/>
      <c r="BW143" s="125"/>
      <c r="BX143" s="125"/>
      <c r="BY143" s="125"/>
      <c r="BZ143" s="125"/>
      <c r="CA143" s="125"/>
      <c r="CB143" s="125"/>
      <c r="CC143" s="125"/>
      <c r="CD143" s="125"/>
      <c r="CE143" s="125"/>
      <c r="CF143" s="125"/>
      <c r="CG143" s="125"/>
      <c r="CH143" s="147"/>
      <c r="CI143" s="129"/>
      <c r="CJ143" s="129"/>
      <c r="CK143" s="129"/>
      <c r="CL143" s="129"/>
      <c r="CM143" s="129"/>
      <c r="CN143" s="129"/>
      <c r="CO143" s="129"/>
      <c r="CP143" s="129"/>
      <c r="CQ143" s="129"/>
      <c r="CR143" s="129"/>
      <c r="CS143" s="129"/>
      <c r="CT143" s="129"/>
      <c r="CU143" s="129"/>
      <c r="CV143" s="129"/>
      <c r="CW143" s="129"/>
      <c r="CX143" s="129"/>
      <c r="CY143" s="129"/>
      <c r="CZ143" s="129"/>
      <c r="DA143" s="125"/>
      <c r="DB143" s="125"/>
      <c r="DC143" s="125"/>
      <c r="DD143" s="125"/>
    </row>
    <row r="144" spans="1:108" s="127" customFormat="1" x14ac:dyDescent="0.25">
      <c r="A144" s="127">
        <v>2000</v>
      </c>
      <c r="B144" s="127" t="s">
        <v>631</v>
      </c>
      <c r="C144" s="125">
        <v>132813669.3547</v>
      </c>
      <c r="D144" s="125">
        <v>71104691.911500007</v>
      </c>
      <c r="E144" s="125">
        <v>61708977.4432</v>
      </c>
      <c r="F144" s="125">
        <v>19481419.5704</v>
      </c>
      <c r="G144" s="125">
        <v>30956029.346500002</v>
      </c>
      <c r="H144" s="125">
        <v>35459450.862199999</v>
      </c>
      <c r="I144" s="125">
        <v>29329273.246599998</v>
      </c>
      <c r="J144" s="125">
        <v>17587496.329</v>
      </c>
      <c r="K144" s="125">
        <v>95744753.455300003</v>
      </c>
      <c r="M144" s="130">
        <v>39.763069999999999</v>
      </c>
      <c r="N144" s="130">
        <v>42.62256</v>
      </c>
      <c r="O144" s="130">
        <v>36.468209999999999</v>
      </c>
      <c r="P144" s="130">
        <v>32.028849999999998</v>
      </c>
      <c r="Q144" s="130">
        <v>41.284979999999997</v>
      </c>
      <c r="R144" s="130">
        <v>41.847279999999998</v>
      </c>
      <c r="S144" s="130">
        <v>42.063600000000001</v>
      </c>
      <c r="T144" s="130">
        <v>37.612909999999999</v>
      </c>
      <c r="U144" s="130">
        <v>41.731740000000002</v>
      </c>
      <c r="V144" s="142"/>
      <c r="W144" s="127">
        <v>46</v>
      </c>
      <c r="X144" s="123" t="s">
        <v>167</v>
      </c>
      <c r="Y144" s="143">
        <f t="shared" ref="Y144:AG144" si="102">AVERAGE(C144:C146)</f>
        <v>131749954.42413335</v>
      </c>
      <c r="Z144" s="143">
        <f t="shared" si="102"/>
        <v>71224382.839333341</v>
      </c>
      <c r="AA144" s="143">
        <f t="shared" si="102"/>
        <v>60525571.584799998</v>
      </c>
      <c r="AB144" s="143">
        <f t="shared" si="102"/>
        <v>19921412.425333332</v>
      </c>
      <c r="AC144" s="143">
        <f t="shared" si="102"/>
        <v>30586023.346666668</v>
      </c>
      <c r="AD144" s="143">
        <f t="shared" si="102"/>
        <v>35035467.923200004</v>
      </c>
      <c r="AE144" s="143">
        <f t="shared" si="102"/>
        <v>28922808.716833334</v>
      </c>
      <c r="AF144" s="143">
        <f t="shared" si="102"/>
        <v>17284242.0121</v>
      </c>
      <c r="AG144" s="143">
        <f t="shared" si="102"/>
        <v>94544299.986699998</v>
      </c>
      <c r="AH144" s="143"/>
      <c r="AI144" s="143">
        <f t="shared" ref="AI144:AQ144" si="103">IF(MIN(M144:M146)/AVERAGE(M144:M146)&lt;0.97,(3*AVERAGE(M144:M146)-MIN(M144:M146))/2,AVERAGE(M144:M146))</f>
        <v>39.849220000000003</v>
      </c>
      <c r="AJ144" s="143">
        <f t="shared" si="103"/>
        <v>42.691616666666668</v>
      </c>
      <c r="AK144" s="143">
        <f t="shared" si="103"/>
        <v>36.502950000000006</v>
      </c>
      <c r="AL144" s="143">
        <f t="shared" si="103"/>
        <v>33.004493333333336</v>
      </c>
      <c r="AM144" s="143">
        <f t="shared" si="103"/>
        <v>41.385393333333333</v>
      </c>
      <c r="AN144" s="143">
        <f t="shared" si="103"/>
        <v>41.760799999999996</v>
      </c>
      <c r="AO144" s="143">
        <f t="shared" si="103"/>
        <v>41.930329999999998</v>
      </c>
      <c r="AP144" s="143">
        <f t="shared" si="103"/>
        <v>37.610236666666658</v>
      </c>
      <c r="AQ144" s="143">
        <f t="shared" si="103"/>
        <v>41.691630000000004</v>
      </c>
      <c r="AR144" s="143"/>
      <c r="BE144" s="144"/>
      <c r="BF144" s="144"/>
      <c r="BG144" s="144"/>
      <c r="BH144" s="144"/>
      <c r="BI144" s="144"/>
      <c r="BJ144" s="144"/>
      <c r="BK144" s="144"/>
      <c r="BL144" s="144"/>
      <c r="BM144" s="128"/>
      <c r="BN144" s="128"/>
      <c r="BO144" s="128"/>
      <c r="BP144" s="125"/>
      <c r="BQ144" s="125"/>
      <c r="BR144" s="125"/>
      <c r="BS144" s="125"/>
      <c r="BT144" s="125"/>
      <c r="BU144" s="125"/>
      <c r="BV144" s="125"/>
      <c r="BW144" s="125"/>
      <c r="BX144" s="125"/>
      <c r="BY144" s="125"/>
      <c r="BZ144" s="125"/>
      <c r="CA144" s="125"/>
      <c r="CB144" s="125"/>
      <c r="CC144" s="125"/>
      <c r="CD144" s="125"/>
      <c r="CE144" s="125"/>
      <c r="CF144" s="125"/>
      <c r="CG144" s="125"/>
      <c r="CH144" s="147"/>
      <c r="CI144" s="129"/>
      <c r="CJ144" s="129"/>
      <c r="CK144" s="129"/>
      <c r="CL144" s="129"/>
      <c r="CM144" s="129"/>
      <c r="CN144" s="129"/>
      <c r="CO144" s="129"/>
      <c r="CP144" s="129"/>
      <c r="CQ144" s="129"/>
      <c r="CR144" s="129"/>
      <c r="CS144" s="129"/>
      <c r="CT144" s="129"/>
      <c r="CU144" s="129"/>
      <c r="CV144" s="129"/>
      <c r="CW144" s="129"/>
      <c r="CX144" s="129"/>
      <c r="CY144" s="129"/>
      <c r="CZ144" s="129"/>
      <c r="DA144" s="125"/>
      <c r="DB144" s="125"/>
      <c r="DC144" s="125"/>
      <c r="DD144" s="125"/>
    </row>
    <row r="145" spans="1:108" s="127" customFormat="1" x14ac:dyDescent="0.25">
      <c r="A145" s="127">
        <v>2000</v>
      </c>
      <c r="B145" s="127" t="s">
        <v>630</v>
      </c>
      <c r="C145" s="125">
        <v>132597361.3416</v>
      </c>
      <c r="D145" s="125">
        <v>71341474.0537</v>
      </c>
      <c r="E145" s="125">
        <v>61255887.287900001</v>
      </c>
      <c r="F145" s="125">
        <v>19341559.761599999</v>
      </c>
      <c r="G145" s="125">
        <v>30730819.484200001</v>
      </c>
      <c r="H145" s="125">
        <v>35527733.446699999</v>
      </c>
      <c r="I145" s="125">
        <v>29419914.491700001</v>
      </c>
      <c r="J145" s="125">
        <v>17577334.157400001</v>
      </c>
      <c r="K145" s="125">
        <v>95678467.422600001</v>
      </c>
      <c r="M145" s="130">
        <v>39.910829999999997</v>
      </c>
      <c r="N145" s="130">
        <v>42.750030000000002</v>
      </c>
      <c r="O145" s="130">
        <v>36.60416</v>
      </c>
      <c r="P145" s="130">
        <v>32.658740000000002</v>
      </c>
      <c r="Q145" s="130">
        <v>41.408949999999997</v>
      </c>
      <c r="R145" s="130">
        <v>41.844970000000004</v>
      </c>
      <c r="S145" s="130">
        <v>42.113909999999997</v>
      </c>
      <c r="T145" s="130">
        <v>37.674849999999999</v>
      </c>
      <c r="U145" s="130">
        <v>41.787619999999997</v>
      </c>
      <c r="V145" s="142"/>
      <c r="W145" s="128"/>
      <c r="X145" s="123"/>
      <c r="Y145" s="128"/>
      <c r="Z145" s="128"/>
      <c r="AA145" s="128"/>
      <c r="AB145" s="128"/>
      <c r="AC145" s="128"/>
      <c r="AD145" s="128"/>
      <c r="AE145" s="128"/>
      <c r="AF145" s="128"/>
      <c r="AG145" s="128"/>
      <c r="AH145" s="128"/>
      <c r="AI145" s="128"/>
      <c r="AJ145" s="128"/>
      <c r="AK145" s="128"/>
      <c r="AL145" s="128"/>
      <c r="AR145" s="145"/>
      <c r="BE145" s="144"/>
      <c r="BF145" s="144"/>
      <c r="BG145" s="144"/>
      <c r="BH145" s="144"/>
      <c r="BI145" s="144"/>
      <c r="BJ145" s="144"/>
      <c r="BK145" s="144"/>
      <c r="BL145" s="144"/>
      <c r="BM145" s="128"/>
      <c r="BN145" s="128"/>
      <c r="BO145" s="128"/>
      <c r="BP145" s="125"/>
      <c r="BQ145" s="125"/>
      <c r="BR145" s="125"/>
      <c r="BS145" s="125"/>
      <c r="BT145" s="125"/>
      <c r="BU145" s="125"/>
      <c r="BV145" s="125"/>
      <c r="BW145" s="125"/>
      <c r="BX145" s="125"/>
      <c r="BY145" s="125"/>
      <c r="BZ145" s="125"/>
      <c r="CA145" s="125"/>
      <c r="CB145" s="125"/>
      <c r="CC145" s="125"/>
      <c r="CD145" s="125"/>
      <c r="CE145" s="125"/>
      <c r="CF145" s="125"/>
      <c r="CG145" s="125"/>
      <c r="CH145" s="147"/>
      <c r="CI145" s="129"/>
      <c r="CJ145" s="129"/>
      <c r="CK145" s="129"/>
      <c r="CL145" s="129"/>
      <c r="CM145" s="129"/>
      <c r="CN145" s="129"/>
      <c r="CO145" s="129"/>
      <c r="CP145" s="129"/>
      <c r="CQ145" s="129"/>
      <c r="CR145" s="129"/>
      <c r="CS145" s="129"/>
      <c r="CT145" s="129"/>
      <c r="CU145" s="129"/>
      <c r="CV145" s="129"/>
      <c r="CW145" s="129"/>
      <c r="CX145" s="129"/>
      <c r="CY145" s="129"/>
      <c r="CZ145" s="129"/>
      <c r="DA145" s="125"/>
      <c r="DB145" s="125"/>
      <c r="DC145" s="125"/>
      <c r="DD145" s="125"/>
    </row>
    <row r="146" spans="1:108" s="127" customFormat="1" x14ac:dyDescent="0.25">
      <c r="A146" s="127">
        <v>2000</v>
      </c>
      <c r="B146" s="127" t="s">
        <v>629</v>
      </c>
      <c r="C146" s="125">
        <v>129838832.57610001</v>
      </c>
      <c r="D146" s="125">
        <v>71226982.5528</v>
      </c>
      <c r="E146" s="125">
        <v>58611850.0233</v>
      </c>
      <c r="F146" s="125">
        <v>20941257.943999998</v>
      </c>
      <c r="G146" s="125">
        <v>30071221.2093</v>
      </c>
      <c r="H146" s="125">
        <v>34119219.460699998</v>
      </c>
      <c r="I146" s="125">
        <v>28019238.4122</v>
      </c>
      <c r="J146" s="125">
        <v>16687895.549900001</v>
      </c>
      <c r="K146" s="125">
        <v>92209679.082200006</v>
      </c>
      <c r="M146" s="130">
        <v>39.873759999999997</v>
      </c>
      <c r="N146" s="130">
        <v>42.702260000000003</v>
      </c>
      <c r="O146" s="130">
        <v>36.436480000000003</v>
      </c>
      <c r="P146" s="130">
        <v>34.325890000000001</v>
      </c>
      <c r="Q146" s="130">
        <v>41.462249999999997</v>
      </c>
      <c r="R146" s="130">
        <v>41.590150000000001</v>
      </c>
      <c r="S146" s="130">
        <v>41.613480000000003</v>
      </c>
      <c r="T146" s="130">
        <v>37.542949999999998</v>
      </c>
      <c r="U146" s="130">
        <v>41.555529999999997</v>
      </c>
      <c r="V146" s="142"/>
      <c r="W146" s="128"/>
      <c r="X146" s="123"/>
      <c r="Y146" s="128"/>
      <c r="Z146" s="128"/>
      <c r="AA146" s="128"/>
      <c r="AB146" s="128"/>
      <c r="AC146" s="128"/>
      <c r="AD146" s="128"/>
      <c r="AE146" s="128"/>
      <c r="AF146" s="128"/>
      <c r="AG146" s="128"/>
      <c r="AH146" s="128"/>
      <c r="AI146" s="128"/>
      <c r="AJ146" s="128"/>
      <c r="AK146" s="128"/>
      <c r="AL146" s="128"/>
      <c r="AR146" s="145"/>
      <c r="BE146" s="144"/>
      <c r="BF146" s="144"/>
      <c r="BG146" s="144"/>
      <c r="BH146" s="144"/>
      <c r="BI146" s="144"/>
      <c r="BJ146" s="144"/>
      <c r="BK146" s="144"/>
      <c r="BL146" s="144"/>
      <c r="BM146" s="128"/>
      <c r="BN146" s="128"/>
      <c r="BO146" s="128"/>
      <c r="BP146" s="125"/>
      <c r="BQ146" s="125"/>
      <c r="BR146" s="125"/>
      <c r="BS146" s="125"/>
      <c r="BT146" s="125"/>
      <c r="BU146" s="125"/>
      <c r="BV146" s="125"/>
      <c r="BW146" s="125"/>
      <c r="BX146" s="125"/>
      <c r="BY146" s="125"/>
      <c r="BZ146" s="125"/>
      <c r="CA146" s="125"/>
      <c r="CB146" s="125"/>
      <c r="CC146" s="125"/>
      <c r="CD146" s="125"/>
      <c r="CE146" s="125"/>
      <c r="CF146" s="125"/>
      <c r="CG146" s="125"/>
      <c r="CH146" s="147"/>
      <c r="CI146" s="129"/>
      <c r="CJ146" s="129"/>
      <c r="CK146" s="129"/>
      <c r="CL146" s="129"/>
      <c r="CM146" s="129"/>
      <c r="CN146" s="129"/>
      <c r="CO146" s="129"/>
      <c r="CP146" s="129"/>
      <c r="CQ146" s="129"/>
      <c r="CR146" s="129"/>
      <c r="CS146" s="129"/>
      <c r="CT146" s="129"/>
      <c r="CU146" s="129"/>
      <c r="CV146" s="129"/>
      <c r="CW146" s="129"/>
      <c r="CX146" s="129"/>
      <c r="CY146" s="129"/>
      <c r="CZ146" s="129"/>
      <c r="DA146" s="125"/>
      <c r="DB146" s="125"/>
      <c r="DC146" s="125"/>
      <c r="DD146" s="125"/>
    </row>
    <row r="147" spans="1:108" s="127" customFormat="1" x14ac:dyDescent="0.25">
      <c r="A147" s="127">
        <v>2000</v>
      </c>
      <c r="B147" s="127" t="s">
        <v>628</v>
      </c>
      <c r="C147" s="125">
        <v>127097223.46799999</v>
      </c>
      <c r="D147" s="125">
        <v>70466450.190699995</v>
      </c>
      <c r="E147" s="125">
        <v>56630773.2773</v>
      </c>
      <c r="F147" s="125">
        <v>21332394.980300002</v>
      </c>
      <c r="G147" s="125">
        <v>29155908.971000001</v>
      </c>
      <c r="H147" s="125">
        <v>33278109.848000001</v>
      </c>
      <c r="I147" s="125">
        <v>26962760.8376</v>
      </c>
      <c r="J147" s="125">
        <v>16368048.8311</v>
      </c>
      <c r="K147" s="125">
        <v>89396779.656599998</v>
      </c>
      <c r="M147" s="130">
        <v>40.014539999999997</v>
      </c>
      <c r="N147" s="130">
        <v>42.791910000000001</v>
      </c>
      <c r="O147" s="130">
        <v>36.558619999999998</v>
      </c>
      <c r="P147" s="130">
        <v>35.053379999999997</v>
      </c>
      <c r="Q147" s="130">
        <v>41.464840000000002</v>
      </c>
      <c r="R147" s="130">
        <v>41.80294</v>
      </c>
      <c r="S147" s="130">
        <v>41.595619999999997</v>
      </c>
      <c r="T147" s="130">
        <v>37.65652</v>
      </c>
      <c r="U147" s="130">
        <v>41.63015</v>
      </c>
      <c r="V147" s="142"/>
      <c r="W147" s="127">
        <v>47</v>
      </c>
      <c r="X147" s="123" t="s">
        <v>168</v>
      </c>
      <c r="Y147" s="143">
        <f t="shared" ref="Y147:AG147" si="104">AVERAGE(C147:C149)</f>
        <v>129067239.37443334</v>
      </c>
      <c r="Z147" s="143">
        <f t="shared" si="104"/>
        <v>70831636.734266654</v>
      </c>
      <c r="AA147" s="143">
        <f t="shared" si="104"/>
        <v>58235602.640166663</v>
      </c>
      <c r="AB147" s="143">
        <f t="shared" si="104"/>
        <v>20533901.938133333</v>
      </c>
      <c r="AC147" s="143">
        <f t="shared" si="104"/>
        <v>29584368.101700004</v>
      </c>
      <c r="AD147" s="143">
        <f t="shared" si="104"/>
        <v>34091365.17536667</v>
      </c>
      <c r="AE147" s="143">
        <f t="shared" si="104"/>
        <v>27818205.668900002</v>
      </c>
      <c r="AF147" s="143">
        <f t="shared" si="104"/>
        <v>17039398.490333334</v>
      </c>
      <c r="AG147" s="143">
        <f t="shared" si="104"/>
        <v>91493938.945966676</v>
      </c>
      <c r="AH147" s="143"/>
      <c r="AI147" s="143">
        <f t="shared" ref="AI147:AQ147" si="105">IF(MIN(M147:M149)/AVERAGE(M147:M149)&lt;0.97,(3*AVERAGE(M147:M149)-MIN(M147:M149))/2,AVERAGE(M147:M149))</f>
        <v>40.01361</v>
      </c>
      <c r="AJ147" s="143">
        <f t="shared" si="105"/>
        <v>42.820799999999998</v>
      </c>
      <c r="AK147" s="143">
        <f t="shared" si="105"/>
        <v>36.597173333333338</v>
      </c>
      <c r="AL147" s="143">
        <f t="shared" si="105"/>
        <v>35.116194999999991</v>
      </c>
      <c r="AM147" s="143">
        <f t="shared" si="105"/>
        <v>41.422773333333332</v>
      </c>
      <c r="AN147" s="143">
        <f t="shared" si="105"/>
        <v>41.898673333333335</v>
      </c>
      <c r="AO147" s="143">
        <f t="shared" si="105"/>
        <v>41.820606666666663</v>
      </c>
      <c r="AP147" s="143">
        <f t="shared" si="105"/>
        <v>37.611780000000003</v>
      </c>
      <c r="AQ147" s="143">
        <f t="shared" si="105"/>
        <v>41.721799999999995</v>
      </c>
      <c r="AR147" s="143"/>
      <c r="BE147" s="144"/>
      <c r="BF147" s="144"/>
      <c r="BG147" s="144"/>
      <c r="BH147" s="144"/>
      <c r="BI147" s="144"/>
      <c r="BJ147" s="144"/>
      <c r="BK147" s="144"/>
      <c r="BL147" s="144"/>
      <c r="BM147" s="128"/>
      <c r="BN147" s="128"/>
      <c r="BO147" s="128"/>
      <c r="BP147" s="125"/>
      <c r="BQ147" s="125"/>
      <c r="BR147" s="125"/>
      <c r="BS147" s="125"/>
      <c r="BT147" s="125"/>
      <c r="BU147" s="125"/>
      <c r="BV147" s="125"/>
      <c r="BW147" s="125"/>
      <c r="BX147" s="125"/>
      <c r="BY147" s="125"/>
      <c r="BZ147" s="125"/>
      <c r="CA147" s="125"/>
      <c r="CB147" s="125"/>
      <c r="CC147" s="125"/>
      <c r="CD147" s="125"/>
      <c r="CE147" s="125"/>
      <c r="CF147" s="125"/>
      <c r="CG147" s="125"/>
      <c r="CH147" s="147"/>
      <c r="CI147" s="129"/>
      <c r="CJ147" s="129"/>
      <c r="CK147" s="129"/>
      <c r="CL147" s="129"/>
      <c r="CM147" s="129"/>
      <c r="CN147" s="129"/>
      <c r="CO147" s="129"/>
      <c r="CP147" s="129"/>
      <c r="CQ147" s="129"/>
      <c r="CR147" s="129"/>
      <c r="CS147" s="129"/>
      <c r="CT147" s="129"/>
      <c r="CU147" s="129"/>
      <c r="CV147" s="129"/>
      <c r="CW147" s="129"/>
      <c r="CX147" s="129"/>
      <c r="CY147" s="129"/>
      <c r="CZ147" s="129"/>
      <c r="DA147" s="125"/>
      <c r="DB147" s="125"/>
      <c r="DC147" s="125"/>
      <c r="DD147" s="125"/>
    </row>
    <row r="148" spans="1:108" s="127" customFormat="1" x14ac:dyDescent="0.25">
      <c r="A148" s="127">
        <v>2000</v>
      </c>
      <c r="B148" s="127" t="s">
        <v>627</v>
      </c>
      <c r="C148" s="125">
        <v>127471030.28030001</v>
      </c>
      <c r="D148" s="125">
        <v>70462699.283899993</v>
      </c>
      <c r="E148" s="125">
        <v>57008330.996399999</v>
      </c>
      <c r="F148" s="125">
        <v>20557112.749600001</v>
      </c>
      <c r="G148" s="125">
        <v>29348067.927200001</v>
      </c>
      <c r="H148" s="125">
        <v>33490109.090100002</v>
      </c>
      <c r="I148" s="125">
        <v>27159141.685400002</v>
      </c>
      <c r="J148" s="125">
        <v>16916598.828000002</v>
      </c>
      <c r="K148" s="125">
        <v>89997318.702700004</v>
      </c>
      <c r="M148" s="130">
        <v>39.980089999999997</v>
      </c>
      <c r="N148" s="130">
        <v>42.771079999999998</v>
      </c>
      <c r="O148" s="130">
        <v>36.5304</v>
      </c>
      <c r="P148" s="130">
        <v>35.179009999999998</v>
      </c>
      <c r="Q148" s="130">
        <v>41.252029999999998</v>
      </c>
      <c r="R148" s="130">
        <v>41.724910000000001</v>
      </c>
      <c r="S148" s="130">
        <v>41.596600000000002</v>
      </c>
      <c r="T148" s="130">
        <v>37.558199999999999</v>
      </c>
      <c r="U148" s="130">
        <v>41.531979999999997</v>
      </c>
      <c r="V148" s="142"/>
      <c r="W148" s="128"/>
      <c r="X148" s="123"/>
      <c r="Y148" s="128"/>
      <c r="Z148" s="128"/>
      <c r="AA148" s="128"/>
      <c r="AB148" s="128"/>
      <c r="AC148" s="128"/>
      <c r="AD148" s="128"/>
      <c r="AE148" s="128"/>
      <c r="AF148" s="128"/>
      <c r="AG148" s="128"/>
      <c r="AH148" s="128"/>
      <c r="AI148" s="128"/>
      <c r="AJ148" s="128"/>
      <c r="AK148" s="128"/>
      <c r="AL148" s="128"/>
      <c r="AR148" s="145"/>
      <c r="BE148" s="144"/>
      <c r="BF148" s="144"/>
      <c r="BG148" s="144"/>
      <c r="BH148" s="144"/>
      <c r="BI148" s="144"/>
      <c r="BJ148" s="144"/>
      <c r="BK148" s="144"/>
      <c r="BL148" s="144"/>
      <c r="BM148" s="128"/>
      <c r="BN148" s="128"/>
      <c r="BO148" s="128"/>
      <c r="BP148" s="125"/>
      <c r="BQ148" s="125"/>
      <c r="BR148" s="125"/>
      <c r="BS148" s="125"/>
      <c r="BT148" s="125"/>
      <c r="BU148" s="125"/>
      <c r="BV148" s="125"/>
      <c r="BW148" s="125"/>
      <c r="BX148" s="125"/>
      <c r="BY148" s="125"/>
      <c r="BZ148" s="125"/>
      <c r="CA148" s="125"/>
      <c r="CB148" s="125"/>
      <c r="CC148" s="125"/>
      <c r="CD148" s="125"/>
      <c r="CE148" s="125"/>
      <c r="CF148" s="125"/>
      <c r="CG148" s="125"/>
      <c r="CH148" s="147"/>
      <c r="CI148" s="129"/>
      <c r="CJ148" s="129"/>
      <c r="CK148" s="129"/>
      <c r="CL148" s="129"/>
      <c r="CM148" s="129"/>
      <c r="CN148" s="129"/>
      <c r="CO148" s="129"/>
      <c r="CP148" s="129"/>
      <c r="CQ148" s="129"/>
      <c r="CR148" s="129"/>
      <c r="CS148" s="129"/>
      <c r="CT148" s="129"/>
      <c r="CU148" s="129"/>
      <c r="CV148" s="129"/>
      <c r="CW148" s="129"/>
      <c r="CX148" s="129"/>
      <c r="CY148" s="129"/>
      <c r="CZ148" s="129"/>
      <c r="DA148" s="125"/>
      <c r="DB148" s="125"/>
      <c r="DC148" s="125"/>
      <c r="DD148" s="125"/>
    </row>
    <row r="149" spans="1:108" s="127" customFormat="1" x14ac:dyDescent="0.25">
      <c r="A149" s="127">
        <v>2000</v>
      </c>
      <c r="B149" s="127" t="s">
        <v>626</v>
      </c>
      <c r="C149" s="125">
        <v>132633464.375</v>
      </c>
      <c r="D149" s="125">
        <v>71565760.728200004</v>
      </c>
      <c r="E149" s="125">
        <v>61067703.646799996</v>
      </c>
      <c r="F149" s="125">
        <v>19712198.0845</v>
      </c>
      <c r="G149" s="125">
        <v>30249127.4069</v>
      </c>
      <c r="H149" s="125">
        <v>35505876.588</v>
      </c>
      <c r="I149" s="125">
        <v>29332714.4837</v>
      </c>
      <c r="J149" s="125">
        <v>17833547.811900001</v>
      </c>
      <c r="K149" s="125">
        <v>95087718.478599995</v>
      </c>
      <c r="M149" s="130">
        <v>40.046199999999999</v>
      </c>
      <c r="N149" s="130">
        <v>42.899410000000003</v>
      </c>
      <c r="O149" s="130">
        <v>36.702500000000001</v>
      </c>
      <c r="P149" s="130">
        <v>32.800080000000001</v>
      </c>
      <c r="Q149" s="130">
        <v>41.551450000000003</v>
      </c>
      <c r="R149" s="130">
        <v>42.168170000000003</v>
      </c>
      <c r="S149" s="130">
        <v>42.269599999999997</v>
      </c>
      <c r="T149" s="130">
        <v>37.620620000000002</v>
      </c>
      <c r="U149" s="130">
        <v>42.003270000000001</v>
      </c>
      <c r="V149" s="142"/>
      <c r="W149" s="128"/>
      <c r="X149" s="123"/>
      <c r="Y149" s="128"/>
      <c r="Z149" s="128"/>
      <c r="AA149" s="128"/>
      <c r="AB149" s="128"/>
      <c r="AC149" s="128"/>
      <c r="AD149" s="128"/>
      <c r="AE149" s="128"/>
      <c r="AF149" s="128"/>
      <c r="AG149" s="128"/>
      <c r="AH149" s="128"/>
      <c r="AI149" s="128"/>
      <c r="AJ149" s="128"/>
      <c r="AK149" s="128"/>
      <c r="AL149" s="128"/>
      <c r="AR149" s="145"/>
      <c r="BE149" s="144"/>
      <c r="BF149" s="144"/>
      <c r="BG149" s="144"/>
      <c r="BH149" s="144"/>
      <c r="BI149" s="144"/>
      <c r="BJ149" s="144"/>
      <c r="BK149" s="144"/>
      <c r="BL149" s="144"/>
      <c r="BM149" s="128"/>
      <c r="BN149" s="128"/>
      <c r="BO149" s="128"/>
      <c r="BP149" s="125"/>
      <c r="BQ149" s="125"/>
      <c r="BR149" s="125"/>
      <c r="BS149" s="125"/>
      <c r="BT149" s="125"/>
      <c r="BU149" s="125"/>
      <c r="BV149" s="125"/>
      <c r="BW149" s="125"/>
      <c r="BX149" s="125"/>
      <c r="BY149" s="125"/>
      <c r="BZ149" s="125"/>
      <c r="CA149" s="125"/>
      <c r="CB149" s="125"/>
      <c r="CC149" s="125"/>
      <c r="CD149" s="125"/>
      <c r="CE149" s="125"/>
      <c r="CF149" s="125"/>
      <c r="CG149" s="125"/>
      <c r="CH149" s="147"/>
      <c r="CI149" s="129"/>
      <c r="CJ149" s="129"/>
      <c r="CK149" s="129"/>
      <c r="CL149" s="129"/>
      <c r="CM149" s="129"/>
      <c r="CN149" s="129"/>
      <c r="CO149" s="129"/>
      <c r="CP149" s="129"/>
      <c r="CQ149" s="129"/>
      <c r="CR149" s="129"/>
      <c r="CS149" s="129"/>
      <c r="CT149" s="129"/>
      <c r="CU149" s="129"/>
      <c r="CV149" s="129"/>
      <c r="CW149" s="129"/>
      <c r="CX149" s="129"/>
      <c r="CY149" s="129"/>
      <c r="CZ149" s="129"/>
      <c r="DA149" s="125"/>
      <c r="DB149" s="125"/>
      <c r="DC149" s="125"/>
      <c r="DD149" s="125"/>
    </row>
    <row r="150" spans="1:108" s="127" customFormat="1" x14ac:dyDescent="0.25">
      <c r="A150" s="127">
        <v>2000</v>
      </c>
      <c r="B150" s="127" t="s">
        <v>625</v>
      </c>
      <c r="C150" s="125">
        <v>133464389.9638</v>
      </c>
      <c r="D150" s="125">
        <v>71881779.969500005</v>
      </c>
      <c r="E150" s="125">
        <v>61582609.9943</v>
      </c>
      <c r="F150" s="125">
        <v>20034899.0744</v>
      </c>
      <c r="G150" s="125">
        <v>30370338.5691</v>
      </c>
      <c r="H150" s="125">
        <v>35708850.277599998</v>
      </c>
      <c r="I150" s="125">
        <v>29564173.232999999</v>
      </c>
      <c r="J150" s="125">
        <v>17786128.809700001</v>
      </c>
      <c r="K150" s="125">
        <v>95643362.079699993</v>
      </c>
      <c r="M150" s="130">
        <v>39.452019999999997</v>
      </c>
      <c r="N150" s="130">
        <v>42.31794</v>
      </c>
      <c r="O150" s="130">
        <v>36.106810000000003</v>
      </c>
      <c r="P150" s="130">
        <v>32.269289999999998</v>
      </c>
      <c r="Q150" s="130">
        <v>41.005470000000003</v>
      </c>
      <c r="R150" s="130">
        <v>41.587009999999999</v>
      </c>
      <c r="S150" s="130">
        <v>41.503770000000003</v>
      </c>
      <c r="T150" s="130">
        <v>37.193550000000002</v>
      </c>
      <c r="U150" s="130">
        <v>41.376620000000003</v>
      </c>
      <c r="V150" s="142"/>
      <c r="W150" s="127">
        <v>48</v>
      </c>
      <c r="X150" s="123" t="s">
        <v>169</v>
      </c>
      <c r="Y150" s="143">
        <f t="shared" ref="Y150:AG150" si="106">AVERAGE(C150:C152)</f>
        <v>133658730.32926667</v>
      </c>
      <c r="Z150" s="143">
        <f t="shared" si="106"/>
        <v>71582971.441766664</v>
      </c>
      <c r="AA150" s="143">
        <f t="shared" si="106"/>
        <v>62075758.88750001</v>
      </c>
      <c r="AB150" s="143">
        <f t="shared" si="106"/>
        <v>19982008.7995</v>
      </c>
      <c r="AC150" s="143">
        <f t="shared" si="106"/>
        <v>30517073.621366665</v>
      </c>
      <c r="AD150" s="143">
        <f t="shared" si="106"/>
        <v>35573076.090900004</v>
      </c>
      <c r="AE150" s="143">
        <f t="shared" si="106"/>
        <v>29827880.142966669</v>
      </c>
      <c r="AF150" s="143">
        <f t="shared" si="106"/>
        <v>17758691.674533334</v>
      </c>
      <c r="AG150" s="143">
        <f t="shared" si="106"/>
        <v>95918029.855233327</v>
      </c>
      <c r="AH150" s="143"/>
      <c r="AI150" s="143">
        <f t="shared" ref="AI150:AQ150" si="107">IF(MIN(M150:M152)/AVERAGE(M150:M152)&lt;0.97,(3*AVERAGE(M150:M152)-MIN(M150:M152))/2,AVERAGE(M150:M152))</f>
        <v>39.454589999999996</v>
      </c>
      <c r="AJ150" s="143">
        <f t="shared" si="107"/>
        <v>42.224223333333335</v>
      </c>
      <c r="AK150" s="143">
        <f t="shared" si="107"/>
        <v>36.260190000000001</v>
      </c>
      <c r="AL150" s="143">
        <f t="shared" si="107"/>
        <v>32.172143333333331</v>
      </c>
      <c r="AM150" s="143">
        <f t="shared" si="107"/>
        <v>40.894620000000003</v>
      </c>
      <c r="AN150" s="143">
        <f t="shared" si="107"/>
        <v>41.52847666666667</v>
      </c>
      <c r="AO150" s="143">
        <f t="shared" si="107"/>
        <v>41.670166666666667</v>
      </c>
      <c r="AP150" s="143">
        <f t="shared" si="107"/>
        <v>37.297606666666667</v>
      </c>
      <c r="AQ150" s="143">
        <f t="shared" si="107"/>
        <v>41.371049999999997</v>
      </c>
      <c r="AR150" s="143"/>
      <c r="BE150" s="144"/>
      <c r="BF150" s="144"/>
      <c r="BG150" s="144"/>
      <c r="BH150" s="144"/>
      <c r="BI150" s="144"/>
      <c r="BJ150" s="144"/>
      <c r="BK150" s="144"/>
      <c r="BL150" s="144"/>
      <c r="BM150" s="128"/>
      <c r="BN150" s="128"/>
      <c r="BO150" s="128"/>
      <c r="BP150" s="125"/>
      <c r="BQ150" s="125"/>
      <c r="BR150" s="125"/>
      <c r="BS150" s="125"/>
      <c r="BT150" s="125"/>
      <c r="BU150" s="125"/>
      <c r="BV150" s="125"/>
      <c r="BW150" s="125"/>
      <c r="BX150" s="125"/>
      <c r="BY150" s="125"/>
      <c r="BZ150" s="125"/>
      <c r="CA150" s="125"/>
      <c r="CB150" s="125"/>
      <c r="CC150" s="125"/>
      <c r="CD150" s="125"/>
      <c r="CE150" s="125"/>
      <c r="CF150" s="125"/>
      <c r="CG150" s="125"/>
      <c r="CH150" s="147"/>
      <c r="CI150" s="129"/>
      <c r="CJ150" s="129"/>
      <c r="CK150" s="129"/>
      <c r="CL150" s="129"/>
      <c r="CM150" s="129"/>
      <c r="CN150" s="129"/>
      <c r="CO150" s="129"/>
      <c r="CP150" s="129"/>
      <c r="CQ150" s="129"/>
      <c r="CR150" s="129"/>
      <c r="CS150" s="129"/>
      <c r="CT150" s="129"/>
      <c r="CU150" s="129"/>
      <c r="CV150" s="129"/>
      <c r="CW150" s="129"/>
      <c r="CX150" s="129"/>
      <c r="CY150" s="129"/>
      <c r="CZ150" s="129"/>
      <c r="DA150" s="125"/>
      <c r="DB150" s="125"/>
      <c r="DC150" s="125"/>
      <c r="DD150" s="125"/>
    </row>
    <row r="151" spans="1:108" s="127" customFormat="1" x14ac:dyDescent="0.25">
      <c r="A151" s="127">
        <v>2000</v>
      </c>
      <c r="B151" s="127" t="s">
        <v>624</v>
      </c>
      <c r="C151" s="125">
        <v>133540240.1705</v>
      </c>
      <c r="D151" s="125">
        <v>71501526.006699994</v>
      </c>
      <c r="E151" s="125">
        <v>62038714.163800001</v>
      </c>
      <c r="F151" s="125">
        <v>19935644.9406</v>
      </c>
      <c r="G151" s="125">
        <v>30580235.679900002</v>
      </c>
      <c r="H151" s="125">
        <v>35427435.397</v>
      </c>
      <c r="I151" s="125">
        <v>29930994.122200001</v>
      </c>
      <c r="J151" s="125">
        <v>17665930.0308</v>
      </c>
      <c r="K151" s="125">
        <v>95938665.199100003</v>
      </c>
      <c r="M151" s="130">
        <v>39.44988</v>
      </c>
      <c r="N151" s="130">
        <v>42.100929999999998</v>
      </c>
      <c r="O151" s="130">
        <v>36.394460000000002</v>
      </c>
      <c r="P151" s="130">
        <v>32.093269999999997</v>
      </c>
      <c r="Q151" s="130">
        <v>40.855510000000002</v>
      </c>
      <c r="R151" s="130">
        <v>41.558</v>
      </c>
      <c r="S151" s="130">
        <v>41.663559999999997</v>
      </c>
      <c r="T151" s="130">
        <v>37.340229999999998</v>
      </c>
      <c r="U151" s="130">
        <v>41.367019999999997</v>
      </c>
      <c r="V151" s="142"/>
      <c r="W151" s="128"/>
      <c r="X151" s="123"/>
      <c r="Y151" s="128"/>
      <c r="Z151" s="128"/>
      <c r="AA151" s="128"/>
      <c r="AB151" s="128"/>
      <c r="AC151" s="128"/>
      <c r="AD151" s="128"/>
      <c r="AE151" s="128"/>
      <c r="AF151" s="128"/>
      <c r="AG151" s="128"/>
      <c r="AH151" s="128"/>
      <c r="AI151" s="128"/>
      <c r="AJ151" s="128"/>
      <c r="AK151" s="128"/>
      <c r="AL151" s="128"/>
      <c r="AR151" s="145"/>
      <c r="BE151" s="144"/>
      <c r="BF151" s="144"/>
      <c r="BG151" s="144"/>
      <c r="BH151" s="144"/>
      <c r="BI151" s="144"/>
      <c r="BJ151" s="144"/>
      <c r="BK151" s="144"/>
      <c r="BL151" s="144"/>
      <c r="BM151" s="128"/>
      <c r="BN151" s="128"/>
      <c r="BO151" s="128"/>
      <c r="BP151" s="125"/>
      <c r="BQ151" s="125"/>
      <c r="BR151" s="125"/>
      <c r="BS151" s="125"/>
      <c r="BT151" s="125"/>
      <c r="BU151" s="125"/>
      <c r="BV151" s="125"/>
      <c r="BW151" s="125"/>
      <c r="BX151" s="125"/>
      <c r="BY151" s="125"/>
      <c r="BZ151" s="125"/>
      <c r="CA151" s="125"/>
      <c r="CB151" s="125"/>
      <c r="CC151" s="125"/>
      <c r="CD151" s="125"/>
      <c r="CE151" s="125"/>
      <c r="CF151" s="125"/>
      <c r="CG151" s="125"/>
      <c r="CH151" s="147"/>
      <c r="CI151" s="129"/>
      <c r="CJ151" s="129"/>
      <c r="CK151" s="129"/>
      <c r="CL151" s="129"/>
      <c r="CM151" s="129"/>
      <c r="CN151" s="129"/>
      <c r="CO151" s="129"/>
      <c r="CP151" s="129"/>
      <c r="CQ151" s="129"/>
      <c r="CR151" s="129"/>
      <c r="CS151" s="129"/>
      <c r="CT151" s="129"/>
      <c r="CU151" s="129"/>
      <c r="CV151" s="129"/>
      <c r="CW151" s="129"/>
      <c r="CX151" s="129"/>
      <c r="CY151" s="129"/>
      <c r="CZ151" s="129"/>
      <c r="DA151" s="125"/>
      <c r="DB151" s="125"/>
      <c r="DC151" s="125"/>
      <c r="DD151" s="125"/>
    </row>
    <row r="152" spans="1:108" s="127" customFormat="1" x14ac:dyDescent="0.25">
      <c r="A152" s="127">
        <v>2000</v>
      </c>
      <c r="B152" s="127" t="s">
        <v>623</v>
      </c>
      <c r="C152" s="125">
        <v>133971560.85349999</v>
      </c>
      <c r="D152" s="125">
        <v>71365608.349099994</v>
      </c>
      <c r="E152" s="125">
        <v>62605952.5044</v>
      </c>
      <c r="F152" s="125">
        <v>19975482.383499999</v>
      </c>
      <c r="G152" s="125">
        <v>30600646.6151</v>
      </c>
      <c r="H152" s="125">
        <v>35582942.598099999</v>
      </c>
      <c r="I152" s="125">
        <v>29988473.0737</v>
      </c>
      <c r="J152" s="125">
        <v>17824016.1831</v>
      </c>
      <c r="K152" s="125">
        <v>96172062.286899999</v>
      </c>
      <c r="M152" s="130">
        <v>39.461869999999998</v>
      </c>
      <c r="N152" s="130">
        <v>42.253799999999998</v>
      </c>
      <c r="O152" s="130">
        <v>36.279299999999999</v>
      </c>
      <c r="P152" s="130">
        <v>32.153869999999998</v>
      </c>
      <c r="Q152" s="130">
        <v>40.822879999999998</v>
      </c>
      <c r="R152" s="130">
        <v>41.440420000000003</v>
      </c>
      <c r="S152" s="130">
        <v>41.843170000000001</v>
      </c>
      <c r="T152" s="130">
        <v>37.35904</v>
      </c>
      <c r="U152" s="130">
        <v>41.369509999999998</v>
      </c>
      <c r="V152" s="142"/>
      <c r="W152" s="128"/>
      <c r="X152" s="123"/>
      <c r="Y152" s="128"/>
      <c r="Z152" s="128"/>
      <c r="AA152" s="128"/>
      <c r="AB152" s="128"/>
      <c r="AC152" s="128"/>
      <c r="AD152" s="128"/>
      <c r="AE152" s="128"/>
      <c r="AF152" s="128"/>
      <c r="AG152" s="128"/>
      <c r="AH152" s="128"/>
      <c r="AI152" s="128"/>
      <c r="AJ152" s="128"/>
      <c r="AK152" s="128"/>
      <c r="AL152" s="128"/>
      <c r="AR152" s="145"/>
      <c r="BE152" s="144"/>
      <c r="BF152" s="144"/>
      <c r="BG152" s="144"/>
      <c r="BH152" s="144"/>
      <c r="BI152" s="144"/>
      <c r="BJ152" s="144"/>
      <c r="BK152" s="144"/>
      <c r="BL152" s="144"/>
      <c r="BM152" s="128"/>
      <c r="BN152" s="128"/>
      <c r="BO152" s="128"/>
      <c r="BP152" s="125"/>
      <c r="BQ152" s="125"/>
      <c r="BR152" s="125"/>
      <c r="BS152" s="125"/>
      <c r="BT152" s="125"/>
      <c r="BU152" s="125"/>
      <c r="BV152" s="125"/>
      <c r="BW152" s="125"/>
      <c r="BX152" s="125"/>
      <c r="BY152" s="125"/>
      <c r="BZ152" s="125"/>
      <c r="CA152" s="125"/>
      <c r="CB152" s="125"/>
      <c r="CC152" s="125"/>
      <c r="CD152" s="125"/>
      <c r="CE152" s="125"/>
      <c r="CF152" s="125"/>
      <c r="CG152" s="125"/>
      <c r="CH152" s="147"/>
      <c r="CI152" s="129"/>
      <c r="CJ152" s="129"/>
      <c r="CK152" s="129"/>
      <c r="CL152" s="129"/>
      <c r="CM152" s="129"/>
      <c r="CN152" s="129"/>
      <c r="CO152" s="129"/>
      <c r="CP152" s="129"/>
      <c r="CQ152" s="129"/>
      <c r="CR152" s="129"/>
      <c r="CS152" s="129"/>
      <c r="CT152" s="129"/>
      <c r="CU152" s="129"/>
      <c r="CV152" s="129"/>
      <c r="CW152" s="129"/>
      <c r="CX152" s="129"/>
      <c r="CY152" s="129"/>
      <c r="CZ152" s="129"/>
      <c r="DA152" s="125"/>
      <c r="DB152" s="125"/>
      <c r="DC152" s="125"/>
      <c r="DD152" s="125"/>
    </row>
    <row r="153" spans="1:108" s="127" customFormat="1" x14ac:dyDescent="0.25">
      <c r="A153" s="127">
        <v>2001</v>
      </c>
      <c r="B153" s="127" t="s">
        <v>633</v>
      </c>
      <c r="C153" s="125">
        <v>131769242.8855</v>
      </c>
      <c r="D153" s="125">
        <v>70266181.652799994</v>
      </c>
      <c r="E153" s="125">
        <v>61503061.232699998</v>
      </c>
      <c r="F153" s="125">
        <v>18895167.986499999</v>
      </c>
      <c r="G153" s="125">
        <v>29926287.112500001</v>
      </c>
      <c r="H153" s="125">
        <v>35429545.889399998</v>
      </c>
      <c r="I153" s="125">
        <v>29802748.433600001</v>
      </c>
      <c r="J153" s="125">
        <v>17715493.463500001</v>
      </c>
      <c r="K153" s="125">
        <v>95158581.435499996</v>
      </c>
      <c r="M153" s="130">
        <v>39.211010000000002</v>
      </c>
      <c r="N153" s="130">
        <v>41.847250000000003</v>
      </c>
      <c r="O153" s="130">
        <v>36.199170000000002</v>
      </c>
      <c r="P153" s="130">
        <v>31.99295</v>
      </c>
      <c r="Q153" s="130">
        <v>40.707630000000002</v>
      </c>
      <c r="R153" s="130">
        <v>41.074809999999999</v>
      </c>
      <c r="S153" s="130">
        <v>41.333399999999997</v>
      </c>
      <c r="T153" s="130">
        <v>37.083629999999999</v>
      </c>
      <c r="U153" s="130">
        <v>41.040320000000001</v>
      </c>
      <c r="V153" s="142"/>
      <c r="W153" s="127">
        <v>49</v>
      </c>
      <c r="X153" s="123" t="s">
        <v>170</v>
      </c>
      <c r="Y153" s="143">
        <f t="shared" ref="Y153:AG153" si="108">AVERAGE(C153:C155)</f>
        <v>132331072.79453333</v>
      </c>
      <c r="Z153" s="143">
        <f t="shared" si="108"/>
        <v>70543926.539833322</v>
      </c>
      <c r="AA153" s="143">
        <f t="shared" si="108"/>
        <v>61787146.254700005</v>
      </c>
      <c r="AB153" s="143">
        <f t="shared" si="108"/>
        <v>19118854.18436667</v>
      </c>
      <c r="AC153" s="143">
        <f t="shared" si="108"/>
        <v>30083782.973966669</v>
      </c>
      <c r="AD153" s="143">
        <f t="shared" si="108"/>
        <v>35474178.610333331</v>
      </c>
      <c r="AE153" s="143">
        <f t="shared" si="108"/>
        <v>29843193.460333332</v>
      </c>
      <c r="AF153" s="143">
        <f t="shared" si="108"/>
        <v>17811063.565533336</v>
      </c>
      <c r="AG153" s="143">
        <f t="shared" si="108"/>
        <v>95401155.044633329</v>
      </c>
      <c r="AH153" s="143"/>
      <c r="AI153" s="143">
        <f t="shared" ref="AI153:AQ153" si="109">IF(MIN(M153:M155)/AVERAGE(M153:M155)&lt;0.97,(3*AVERAGE(M153:M155)-MIN(M153:M155))/2,AVERAGE(M153:M155))</f>
        <v>39.201173333333337</v>
      </c>
      <c r="AJ153" s="143">
        <f t="shared" si="109"/>
        <v>41.861733333333333</v>
      </c>
      <c r="AK153" s="143">
        <f t="shared" si="109"/>
        <v>36.163599999999995</v>
      </c>
      <c r="AL153" s="143">
        <f t="shared" si="109"/>
        <v>31.616333333333333</v>
      </c>
      <c r="AM153" s="143">
        <f t="shared" si="109"/>
        <v>40.659343333333339</v>
      </c>
      <c r="AN153" s="143">
        <f t="shared" si="109"/>
        <v>41.18912666666666</v>
      </c>
      <c r="AO153" s="143">
        <f t="shared" si="109"/>
        <v>41.46217</v>
      </c>
      <c r="AP153" s="143">
        <f t="shared" si="109"/>
        <v>37.13547333333333</v>
      </c>
      <c r="AQ153" s="143">
        <f t="shared" si="109"/>
        <v>41.107309999999998</v>
      </c>
      <c r="AR153" s="143"/>
      <c r="BE153" s="144"/>
      <c r="BF153" s="144"/>
      <c r="BG153" s="144"/>
      <c r="BH153" s="144"/>
      <c r="BI153" s="144"/>
      <c r="BJ153" s="144"/>
      <c r="BK153" s="144"/>
      <c r="BL153" s="144"/>
      <c r="BM153" s="128"/>
      <c r="BN153" s="128"/>
      <c r="BO153" s="128"/>
      <c r="BP153" s="125"/>
      <c r="BQ153" s="125"/>
      <c r="BR153" s="125"/>
      <c r="BS153" s="125"/>
      <c r="BT153" s="125"/>
      <c r="BU153" s="125"/>
      <c r="BV153" s="125"/>
      <c r="BW153" s="125"/>
      <c r="BX153" s="125"/>
      <c r="BY153" s="125"/>
      <c r="BZ153" s="125"/>
      <c r="CA153" s="125"/>
      <c r="CB153" s="125"/>
      <c r="CC153" s="125"/>
      <c r="CD153" s="125"/>
      <c r="CE153" s="125"/>
      <c r="CF153" s="125"/>
      <c r="CG153" s="125"/>
      <c r="CH153" s="147"/>
      <c r="CI153" s="129"/>
      <c r="CJ153" s="129"/>
      <c r="CK153" s="129"/>
      <c r="CL153" s="129"/>
      <c r="CM153" s="129"/>
      <c r="CN153" s="129"/>
      <c r="CO153" s="129"/>
      <c r="CP153" s="129"/>
      <c r="CQ153" s="129"/>
      <c r="CR153" s="129"/>
      <c r="CS153" s="129"/>
      <c r="CT153" s="129"/>
      <c r="CU153" s="129"/>
      <c r="CV153" s="129"/>
      <c r="CW153" s="129"/>
      <c r="CX153" s="129"/>
      <c r="CY153" s="129"/>
      <c r="CZ153" s="129"/>
      <c r="DA153" s="125"/>
      <c r="DB153" s="125"/>
      <c r="DC153" s="125"/>
      <c r="DD153" s="125"/>
    </row>
    <row r="154" spans="1:108" s="127" customFormat="1" x14ac:dyDescent="0.25">
      <c r="A154" s="127">
        <v>2001</v>
      </c>
      <c r="B154" s="127" t="s">
        <v>632</v>
      </c>
      <c r="C154" s="125">
        <v>132714556.2624</v>
      </c>
      <c r="D154" s="125">
        <v>70633937.948500007</v>
      </c>
      <c r="E154" s="125">
        <v>62080618.313900001</v>
      </c>
      <c r="F154" s="125">
        <v>19304268.151799999</v>
      </c>
      <c r="G154" s="125">
        <v>30224281.275899999</v>
      </c>
      <c r="H154" s="125">
        <v>35590927.567900002</v>
      </c>
      <c r="I154" s="125">
        <v>29822693.731699999</v>
      </c>
      <c r="J154" s="125">
        <v>17772385.535100002</v>
      </c>
      <c r="K154" s="125">
        <v>95637902.575499997</v>
      </c>
      <c r="M154" s="130">
        <v>39.082230000000003</v>
      </c>
      <c r="N154" s="130">
        <v>41.780180000000001</v>
      </c>
      <c r="O154" s="130">
        <v>36.012569999999997</v>
      </c>
      <c r="P154" s="130">
        <v>31.16039</v>
      </c>
      <c r="Q154" s="130">
        <v>40.471130000000002</v>
      </c>
      <c r="R154" s="130">
        <v>41.092260000000003</v>
      </c>
      <c r="S154" s="130">
        <v>41.552250000000001</v>
      </c>
      <c r="T154" s="130">
        <v>37.154829999999997</v>
      </c>
      <c r="U154" s="130">
        <v>41.039409999999997</v>
      </c>
      <c r="V154" s="142"/>
      <c r="W154" s="128"/>
      <c r="X154" s="123"/>
      <c r="Y154" s="128"/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28"/>
      <c r="AR154" s="145"/>
      <c r="BE154" s="144"/>
      <c r="BF154" s="144"/>
      <c r="BG154" s="144"/>
      <c r="BH154" s="144"/>
      <c r="BI154" s="144"/>
      <c r="BJ154" s="144"/>
      <c r="BK154" s="144"/>
      <c r="BL154" s="144"/>
      <c r="BM154" s="128"/>
      <c r="BN154" s="128"/>
      <c r="BO154" s="128"/>
      <c r="BP154" s="125"/>
      <c r="BQ154" s="125"/>
      <c r="BR154" s="125"/>
      <c r="BS154" s="125"/>
      <c r="BT154" s="125"/>
      <c r="BU154" s="125"/>
      <c r="BV154" s="125"/>
      <c r="BW154" s="125"/>
      <c r="BX154" s="125"/>
      <c r="BY154" s="125"/>
      <c r="BZ154" s="125"/>
      <c r="CA154" s="125"/>
      <c r="CB154" s="125"/>
      <c r="CC154" s="125"/>
      <c r="CD154" s="125"/>
      <c r="CE154" s="125"/>
      <c r="CF154" s="125"/>
      <c r="CG154" s="125"/>
      <c r="CH154" s="147"/>
      <c r="CI154" s="129"/>
      <c r="CJ154" s="129"/>
      <c r="CK154" s="129"/>
      <c r="CL154" s="129"/>
      <c r="CM154" s="129"/>
      <c r="CN154" s="129"/>
      <c r="CO154" s="129"/>
      <c r="CP154" s="129"/>
      <c r="CQ154" s="129"/>
      <c r="CR154" s="129"/>
      <c r="CS154" s="129"/>
      <c r="CT154" s="129"/>
      <c r="CU154" s="129"/>
      <c r="CV154" s="129"/>
      <c r="CW154" s="129"/>
      <c r="CX154" s="129"/>
      <c r="CY154" s="129"/>
      <c r="CZ154" s="129"/>
      <c r="DA154" s="125"/>
      <c r="DB154" s="125"/>
      <c r="DC154" s="125"/>
      <c r="DD154" s="125"/>
    </row>
    <row r="155" spans="1:108" s="127" customFormat="1" x14ac:dyDescent="0.25">
      <c r="A155" s="127">
        <v>2001</v>
      </c>
      <c r="B155" s="127" t="s">
        <v>622</v>
      </c>
      <c r="C155" s="125">
        <v>132509419.2357</v>
      </c>
      <c r="D155" s="125">
        <v>70731660.018199995</v>
      </c>
      <c r="E155" s="125">
        <v>61777759.217500001</v>
      </c>
      <c r="F155" s="125">
        <v>19157126.414799999</v>
      </c>
      <c r="G155" s="125">
        <v>30100780.533500001</v>
      </c>
      <c r="H155" s="125">
        <v>35402062.3737</v>
      </c>
      <c r="I155" s="125">
        <v>29904138.215700001</v>
      </c>
      <c r="J155" s="125">
        <v>17945311.697999999</v>
      </c>
      <c r="K155" s="125">
        <v>95406981.122899994</v>
      </c>
      <c r="M155" s="130">
        <v>39.310279999999999</v>
      </c>
      <c r="N155" s="130">
        <v>41.957769999999996</v>
      </c>
      <c r="O155" s="130">
        <v>36.279060000000001</v>
      </c>
      <c r="P155" s="130">
        <v>31.69566</v>
      </c>
      <c r="Q155" s="130">
        <v>40.79927</v>
      </c>
      <c r="R155" s="130">
        <v>41.400309999999998</v>
      </c>
      <c r="S155" s="130">
        <v>41.500860000000003</v>
      </c>
      <c r="T155" s="130">
        <v>37.167960000000001</v>
      </c>
      <c r="U155" s="130">
        <v>41.242199999999997</v>
      </c>
      <c r="V155" s="142"/>
      <c r="W155" s="128"/>
      <c r="X155" s="123"/>
      <c r="Y155" s="128"/>
      <c r="Z155" s="128"/>
      <c r="AA155" s="128"/>
      <c r="AB155" s="128"/>
      <c r="AC155" s="128"/>
      <c r="AD155" s="128"/>
      <c r="AE155" s="128"/>
      <c r="AF155" s="128"/>
      <c r="AG155" s="128"/>
      <c r="AH155" s="128"/>
      <c r="AI155" s="128"/>
      <c r="AJ155" s="128"/>
      <c r="AK155" s="128"/>
      <c r="AL155" s="128"/>
      <c r="AR155" s="145"/>
      <c r="BE155" s="144"/>
      <c r="BF155" s="144"/>
      <c r="BG155" s="144"/>
      <c r="BH155" s="144"/>
      <c r="BI155" s="144"/>
      <c r="BJ155" s="144"/>
      <c r="BK155" s="144"/>
      <c r="BL155" s="144"/>
      <c r="BM155" s="128"/>
      <c r="BN155" s="128"/>
      <c r="BO155" s="128"/>
      <c r="BP155" s="125"/>
      <c r="BQ155" s="125"/>
      <c r="BR155" s="125"/>
      <c r="BS155" s="125"/>
      <c r="BT155" s="125"/>
      <c r="BU155" s="125"/>
      <c r="BV155" s="125"/>
      <c r="BW155" s="125"/>
      <c r="BX155" s="125"/>
      <c r="BY155" s="125"/>
      <c r="BZ155" s="125"/>
      <c r="CA155" s="125"/>
      <c r="CB155" s="125"/>
      <c r="CC155" s="125"/>
      <c r="CD155" s="125"/>
      <c r="CE155" s="125"/>
      <c r="CF155" s="125"/>
      <c r="CG155" s="125"/>
      <c r="CH155" s="147"/>
      <c r="CI155" s="129"/>
      <c r="CJ155" s="129"/>
      <c r="CK155" s="129"/>
      <c r="CL155" s="129"/>
      <c r="CM155" s="129"/>
      <c r="CN155" s="129"/>
      <c r="CO155" s="129"/>
      <c r="CP155" s="129"/>
      <c r="CQ155" s="129"/>
      <c r="CR155" s="129"/>
      <c r="CS155" s="129"/>
      <c r="CT155" s="129"/>
      <c r="CU155" s="129"/>
      <c r="CV155" s="129"/>
      <c r="CW155" s="129"/>
      <c r="CX155" s="129"/>
      <c r="CY155" s="129"/>
      <c r="CZ155" s="129"/>
      <c r="DA155" s="125"/>
      <c r="DB155" s="125"/>
      <c r="DC155" s="125"/>
      <c r="DD155" s="125"/>
    </row>
    <row r="156" spans="1:108" s="127" customFormat="1" x14ac:dyDescent="0.25">
      <c r="A156" s="127">
        <v>2001</v>
      </c>
      <c r="B156" s="127" t="s">
        <v>631</v>
      </c>
      <c r="C156" s="125">
        <v>129694014.25300001</v>
      </c>
      <c r="D156" s="125">
        <v>69739362.955799997</v>
      </c>
      <c r="E156" s="125">
        <v>59954651.297200002</v>
      </c>
      <c r="F156" s="125">
        <v>19401108.055100001</v>
      </c>
      <c r="G156" s="125">
        <v>28736116.504000001</v>
      </c>
      <c r="H156" s="125">
        <v>35212501.924099997</v>
      </c>
      <c r="I156" s="125">
        <v>28970424.714899998</v>
      </c>
      <c r="J156" s="125">
        <v>17373863.054900002</v>
      </c>
      <c r="K156" s="125">
        <v>92919043.143000007</v>
      </c>
      <c r="M156" s="130">
        <v>38.620939999999997</v>
      </c>
      <c r="N156" s="130">
        <v>41.260210000000001</v>
      </c>
      <c r="O156" s="130">
        <v>35.55095</v>
      </c>
      <c r="P156" s="130">
        <v>31.52037</v>
      </c>
      <c r="Q156" s="130">
        <v>40.186810000000001</v>
      </c>
      <c r="R156" s="130">
        <v>40.569510000000001</v>
      </c>
      <c r="S156" s="130">
        <v>40.608490000000003</v>
      </c>
      <c r="T156" s="130">
        <v>36.696689999999997</v>
      </c>
      <c r="U156" s="130">
        <v>40.46331</v>
      </c>
      <c r="V156" s="142"/>
      <c r="W156" s="127">
        <v>50</v>
      </c>
      <c r="X156" s="123" t="s">
        <v>171</v>
      </c>
      <c r="Y156" s="143">
        <f t="shared" ref="Y156:AG156" si="110">AVERAGE(C156:C158)</f>
        <v>130530299.4543</v>
      </c>
      <c r="Z156" s="143">
        <f t="shared" si="110"/>
        <v>70536176.691366673</v>
      </c>
      <c r="AA156" s="143">
        <f t="shared" si="110"/>
        <v>59994122.762933336</v>
      </c>
      <c r="AB156" s="143">
        <f t="shared" si="110"/>
        <v>19740742.829466667</v>
      </c>
      <c r="AC156" s="143">
        <f t="shared" si="110"/>
        <v>29076572.9518</v>
      </c>
      <c r="AD156" s="143">
        <f t="shared" si="110"/>
        <v>34857836.76873333</v>
      </c>
      <c r="AE156" s="143">
        <f t="shared" si="110"/>
        <v>29265975.233699996</v>
      </c>
      <c r="AF156" s="143">
        <f t="shared" si="110"/>
        <v>17589171.670600001</v>
      </c>
      <c r="AG156" s="143">
        <f t="shared" si="110"/>
        <v>93200384.954233333</v>
      </c>
      <c r="AH156" s="143"/>
      <c r="AI156" s="143">
        <f t="shared" ref="AI156:AQ156" si="111">IF(MIN(M156:M158)/AVERAGE(M156:M158)&lt;0.97,(3*AVERAGE(M156:M158)-MIN(M156:M158))/2,AVERAGE(M156:M158))</f>
        <v>39.337653333333336</v>
      </c>
      <c r="AJ156" s="143">
        <f t="shared" si="111"/>
        <v>42.043383333333331</v>
      </c>
      <c r="AK156" s="143">
        <f t="shared" si="111"/>
        <v>36.156063333333329</v>
      </c>
      <c r="AL156" s="143">
        <f t="shared" si="111"/>
        <v>33.275550000000003</v>
      </c>
      <c r="AM156" s="143">
        <f t="shared" si="111"/>
        <v>40.681040000000003</v>
      </c>
      <c r="AN156" s="143">
        <f t="shared" si="111"/>
        <v>41.160526666666662</v>
      </c>
      <c r="AO156" s="143">
        <f t="shared" si="111"/>
        <v>41.364293333333336</v>
      </c>
      <c r="AP156" s="143">
        <f t="shared" si="111"/>
        <v>37.554796666666668</v>
      </c>
      <c r="AQ156" s="143">
        <f t="shared" si="111"/>
        <v>41.074639999999995</v>
      </c>
      <c r="AR156" s="143"/>
      <c r="BE156" s="144"/>
      <c r="BF156" s="144"/>
      <c r="BG156" s="144"/>
      <c r="BH156" s="144"/>
      <c r="BI156" s="144"/>
      <c r="BJ156" s="144"/>
      <c r="BK156" s="144"/>
      <c r="BL156" s="144"/>
      <c r="BM156" s="128"/>
      <c r="BN156" s="128"/>
      <c r="BO156" s="128"/>
      <c r="BP156" s="125"/>
      <c r="BQ156" s="125"/>
      <c r="BR156" s="125"/>
      <c r="BS156" s="125"/>
      <c r="BT156" s="125"/>
      <c r="BU156" s="125"/>
      <c r="BV156" s="125"/>
      <c r="BW156" s="125"/>
      <c r="BX156" s="125"/>
      <c r="BY156" s="125"/>
      <c r="BZ156" s="125"/>
      <c r="CA156" s="125"/>
      <c r="CB156" s="125"/>
      <c r="CC156" s="125"/>
      <c r="CD156" s="125"/>
      <c r="CE156" s="125"/>
      <c r="CF156" s="125"/>
      <c r="CG156" s="125"/>
      <c r="CH156" s="147"/>
      <c r="CI156" s="129"/>
      <c r="CJ156" s="129"/>
      <c r="CK156" s="129"/>
      <c r="CL156" s="129"/>
      <c r="CM156" s="129"/>
      <c r="CN156" s="129"/>
      <c r="CO156" s="129"/>
      <c r="CP156" s="129"/>
      <c r="CQ156" s="129"/>
      <c r="CR156" s="129"/>
      <c r="CS156" s="129"/>
      <c r="CT156" s="129"/>
      <c r="CU156" s="129"/>
      <c r="CV156" s="129"/>
      <c r="CW156" s="129"/>
      <c r="CX156" s="129"/>
      <c r="CY156" s="129"/>
      <c r="CZ156" s="129"/>
      <c r="DA156" s="125"/>
      <c r="DB156" s="125"/>
      <c r="DC156" s="125"/>
      <c r="DD156" s="125"/>
    </row>
    <row r="157" spans="1:108" s="127" customFormat="1" x14ac:dyDescent="0.25">
      <c r="A157" s="127">
        <v>2001</v>
      </c>
      <c r="B157" s="127" t="s">
        <v>630</v>
      </c>
      <c r="C157" s="125">
        <v>133263083.0711</v>
      </c>
      <c r="D157" s="125">
        <v>71598497.025199994</v>
      </c>
      <c r="E157" s="125">
        <v>61664586.045900002</v>
      </c>
      <c r="F157" s="125">
        <v>19163068.917199999</v>
      </c>
      <c r="G157" s="125">
        <v>30268265.0834</v>
      </c>
      <c r="H157" s="125">
        <v>35410575.736299999</v>
      </c>
      <c r="I157" s="125">
        <v>30075593.001400001</v>
      </c>
      <c r="J157" s="125">
        <v>18345580.332800001</v>
      </c>
      <c r="K157" s="125">
        <v>95754433.821099997</v>
      </c>
      <c r="M157" s="130">
        <v>39.680030000000002</v>
      </c>
      <c r="N157" s="130">
        <v>42.493279999999999</v>
      </c>
      <c r="O157" s="130">
        <v>36.413580000000003</v>
      </c>
      <c r="P157" s="130">
        <v>32.366070000000001</v>
      </c>
      <c r="Q157" s="130">
        <v>40.888170000000002</v>
      </c>
      <c r="R157" s="130">
        <v>41.574280000000002</v>
      </c>
      <c r="S157" s="130">
        <v>41.957790000000003</v>
      </c>
      <c r="T157" s="130">
        <v>37.936199999999999</v>
      </c>
      <c r="U157" s="130">
        <v>41.47786</v>
      </c>
      <c r="V157" s="142"/>
      <c r="W157" s="128"/>
      <c r="X157" s="123"/>
      <c r="Y157" s="128"/>
      <c r="Z157" s="128"/>
      <c r="AA157" s="128"/>
      <c r="AB157" s="128"/>
      <c r="AC157" s="128"/>
      <c r="AD157" s="128"/>
      <c r="AE157" s="128"/>
      <c r="AF157" s="128"/>
      <c r="AG157" s="128"/>
      <c r="AH157" s="128"/>
      <c r="AI157" s="128"/>
      <c r="AJ157" s="128"/>
      <c r="AK157" s="128"/>
      <c r="AL157" s="128"/>
      <c r="AR157" s="145"/>
      <c r="BE157" s="144"/>
      <c r="BF157" s="144"/>
      <c r="BG157" s="144"/>
      <c r="BH157" s="144"/>
      <c r="BI157" s="144"/>
      <c r="BJ157" s="144"/>
      <c r="BK157" s="144"/>
      <c r="BL157" s="144"/>
      <c r="BM157" s="128"/>
      <c r="BN157" s="128"/>
      <c r="BO157" s="128"/>
      <c r="BP157" s="125"/>
      <c r="BQ157" s="125"/>
      <c r="BR157" s="125"/>
      <c r="BS157" s="125"/>
      <c r="BT157" s="125"/>
      <c r="BU157" s="125"/>
      <c r="BV157" s="125"/>
      <c r="BW157" s="125"/>
      <c r="BX157" s="125"/>
      <c r="BY157" s="125"/>
      <c r="BZ157" s="125"/>
      <c r="CA157" s="125"/>
      <c r="CB157" s="125"/>
      <c r="CC157" s="125"/>
      <c r="CD157" s="125"/>
      <c r="CE157" s="125"/>
      <c r="CF157" s="125"/>
      <c r="CG157" s="125"/>
      <c r="CH157" s="147"/>
      <c r="CI157" s="129"/>
      <c r="CJ157" s="129"/>
      <c r="CK157" s="129"/>
      <c r="CL157" s="129"/>
      <c r="CM157" s="129"/>
      <c r="CN157" s="129"/>
      <c r="CO157" s="129"/>
      <c r="CP157" s="129"/>
      <c r="CQ157" s="129"/>
      <c r="CR157" s="129"/>
      <c r="CS157" s="129"/>
      <c r="CT157" s="129"/>
      <c r="CU157" s="129"/>
      <c r="CV157" s="129"/>
      <c r="CW157" s="129"/>
      <c r="CX157" s="129"/>
      <c r="CY157" s="129"/>
      <c r="CZ157" s="129"/>
      <c r="DA157" s="125"/>
      <c r="DB157" s="125"/>
      <c r="DC157" s="125"/>
      <c r="DD157" s="125"/>
    </row>
    <row r="158" spans="1:108" s="127" customFormat="1" x14ac:dyDescent="0.25">
      <c r="A158" s="127">
        <v>2001</v>
      </c>
      <c r="B158" s="127" t="s">
        <v>629</v>
      </c>
      <c r="C158" s="125">
        <v>128633801.0388</v>
      </c>
      <c r="D158" s="125">
        <v>70270670.093099996</v>
      </c>
      <c r="E158" s="125">
        <v>58363130.945699997</v>
      </c>
      <c r="F158" s="125">
        <v>20658051.516100001</v>
      </c>
      <c r="G158" s="125">
        <v>28225337.267999999</v>
      </c>
      <c r="H158" s="125">
        <v>33950432.645800002</v>
      </c>
      <c r="I158" s="125">
        <v>28751907.9848</v>
      </c>
      <c r="J158" s="125">
        <v>17048071.6241</v>
      </c>
      <c r="K158" s="125">
        <v>90927677.898599997</v>
      </c>
      <c r="M158" s="130">
        <v>39.71199</v>
      </c>
      <c r="N158" s="130">
        <v>42.376660000000001</v>
      </c>
      <c r="O158" s="130">
        <v>36.503660000000004</v>
      </c>
      <c r="P158" s="130">
        <v>34.185029999999998</v>
      </c>
      <c r="Q158" s="130">
        <v>40.968139999999998</v>
      </c>
      <c r="R158" s="130">
        <v>41.337789999999998</v>
      </c>
      <c r="S158" s="130">
        <v>41.526600000000002</v>
      </c>
      <c r="T158" s="130">
        <v>38.031500000000001</v>
      </c>
      <c r="U158" s="130">
        <v>41.28275</v>
      </c>
      <c r="V158" s="142"/>
      <c r="W158" s="128"/>
      <c r="X158" s="123"/>
      <c r="Y158" s="128"/>
      <c r="Z158" s="128"/>
      <c r="AA158" s="128"/>
      <c r="AB158" s="128"/>
      <c r="AC158" s="128"/>
      <c r="AD158" s="128"/>
      <c r="AE158" s="128"/>
      <c r="AF158" s="128"/>
      <c r="AG158" s="128"/>
      <c r="AH158" s="128"/>
      <c r="AI158" s="128"/>
      <c r="AJ158" s="128"/>
      <c r="AK158" s="128"/>
      <c r="AL158" s="128"/>
      <c r="AR158" s="145"/>
      <c r="BE158" s="144"/>
      <c r="BF158" s="144"/>
      <c r="BG158" s="144"/>
      <c r="BH158" s="144"/>
      <c r="BI158" s="144"/>
      <c r="BJ158" s="144"/>
      <c r="BK158" s="144"/>
      <c r="BL158" s="144"/>
      <c r="BM158" s="128"/>
      <c r="BN158" s="128"/>
      <c r="BO158" s="128"/>
      <c r="BP158" s="125"/>
      <c r="BQ158" s="125"/>
      <c r="BR158" s="125"/>
      <c r="BS158" s="125"/>
      <c r="BT158" s="125"/>
      <c r="BU158" s="125"/>
      <c r="BV158" s="125"/>
      <c r="BW158" s="125"/>
      <c r="BX158" s="125"/>
      <c r="BY158" s="125"/>
      <c r="BZ158" s="125"/>
      <c r="CA158" s="125"/>
      <c r="CB158" s="125"/>
      <c r="CC158" s="125"/>
      <c r="CD158" s="125"/>
      <c r="CE158" s="125"/>
      <c r="CF158" s="125"/>
      <c r="CG158" s="125"/>
      <c r="CH158" s="147"/>
      <c r="CI158" s="129"/>
      <c r="CJ158" s="129"/>
      <c r="CK158" s="129"/>
      <c r="CL158" s="129"/>
      <c r="CM158" s="129"/>
      <c r="CN158" s="129"/>
      <c r="CO158" s="129"/>
      <c r="CP158" s="129"/>
      <c r="CQ158" s="129"/>
      <c r="CR158" s="129"/>
      <c r="CS158" s="129"/>
      <c r="CT158" s="129"/>
      <c r="CU158" s="129"/>
      <c r="CV158" s="129"/>
      <c r="CW158" s="129"/>
      <c r="CX158" s="129"/>
      <c r="CY158" s="129"/>
      <c r="CZ158" s="129"/>
      <c r="DA158" s="125"/>
      <c r="DB158" s="125"/>
      <c r="DC158" s="125"/>
      <c r="DD158" s="125"/>
    </row>
    <row r="159" spans="1:108" s="127" customFormat="1" x14ac:dyDescent="0.25">
      <c r="A159" s="127">
        <v>2001</v>
      </c>
      <c r="B159" s="127" t="s">
        <v>628</v>
      </c>
      <c r="C159" s="125">
        <v>127932778.8381</v>
      </c>
      <c r="D159" s="125">
        <v>70589965.589000002</v>
      </c>
      <c r="E159" s="125">
        <v>57342813.2491</v>
      </c>
      <c r="F159" s="125">
        <v>21141163.367699999</v>
      </c>
      <c r="G159" s="125">
        <v>28796285.047499999</v>
      </c>
      <c r="H159" s="125">
        <v>32823785.4826</v>
      </c>
      <c r="I159" s="125">
        <v>28061985.642099999</v>
      </c>
      <c r="J159" s="125">
        <v>17109559.2982</v>
      </c>
      <c r="K159" s="125">
        <v>89682056.172199994</v>
      </c>
      <c r="M159" s="130">
        <v>39.595509999999997</v>
      </c>
      <c r="N159" s="130">
        <v>42.303460000000001</v>
      </c>
      <c r="O159" s="130">
        <v>36.261969999999998</v>
      </c>
      <c r="P159" s="130">
        <v>34.692329999999998</v>
      </c>
      <c r="Q159" s="130">
        <v>40.890180000000001</v>
      </c>
      <c r="R159" s="130">
        <v>41.176479999999998</v>
      </c>
      <c r="S159" s="130">
        <v>41.326340000000002</v>
      </c>
      <c r="T159" s="130">
        <v>37.603250000000003</v>
      </c>
      <c r="U159" s="130">
        <v>41.131439999999998</v>
      </c>
      <c r="V159" s="142"/>
      <c r="W159" s="127">
        <v>51</v>
      </c>
      <c r="X159" s="123" t="s">
        <v>172</v>
      </c>
      <c r="Y159" s="143">
        <f t="shared" ref="Y159:AG159" si="112">AVERAGE(C159:C161)</f>
        <v>129476613.21270001</v>
      </c>
      <c r="Z159" s="143">
        <f t="shared" si="112"/>
        <v>70696778.476266667</v>
      </c>
      <c r="AA159" s="143">
        <f t="shared" si="112"/>
        <v>58779834.736433335</v>
      </c>
      <c r="AB159" s="143">
        <f t="shared" si="112"/>
        <v>20111479.855333332</v>
      </c>
      <c r="AC159" s="143">
        <f t="shared" si="112"/>
        <v>29235402.932366669</v>
      </c>
      <c r="AD159" s="143">
        <f t="shared" si="112"/>
        <v>33584489.724833332</v>
      </c>
      <c r="AE159" s="143">
        <f t="shared" si="112"/>
        <v>28837329.699233335</v>
      </c>
      <c r="AF159" s="143">
        <f t="shared" si="112"/>
        <v>17707911.000933331</v>
      </c>
      <c r="AG159" s="143">
        <f t="shared" si="112"/>
        <v>91657222.356433332</v>
      </c>
      <c r="AH159" s="143"/>
      <c r="AI159" s="143">
        <f t="shared" ref="AI159:AQ159" si="113">IF(MIN(M159:M161)/AVERAGE(M159:M161)&lt;0.97,(3*AVERAGE(M159:M161)-MIN(M159:M161))/2,AVERAGE(M159:M161))</f>
        <v>39.375056666666666</v>
      </c>
      <c r="AJ159" s="143">
        <f t="shared" si="113"/>
        <v>42.105780000000003</v>
      </c>
      <c r="AK159" s="143">
        <f t="shared" si="113"/>
        <v>36.08943</v>
      </c>
      <c r="AL159" s="143">
        <f t="shared" si="113"/>
        <v>34.496669999999988</v>
      </c>
      <c r="AM159" s="143">
        <f t="shared" si="113"/>
        <v>40.557693333333333</v>
      </c>
      <c r="AN159" s="143">
        <f t="shared" si="113"/>
        <v>41.106380000000001</v>
      </c>
      <c r="AO159" s="143">
        <f t="shared" si="113"/>
        <v>41.344403333333332</v>
      </c>
      <c r="AP159" s="143">
        <f t="shared" si="113"/>
        <v>37.387836666666665</v>
      </c>
      <c r="AQ159" s="143">
        <f t="shared" si="113"/>
        <v>41.006993333333334</v>
      </c>
      <c r="AR159" s="143"/>
      <c r="BE159" s="144"/>
      <c r="BF159" s="144"/>
      <c r="BG159" s="144"/>
      <c r="BH159" s="144"/>
      <c r="BI159" s="144"/>
      <c r="BJ159" s="144"/>
      <c r="BK159" s="144"/>
      <c r="BL159" s="144"/>
      <c r="BM159" s="128"/>
      <c r="BN159" s="128"/>
      <c r="BO159" s="128"/>
      <c r="BP159" s="125"/>
      <c r="BQ159" s="125"/>
      <c r="BR159" s="125"/>
      <c r="BS159" s="125"/>
      <c r="BT159" s="125"/>
      <c r="BU159" s="125"/>
      <c r="BV159" s="125"/>
      <c r="BW159" s="125"/>
      <c r="BX159" s="125"/>
      <c r="BY159" s="125"/>
      <c r="BZ159" s="125"/>
      <c r="CA159" s="125"/>
      <c r="CB159" s="125"/>
      <c r="CC159" s="125"/>
      <c r="CD159" s="125"/>
      <c r="CE159" s="125"/>
      <c r="CF159" s="125"/>
      <c r="CG159" s="125"/>
      <c r="CH159" s="147"/>
      <c r="CI159" s="129"/>
      <c r="CJ159" s="129"/>
      <c r="CK159" s="129"/>
      <c r="CL159" s="129"/>
      <c r="CM159" s="129"/>
      <c r="CN159" s="129"/>
      <c r="CO159" s="129"/>
      <c r="CP159" s="129"/>
      <c r="CQ159" s="129"/>
      <c r="CR159" s="129"/>
      <c r="CS159" s="129"/>
      <c r="CT159" s="129"/>
      <c r="CU159" s="129"/>
      <c r="CV159" s="129"/>
      <c r="CW159" s="129"/>
      <c r="CX159" s="129"/>
      <c r="CY159" s="129"/>
      <c r="CZ159" s="129"/>
      <c r="DA159" s="125"/>
      <c r="DB159" s="125"/>
      <c r="DC159" s="125"/>
      <c r="DD159" s="125"/>
    </row>
    <row r="160" spans="1:108" s="127" customFormat="1" x14ac:dyDescent="0.25">
      <c r="A160" s="127">
        <v>2001</v>
      </c>
      <c r="B160" s="127" t="s">
        <v>627</v>
      </c>
      <c r="C160" s="125">
        <v>128099812.0892</v>
      </c>
      <c r="D160" s="125">
        <v>70149464.800899997</v>
      </c>
      <c r="E160" s="125">
        <v>57950347.2883</v>
      </c>
      <c r="F160" s="125">
        <v>19804003.7795</v>
      </c>
      <c r="G160" s="125">
        <v>29035998.941399999</v>
      </c>
      <c r="H160" s="125">
        <v>33284275.690400001</v>
      </c>
      <c r="I160" s="125">
        <v>28412143.342599999</v>
      </c>
      <c r="J160" s="125">
        <v>17563390.335299999</v>
      </c>
      <c r="K160" s="125">
        <v>90732417.974399999</v>
      </c>
      <c r="M160" s="130">
        <v>39.599409999999999</v>
      </c>
      <c r="N160" s="130">
        <v>42.31812</v>
      </c>
      <c r="O160" s="130">
        <v>36.308399999999999</v>
      </c>
      <c r="P160" s="130">
        <v>34.301009999999998</v>
      </c>
      <c r="Q160" s="130">
        <v>40.79372</v>
      </c>
      <c r="R160" s="130">
        <v>41.25029</v>
      </c>
      <c r="S160" s="130">
        <v>41.445210000000003</v>
      </c>
      <c r="T160" s="130">
        <v>37.484830000000002</v>
      </c>
      <c r="U160" s="130">
        <v>41.165210000000002</v>
      </c>
      <c r="V160" s="142"/>
      <c r="W160" s="128"/>
      <c r="X160" s="123"/>
      <c r="Y160" s="128"/>
      <c r="Z160" s="128"/>
      <c r="AA160" s="128"/>
      <c r="AB160" s="128"/>
      <c r="AC160" s="128"/>
      <c r="AD160" s="128"/>
      <c r="AE160" s="128"/>
      <c r="AF160" s="128"/>
      <c r="AG160" s="128"/>
      <c r="AH160" s="128"/>
      <c r="AI160" s="128"/>
      <c r="AJ160" s="128"/>
      <c r="AK160" s="128"/>
      <c r="AL160" s="128"/>
      <c r="AR160" s="145"/>
      <c r="BE160" s="144"/>
      <c r="BF160" s="144"/>
      <c r="BG160" s="144"/>
      <c r="BH160" s="144"/>
      <c r="BI160" s="144"/>
      <c r="BJ160" s="144"/>
      <c r="BK160" s="144"/>
      <c r="BL160" s="144"/>
      <c r="BM160" s="128"/>
      <c r="BN160" s="128"/>
      <c r="BO160" s="128"/>
      <c r="BP160" s="125"/>
      <c r="BQ160" s="125"/>
      <c r="BR160" s="125"/>
      <c r="BS160" s="125"/>
      <c r="BT160" s="125"/>
      <c r="BU160" s="125"/>
      <c r="BV160" s="125"/>
      <c r="BW160" s="125"/>
      <c r="BX160" s="125"/>
      <c r="BY160" s="125"/>
      <c r="BZ160" s="125"/>
      <c r="CA160" s="125"/>
      <c r="CB160" s="125"/>
      <c r="CC160" s="125"/>
      <c r="CD160" s="125"/>
      <c r="CE160" s="125"/>
      <c r="CF160" s="125"/>
      <c r="CG160" s="125"/>
      <c r="CH160" s="147"/>
      <c r="CI160" s="129"/>
      <c r="CJ160" s="129"/>
      <c r="CK160" s="129"/>
      <c r="CL160" s="129"/>
      <c r="CM160" s="129"/>
      <c r="CN160" s="129"/>
      <c r="CO160" s="129"/>
      <c r="CP160" s="129"/>
      <c r="CQ160" s="129"/>
      <c r="CR160" s="129"/>
      <c r="CS160" s="129"/>
      <c r="CT160" s="129"/>
      <c r="CU160" s="129"/>
      <c r="CV160" s="129"/>
      <c r="CW160" s="129"/>
      <c r="CX160" s="129"/>
      <c r="CY160" s="129"/>
      <c r="CZ160" s="129"/>
      <c r="DA160" s="125"/>
      <c r="DB160" s="125"/>
      <c r="DC160" s="125"/>
      <c r="DD160" s="125"/>
    </row>
    <row r="161" spans="1:108" s="127" customFormat="1" x14ac:dyDescent="0.25">
      <c r="A161" s="127">
        <v>2001</v>
      </c>
      <c r="B161" s="127" t="s">
        <v>626</v>
      </c>
      <c r="C161" s="125">
        <v>132397248.71080001</v>
      </c>
      <c r="D161" s="125">
        <v>71350905.038900003</v>
      </c>
      <c r="E161" s="125">
        <v>61046343.671899997</v>
      </c>
      <c r="F161" s="125">
        <v>19389272.4188</v>
      </c>
      <c r="G161" s="125">
        <v>29873924.808200002</v>
      </c>
      <c r="H161" s="125">
        <v>34645408.001500003</v>
      </c>
      <c r="I161" s="125">
        <v>30037860.113000002</v>
      </c>
      <c r="J161" s="125">
        <v>18450783.3693</v>
      </c>
      <c r="K161" s="125">
        <v>94557192.922700003</v>
      </c>
      <c r="M161" s="130">
        <v>38.930250000000001</v>
      </c>
      <c r="N161" s="130">
        <v>41.69576</v>
      </c>
      <c r="O161" s="130">
        <v>35.697920000000003</v>
      </c>
      <c r="P161" s="130">
        <v>31.945959999999999</v>
      </c>
      <c r="Q161" s="130">
        <v>39.989179999999998</v>
      </c>
      <c r="R161" s="130">
        <v>40.89237</v>
      </c>
      <c r="S161" s="130">
        <v>41.261659999999999</v>
      </c>
      <c r="T161" s="130">
        <v>37.075429999999997</v>
      </c>
      <c r="U161" s="130">
        <v>40.724330000000002</v>
      </c>
      <c r="V161" s="142"/>
      <c r="W161" s="128"/>
      <c r="X161" s="123"/>
      <c r="Y161" s="128"/>
      <c r="Z161" s="128"/>
      <c r="AA161" s="128"/>
      <c r="AB161" s="128"/>
      <c r="AC161" s="128"/>
      <c r="AD161" s="128"/>
      <c r="AE161" s="128"/>
      <c r="AF161" s="128"/>
      <c r="AG161" s="128"/>
      <c r="AH161" s="128"/>
      <c r="AI161" s="128"/>
      <c r="AJ161" s="128"/>
      <c r="AK161" s="128"/>
      <c r="AL161" s="128"/>
      <c r="AR161" s="145"/>
      <c r="BE161" s="144"/>
      <c r="BF161" s="144"/>
      <c r="BG161" s="144"/>
      <c r="BH161" s="144"/>
      <c r="BI161" s="144"/>
      <c r="BJ161" s="144"/>
      <c r="BK161" s="144"/>
      <c r="BL161" s="144"/>
      <c r="BM161" s="128"/>
      <c r="BN161" s="128"/>
      <c r="BO161" s="128"/>
      <c r="BP161" s="125"/>
      <c r="BQ161" s="125"/>
      <c r="BR161" s="125"/>
      <c r="BS161" s="125"/>
      <c r="BT161" s="125"/>
      <c r="BU161" s="125"/>
      <c r="BV161" s="125"/>
      <c r="BW161" s="125"/>
      <c r="BX161" s="125"/>
      <c r="BY161" s="125"/>
      <c r="BZ161" s="125"/>
      <c r="CA161" s="125"/>
      <c r="CB161" s="125"/>
      <c r="CC161" s="125"/>
      <c r="CD161" s="125"/>
      <c r="CE161" s="125"/>
      <c r="CF161" s="125"/>
      <c r="CG161" s="125"/>
      <c r="CH161" s="147"/>
      <c r="CI161" s="129"/>
      <c r="CJ161" s="129"/>
      <c r="CK161" s="129"/>
      <c r="CL161" s="129"/>
      <c r="CM161" s="129"/>
      <c r="CN161" s="129"/>
      <c r="CO161" s="129"/>
      <c r="CP161" s="129"/>
      <c r="CQ161" s="129"/>
      <c r="CR161" s="129"/>
      <c r="CS161" s="129"/>
      <c r="CT161" s="129"/>
      <c r="CU161" s="129"/>
      <c r="CV161" s="129"/>
      <c r="CW161" s="129"/>
      <c r="CX161" s="129"/>
      <c r="CY161" s="129"/>
      <c r="CZ161" s="129"/>
      <c r="DA161" s="125"/>
      <c r="DB161" s="125"/>
      <c r="DC161" s="125"/>
      <c r="DD161" s="125"/>
    </row>
    <row r="162" spans="1:108" s="127" customFormat="1" x14ac:dyDescent="0.25">
      <c r="A162" s="127">
        <v>2001</v>
      </c>
      <c r="B162" s="127" t="s">
        <v>625</v>
      </c>
      <c r="C162" s="125">
        <v>132684697.9575</v>
      </c>
      <c r="D162" s="125">
        <v>71154273.498099998</v>
      </c>
      <c r="E162" s="125">
        <v>61530424.459399998</v>
      </c>
      <c r="F162" s="125">
        <v>19338538.8849</v>
      </c>
      <c r="G162" s="125">
        <v>29883476.469500002</v>
      </c>
      <c r="H162" s="125">
        <v>34754575.931900002</v>
      </c>
      <c r="I162" s="125">
        <v>30101016.8994</v>
      </c>
      <c r="J162" s="125">
        <v>18607089.7718</v>
      </c>
      <c r="K162" s="125">
        <v>94739069.300799996</v>
      </c>
      <c r="M162" s="130">
        <v>39.001629999999999</v>
      </c>
      <c r="N162" s="130">
        <v>41.790089999999999</v>
      </c>
      <c r="O162" s="130">
        <v>35.77702</v>
      </c>
      <c r="P162" s="130">
        <v>31.730429999999998</v>
      </c>
      <c r="Q162" s="130">
        <v>40.318390000000001</v>
      </c>
      <c r="R162" s="130">
        <v>40.962679999999999</v>
      </c>
      <c r="S162" s="130">
        <v>41.342239999999997</v>
      </c>
      <c r="T162" s="130">
        <v>36.99456</v>
      </c>
      <c r="U162" s="130">
        <v>40.880049999999997</v>
      </c>
      <c r="V162" s="142"/>
      <c r="W162" s="127">
        <v>52</v>
      </c>
      <c r="X162" s="123" t="s">
        <v>173</v>
      </c>
      <c r="Y162" s="143">
        <f t="shared" ref="Y162:AG162" si="114">AVERAGE(C162:C164)</f>
        <v>132653284.07416666</v>
      </c>
      <c r="Z162" s="143">
        <f t="shared" si="114"/>
        <v>70803080.313600004</v>
      </c>
      <c r="AA162" s="143">
        <f t="shared" si="114"/>
        <v>61850203.760566659</v>
      </c>
      <c r="AB162" s="143">
        <f t="shared" si="114"/>
        <v>19270312.63156667</v>
      </c>
      <c r="AC162" s="143">
        <f t="shared" si="114"/>
        <v>29723336.544733334</v>
      </c>
      <c r="AD162" s="143">
        <f t="shared" si="114"/>
        <v>34776420.391866662</v>
      </c>
      <c r="AE162" s="143">
        <f t="shared" si="114"/>
        <v>30221324.963366669</v>
      </c>
      <c r="AF162" s="143">
        <f t="shared" si="114"/>
        <v>18661889.542633332</v>
      </c>
      <c r="AG162" s="143">
        <f t="shared" si="114"/>
        <v>94721081.899966672</v>
      </c>
      <c r="AH162" s="143"/>
      <c r="AI162" s="143">
        <f t="shared" ref="AI162:AQ162" si="115">IF(MIN(M162:M164)/AVERAGE(M162:M164)&lt;0.97,(3*AVERAGE(M162:M164)-MIN(M162:M164))/2,AVERAGE(M162:M164))</f>
        <v>38.973166666666664</v>
      </c>
      <c r="AJ162" s="143">
        <f t="shared" si="115"/>
        <v>41.708283333333334</v>
      </c>
      <c r="AK162" s="143">
        <f t="shared" si="115"/>
        <v>35.841616666666674</v>
      </c>
      <c r="AL162" s="143">
        <f t="shared" si="115"/>
        <v>31.568569999999998</v>
      </c>
      <c r="AM162" s="143">
        <f t="shared" si="115"/>
        <v>40.24843666666667</v>
      </c>
      <c r="AN162" s="143">
        <f t="shared" si="115"/>
        <v>41.042203333333333</v>
      </c>
      <c r="AO162" s="143">
        <f t="shared" si="115"/>
        <v>41.231136666666664</v>
      </c>
      <c r="AP162" s="143">
        <f t="shared" si="115"/>
        <v>37.07527666666666</v>
      </c>
      <c r="AQ162" s="143">
        <f t="shared" si="115"/>
        <v>40.853346666666667</v>
      </c>
      <c r="AR162" s="143"/>
      <c r="BE162" s="144"/>
      <c r="BF162" s="144"/>
      <c r="BG162" s="144"/>
      <c r="BH162" s="144"/>
      <c r="BI162" s="144"/>
      <c r="BJ162" s="144"/>
      <c r="BK162" s="144"/>
      <c r="BL162" s="144"/>
      <c r="BM162" s="128"/>
      <c r="BN162" s="128"/>
      <c r="BO162" s="128"/>
      <c r="BP162" s="125"/>
      <c r="BQ162" s="125"/>
      <c r="BR162" s="125"/>
      <c r="BS162" s="125"/>
      <c r="BT162" s="125"/>
      <c r="BU162" s="125"/>
      <c r="BV162" s="125"/>
      <c r="BW162" s="125"/>
      <c r="BX162" s="125"/>
      <c r="BY162" s="125"/>
      <c r="BZ162" s="125"/>
      <c r="CA162" s="125"/>
      <c r="CB162" s="125"/>
      <c r="CC162" s="125"/>
      <c r="CD162" s="125"/>
      <c r="CE162" s="125"/>
      <c r="CF162" s="125"/>
      <c r="CG162" s="125"/>
      <c r="CH162" s="147"/>
      <c r="CI162" s="129"/>
      <c r="CJ162" s="129"/>
      <c r="CK162" s="129"/>
      <c r="CL162" s="129"/>
      <c r="CM162" s="129"/>
      <c r="CN162" s="129"/>
      <c r="CO162" s="129"/>
      <c r="CP162" s="129"/>
      <c r="CQ162" s="129"/>
      <c r="CR162" s="129"/>
      <c r="CS162" s="129"/>
      <c r="CT162" s="129"/>
      <c r="CU162" s="129"/>
      <c r="CV162" s="129"/>
      <c r="CW162" s="129"/>
      <c r="CX162" s="129"/>
      <c r="CY162" s="129"/>
      <c r="CZ162" s="129"/>
      <c r="DA162" s="125"/>
      <c r="DB162" s="125"/>
      <c r="DC162" s="125"/>
      <c r="DD162" s="125"/>
    </row>
    <row r="163" spans="1:108" s="127" customFormat="1" x14ac:dyDescent="0.25">
      <c r="A163" s="127">
        <v>2001</v>
      </c>
      <c r="B163" s="127" t="s">
        <v>624</v>
      </c>
      <c r="C163" s="125">
        <v>132446450.6964</v>
      </c>
      <c r="D163" s="125">
        <v>70702838.636299998</v>
      </c>
      <c r="E163" s="125">
        <v>61743612.060099997</v>
      </c>
      <c r="F163" s="125">
        <v>19283129.5458</v>
      </c>
      <c r="G163" s="125">
        <v>29684363.419300001</v>
      </c>
      <c r="H163" s="125">
        <v>34690139.231299996</v>
      </c>
      <c r="I163" s="125">
        <v>30151826.345100001</v>
      </c>
      <c r="J163" s="125">
        <v>18636992.154899999</v>
      </c>
      <c r="K163" s="125">
        <v>94526328.995700002</v>
      </c>
      <c r="M163" s="130">
        <v>38.747489999999999</v>
      </c>
      <c r="N163" s="130">
        <v>41.47513</v>
      </c>
      <c r="O163" s="130">
        <v>35.624070000000003</v>
      </c>
      <c r="P163" s="130">
        <v>31.413930000000001</v>
      </c>
      <c r="Q163" s="130">
        <v>39.938690000000001</v>
      </c>
      <c r="R163" s="130">
        <v>40.829090000000001</v>
      </c>
      <c r="S163" s="130">
        <v>40.986899999999999</v>
      </c>
      <c r="T163" s="130">
        <v>36.940399999999997</v>
      </c>
      <c r="U163" s="130">
        <v>40.599809999999998</v>
      </c>
      <c r="V163" s="142"/>
      <c r="W163" s="128"/>
      <c r="X163" s="123"/>
      <c r="Y163" s="128"/>
      <c r="Z163" s="128"/>
      <c r="AA163" s="128"/>
      <c r="AB163" s="128"/>
      <c r="AC163" s="128"/>
      <c r="AD163" s="128"/>
      <c r="AE163" s="128"/>
      <c r="AF163" s="128"/>
      <c r="AG163" s="128"/>
      <c r="AH163" s="128"/>
      <c r="AI163" s="128"/>
      <c r="AJ163" s="128"/>
      <c r="AK163" s="128"/>
      <c r="AL163" s="128"/>
      <c r="AR163" s="145"/>
      <c r="BE163" s="144"/>
      <c r="BF163" s="144"/>
      <c r="BG163" s="144"/>
      <c r="BH163" s="144"/>
      <c r="BI163" s="144"/>
      <c r="BJ163" s="144"/>
      <c r="BK163" s="144"/>
      <c r="BL163" s="144"/>
      <c r="BM163" s="128"/>
      <c r="BN163" s="128"/>
      <c r="BO163" s="128"/>
      <c r="BP163" s="125"/>
      <c r="BQ163" s="125"/>
      <c r="BR163" s="125"/>
      <c r="BS163" s="125"/>
      <c r="BT163" s="125"/>
      <c r="BU163" s="125"/>
      <c r="BV163" s="125"/>
      <c r="BW163" s="125"/>
      <c r="BX163" s="125"/>
      <c r="BY163" s="125"/>
      <c r="BZ163" s="125"/>
      <c r="CA163" s="125"/>
      <c r="CB163" s="125"/>
      <c r="CC163" s="125"/>
      <c r="CD163" s="125"/>
      <c r="CE163" s="125"/>
      <c r="CF163" s="125"/>
      <c r="CG163" s="125"/>
      <c r="CH163" s="147"/>
      <c r="CI163" s="129"/>
      <c r="CJ163" s="129"/>
      <c r="CK163" s="129"/>
      <c r="CL163" s="129"/>
      <c r="CM163" s="129"/>
      <c r="CN163" s="129"/>
      <c r="CO163" s="129"/>
      <c r="CP163" s="129"/>
      <c r="CQ163" s="129"/>
      <c r="CR163" s="129"/>
      <c r="CS163" s="129"/>
      <c r="CT163" s="129"/>
      <c r="CU163" s="129"/>
      <c r="CV163" s="129"/>
      <c r="CW163" s="129"/>
      <c r="CX163" s="129"/>
      <c r="CY163" s="129"/>
      <c r="CZ163" s="129"/>
      <c r="DA163" s="125"/>
      <c r="DB163" s="125"/>
      <c r="DC163" s="125"/>
      <c r="DD163" s="125"/>
    </row>
    <row r="164" spans="1:108" s="127" customFormat="1" x14ac:dyDescent="0.25">
      <c r="A164" s="127">
        <v>2001</v>
      </c>
      <c r="B164" s="127" t="s">
        <v>623</v>
      </c>
      <c r="C164" s="125">
        <v>132828703.5686</v>
      </c>
      <c r="D164" s="125">
        <v>70552128.806400001</v>
      </c>
      <c r="E164" s="125">
        <v>62276574.762199998</v>
      </c>
      <c r="F164" s="125">
        <v>19189269.464000002</v>
      </c>
      <c r="G164" s="125">
        <v>29602169.7454</v>
      </c>
      <c r="H164" s="125">
        <v>34884546.012400001</v>
      </c>
      <c r="I164" s="125">
        <v>30411131.645599999</v>
      </c>
      <c r="J164" s="125">
        <v>18741586.701200001</v>
      </c>
      <c r="K164" s="125">
        <v>94897847.403400004</v>
      </c>
      <c r="M164" s="130">
        <v>39.170380000000002</v>
      </c>
      <c r="N164" s="130">
        <v>41.859630000000003</v>
      </c>
      <c r="O164" s="130">
        <v>36.123759999999997</v>
      </c>
      <c r="P164" s="130">
        <v>31.561350000000001</v>
      </c>
      <c r="Q164" s="130">
        <v>40.488230000000001</v>
      </c>
      <c r="R164" s="130">
        <v>41.33484</v>
      </c>
      <c r="S164" s="130">
        <v>41.364269999999998</v>
      </c>
      <c r="T164" s="130">
        <v>37.290869999999998</v>
      </c>
      <c r="U164" s="130">
        <v>41.080179999999999</v>
      </c>
      <c r="V164" s="142"/>
      <c r="W164" s="128"/>
      <c r="X164" s="123"/>
      <c r="Y164" s="128"/>
      <c r="Z164" s="128"/>
      <c r="AA164" s="128"/>
      <c r="AB164" s="128"/>
      <c r="AC164" s="128"/>
      <c r="AD164" s="128"/>
      <c r="AE164" s="128"/>
      <c r="AF164" s="128"/>
      <c r="AG164" s="128"/>
      <c r="AH164" s="128"/>
      <c r="AI164" s="128"/>
      <c r="AJ164" s="128"/>
      <c r="AK164" s="128"/>
      <c r="AL164" s="128"/>
      <c r="AR164" s="145"/>
      <c r="BE164" s="144"/>
      <c r="BF164" s="144"/>
      <c r="BG164" s="144"/>
      <c r="BH164" s="144"/>
      <c r="BI164" s="144"/>
      <c r="BJ164" s="144"/>
      <c r="BK164" s="144"/>
      <c r="BL164" s="144"/>
      <c r="BM164" s="128"/>
      <c r="BN164" s="128"/>
      <c r="BO164" s="128"/>
      <c r="BP164" s="125"/>
      <c r="BQ164" s="125"/>
      <c r="BR164" s="125"/>
      <c r="BS164" s="125"/>
      <c r="BT164" s="125"/>
      <c r="BU164" s="125"/>
      <c r="BV164" s="125"/>
      <c r="BW164" s="125"/>
      <c r="BX164" s="125"/>
      <c r="BY164" s="125"/>
      <c r="BZ164" s="125"/>
      <c r="CA164" s="125"/>
      <c r="CB164" s="125"/>
      <c r="CC164" s="125"/>
      <c r="CD164" s="125"/>
      <c r="CE164" s="125"/>
      <c r="CF164" s="125"/>
      <c r="CG164" s="125"/>
      <c r="CH164" s="147"/>
      <c r="CI164" s="129"/>
      <c r="CJ164" s="129"/>
      <c r="CK164" s="129"/>
      <c r="CL164" s="129"/>
      <c r="CM164" s="129"/>
      <c r="CN164" s="129"/>
      <c r="CO164" s="129"/>
      <c r="CP164" s="129"/>
      <c r="CQ164" s="129"/>
      <c r="CR164" s="129"/>
      <c r="CS164" s="129"/>
      <c r="CT164" s="129"/>
      <c r="CU164" s="129"/>
      <c r="CV164" s="129"/>
      <c r="CW164" s="129"/>
      <c r="CX164" s="129"/>
      <c r="CY164" s="129"/>
      <c r="CZ164" s="129"/>
      <c r="DA164" s="125"/>
      <c r="DB164" s="125"/>
      <c r="DC164" s="125"/>
      <c r="DD164" s="125"/>
    </row>
    <row r="165" spans="1:108" s="127" customFormat="1" x14ac:dyDescent="0.25">
      <c r="A165" s="127">
        <v>2002</v>
      </c>
      <c r="B165" s="127" t="s">
        <v>633</v>
      </c>
      <c r="C165" s="125">
        <v>129782527.175</v>
      </c>
      <c r="D165" s="125">
        <v>68975366.931400001</v>
      </c>
      <c r="E165" s="125">
        <v>60807160.243600003</v>
      </c>
      <c r="F165" s="125">
        <v>17935923.905900002</v>
      </c>
      <c r="G165" s="125">
        <v>29056933.7227</v>
      </c>
      <c r="H165" s="125">
        <v>34446251.092100002</v>
      </c>
      <c r="I165" s="125">
        <v>29948425.577199999</v>
      </c>
      <c r="J165" s="125">
        <v>18394992.877099998</v>
      </c>
      <c r="K165" s="125">
        <v>93451610.392000005</v>
      </c>
      <c r="M165" s="130">
        <v>39.066659999999999</v>
      </c>
      <c r="N165" s="130">
        <v>41.751950000000001</v>
      </c>
      <c r="O165" s="130">
        <v>36.020670000000003</v>
      </c>
      <c r="P165" s="130">
        <v>31.832319999999999</v>
      </c>
      <c r="Q165" s="130">
        <v>40.214489999999998</v>
      </c>
      <c r="R165" s="130">
        <v>40.940069999999999</v>
      </c>
      <c r="S165" s="130">
        <v>41.182760000000002</v>
      </c>
      <c r="T165" s="130">
        <v>37.354059999999997</v>
      </c>
      <c r="U165" s="130">
        <v>40.79224</v>
      </c>
      <c r="V165" s="142"/>
      <c r="W165" s="127">
        <v>53</v>
      </c>
      <c r="X165" s="123" t="s">
        <v>174</v>
      </c>
      <c r="Y165" s="143">
        <f t="shared" ref="Y165:AG165" si="116">AVERAGE(C165:C167)</f>
        <v>130697647.39986666</v>
      </c>
      <c r="Z165" s="143">
        <f t="shared" si="116"/>
        <v>69568769.590733334</v>
      </c>
      <c r="AA165" s="143">
        <f t="shared" si="116"/>
        <v>61128877.809133328</v>
      </c>
      <c r="AB165" s="143">
        <f t="shared" si="116"/>
        <v>18301714.018566664</v>
      </c>
      <c r="AC165" s="143">
        <f t="shared" si="116"/>
        <v>29106922.893900003</v>
      </c>
      <c r="AD165" s="143">
        <f t="shared" si="116"/>
        <v>34522884.574966669</v>
      </c>
      <c r="AE165" s="143">
        <f t="shared" si="116"/>
        <v>30098296.759033334</v>
      </c>
      <c r="AF165" s="143">
        <f t="shared" si="116"/>
        <v>18667829.1534</v>
      </c>
      <c r="AG165" s="143">
        <f t="shared" si="116"/>
        <v>93728104.227900013</v>
      </c>
      <c r="AH165" s="143"/>
      <c r="AI165" s="143">
        <f t="shared" ref="AI165:AQ165" si="117">IF(MIN(M165:M167)/AVERAGE(M165:M167)&lt;0.97,(3*AVERAGE(M165:M167)-MIN(M165:M167))/2,AVERAGE(M165:M167))</f>
        <v>38.979196666666667</v>
      </c>
      <c r="AJ165" s="143">
        <f t="shared" si="117"/>
        <v>41.630889999999994</v>
      </c>
      <c r="AK165" s="143">
        <f t="shared" si="117"/>
        <v>35.961390000000002</v>
      </c>
      <c r="AL165" s="143">
        <f t="shared" si="117"/>
        <v>31.478059999999999</v>
      </c>
      <c r="AM165" s="143">
        <f t="shared" si="117"/>
        <v>40.159016666666666</v>
      </c>
      <c r="AN165" s="143">
        <f t="shared" si="117"/>
        <v>40.869549999999997</v>
      </c>
      <c r="AO165" s="143">
        <f t="shared" si="117"/>
        <v>41.262406666666664</v>
      </c>
      <c r="AP165" s="143">
        <f t="shared" si="117"/>
        <v>37.318489999999997</v>
      </c>
      <c r="AQ165" s="143">
        <f t="shared" si="117"/>
        <v>40.775083333333335</v>
      </c>
      <c r="AR165" s="143"/>
      <c r="BE165" s="144"/>
      <c r="BF165" s="144"/>
      <c r="BG165" s="144"/>
      <c r="BH165" s="144"/>
      <c r="BI165" s="144"/>
      <c r="BJ165" s="144"/>
      <c r="BK165" s="144"/>
      <c r="BL165" s="144"/>
      <c r="BM165" s="128"/>
      <c r="BN165" s="128"/>
      <c r="BO165" s="128"/>
      <c r="BP165" s="125"/>
      <c r="BQ165" s="125"/>
      <c r="BR165" s="125"/>
      <c r="BS165" s="125"/>
      <c r="BT165" s="125"/>
      <c r="BU165" s="125"/>
      <c r="BV165" s="125"/>
      <c r="BW165" s="125"/>
      <c r="BX165" s="125"/>
      <c r="BY165" s="125"/>
      <c r="BZ165" s="125"/>
      <c r="CA165" s="125"/>
      <c r="CB165" s="125"/>
      <c r="CC165" s="125"/>
      <c r="CD165" s="125"/>
      <c r="CE165" s="125"/>
      <c r="CF165" s="125"/>
      <c r="CG165" s="125"/>
      <c r="CH165" s="147"/>
      <c r="CI165" s="129"/>
      <c r="CJ165" s="129"/>
      <c r="CK165" s="129"/>
      <c r="CL165" s="129"/>
      <c r="CM165" s="129"/>
      <c r="CN165" s="129"/>
      <c r="CO165" s="129"/>
      <c r="CP165" s="129"/>
      <c r="CQ165" s="129"/>
      <c r="CR165" s="129"/>
      <c r="CS165" s="129"/>
      <c r="CT165" s="129"/>
      <c r="CU165" s="129"/>
      <c r="CV165" s="129"/>
      <c r="CW165" s="129"/>
      <c r="CX165" s="129"/>
      <c r="CY165" s="129"/>
      <c r="CZ165" s="129"/>
      <c r="DA165" s="125"/>
      <c r="DB165" s="125"/>
      <c r="DC165" s="125"/>
      <c r="DD165" s="125"/>
    </row>
    <row r="166" spans="1:108" s="127" customFormat="1" x14ac:dyDescent="0.25">
      <c r="A166" s="127">
        <v>2002</v>
      </c>
      <c r="B166" s="127" t="s">
        <v>632</v>
      </c>
      <c r="C166" s="125">
        <v>131388203.4702</v>
      </c>
      <c r="D166" s="125">
        <v>69838102.8178</v>
      </c>
      <c r="E166" s="125">
        <v>61550100.652400002</v>
      </c>
      <c r="F166" s="125">
        <v>18571444.177499998</v>
      </c>
      <c r="G166" s="125">
        <v>29149867.250999998</v>
      </c>
      <c r="H166" s="125">
        <v>34696840.679700002</v>
      </c>
      <c r="I166" s="125">
        <v>30189132.374299999</v>
      </c>
      <c r="J166" s="125">
        <v>18780918.9877</v>
      </c>
      <c r="K166" s="125">
        <v>94035840.305000007</v>
      </c>
      <c r="M166" s="130">
        <v>38.765180000000001</v>
      </c>
      <c r="N166" s="130">
        <v>41.382689999999997</v>
      </c>
      <c r="O166" s="130">
        <v>35.79522</v>
      </c>
      <c r="P166" s="130">
        <v>31.060790000000001</v>
      </c>
      <c r="Q166" s="130">
        <v>39.978769999999997</v>
      </c>
      <c r="R166" s="130">
        <v>40.638809999999999</v>
      </c>
      <c r="S166" s="130">
        <v>41.112189999999998</v>
      </c>
      <c r="T166" s="130">
        <v>37.265949999999997</v>
      </c>
      <c r="U166" s="130">
        <v>40.586179999999999</v>
      </c>
      <c r="V166" s="142"/>
      <c r="W166" s="128"/>
      <c r="X166" s="123"/>
      <c r="Y166" s="128"/>
      <c r="Z166" s="128"/>
      <c r="AA166" s="128"/>
      <c r="AB166" s="128"/>
      <c r="AC166" s="128"/>
      <c r="AD166" s="128"/>
      <c r="AE166" s="128"/>
      <c r="AF166" s="128"/>
      <c r="AG166" s="128"/>
      <c r="AH166" s="128"/>
      <c r="AI166" s="128"/>
      <c r="AJ166" s="128"/>
      <c r="AK166" s="128"/>
      <c r="AL166" s="128"/>
      <c r="AR166" s="145"/>
      <c r="BE166" s="144"/>
      <c r="BF166" s="144"/>
      <c r="BG166" s="144"/>
      <c r="BH166" s="144"/>
      <c r="BI166" s="144"/>
      <c r="BJ166" s="144"/>
      <c r="BK166" s="144"/>
      <c r="BL166" s="144"/>
      <c r="BM166" s="128"/>
      <c r="BN166" s="128"/>
      <c r="BO166" s="128"/>
      <c r="BP166" s="125"/>
      <c r="BQ166" s="125"/>
      <c r="BR166" s="125"/>
      <c r="BS166" s="125"/>
      <c r="BT166" s="125"/>
      <c r="BU166" s="125"/>
      <c r="BV166" s="125"/>
      <c r="BW166" s="125"/>
      <c r="BX166" s="125"/>
      <c r="BY166" s="125"/>
      <c r="BZ166" s="125"/>
      <c r="CA166" s="125"/>
      <c r="CB166" s="125"/>
      <c r="CC166" s="125"/>
      <c r="CD166" s="125"/>
      <c r="CE166" s="125"/>
      <c r="CF166" s="125"/>
      <c r="CG166" s="125"/>
      <c r="CH166" s="147"/>
      <c r="CI166" s="129"/>
      <c r="CJ166" s="129"/>
      <c r="CK166" s="129"/>
      <c r="CL166" s="129"/>
      <c r="CM166" s="129"/>
      <c r="CN166" s="129"/>
      <c r="CO166" s="129"/>
      <c r="CP166" s="129"/>
      <c r="CQ166" s="129"/>
      <c r="CR166" s="129"/>
      <c r="CS166" s="129"/>
      <c r="CT166" s="129"/>
      <c r="CU166" s="129"/>
      <c r="CV166" s="129"/>
      <c r="CW166" s="129"/>
      <c r="CX166" s="129"/>
      <c r="CY166" s="129"/>
      <c r="CZ166" s="129"/>
      <c r="DA166" s="125"/>
      <c r="DB166" s="125"/>
      <c r="DC166" s="125"/>
      <c r="DD166" s="125"/>
    </row>
    <row r="167" spans="1:108" s="127" customFormat="1" x14ac:dyDescent="0.25">
      <c r="A167" s="127">
        <v>2002</v>
      </c>
      <c r="B167" s="127" t="s">
        <v>622</v>
      </c>
      <c r="C167" s="125">
        <v>130922211.5544</v>
      </c>
      <c r="D167" s="125">
        <v>69892839.023000002</v>
      </c>
      <c r="E167" s="125">
        <v>61029372.531400003</v>
      </c>
      <c r="F167" s="125">
        <v>18397773.9723</v>
      </c>
      <c r="G167" s="125">
        <v>29113967.708000001</v>
      </c>
      <c r="H167" s="125">
        <v>34425561.953100003</v>
      </c>
      <c r="I167" s="125">
        <v>30157332.325599998</v>
      </c>
      <c r="J167" s="125">
        <v>18827575.595400002</v>
      </c>
      <c r="K167" s="125">
        <v>93696861.986699998</v>
      </c>
      <c r="M167" s="130">
        <v>39.10575</v>
      </c>
      <c r="N167" s="130">
        <v>41.758029999999998</v>
      </c>
      <c r="O167" s="130">
        <v>36.068280000000001</v>
      </c>
      <c r="P167" s="130">
        <v>31.541070000000001</v>
      </c>
      <c r="Q167" s="130">
        <v>40.283790000000003</v>
      </c>
      <c r="R167" s="130">
        <v>41.029769999999999</v>
      </c>
      <c r="S167" s="130">
        <v>41.492269999999998</v>
      </c>
      <c r="T167" s="130">
        <v>37.335459999999998</v>
      </c>
      <c r="U167" s="130">
        <v>40.946829999999999</v>
      </c>
      <c r="V167" s="142"/>
      <c r="W167" s="128"/>
      <c r="X167" s="123"/>
      <c r="Y167" s="128"/>
      <c r="Z167" s="128"/>
      <c r="AA167" s="128"/>
      <c r="AB167" s="128"/>
      <c r="AC167" s="128"/>
      <c r="AD167" s="128"/>
      <c r="AE167" s="128"/>
      <c r="AF167" s="128"/>
      <c r="AG167" s="128"/>
      <c r="AH167" s="128"/>
      <c r="AI167" s="128"/>
      <c r="AJ167" s="128"/>
      <c r="AK167" s="128"/>
      <c r="AL167" s="128"/>
      <c r="AR167" s="145"/>
      <c r="BE167" s="144"/>
      <c r="BF167" s="144"/>
      <c r="BG167" s="144"/>
      <c r="BH167" s="144"/>
      <c r="BI167" s="144"/>
      <c r="BJ167" s="144"/>
      <c r="BK167" s="144"/>
      <c r="BL167" s="144"/>
      <c r="BM167" s="128"/>
      <c r="BN167" s="128"/>
      <c r="BO167" s="128"/>
      <c r="BP167" s="125"/>
      <c r="BQ167" s="125"/>
      <c r="BR167" s="125"/>
      <c r="BS167" s="125"/>
      <c r="BT167" s="125"/>
      <c r="BU167" s="125"/>
      <c r="BV167" s="125"/>
      <c r="BW167" s="125"/>
      <c r="BX167" s="125"/>
      <c r="BY167" s="125"/>
      <c r="BZ167" s="125"/>
      <c r="CA167" s="125"/>
      <c r="CB167" s="125"/>
      <c r="CC167" s="125"/>
      <c r="CD167" s="125"/>
      <c r="CE167" s="125"/>
      <c r="CF167" s="125"/>
      <c r="CG167" s="125"/>
      <c r="CH167" s="147"/>
      <c r="CI167" s="129"/>
      <c r="CJ167" s="129"/>
      <c r="CK167" s="129"/>
      <c r="CL167" s="129"/>
      <c r="CM167" s="129"/>
      <c r="CN167" s="129"/>
      <c r="CO167" s="129"/>
      <c r="CP167" s="129"/>
      <c r="CQ167" s="129"/>
      <c r="CR167" s="129"/>
      <c r="CS167" s="129"/>
      <c r="CT167" s="129"/>
      <c r="CU167" s="129"/>
      <c r="CV167" s="129"/>
      <c r="CW167" s="129"/>
      <c r="CX167" s="129"/>
      <c r="CY167" s="129"/>
      <c r="CZ167" s="129"/>
      <c r="DA167" s="125"/>
      <c r="DB167" s="125"/>
      <c r="DC167" s="125"/>
      <c r="DD167" s="125"/>
    </row>
    <row r="168" spans="1:108" s="127" customFormat="1" x14ac:dyDescent="0.25">
      <c r="A168" s="127">
        <v>2002</v>
      </c>
      <c r="B168" s="127" t="s">
        <v>631</v>
      </c>
      <c r="C168" s="125">
        <v>132059875.434</v>
      </c>
      <c r="D168" s="125">
        <v>70751568.099099994</v>
      </c>
      <c r="E168" s="125">
        <v>61308307.334899999</v>
      </c>
      <c r="F168" s="125">
        <v>18750985.942000002</v>
      </c>
      <c r="G168" s="125">
        <v>29367998.208799999</v>
      </c>
      <c r="H168" s="125">
        <v>34559920.603799999</v>
      </c>
      <c r="I168" s="125">
        <v>30242286.849100001</v>
      </c>
      <c r="J168" s="125">
        <v>19138683.8303</v>
      </c>
      <c r="K168" s="125">
        <v>94170205.661699995</v>
      </c>
      <c r="M168" s="130">
        <v>39.279679999999999</v>
      </c>
      <c r="N168" s="130">
        <v>41.935420000000001</v>
      </c>
      <c r="O168" s="130">
        <v>36.214889999999997</v>
      </c>
      <c r="P168" s="130">
        <v>31.474989999999998</v>
      </c>
      <c r="Q168" s="130">
        <v>40.452460000000002</v>
      </c>
      <c r="R168" s="130">
        <v>41.119399999999999</v>
      </c>
      <c r="S168" s="130">
        <v>41.716650000000001</v>
      </c>
      <c r="T168" s="130">
        <v>37.953740000000003</v>
      </c>
      <c r="U168" s="130">
        <v>41.103209999999997</v>
      </c>
      <c r="V168" s="142"/>
      <c r="W168" s="127">
        <v>54</v>
      </c>
      <c r="X168" s="123" t="s">
        <v>175</v>
      </c>
      <c r="Y168" s="143">
        <f t="shared" ref="Y168:AG168" si="118">AVERAGE(C168:C170)</f>
        <v>131660983.37773333</v>
      </c>
      <c r="Z168" s="143">
        <f t="shared" si="118"/>
        <v>71212319.554366663</v>
      </c>
      <c r="AA168" s="143">
        <f t="shared" si="118"/>
        <v>60448663.823366664</v>
      </c>
      <c r="AB168" s="143">
        <f t="shared" si="118"/>
        <v>19345781.495500002</v>
      </c>
      <c r="AC168" s="143">
        <f t="shared" si="118"/>
        <v>29263894.131433334</v>
      </c>
      <c r="AD168" s="143">
        <f t="shared" si="118"/>
        <v>34108388.870733336</v>
      </c>
      <c r="AE168" s="143">
        <f t="shared" si="118"/>
        <v>29929330.413533334</v>
      </c>
      <c r="AF168" s="143">
        <f t="shared" si="118"/>
        <v>19013588.466533333</v>
      </c>
      <c r="AG168" s="143">
        <f t="shared" si="118"/>
        <v>93301613.415700004</v>
      </c>
      <c r="AH168" s="143"/>
      <c r="AI168" s="143">
        <f t="shared" ref="AI168:AQ168" si="119">IF(MIN(M168:M170)/AVERAGE(M168:M170)&lt;0.97,(3*AVERAGE(M168:M170)-MIN(M168:M170))/2,AVERAGE(M168:M170))</f>
        <v>39.332419999999999</v>
      </c>
      <c r="AJ168" s="143">
        <f t="shared" si="119"/>
        <v>42.01410666666667</v>
      </c>
      <c r="AK168" s="143">
        <f t="shared" si="119"/>
        <v>36.171283333333328</v>
      </c>
      <c r="AL168" s="143">
        <f t="shared" si="119"/>
        <v>32.437063333333334</v>
      </c>
      <c r="AM168" s="143">
        <f t="shared" si="119"/>
        <v>40.480233333333331</v>
      </c>
      <c r="AN168" s="143">
        <f t="shared" si="119"/>
        <v>41.210163333333334</v>
      </c>
      <c r="AO168" s="143">
        <f t="shared" si="119"/>
        <v>41.436426666666669</v>
      </c>
      <c r="AP168" s="143">
        <f t="shared" si="119"/>
        <v>37.866946666666671</v>
      </c>
      <c r="AQ168" s="143">
        <f t="shared" si="119"/>
        <v>41.053903333333331</v>
      </c>
      <c r="AR168" s="143"/>
      <c r="BE168" s="144"/>
      <c r="BF168" s="144"/>
      <c r="BG168" s="144"/>
      <c r="BH168" s="144"/>
      <c r="BI168" s="144"/>
      <c r="BJ168" s="144"/>
      <c r="BK168" s="144"/>
      <c r="BL168" s="144"/>
      <c r="BM168" s="128"/>
      <c r="BN168" s="128"/>
      <c r="BO168" s="128"/>
      <c r="BP168" s="125"/>
      <c r="BQ168" s="125"/>
      <c r="BR168" s="125"/>
      <c r="BS168" s="125"/>
      <c r="BT168" s="125"/>
      <c r="BU168" s="125"/>
      <c r="BV168" s="125"/>
      <c r="BW168" s="125"/>
      <c r="BX168" s="125"/>
      <c r="BY168" s="125"/>
      <c r="BZ168" s="125"/>
      <c r="CA168" s="125"/>
      <c r="CB168" s="125"/>
      <c r="CC168" s="125"/>
      <c r="CD168" s="125"/>
      <c r="CE168" s="125"/>
      <c r="CF168" s="125"/>
      <c r="CG168" s="125"/>
      <c r="CH168" s="147"/>
      <c r="CI168" s="129"/>
      <c r="CJ168" s="129"/>
      <c r="CK168" s="129"/>
      <c r="CL168" s="129"/>
      <c r="CM168" s="129"/>
      <c r="CN168" s="129"/>
      <c r="CO168" s="129"/>
      <c r="CP168" s="129"/>
      <c r="CQ168" s="129"/>
      <c r="CR168" s="129"/>
      <c r="CS168" s="129"/>
      <c r="CT168" s="129"/>
      <c r="CU168" s="129"/>
      <c r="CV168" s="129"/>
      <c r="CW168" s="129"/>
      <c r="CX168" s="129"/>
      <c r="CY168" s="129"/>
      <c r="CZ168" s="129"/>
      <c r="DA168" s="125"/>
      <c r="DB168" s="125"/>
      <c r="DC168" s="125"/>
      <c r="DD168" s="125"/>
    </row>
    <row r="169" spans="1:108" s="127" customFormat="1" x14ac:dyDescent="0.25">
      <c r="A169" s="127">
        <v>2002</v>
      </c>
      <c r="B169" s="127" t="s">
        <v>630</v>
      </c>
      <c r="C169" s="125">
        <v>132865367.4473</v>
      </c>
      <c r="D169" s="125">
        <v>71629732.593099996</v>
      </c>
      <c r="E169" s="125">
        <v>61235634.854199998</v>
      </c>
      <c r="F169" s="125">
        <v>19086365.274700001</v>
      </c>
      <c r="G169" s="125">
        <v>29481862.5548</v>
      </c>
      <c r="H169" s="125">
        <v>34582440.846100003</v>
      </c>
      <c r="I169" s="125">
        <v>30409735.1362</v>
      </c>
      <c r="J169" s="125">
        <v>19304963.635499999</v>
      </c>
      <c r="K169" s="125">
        <v>94474038.537100002</v>
      </c>
      <c r="M169" s="130">
        <v>39.33587</v>
      </c>
      <c r="N169" s="130">
        <v>42.001750000000001</v>
      </c>
      <c r="O169" s="130">
        <v>36.217480000000002</v>
      </c>
      <c r="P169" s="130">
        <v>32.250309999999999</v>
      </c>
      <c r="Q169" s="130">
        <v>40.50121</v>
      </c>
      <c r="R169" s="130">
        <v>41.303260000000002</v>
      </c>
      <c r="S169" s="130">
        <v>41.400210000000001</v>
      </c>
      <c r="T169" s="130">
        <v>37.78537</v>
      </c>
      <c r="U169" s="130">
        <v>41.084180000000003</v>
      </c>
      <c r="V169" s="142"/>
      <c r="W169" s="128"/>
      <c r="X169" s="123"/>
      <c r="Y169" s="128"/>
      <c r="Z169" s="128"/>
      <c r="AA169" s="128"/>
      <c r="AB169" s="128"/>
      <c r="AC169" s="128"/>
      <c r="AD169" s="128"/>
      <c r="AE169" s="128"/>
      <c r="AF169" s="128"/>
      <c r="AG169" s="128"/>
      <c r="AH169" s="128"/>
      <c r="AI169" s="128"/>
      <c r="AJ169" s="128"/>
      <c r="AK169" s="128"/>
      <c r="AL169" s="128"/>
      <c r="AR169" s="145"/>
      <c r="BE169" s="144"/>
      <c r="BF169" s="144"/>
      <c r="BG169" s="144"/>
      <c r="BH169" s="144"/>
      <c r="BI169" s="144"/>
      <c r="BJ169" s="144"/>
      <c r="BK169" s="144"/>
      <c r="BL169" s="144"/>
      <c r="BM169" s="128"/>
      <c r="BN169" s="128"/>
      <c r="BO169" s="128"/>
      <c r="BP169" s="125"/>
      <c r="BQ169" s="125"/>
      <c r="BR169" s="125"/>
      <c r="BS169" s="125"/>
      <c r="BT169" s="125"/>
      <c r="BU169" s="125"/>
      <c r="BV169" s="125"/>
      <c r="BW169" s="125"/>
      <c r="BX169" s="125"/>
      <c r="BY169" s="125"/>
      <c r="BZ169" s="125"/>
      <c r="CA169" s="125"/>
      <c r="CB169" s="125"/>
      <c r="CC169" s="125"/>
      <c r="CD169" s="125"/>
      <c r="CE169" s="125"/>
      <c r="CF169" s="125"/>
      <c r="CG169" s="125"/>
      <c r="CH169" s="147"/>
      <c r="CI169" s="129"/>
      <c r="CJ169" s="129"/>
      <c r="CK169" s="129"/>
      <c r="CL169" s="129"/>
      <c r="CM169" s="129"/>
      <c r="CN169" s="129"/>
      <c r="CO169" s="129"/>
      <c r="CP169" s="129"/>
      <c r="CQ169" s="129"/>
      <c r="CR169" s="129"/>
      <c r="CS169" s="129"/>
      <c r="CT169" s="129"/>
      <c r="CU169" s="129"/>
      <c r="CV169" s="129"/>
      <c r="CW169" s="129"/>
      <c r="CX169" s="129"/>
      <c r="CY169" s="129"/>
      <c r="CZ169" s="129"/>
      <c r="DA169" s="125"/>
      <c r="DB169" s="125"/>
      <c r="DC169" s="125"/>
      <c r="DD169" s="125"/>
    </row>
    <row r="170" spans="1:108" s="127" customFormat="1" x14ac:dyDescent="0.25">
      <c r="A170" s="127">
        <v>2002</v>
      </c>
      <c r="B170" s="127" t="s">
        <v>629</v>
      </c>
      <c r="C170" s="125">
        <v>130057707.2519</v>
      </c>
      <c r="D170" s="125">
        <v>71255657.970899999</v>
      </c>
      <c r="E170" s="125">
        <v>58802049.281000003</v>
      </c>
      <c r="F170" s="125">
        <v>20199993.2698</v>
      </c>
      <c r="G170" s="125">
        <v>28941821.6307</v>
      </c>
      <c r="H170" s="125">
        <v>33182805.162300002</v>
      </c>
      <c r="I170" s="125">
        <v>29135969.2553</v>
      </c>
      <c r="J170" s="125">
        <v>18597117.933800001</v>
      </c>
      <c r="K170" s="125">
        <v>91260596.048299998</v>
      </c>
      <c r="M170" s="130">
        <v>39.381709999999998</v>
      </c>
      <c r="N170" s="130">
        <v>42.105150000000002</v>
      </c>
      <c r="O170" s="130">
        <v>36.081479999999999</v>
      </c>
      <c r="P170" s="130">
        <v>33.585889999999999</v>
      </c>
      <c r="Q170" s="130">
        <v>40.487029999999997</v>
      </c>
      <c r="R170" s="130">
        <v>41.207830000000001</v>
      </c>
      <c r="S170" s="130">
        <v>41.192419999999998</v>
      </c>
      <c r="T170" s="130">
        <v>37.861730000000001</v>
      </c>
      <c r="U170" s="130">
        <v>40.974319999999999</v>
      </c>
      <c r="V170" s="142"/>
      <c r="W170" s="128"/>
      <c r="X170" s="123"/>
      <c r="Y170" s="128"/>
      <c r="Z170" s="128"/>
      <c r="AA170" s="128"/>
      <c r="AB170" s="128"/>
      <c r="AC170" s="128"/>
      <c r="AD170" s="128"/>
      <c r="AE170" s="128"/>
      <c r="AF170" s="128"/>
      <c r="AG170" s="128"/>
      <c r="AH170" s="128"/>
      <c r="AI170" s="128"/>
      <c r="AJ170" s="128"/>
      <c r="AK170" s="128"/>
      <c r="AL170" s="128"/>
      <c r="AR170" s="145"/>
      <c r="BE170" s="144"/>
      <c r="BF170" s="144"/>
      <c r="BG170" s="144"/>
      <c r="BH170" s="144"/>
      <c r="BI170" s="144"/>
      <c r="BJ170" s="144"/>
      <c r="BK170" s="144"/>
      <c r="BL170" s="144"/>
      <c r="BM170" s="128"/>
      <c r="BN170" s="128"/>
      <c r="BO170" s="128"/>
      <c r="BP170" s="125"/>
      <c r="BQ170" s="125"/>
      <c r="BR170" s="125"/>
      <c r="BS170" s="125"/>
      <c r="BT170" s="125"/>
      <c r="BU170" s="125"/>
      <c r="BV170" s="125"/>
      <c r="BW170" s="125"/>
      <c r="BX170" s="125"/>
      <c r="BY170" s="125"/>
      <c r="BZ170" s="125"/>
      <c r="CA170" s="125"/>
      <c r="CB170" s="125"/>
      <c r="CC170" s="125"/>
      <c r="CD170" s="125"/>
      <c r="CE170" s="125"/>
      <c r="CF170" s="125"/>
      <c r="CG170" s="125"/>
      <c r="CH170" s="147"/>
      <c r="CI170" s="129"/>
      <c r="CJ170" s="129"/>
      <c r="CK170" s="129"/>
      <c r="CL170" s="129"/>
      <c r="CM170" s="129"/>
      <c r="CN170" s="129"/>
      <c r="CO170" s="129"/>
      <c r="CP170" s="129"/>
      <c r="CQ170" s="129"/>
      <c r="CR170" s="129"/>
      <c r="CS170" s="129"/>
      <c r="CT170" s="129"/>
      <c r="CU170" s="129"/>
      <c r="CV170" s="129"/>
      <c r="CW170" s="129"/>
      <c r="CX170" s="129"/>
      <c r="CY170" s="129"/>
      <c r="CZ170" s="129"/>
      <c r="DA170" s="125"/>
      <c r="DB170" s="125"/>
      <c r="DC170" s="125"/>
      <c r="DD170" s="125"/>
    </row>
    <row r="171" spans="1:108" s="127" customFormat="1" x14ac:dyDescent="0.25">
      <c r="A171" s="127">
        <v>2002</v>
      </c>
      <c r="B171" s="127" t="s">
        <v>628</v>
      </c>
      <c r="C171" s="125">
        <v>127141457.55760001</v>
      </c>
      <c r="D171" s="125">
        <v>70440242.2755</v>
      </c>
      <c r="E171" s="125">
        <v>56701215.282099999</v>
      </c>
      <c r="F171" s="125">
        <v>20669085.991900001</v>
      </c>
      <c r="G171" s="125">
        <v>28485381.7194</v>
      </c>
      <c r="H171" s="125">
        <v>31951742.322799999</v>
      </c>
      <c r="I171" s="125">
        <v>27990708.185199998</v>
      </c>
      <c r="J171" s="125">
        <v>18044539.338300001</v>
      </c>
      <c r="K171" s="125">
        <v>88427832.227400005</v>
      </c>
      <c r="M171" s="130">
        <v>39.233020000000003</v>
      </c>
      <c r="N171" s="130">
        <v>41.874200000000002</v>
      </c>
      <c r="O171" s="130">
        <v>35.95187</v>
      </c>
      <c r="P171" s="130">
        <v>33.95975</v>
      </c>
      <c r="Q171" s="130">
        <v>40.598640000000003</v>
      </c>
      <c r="R171" s="130">
        <v>40.767270000000003</v>
      </c>
      <c r="S171" s="130">
        <v>40.995600000000003</v>
      </c>
      <c r="T171" s="130">
        <v>37.66666</v>
      </c>
      <c r="U171" s="130">
        <v>40.785220000000002</v>
      </c>
      <c r="V171" s="142"/>
      <c r="W171" s="127">
        <v>55</v>
      </c>
      <c r="X171" s="123" t="s">
        <v>176</v>
      </c>
      <c r="Y171" s="143">
        <f t="shared" ref="Y171:AG171" si="120">AVERAGE(C171:C173)</f>
        <v>129591597.81553334</v>
      </c>
      <c r="Z171" s="143">
        <f t="shared" si="120"/>
        <v>70862093.396766663</v>
      </c>
      <c r="AA171" s="143">
        <f t="shared" si="120"/>
        <v>58729504.41876667</v>
      </c>
      <c r="AB171" s="143">
        <f t="shared" si="120"/>
        <v>19900201.338399999</v>
      </c>
      <c r="AC171" s="143">
        <f t="shared" si="120"/>
        <v>28924679.826199997</v>
      </c>
      <c r="AD171" s="143">
        <f t="shared" si="120"/>
        <v>32911348.589333337</v>
      </c>
      <c r="AE171" s="143">
        <f t="shared" si="120"/>
        <v>29116747.334900003</v>
      </c>
      <c r="AF171" s="143">
        <f t="shared" si="120"/>
        <v>18738620.726699997</v>
      </c>
      <c r="AG171" s="143">
        <f t="shared" si="120"/>
        <v>90952775.750433326</v>
      </c>
      <c r="AH171" s="143"/>
      <c r="AI171" s="143">
        <f t="shared" ref="AI171:AQ171" si="121">IF(MIN(M171:M173)/AVERAGE(M171:M173)&lt;0.97,(3*AVERAGE(M171:M173)-MIN(M171:M173))/2,AVERAGE(M171:M173))</f>
        <v>39.343670000000003</v>
      </c>
      <c r="AJ171" s="143">
        <f t="shared" si="121"/>
        <v>42.009783333333338</v>
      </c>
      <c r="AK171" s="143">
        <f t="shared" si="121"/>
        <v>36.124839999999999</v>
      </c>
      <c r="AL171" s="143">
        <f t="shared" si="121"/>
        <v>33.962369999999993</v>
      </c>
      <c r="AM171" s="143">
        <f t="shared" si="121"/>
        <v>40.661160000000002</v>
      </c>
      <c r="AN171" s="143">
        <f t="shared" si="121"/>
        <v>41.012536666666669</v>
      </c>
      <c r="AO171" s="143">
        <f t="shared" si="121"/>
        <v>41.240076666666674</v>
      </c>
      <c r="AP171" s="143">
        <f t="shared" si="121"/>
        <v>37.716093333333333</v>
      </c>
      <c r="AQ171" s="143">
        <f t="shared" si="121"/>
        <v>40.974273333333336</v>
      </c>
      <c r="AR171" s="143"/>
      <c r="BE171" s="144"/>
      <c r="BF171" s="144"/>
      <c r="BG171" s="144"/>
      <c r="BH171" s="144"/>
      <c r="BI171" s="144"/>
      <c r="BJ171" s="144"/>
      <c r="BK171" s="144"/>
      <c r="BL171" s="144"/>
      <c r="BM171" s="128"/>
      <c r="BN171" s="128"/>
      <c r="BO171" s="128"/>
      <c r="BP171" s="125"/>
      <c r="BQ171" s="125"/>
      <c r="BR171" s="125"/>
      <c r="BS171" s="125"/>
      <c r="BT171" s="125"/>
      <c r="BU171" s="125"/>
      <c r="BV171" s="125"/>
      <c r="BW171" s="125"/>
      <c r="BX171" s="125"/>
      <c r="BY171" s="125"/>
      <c r="BZ171" s="125"/>
      <c r="CA171" s="125"/>
      <c r="CB171" s="125"/>
      <c r="CC171" s="125"/>
      <c r="CD171" s="125"/>
      <c r="CE171" s="125"/>
      <c r="CF171" s="125"/>
      <c r="CG171" s="125"/>
      <c r="CH171" s="147"/>
      <c r="CI171" s="129"/>
      <c r="CJ171" s="129"/>
      <c r="CK171" s="129"/>
      <c r="CL171" s="129"/>
      <c r="CM171" s="129"/>
      <c r="CN171" s="129"/>
      <c r="CO171" s="129"/>
      <c r="CP171" s="129"/>
      <c r="CQ171" s="129"/>
      <c r="CR171" s="129"/>
      <c r="CS171" s="129"/>
      <c r="CT171" s="129"/>
      <c r="CU171" s="129"/>
      <c r="CV171" s="129"/>
      <c r="CW171" s="129"/>
      <c r="CX171" s="129"/>
      <c r="CY171" s="129"/>
      <c r="CZ171" s="129"/>
      <c r="DA171" s="125"/>
      <c r="DB171" s="125"/>
      <c r="DC171" s="125"/>
      <c r="DD171" s="125"/>
    </row>
    <row r="172" spans="1:108" s="127" customFormat="1" x14ac:dyDescent="0.25">
      <c r="A172" s="127">
        <v>2002</v>
      </c>
      <c r="B172" s="127" t="s">
        <v>627</v>
      </c>
      <c r="C172" s="125">
        <v>128506932.4351</v>
      </c>
      <c r="D172" s="125">
        <v>70480575.748600006</v>
      </c>
      <c r="E172" s="125">
        <v>58026356.686499998</v>
      </c>
      <c r="F172" s="125">
        <v>19896198.931400001</v>
      </c>
      <c r="G172" s="125">
        <v>28639281.661499999</v>
      </c>
      <c r="H172" s="125">
        <v>32681690.463500001</v>
      </c>
      <c r="I172" s="125">
        <v>28801159.243500002</v>
      </c>
      <c r="J172" s="125">
        <v>18488602.135200001</v>
      </c>
      <c r="K172" s="125">
        <v>90122131.368499994</v>
      </c>
      <c r="M172" s="130">
        <v>39.376710000000003</v>
      </c>
      <c r="N172" s="130">
        <v>42.025089999999999</v>
      </c>
      <c r="O172" s="130">
        <v>36.1599</v>
      </c>
      <c r="P172" s="130">
        <v>33.96499</v>
      </c>
      <c r="Q172" s="130">
        <v>40.692309999999999</v>
      </c>
      <c r="R172" s="130">
        <v>40.98169</v>
      </c>
      <c r="S172" s="130">
        <v>41.110750000000003</v>
      </c>
      <c r="T172" s="130">
        <v>37.624209999999998</v>
      </c>
      <c r="U172" s="130">
        <v>40.930979999999998</v>
      </c>
      <c r="V172" s="142"/>
      <c r="W172" s="128"/>
      <c r="X172" s="123"/>
      <c r="Y172" s="128"/>
      <c r="Z172" s="128"/>
      <c r="AA172" s="128"/>
      <c r="AB172" s="128"/>
      <c r="AC172" s="128"/>
      <c r="AD172" s="128"/>
      <c r="AE172" s="128"/>
      <c r="AF172" s="128"/>
      <c r="AG172" s="128"/>
      <c r="AH172" s="128"/>
      <c r="AI172" s="128"/>
      <c r="AJ172" s="128"/>
      <c r="AK172" s="128"/>
      <c r="AL172" s="128"/>
      <c r="AR172" s="145"/>
      <c r="BE172" s="144"/>
      <c r="BF172" s="144"/>
      <c r="BG172" s="144"/>
      <c r="BH172" s="144"/>
      <c r="BI172" s="144"/>
      <c r="BJ172" s="144"/>
      <c r="BK172" s="144"/>
      <c r="BL172" s="144"/>
      <c r="BM172" s="128"/>
      <c r="BN172" s="128"/>
      <c r="BO172" s="128"/>
      <c r="BP172" s="125"/>
      <c r="BQ172" s="125"/>
      <c r="BR172" s="125"/>
      <c r="BS172" s="125"/>
      <c r="BT172" s="125"/>
      <c r="BU172" s="125"/>
      <c r="BV172" s="125"/>
      <c r="BW172" s="125"/>
      <c r="BX172" s="125"/>
      <c r="BY172" s="125"/>
      <c r="BZ172" s="125"/>
      <c r="CA172" s="125"/>
      <c r="CB172" s="125"/>
      <c r="CC172" s="125"/>
      <c r="CD172" s="125"/>
      <c r="CE172" s="125"/>
      <c r="CF172" s="125"/>
      <c r="CG172" s="125"/>
      <c r="CH172" s="147"/>
      <c r="CI172" s="129"/>
      <c r="CJ172" s="129"/>
      <c r="CK172" s="129"/>
      <c r="CL172" s="129"/>
      <c r="CM172" s="129"/>
      <c r="CN172" s="129"/>
      <c r="CO172" s="129"/>
      <c r="CP172" s="129"/>
      <c r="CQ172" s="129"/>
      <c r="CR172" s="129"/>
      <c r="CS172" s="129"/>
      <c r="CT172" s="129"/>
      <c r="CU172" s="129"/>
      <c r="CV172" s="129"/>
      <c r="CW172" s="129"/>
      <c r="CX172" s="129"/>
      <c r="CY172" s="129"/>
      <c r="CZ172" s="129"/>
      <c r="DA172" s="125"/>
      <c r="DB172" s="125"/>
      <c r="DC172" s="125"/>
      <c r="DD172" s="125"/>
    </row>
    <row r="173" spans="1:108" s="127" customFormat="1" x14ac:dyDescent="0.25">
      <c r="A173" s="127">
        <v>2002</v>
      </c>
      <c r="B173" s="127" t="s">
        <v>626</v>
      </c>
      <c r="C173" s="125">
        <v>133126403.45389999</v>
      </c>
      <c r="D173" s="125">
        <v>71665462.166199997</v>
      </c>
      <c r="E173" s="125">
        <v>61460941.287699997</v>
      </c>
      <c r="F173" s="125">
        <v>19135319.091899998</v>
      </c>
      <c r="G173" s="125">
        <v>29649376.0977</v>
      </c>
      <c r="H173" s="125">
        <v>34100612.981700003</v>
      </c>
      <c r="I173" s="125">
        <v>30558374.576000001</v>
      </c>
      <c r="J173" s="125">
        <v>19682720.706599999</v>
      </c>
      <c r="K173" s="125">
        <v>94308363.655399993</v>
      </c>
      <c r="M173" s="130">
        <v>39.421280000000003</v>
      </c>
      <c r="N173" s="130">
        <v>42.13006</v>
      </c>
      <c r="O173" s="130">
        <v>36.262749999999997</v>
      </c>
      <c r="P173" s="130">
        <v>32.230849999999997</v>
      </c>
      <c r="Q173" s="130">
        <v>40.692529999999998</v>
      </c>
      <c r="R173" s="130">
        <v>41.288649999999997</v>
      </c>
      <c r="S173" s="130">
        <v>41.613880000000002</v>
      </c>
      <c r="T173" s="130">
        <v>37.857410000000002</v>
      </c>
      <c r="U173" s="130">
        <v>41.206620000000001</v>
      </c>
      <c r="V173" s="142"/>
      <c r="W173" s="128"/>
      <c r="X173" s="123"/>
      <c r="Y173" s="128"/>
      <c r="Z173" s="128"/>
      <c r="AA173" s="128"/>
      <c r="AB173" s="128"/>
      <c r="AC173" s="128"/>
      <c r="AD173" s="128"/>
      <c r="AE173" s="128"/>
      <c r="AF173" s="128"/>
      <c r="AG173" s="128"/>
      <c r="AH173" s="128"/>
      <c r="AI173" s="128"/>
      <c r="AJ173" s="128"/>
      <c r="AK173" s="128"/>
      <c r="AL173" s="128"/>
      <c r="AR173" s="145"/>
      <c r="BE173" s="144"/>
      <c r="BF173" s="144"/>
      <c r="BG173" s="144"/>
      <c r="BH173" s="144"/>
      <c r="BI173" s="144"/>
      <c r="BJ173" s="144"/>
      <c r="BK173" s="144"/>
      <c r="BL173" s="144"/>
      <c r="BM173" s="128"/>
      <c r="BN173" s="128"/>
      <c r="BO173" s="128"/>
      <c r="BP173" s="125"/>
      <c r="BQ173" s="125"/>
      <c r="BR173" s="125"/>
      <c r="BS173" s="125"/>
      <c r="BT173" s="125"/>
      <c r="BU173" s="125"/>
      <c r="BV173" s="125"/>
      <c r="BW173" s="125"/>
      <c r="BX173" s="125"/>
      <c r="BY173" s="125"/>
      <c r="BZ173" s="125"/>
      <c r="CA173" s="125"/>
      <c r="CB173" s="125"/>
      <c r="CC173" s="125"/>
      <c r="CD173" s="125"/>
      <c r="CE173" s="125"/>
      <c r="CF173" s="125"/>
      <c r="CG173" s="125"/>
      <c r="CH173" s="147"/>
      <c r="CI173" s="129"/>
      <c r="CJ173" s="129"/>
      <c r="CK173" s="129"/>
      <c r="CL173" s="129"/>
      <c r="CM173" s="129"/>
      <c r="CN173" s="129"/>
      <c r="CO173" s="129"/>
      <c r="CP173" s="129"/>
      <c r="CQ173" s="129"/>
      <c r="CR173" s="129"/>
      <c r="CS173" s="129"/>
      <c r="CT173" s="129"/>
      <c r="CU173" s="129"/>
      <c r="CV173" s="129"/>
      <c r="CW173" s="129"/>
      <c r="CX173" s="129"/>
      <c r="CY173" s="129"/>
      <c r="CZ173" s="129"/>
      <c r="DA173" s="125"/>
      <c r="DB173" s="125"/>
      <c r="DC173" s="125"/>
      <c r="DD173" s="125"/>
    </row>
    <row r="174" spans="1:108" s="127" customFormat="1" x14ac:dyDescent="0.25">
      <c r="A174" s="127">
        <v>2002</v>
      </c>
      <c r="B174" s="127" t="s">
        <v>625</v>
      </c>
      <c r="C174" s="125">
        <v>133625585.79629999</v>
      </c>
      <c r="D174" s="125">
        <v>71687330.141900003</v>
      </c>
      <c r="E174" s="125">
        <v>61938255.654399998</v>
      </c>
      <c r="F174" s="125">
        <v>19137953.407099999</v>
      </c>
      <c r="G174" s="125">
        <v>29639187.5568</v>
      </c>
      <c r="H174" s="125">
        <v>34262166.817500003</v>
      </c>
      <c r="I174" s="125">
        <v>30609344.644699998</v>
      </c>
      <c r="J174" s="125">
        <v>19976933.370200001</v>
      </c>
      <c r="K174" s="125">
        <v>94510699.018999994</v>
      </c>
      <c r="M174" s="130">
        <v>39.26455</v>
      </c>
      <c r="N174" s="130">
        <v>41.98977</v>
      </c>
      <c r="O174" s="130">
        <v>36.110370000000003</v>
      </c>
      <c r="P174" s="130">
        <v>31.700050000000001</v>
      </c>
      <c r="Q174" s="130">
        <v>40.648629999999997</v>
      </c>
      <c r="R174" s="130">
        <v>41.125819999999997</v>
      </c>
      <c r="S174" s="130">
        <v>41.612699999999997</v>
      </c>
      <c r="T174" s="130">
        <v>37.667650000000002</v>
      </c>
      <c r="U174" s="130">
        <v>41.133859999999999</v>
      </c>
      <c r="V174" s="142"/>
      <c r="W174" s="127">
        <v>56</v>
      </c>
      <c r="X174" s="123" t="s">
        <v>177</v>
      </c>
      <c r="Y174" s="143">
        <f t="shared" ref="Y174:AG174" si="122">AVERAGE(C174:C176)</f>
        <v>133458270.90703332</v>
      </c>
      <c r="Z174" s="143">
        <f t="shared" si="122"/>
        <v>71105205.235933334</v>
      </c>
      <c r="AA174" s="143">
        <f t="shared" si="122"/>
        <v>62353065.671099998</v>
      </c>
      <c r="AB174" s="143">
        <f t="shared" si="122"/>
        <v>19099998.276299998</v>
      </c>
      <c r="AC174" s="143">
        <f t="shared" si="122"/>
        <v>29538835.232433334</v>
      </c>
      <c r="AD174" s="143">
        <f t="shared" si="122"/>
        <v>34232182.918800004</v>
      </c>
      <c r="AE174" s="143">
        <f t="shared" si="122"/>
        <v>30689679.204133332</v>
      </c>
      <c r="AF174" s="143">
        <f t="shared" si="122"/>
        <v>19897575.275366668</v>
      </c>
      <c r="AG174" s="143">
        <f t="shared" si="122"/>
        <v>94460697.355366662</v>
      </c>
      <c r="AH174" s="143"/>
      <c r="AI174" s="143">
        <f t="shared" ref="AI174:AQ174" si="123">IF(MIN(M174:M176)/AVERAGE(M174:M176)&lt;0.97,(3*AVERAGE(M174:M176)-MIN(M174:M176))/2,AVERAGE(M174:M176))</f>
        <v>38.886026666666666</v>
      </c>
      <c r="AJ174" s="143">
        <f t="shared" si="123"/>
        <v>41.585659999999997</v>
      </c>
      <c r="AK174" s="143">
        <f t="shared" si="123"/>
        <v>35.807033333333329</v>
      </c>
      <c r="AL174" s="143">
        <f t="shared" si="123"/>
        <v>31.382086666666666</v>
      </c>
      <c r="AM174" s="143">
        <f t="shared" si="123"/>
        <v>40.190386666666669</v>
      </c>
      <c r="AN174" s="143">
        <f t="shared" si="123"/>
        <v>40.769280000000002</v>
      </c>
      <c r="AO174" s="143">
        <f t="shared" si="123"/>
        <v>41.135873333333336</v>
      </c>
      <c r="AP174" s="143">
        <f t="shared" si="123"/>
        <v>37.443150000000003</v>
      </c>
      <c r="AQ174" s="143">
        <f t="shared" si="123"/>
        <v>40.707313333333332</v>
      </c>
      <c r="AR174" s="143"/>
      <c r="BE174" s="144"/>
      <c r="BF174" s="144"/>
      <c r="BG174" s="144"/>
      <c r="BH174" s="144"/>
      <c r="BI174" s="144"/>
      <c r="BJ174" s="144"/>
      <c r="BK174" s="144"/>
      <c r="BL174" s="144"/>
      <c r="BM174" s="128"/>
      <c r="BN174" s="128"/>
      <c r="BO174" s="128"/>
      <c r="BP174" s="125"/>
      <c r="BQ174" s="125"/>
      <c r="BR174" s="125"/>
      <c r="BS174" s="125"/>
      <c r="BT174" s="125"/>
      <c r="BU174" s="125"/>
      <c r="BV174" s="125"/>
      <c r="BW174" s="125"/>
      <c r="BX174" s="125"/>
      <c r="BY174" s="125"/>
      <c r="BZ174" s="125"/>
      <c r="CA174" s="125"/>
      <c r="CB174" s="125"/>
      <c r="CC174" s="125"/>
      <c r="CD174" s="125"/>
      <c r="CE174" s="125"/>
      <c r="CF174" s="125"/>
      <c r="CG174" s="125"/>
      <c r="CH174" s="147"/>
      <c r="CI174" s="129"/>
      <c r="CJ174" s="129"/>
      <c r="CK174" s="129"/>
      <c r="CL174" s="129"/>
      <c r="CM174" s="129"/>
      <c r="CN174" s="129"/>
      <c r="CO174" s="129"/>
      <c r="CP174" s="129"/>
      <c r="CQ174" s="129"/>
      <c r="CR174" s="129"/>
      <c r="CS174" s="129"/>
      <c r="CT174" s="129"/>
      <c r="CU174" s="129"/>
      <c r="CV174" s="129"/>
      <c r="CW174" s="129"/>
      <c r="CX174" s="129"/>
      <c r="CY174" s="129"/>
      <c r="CZ174" s="129"/>
      <c r="DA174" s="125"/>
      <c r="DB174" s="125"/>
      <c r="DC174" s="125"/>
      <c r="DD174" s="125"/>
    </row>
    <row r="175" spans="1:108" s="127" customFormat="1" x14ac:dyDescent="0.25">
      <c r="A175" s="127">
        <v>2002</v>
      </c>
      <c r="B175" s="127" t="s">
        <v>624</v>
      </c>
      <c r="C175" s="125">
        <v>133590861.662</v>
      </c>
      <c r="D175" s="125">
        <v>71055316.300799996</v>
      </c>
      <c r="E175" s="125">
        <v>62535545.361199997</v>
      </c>
      <c r="F175" s="125">
        <v>19145654.835499998</v>
      </c>
      <c r="G175" s="125">
        <v>29478934.461199999</v>
      </c>
      <c r="H175" s="125">
        <v>34263085.134599999</v>
      </c>
      <c r="I175" s="125">
        <v>30795453.857900001</v>
      </c>
      <c r="J175" s="125">
        <v>19907733.3728</v>
      </c>
      <c r="K175" s="125">
        <v>94537473.453700006</v>
      </c>
      <c r="M175" s="130">
        <v>38.72654</v>
      </c>
      <c r="N175" s="130">
        <v>41.43233</v>
      </c>
      <c r="O175" s="130">
        <v>35.65213</v>
      </c>
      <c r="P175" s="130">
        <v>31.28444</v>
      </c>
      <c r="Q175" s="130">
        <v>40.052399999999999</v>
      </c>
      <c r="R175" s="130">
        <v>40.601190000000003</v>
      </c>
      <c r="S175" s="130">
        <v>40.880600000000001</v>
      </c>
      <c r="T175" s="130">
        <v>37.361899999999999</v>
      </c>
      <c r="U175" s="130">
        <v>40.521079999999998</v>
      </c>
      <c r="V175" s="142"/>
      <c r="W175" s="128"/>
      <c r="X175" s="123"/>
      <c r="Y175" s="128"/>
      <c r="Z175" s="128"/>
      <c r="AA175" s="128"/>
      <c r="AB175" s="128"/>
      <c r="AC175" s="128"/>
      <c r="AD175" s="128"/>
      <c r="AE175" s="128"/>
      <c r="AF175" s="128"/>
      <c r="AG175" s="128"/>
      <c r="AH175" s="128"/>
      <c r="AI175" s="128"/>
      <c r="AJ175" s="128"/>
      <c r="AK175" s="128"/>
      <c r="AL175" s="128"/>
      <c r="AR175" s="145"/>
      <c r="BE175" s="144"/>
      <c r="BF175" s="144"/>
      <c r="BG175" s="144"/>
      <c r="BH175" s="144"/>
      <c r="BI175" s="144"/>
      <c r="BJ175" s="144"/>
      <c r="BK175" s="144"/>
      <c r="BL175" s="144"/>
      <c r="BM175" s="128"/>
      <c r="BN175" s="128"/>
      <c r="BO175" s="128"/>
      <c r="BP175" s="125"/>
      <c r="BQ175" s="125"/>
      <c r="BR175" s="125"/>
      <c r="BS175" s="125"/>
      <c r="BT175" s="125"/>
      <c r="BU175" s="125"/>
      <c r="BV175" s="125"/>
      <c r="BW175" s="125"/>
      <c r="BX175" s="125"/>
      <c r="BY175" s="125"/>
      <c r="BZ175" s="125"/>
      <c r="CA175" s="125"/>
      <c r="CB175" s="125"/>
      <c r="CC175" s="125"/>
      <c r="CD175" s="125"/>
      <c r="CE175" s="125"/>
      <c r="CF175" s="125"/>
      <c r="CG175" s="125"/>
      <c r="CH175" s="147"/>
      <c r="CI175" s="129"/>
      <c r="CJ175" s="129"/>
      <c r="CK175" s="129"/>
      <c r="CL175" s="129"/>
      <c r="CM175" s="129"/>
      <c r="CN175" s="129"/>
      <c r="CO175" s="129"/>
      <c r="CP175" s="129"/>
      <c r="CQ175" s="129"/>
      <c r="CR175" s="129"/>
      <c r="CS175" s="129"/>
      <c r="CT175" s="129"/>
      <c r="CU175" s="129"/>
      <c r="CV175" s="129"/>
      <c r="CW175" s="129"/>
      <c r="CX175" s="129"/>
      <c r="CY175" s="129"/>
      <c r="CZ175" s="129"/>
      <c r="DA175" s="125"/>
      <c r="DB175" s="125"/>
      <c r="DC175" s="125"/>
      <c r="DD175" s="125"/>
    </row>
    <row r="176" spans="1:108" s="127" customFormat="1" x14ac:dyDescent="0.25">
      <c r="A176" s="127">
        <v>2002</v>
      </c>
      <c r="B176" s="127" t="s">
        <v>623</v>
      </c>
      <c r="C176" s="125">
        <v>133158365.26279999</v>
      </c>
      <c r="D176" s="125">
        <v>70572969.265100002</v>
      </c>
      <c r="E176" s="125">
        <v>62585395.997699998</v>
      </c>
      <c r="F176" s="125">
        <v>19016386.586300001</v>
      </c>
      <c r="G176" s="125">
        <v>29498383.679299999</v>
      </c>
      <c r="H176" s="125">
        <v>34171296.804300003</v>
      </c>
      <c r="I176" s="125">
        <v>30664239.1098</v>
      </c>
      <c r="J176" s="125">
        <v>19808059.083099999</v>
      </c>
      <c r="K176" s="125">
        <v>94333919.593400002</v>
      </c>
      <c r="M176" s="130">
        <v>38.666989999999998</v>
      </c>
      <c r="N176" s="130">
        <v>41.334879999999998</v>
      </c>
      <c r="O176" s="130">
        <v>35.6586</v>
      </c>
      <c r="P176" s="130">
        <v>31.161770000000001</v>
      </c>
      <c r="Q176" s="130">
        <v>39.870130000000003</v>
      </c>
      <c r="R176" s="130">
        <v>40.580829999999999</v>
      </c>
      <c r="S176" s="130">
        <v>40.914319999999996</v>
      </c>
      <c r="T176" s="130">
        <v>37.299900000000001</v>
      </c>
      <c r="U176" s="130">
        <v>40.466999999999999</v>
      </c>
      <c r="V176" s="142"/>
      <c r="W176" s="128"/>
      <c r="X176" s="123"/>
      <c r="Y176" s="128"/>
      <c r="Z176" s="128"/>
      <c r="AA176" s="128"/>
      <c r="AB176" s="128"/>
      <c r="AC176" s="128"/>
      <c r="AD176" s="128"/>
      <c r="AE176" s="128"/>
      <c r="AF176" s="128"/>
      <c r="AG176" s="128"/>
      <c r="AH176" s="128"/>
      <c r="AI176" s="128"/>
      <c r="AJ176" s="128"/>
      <c r="AK176" s="128"/>
      <c r="AL176" s="128"/>
      <c r="AR176" s="145"/>
      <c r="BE176" s="144"/>
      <c r="BF176" s="144"/>
      <c r="BG176" s="144"/>
      <c r="BH176" s="144"/>
      <c r="BI176" s="144"/>
      <c r="BJ176" s="144"/>
      <c r="BK176" s="144"/>
      <c r="BL176" s="144"/>
      <c r="BM176" s="128"/>
      <c r="BN176" s="128"/>
      <c r="BO176" s="128"/>
      <c r="BP176" s="125"/>
      <c r="BQ176" s="125"/>
      <c r="BR176" s="125"/>
      <c r="BS176" s="125"/>
      <c r="BT176" s="125"/>
      <c r="BU176" s="125"/>
      <c r="BV176" s="125"/>
      <c r="BW176" s="125"/>
      <c r="BX176" s="125"/>
      <c r="BY176" s="125"/>
      <c r="BZ176" s="125"/>
      <c r="CA176" s="125"/>
      <c r="CB176" s="125"/>
      <c r="CC176" s="125"/>
      <c r="CD176" s="125"/>
      <c r="CE176" s="125"/>
      <c r="CF176" s="125"/>
      <c r="CG176" s="125"/>
      <c r="CH176" s="147"/>
      <c r="CI176" s="129"/>
      <c r="CJ176" s="129"/>
      <c r="CK176" s="129"/>
      <c r="CL176" s="129"/>
      <c r="CM176" s="129"/>
      <c r="CN176" s="129"/>
      <c r="CO176" s="129"/>
      <c r="CP176" s="129"/>
      <c r="CQ176" s="129"/>
      <c r="CR176" s="129"/>
      <c r="CS176" s="129"/>
      <c r="CT176" s="129"/>
      <c r="CU176" s="129"/>
      <c r="CV176" s="129"/>
      <c r="CW176" s="129"/>
      <c r="CX176" s="129"/>
      <c r="CY176" s="129"/>
      <c r="CZ176" s="129"/>
      <c r="DA176" s="125"/>
      <c r="DB176" s="125"/>
      <c r="DC176" s="125"/>
      <c r="DD176" s="125"/>
    </row>
    <row r="177" spans="1:108" s="127" customFormat="1" x14ac:dyDescent="0.25">
      <c r="A177" s="127">
        <v>2003</v>
      </c>
      <c r="B177" s="127" t="s">
        <v>633</v>
      </c>
      <c r="C177" s="125">
        <v>131635144.53740001</v>
      </c>
      <c r="D177" s="125">
        <v>69796976.464699998</v>
      </c>
      <c r="E177" s="125">
        <v>61838168.072700001</v>
      </c>
      <c r="F177" s="125">
        <v>18226558.5594</v>
      </c>
      <c r="G177" s="125">
        <v>29163806.110199999</v>
      </c>
      <c r="H177" s="125">
        <v>34039253.115699999</v>
      </c>
      <c r="I177" s="125">
        <v>30367070.831</v>
      </c>
      <c r="J177" s="125">
        <v>19838455.921100002</v>
      </c>
      <c r="K177" s="125">
        <v>93570130.056899995</v>
      </c>
      <c r="M177" s="130">
        <v>38.760869999999997</v>
      </c>
      <c r="N177" s="130">
        <v>41.416930000000001</v>
      </c>
      <c r="O177" s="130">
        <v>35.762970000000003</v>
      </c>
      <c r="P177" s="130">
        <v>30.951830000000001</v>
      </c>
      <c r="Q177" s="130">
        <v>40</v>
      </c>
      <c r="R177" s="130">
        <v>40.670929999999998</v>
      </c>
      <c r="S177" s="130">
        <v>41.150230000000001</v>
      </c>
      <c r="T177" s="130">
        <v>37.179049999999997</v>
      </c>
      <c r="U177" s="130">
        <v>40.617359999999998</v>
      </c>
      <c r="V177" s="142"/>
      <c r="W177" s="127">
        <v>57</v>
      </c>
      <c r="X177" s="123" t="s">
        <v>178</v>
      </c>
      <c r="Y177" s="143">
        <f t="shared" ref="Y177:AG177" si="124">AVERAGE(C177:C179)</f>
        <v>132060656.12073334</v>
      </c>
      <c r="Z177" s="143">
        <f t="shared" si="124"/>
        <v>70212543.051599994</v>
      </c>
      <c r="AA177" s="143">
        <f t="shared" si="124"/>
        <v>61848113.069133334</v>
      </c>
      <c r="AB177" s="143">
        <f t="shared" si="124"/>
        <v>18240402.373500001</v>
      </c>
      <c r="AC177" s="143">
        <f t="shared" si="124"/>
        <v>29323507.878799994</v>
      </c>
      <c r="AD177" s="143">
        <f t="shared" si="124"/>
        <v>33906462.031066664</v>
      </c>
      <c r="AE177" s="143">
        <f t="shared" si="124"/>
        <v>30622102.277266666</v>
      </c>
      <c r="AF177" s="143">
        <f t="shared" si="124"/>
        <v>19968181.5601</v>
      </c>
      <c r="AG177" s="143">
        <f t="shared" si="124"/>
        <v>93852072.187133327</v>
      </c>
      <c r="AH177" s="143"/>
      <c r="AI177" s="143">
        <f t="shared" ref="AI177:AQ177" si="125">IF(MIN(M177:M179)/AVERAGE(M177:M179)&lt;0.97,(3*AVERAGE(M177:M179)-MIN(M177:M179))/2,AVERAGE(M177:M179))</f>
        <v>38.84196</v>
      </c>
      <c r="AJ177" s="143">
        <f t="shared" si="125"/>
        <v>41.493189999999998</v>
      </c>
      <c r="AK177" s="143">
        <f t="shared" si="125"/>
        <v>35.832126666666667</v>
      </c>
      <c r="AL177" s="143">
        <f t="shared" si="125"/>
        <v>31.042416666666668</v>
      </c>
      <c r="AM177" s="143">
        <f t="shared" si="125"/>
        <v>40.057986666666665</v>
      </c>
      <c r="AN177" s="143">
        <f t="shared" si="125"/>
        <v>40.735263333333329</v>
      </c>
      <c r="AO177" s="143">
        <f t="shared" si="125"/>
        <v>41.189600000000006</v>
      </c>
      <c r="AP177" s="143">
        <f t="shared" si="125"/>
        <v>37.366363333333332</v>
      </c>
      <c r="AQ177" s="143">
        <f t="shared" si="125"/>
        <v>40.671849999999999</v>
      </c>
      <c r="AR177" s="143"/>
      <c r="BE177" s="144"/>
      <c r="BF177" s="144"/>
      <c r="BG177" s="144"/>
      <c r="BH177" s="144"/>
      <c r="BI177" s="144"/>
      <c r="BJ177" s="144"/>
      <c r="BK177" s="144"/>
      <c r="BL177" s="144"/>
      <c r="BM177" s="128"/>
      <c r="BN177" s="128"/>
      <c r="BO177" s="128"/>
      <c r="BP177" s="125"/>
      <c r="BQ177" s="125"/>
      <c r="BR177" s="125"/>
      <c r="BS177" s="125"/>
      <c r="BT177" s="125"/>
      <c r="BU177" s="125"/>
      <c r="BV177" s="125"/>
      <c r="BW177" s="125"/>
      <c r="BX177" s="125"/>
      <c r="BY177" s="125"/>
      <c r="BZ177" s="125"/>
      <c r="CA177" s="125"/>
      <c r="CB177" s="125"/>
      <c r="CC177" s="125"/>
      <c r="CD177" s="125"/>
      <c r="CE177" s="125"/>
      <c r="CF177" s="125"/>
      <c r="CG177" s="125"/>
      <c r="CH177" s="147"/>
      <c r="CI177" s="129"/>
      <c r="CJ177" s="129"/>
      <c r="CK177" s="129"/>
      <c r="CL177" s="129"/>
      <c r="CM177" s="129"/>
      <c r="CN177" s="129"/>
      <c r="CO177" s="129"/>
      <c r="CP177" s="129"/>
      <c r="CQ177" s="129"/>
      <c r="CR177" s="129"/>
      <c r="CS177" s="129"/>
      <c r="CT177" s="129"/>
      <c r="CU177" s="129"/>
      <c r="CV177" s="129"/>
      <c r="CW177" s="129"/>
      <c r="CX177" s="129"/>
      <c r="CY177" s="129"/>
      <c r="CZ177" s="129"/>
      <c r="DA177" s="125"/>
      <c r="DB177" s="125"/>
      <c r="DC177" s="125"/>
      <c r="DD177" s="125"/>
    </row>
    <row r="178" spans="1:108" s="127" customFormat="1" x14ac:dyDescent="0.25">
      <c r="A178" s="127">
        <v>2003</v>
      </c>
      <c r="B178" s="127" t="s">
        <v>632</v>
      </c>
      <c r="C178" s="125">
        <v>132310984.4316</v>
      </c>
      <c r="D178" s="125">
        <v>70407512.711899996</v>
      </c>
      <c r="E178" s="125">
        <v>61903471.719700001</v>
      </c>
      <c r="F178" s="125">
        <v>18429598.161600001</v>
      </c>
      <c r="G178" s="125">
        <v>29454276.769699998</v>
      </c>
      <c r="H178" s="125">
        <v>33828718.199100003</v>
      </c>
      <c r="I178" s="125">
        <v>30621199.043499999</v>
      </c>
      <c r="J178" s="125">
        <v>19977192.2577</v>
      </c>
      <c r="K178" s="125">
        <v>93904194.0123</v>
      </c>
      <c r="M178" s="130">
        <v>38.73075</v>
      </c>
      <c r="N178" s="130">
        <v>41.294809999999998</v>
      </c>
      <c r="O178" s="130">
        <v>35.814439999999998</v>
      </c>
      <c r="P178" s="130">
        <v>30.86495</v>
      </c>
      <c r="Q178" s="130">
        <v>39.922420000000002</v>
      </c>
      <c r="R178" s="130">
        <v>40.679569999999998</v>
      </c>
      <c r="S178" s="130">
        <v>41.079500000000003</v>
      </c>
      <c r="T178" s="130">
        <v>37.329940000000001</v>
      </c>
      <c r="U178" s="130">
        <v>40.572490000000002</v>
      </c>
      <c r="V178" s="142"/>
      <c r="W178" s="128"/>
      <c r="X178" s="123"/>
      <c r="Y178" s="128"/>
      <c r="Z178" s="128"/>
      <c r="AA178" s="128"/>
      <c r="AB178" s="128"/>
      <c r="AC178" s="128"/>
      <c r="AD178" s="128"/>
      <c r="AE178" s="128"/>
      <c r="AF178" s="128"/>
      <c r="AG178" s="128"/>
      <c r="AH178" s="128"/>
      <c r="AI178" s="128"/>
      <c r="AJ178" s="128"/>
      <c r="AK178" s="128"/>
      <c r="AL178" s="128"/>
      <c r="AR178" s="145"/>
      <c r="BE178" s="144"/>
      <c r="BF178" s="144"/>
      <c r="BG178" s="144"/>
      <c r="BH178" s="144"/>
      <c r="BI178" s="144"/>
      <c r="BJ178" s="144"/>
      <c r="BK178" s="144"/>
      <c r="BL178" s="144"/>
      <c r="BM178" s="128"/>
      <c r="BN178" s="128"/>
      <c r="BO178" s="128"/>
      <c r="BP178" s="125"/>
      <c r="BQ178" s="125"/>
      <c r="BR178" s="125"/>
      <c r="BS178" s="125"/>
      <c r="BT178" s="125"/>
      <c r="BU178" s="125"/>
      <c r="BV178" s="125"/>
      <c r="BW178" s="125"/>
      <c r="BX178" s="125"/>
      <c r="BY178" s="125"/>
      <c r="BZ178" s="125"/>
      <c r="CA178" s="125"/>
      <c r="CB178" s="125"/>
      <c r="CC178" s="125"/>
      <c r="CD178" s="125"/>
      <c r="CE178" s="125"/>
      <c r="CF178" s="125"/>
      <c r="CG178" s="125"/>
      <c r="CH178" s="147"/>
      <c r="CI178" s="129"/>
      <c r="CJ178" s="129"/>
      <c r="CK178" s="129"/>
      <c r="CL178" s="129"/>
      <c r="CM178" s="129"/>
      <c r="CN178" s="129"/>
      <c r="CO178" s="129"/>
      <c r="CP178" s="129"/>
      <c r="CQ178" s="129"/>
      <c r="CR178" s="129"/>
      <c r="CS178" s="129"/>
      <c r="CT178" s="129"/>
      <c r="CU178" s="129"/>
      <c r="CV178" s="129"/>
      <c r="CW178" s="129"/>
      <c r="CX178" s="129"/>
      <c r="CY178" s="129"/>
      <c r="CZ178" s="129"/>
      <c r="DA178" s="125"/>
      <c r="DB178" s="125"/>
      <c r="DC178" s="125"/>
      <c r="DD178" s="125"/>
    </row>
    <row r="179" spans="1:108" s="127" customFormat="1" x14ac:dyDescent="0.25">
      <c r="A179" s="127">
        <v>2003</v>
      </c>
      <c r="B179" s="127" t="s">
        <v>622</v>
      </c>
      <c r="C179" s="125">
        <v>132235839.3932</v>
      </c>
      <c r="D179" s="125">
        <v>70433139.978200004</v>
      </c>
      <c r="E179" s="125">
        <v>61802699.414999999</v>
      </c>
      <c r="F179" s="125">
        <v>18065050.399500001</v>
      </c>
      <c r="G179" s="125">
        <v>29352440.756499998</v>
      </c>
      <c r="H179" s="125">
        <v>33851414.778399996</v>
      </c>
      <c r="I179" s="125">
        <v>30878036.9573</v>
      </c>
      <c r="J179" s="125">
        <v>20088896.501499999</v>
      </c>
      <c r="K179" s="125">
        <v>94081892.492200002</v>
      </c>
      <c r="M179" s="130">
        <v>39.034260000000003</v>
      </c>
      <c r="N179" s="130">
        <v>41.767829999999996</v>
      </c>
      <c r="O179" s="130">
        <v>35.918970000000002</v>
      </c>
      <c r="P179" s="130">
        <v>31.310469999999999</v>
      </c>
      <c r="Q179" s="130">
        <v>40.251539999999999</v>
      </c>
      <c r="R179" s="130">
        <v>40.855289999999997</v>
      </c>
      <c r="S179" s="130">
        <v>41.33907</v>
      </c>
      <c r="T179" s="130">
        <v>37.5901</v>
      </c>
      <c r="U179" s="130">
        <v>40.825699999999998</v>
      </c>
      <c r="V179" s="142"/>
      <c r="W179" s="128"/>
      <c r="X179" s="123"/>
      <c r="Y179" s="128"/>
      <c r="Z179" s="128"/>
      <c r="AA179" s="128"/>
      <c r="AB179" s="128"/>
      <c r="AC179" s="128"/>
      <c r="AD179" s="128"/>
      <c r="AE179" s="128"/>
      <c r="AF179" s="128"/>
      <c r="AG179" s="128"/>
      <c r="AH179" s="128"/>
      <c r="AI179" s="128"/>
      <c r="AJ179" s="128"/>
      <c r="AK179" s="128"/>
      <c r="AL179" s="128"/>
      <c r="AR179" s="145"/>
      <c r="BE179" s="144"/>
      <c r="BF179" s="144"/>
      <c r="BG179" s="144"/>
      <c r="BH179" s="144"/>
      <c r="BI179" s="144"/>
      <c r="BJ179" s="144"/>
      <c r="BK179" s="144"/>
      <c r="BL179" s="144"/>
      <c r="BM179" s="128"/>
      <c r="BN179" s="128"/>
      <c r="BO179" s="128"/>
      <c r="BP179" s="125"/>
      <c r="BQ179" s="125"/>
      <c r="BR179" s="125"/>
      <c r="BS179" s="125"/>
      <c r="BT179" s="125"/>
      <c r="BU179" s="125"/>
      <c r="BV179" s="125"/>
      <c r="BW179" s="125"/>
      <c r="BX179" s="125"/>
      <c r="BY179" s="125"/>
      <c r="BZ179" s="125"/>
      <c r="CA179" s="125"/>
      <c r="CB179" s="125"/>
      <c r="CC179" s="125"/>
      <c r="CD179" s="125"/>
      <c r="CE179" s="125"/>
      <c r="CF179" s="125"/>
      <c r="CG179" s="125"/>
      <c r="CH179" s="147"/>
      <c r="CI179" s="129"/>
      <c r="CJ179" s="129"/>
      <c r="CK179" s="129"/>
      <c r="CL179" s="129"/>
      <c r="CM179" s="129"/>
      <c r="CN179" s="129"/>
      <c r="CO179" s="129"/>
      <c r="CP179" s="129"/>
      <c r="CQ179" s="129"/>
      <c r="CR179" s="129"/>
      <c r="CS179" s="129"/>
      <c r="CT179" s="129"/>
      <c r="CU179" s="129"/>
      <c r="CV179" s="129"/>
      <c r="CW179" s="129"/>
      <c r="CX179" s="129"/>
      <c r="CY179" s="129"/>
      <c r="CZ179" s="129"/>
      <c r="DA179" s="125"/>
      <c r="DB179" s="125"/>
      <c r="DC179" s="125"/>
      <c r="DD179" s="125"/>
    </row>
    <row r="180" spans="1:108" s="127" customFormat="1" x14ac:dyDescent="0.25">
      <c r="A180" s="127">
        <v>2003</v>
      </c>
      <c r="B180" s="127" t="s">
        <v>631</v>
      </c>
      <c r="C180" s="125">
        <v>133122587.0324</v>
      </c>
      <c r="D180" s="125">
        <v>71055830.990899995</v>
      </c>
      <c r="E180" s="125">
        <v>62066756.041500002</v>
      </c>
      <c r="F180" s="125">
        <v>18373828.500599999</v>
      </c>
      <c r="G180" s="125">
        <v>29585191.515099999</v>
      </c>
      <c r="H180" s="125">
        <v>34036405.355999999</v>
      </c>
      <c r="I180" s="125">
        <v>30872112.196199998</v>
      </c>
      <c r="J180" s="125">
        <v>20255049.464499999</v>
      </c>
      <c r="K180" s="125">
        <v>94493709.067300007</v>
      </c>
      <c r="M180" s="130">
        <v>39.036900000000003</v>
      </c>
      <c r="N180" s="130">
        <v>41.719549999999998</v>
      </c>
      <c r="O180" s="130">
        <v>35.965710000000001</v>
      </c>
      <c r="P180" s="130">
        <v>31.356200000000001</v>
      </c>
      <c r="Q180" s="130">
        <v>40.31579</v>
      </c>
      <c r="R180" s="130">
        <v>40.937370000000001</v>
      </c>
      <c r="S180" s="130">
        <v>41.20167</v>
      </c>
      <c r="T180" s="130">
        <v>37.643230000000003</v>
      </c>
      <c r="U180" s="130">
        <v>40.82911</v>
      </c>
      <c r="V180" s="142"/>
      <c r="W180" s="127">
        <v>58</v>
      </c>
      <c r="X180" s="132" t="s">
        <v>179</v>
      </c>
      <c r="Y180" s="143">
        <f t="shared" ref="Y180:AG180" si="126">AVERAGE(C180:C182)</f>
        <v>132693836.2702</v>
      </c>
      <c r="Z180" s="143">
        <f t="shared" si="126"/>
        <v>71288059.643899992</v>
      </c>
      <c r="AA180" s="143">
        <f t="shared" si="126"/>
        <v>61405776.6263</v>
      </c>
      <c r="AB180" s="143">
        <f t="shared" si="126"/>
        <v>18913688.763</v>
      </c>
      <c r="AC180" s="143">
        <f t="shared" si="126"/>
        <v>29374733.077666666</v>
      </c>
      <c r="AD180" s="143">
        <f t="shared" si="126"/>
        <v>33659417.822633334</v>
      </c>
      <c r="AE180" s="143">
        <f t="shared" si="126"/>
        <v>30680586.650766671</v>
      </c>
      <c r="AF180" s="143">
        <f t="shared" si="126"/>
        <v>20065409.956133332</v>
      </c>
      <c r="AG180" s="143">
        <f t="shared" si="126"/>
        <v>93714737.551066682</v>
      </c>
      <c r="AH180" s="143"/>
      <c r="AI180" s="143">
        <f t="shared" ref="AI180:AQ180" si="127">IF(MIN(M180:M182)/AVERAGE(M180:M182)&lt;0.97,(3*AVERAGE(M180:M182)-MIN(M180:M182))/2,AVERAGE(M180:M182))</f>
        <v>39.160243333333334</v>
      </c>
      <c r="AJ180" s="143">
        <f t="shared" si="127"/>
        <v>41.859043333333339</v>
      </c>
      <c r="AK180" s="143">
        <f t="shared" si="127"/>
        <v>36.026063333333333</v>
      </c>
      <c r="AL180" s="143">
        <f t="shared" si="127"/>
        <v>32.842309999999998</v>
      </c>
      <c r="AM180" s="143">
        <f t="shared" si="127"/>
        <v>40.432023333333333</v>
      </c>
      <c r="AN180" s="143">
        <f t="shared" si="127"/>
        <v>40.928733333333334</v>
      </c>
      <c r="AO180" s="143">
        <f t="shared" si="127"/>
        <v>41.156600000000005</v>
      </c>
      <c r="AP180" s="143">
        <f t="shared" si="127"/>
        <v>37.667006666666666</v>
      </c>
      <c r="AQ180" s="143">
        <f t="shared" si="127"/>
        <v>40.847760000000001</v>
      </c>
      <c r="AR180" s="143"/>
      <c r="BE180" s="144"/>
      <c r="BF180" s="144"/>
      <c r="BG180" s="144"/>
      <c r="BH180" s="144"/>
      <c r="BI180" s="144"/>
      <c r="BJ180" s="144"/>
      <c r="BK180" s="144"/>
      <c r="BL180" s="144"/>
      <c r="BM180" s="128"/>
      <c r="BN180" s="128"/>
      <c r="BO180" s="128"/>
      <c r="BP180" s="125"/>
      <c r="BQ180" s="125"/>
      <c r="BR180" s="125"/>
      <c r="BS180" s="125"/>
      <c r="BT180" s="125"/>
      <c r="BU180" s="125"/>
      <c r="BV180" s="125"/>
      <c r="BW180" s="125"/>
      <c r="BX180" s="125"/>
      <c r="BY180" s="125"/>
      <c r="BZ180" s="125"/>
      <c r="CA180" s="125"/>
      <c r="CB180" s="125"/>
      <c r="CC180" s="125"/>
      <c r="CD180" s="125"/>
      <c r="CE180" s="125"/>
      <c r="CF180" s="125"/>
      <c r="CG180" s="125"/>
      <c r="CH180" s="147"/>
      <c r="CI180" s="129"/>
      <c r="CJ180" s="129"/>
      <c r="CK180" s="129"/>
      <c r="CL180" s="129"/>
      <c r="CM180" s="129"/>
      <c r="CN180" s="129"/>
      <c r="CO180" s="129"/>
      <c r="CP180" s="129"/>
      <c r="CQ180" s="129"/>
      <c r="CR180" s="129"/>
      <c r="CS180" s="129"/>
      <c r="CT180" s="129"/>
      <c r="CU180" s="129"/>
      <c r="CV180" s="129"/>
      <c r="CW180" s="129"/>
      <c r="CX180" s="129"/>
      <c r="CY180" s="129"/>
      <c r="CZ180" s="129"/>
      <c r="DA180" s="125"/>
      <c r="DB180" s="125"/>
      <c r="DC180" s="125"/>
      <c r="DD180" s="125"/>
    </row>
    <row r="181" spans="1:108" s="127" customFormat="1" x14ac:dyDescent="0.25">
      <c r="A181" s="127">
        <v>2003</v>
      </c>
      <c r="B181" s="127" t="s">
        <v>630</v>
      </c>
      <c r="C181" s="125">
        <v>133645804.81730001</v>
      </c>
      <c r="D181" s="125">
        <v>71529144.471399993</v>
      </c>
      <c r="E181" s="125">
        <v>62116660.345899999</v>
      </c>
      <c r="F181" s="125">
        <v>18549829.835700002</v>
      </c>
      <c r="G181" s="125">
        <v>29545157.015700001</v>
      </c>
      <c r="H181" s="125">
        <v>34061961.318000004</v>
      </c>
      <c r="I181" s="125">
        <v>31143743.117400002</v>
      </c>
      <c r="J181" s="125">
        <v>20345113.530499998</v>
      </c>
      <c r="K181" s="125">
        <v>94750861.451100007</v>
      </c>
      <c r="M181" s="130">
        <v>39.239829999999998</v>
      </c>
      <c r="N181" s="130">
        <v>41.935380000000002</v>
      </c>
      <c r="O181" s="130">
        <v>36.135840000000002</v>
      </c>
      <c r="P181" s="130">
        <v>32.135260000000002</v>
      </c>
      <c r="Q181" s="130">
        <v>40.486319999999999</v>
      </c>
      <c r="R181" s="130">
        <v>41.016730000000003</v>
      </c>
      <c r="S181" s="130">
        <v>41.230289999999997</v>
      </c>
      <c r="T181" s="130">
        <v>37.885509999999996</v>
      </c>
      <c r="U181" s="130">
        <v>40.921529999999997</v>
      </c>
      <c r="V181" s="142"/>
      <c r="W181" s="128"/>
      <c r="X181" s="132"/>
      <c r="Y181" s="128"/>
      <c r="Z181" s="128"/>
      <c r="AA181" s="128"/>
      <c r="AB181" s="128"/>
      <c r="AC181" s="128"/>
      <c r="AD181" s="128"/>
      <c r="AE181" s="128"/>
      <c r="AF181" s="128"/>
      <c r="AG181" s="128"/>
      <c r="AH181" s="128"/>
      <c r="AI181" s="128"/>
      <c r="AJ181" s="128"/>
      <c r="AK181" s="128"/>
      <c r="AL181" s="128"/>
      <c r="AR181" s="145"/>
      <c r="BE181" s="144"/>
      <c r="BF181" s="144"/>
      <c r="BG181" s="144"/>
      <c r="BH181" s="144"/>
      <c r="BI181" s="144"/>
      <c r="BJ181" s="144"/>
      <c r="BK181" s="144"/>
      <c r="BL181" s="144"/>
      <c r="BM181" s="128"/>
      <c r="BN181" s="128"/>
      <c r="BO181" s="128"/>
      <c r="BP181" s="125"/>
      <c r="BQ181" s="125"/>
      <c r="BR181" s="125"/>
      <c r="BS181" s="125"/>
      <c r="BT181" s="125"/>
      <c r="BU181" s="125"/>
      <c r="BV181" s="125"/>
      <c r="BW181" s="125"/>
      <c r="BX181" s="125"/>
      <c r="BY181" s="125"/>
      <c r="BZ181" s="125"/>
      <c r="CA181" s="125"/>
      <c r="CB181" s="125"/>
      <c r="CC181" s="125"/>
      <c r="CD181" s="125"/>
      <c r="CE181" s="125"/>
      <c r="CF181" s="125"/>
      <c r="CG181" s="125"/>
      <c r="CH181" s="147"/>
      <c r="CI181" s="129"/>
      <c r="CJ181" s="129"/>
      <c r="CK181" s="129"/>
      <c r="CL181" s="129"/>
      <c r="CM181" s="129"/>
      <c r="CN181" s="129"/>
      <c r="CO181" s="129"/>
      <c r="CP181" s="129"/>
      <c r="CQ181" s="129"/>
      <c r="CR181" s="129"/>
      <c r="CS181" s="129"/>
      <c r="CT181" s="129"/>
      <c r="CU181" s="129"/>
      <c r="CV181" s="129"/>
      <c r="CW181" s="129"/>
      <c r="CX181" s="129"/>
      <c r="CY181" s="129"/>
      <c r="CZ181" s="129"/>
      <c r="DA181" s="125"/>
      <c r="DB181" s="125"/>
      <c r="DC181" s="125"/>
      <c r="DD181" s="125"/>
    </row>
    <row r="182" spans="1:108" s="127" customFormat="1" x14ac:dyDescent="0.25">
      <c r="A182" s="127">
        <v>2003</v>
      </c>
      <c r="B182" s="127" t="s">
        <v>629</v>
      </c>
      <c r="C182" s="125">
        <v>131313116.96089999</v>
      </c>
      <c r="D182" s="125">
        <v>71279203.469400004</v>
      </c>
      <c r="E182" s="125">
        <v>60033913.491499998</v>
      </c>
      <c r="F182" s="125">
        <v>19817407.9527</v>
      </c>
      <c r="G182" s="125">
        <v>28993850.702199999</v>
      </c>
      <c r="H182" s="125">
        <v>32879886.793900002</v>
      </c>
      <c r="I182" s="125">
        <v>30025904.638700001</v>
      </c>
      <c r="J182" s="125">
        <v>19596066.873399999</v>
      </c>
      <c r="K182" s="125">
        <v>91899642.134800002</v>
      </c>
      <c r="M182" s="130">
        <v>39.204000000000001</v>
      </c>
      <c r="N182" s="130">
        <v>41.922199999999997</v>
      </c>
      <c r="O182" s="130">
        <v>35.976640000000003</v>
      </c>
      <c r="P182" s="130">
        <v>33.54936</v>
      </c>
      <c r="Q182" s="130">
        <v>40.493960000000001</v>
      </c>
      <c r="R182" s="130">
        <v>40.832099999999997</v>
      </c>
      <c r="S182" s="130">
        <v>41.037840000000003</v>
      </c>
      <c r="T182" s="130">
        <v>37.472279999999998</v>
      </c>
      <c r="U182" s="130">
        <v>40.792639999999999</v>
      </c>
      <c r="V182" s="142"/>
      <c r="W182" s="128"/>
      <c r="X182" s="132"/>
      <c r="Y182" s="128"/>
      <c r="Z182" s="128"/>
      <c r="AA182" s="128"/>
      <c r="AB182" s="128"/>
      <c r="AC182" s="128"/>
      <c r="AD182" s="128"/>
      <c r="AE182" s="128"/>
      <c r="AF182" s="128"/>
      <c r="AG182" s="128"/>
      <c r="AH182" s="128"/>
      <c r="AI182" s="128"/>
      <c r="AJ182" s="128"/>
      <c r="AK182" s="128"/>
      <c r="AL182" s="128"/>
      <c r="AR182" s="145"/>
      <c r="BE182" s="144"/>
      <c r="BF182" s="144"/>
      <c r="BG182" s="144"/>
      <c r="BH182" s="144"/>
      <c r="BI182" s="144"/>
      <c r="BJ182" s="144"/>
      <c r="BK182" s="144"/>
      <c r="BL182" s="144"/>
      <c r="BM182" s="128"/>
      <c r="BN182" s="128"/>
      <c r="BO182" s="128"/>
      <c r="BP182" s="125"/>
      <c r="BQ182" s="125"/>
      <c r="BR182" s="125"/>
      <c r="BS182" s="125"/>
      <c r="BT182" s="125"/>
      <c r="BU182" s="125"/>
      <c r="BV182" s="125"/>
      <c r="BW182" s="125"/>
      <c r="BX182" s="125"/>
      <c r="BY182" s="125"/>
      <c r="BZ182" s="125"/>
      <c r="CA182" s="125"/>
      <c r="CB182" s="125"/>
      <c r="CC182" s="125"/>
      <c r="CD182" s="125"/>
      <c r="CE182" s="125"/>
      <c r="CF182" s="125"/>
      <c r="CG182" s="125"/>
      <c r="CH182" s="147"/>
      <c r="CI182" s="129"/>
      <c r="CJ182" s="129"/>
      <c r="CK182" s="129"/>
      <c r="CL182" s="129"/>
      <c r="CM182" s="129"/>
      <c r="CN182" s="129"/>
      <c r="CO182" s="129"/>
      <c r="CP182" s="129"/>
      <c r="CQ182" s="129"/>
      <c r="CR182" s="129"/>
      <c r="CS182" s="129"/>
      <c r="CT182" s="129"/>
      <c r="CU182" s="129"/>
      <c r="CV182" s="129"/>
      <c r="CW182" s="129"/>
      <c r="CX182" s="129"/>
      <c r="CY182" s="129"/>
      <c r="CZ182" s="129"/>
      <c r="DA182" s="125"/>
      <c r="DB182" s="125"/>
      <c r="DC182" s="125"/>
      <c r="DD182" s="125"/>
    </row>
    <row r="183" spans="1:108" s="127" customFormat="1" x14ac:dyDescent="0.25">
      <c r="A183" s="127">
        <v>2003</v>
      </c>
      <c r="B183" s="127" t="s">
        <v>628</v>
      </c>
      <c r="C183" s="125">
        <v>127624773.30230001</v>
      </c>
      <c r="D183" s="125">
        <v>70212376.863100007</v>
      </c>
      <c r="E183" s="125">
        <v>57412396.439199999</v>
      </c>
      <c r="F183" s="125">
        <v>20257251.8473</v>
      </c>
      <c r="G183" s="125">
        <v>28241410.616500001</v>
      </c>
      <c r="H183" s="125">
        <v>31572977.817200001</v>
      </c>
      <c r="I183" s="125">
        <v>28685970.326000001</v>
      </c>
      <c r="J183" s="125">
        <v>18867162.695300002</v>
      </c>
      <c r="K183" s="125">
        <v>88500358.7597</v>
      </c>
      <c r="M183" s="130">
        <v>39.120170000000002</v>
      </c>
      <c r="N183" s="130">
        <v>41.821289999999998</v>
      </c>
      <c r="O183" s="130">
        <v>35.816839999999999</v>
      </c>
      <c r="P183" s="130">
        <v>33.836820000000003</v>
      </c>
      <c r="Q183" s="130">
        <v>40.484009999999998</v>
      </c>
      <c r="R183" s="130">
        <v>40.80283</v>
      </c>
      <c r="S183" s="130">
        <v>40.833010000000002</v>
      </c>
      <c r="T183" s="130">
        <v>37.331240000000001</v>
      </c>
      <c r="U183" s="130">
        <v>40.71087</v>
      </c>
      <c r="V183" s="142"/>
      <c r="W183" s="127">
        <v>59</v>
      </c>
      <c r="X183" s="132" t="s">
        <v>184</v>
      </c>
      <c r="Y183" s="143">
        <f t="shared" ref="Y183:AG183" si="128">AVERAGE(C183:C185)</f>
        <v>130034486.77783334</v>
      </c>
      <c r="Z183" s="143">
        <f t="shared" si="128"/>
        <v>70877420.729233325</v>
      </c>
      <c r="AA183" s="143">
        <f t="shared" si="128"/>
        <v>59157066.048599996</v>
      </c>
      <c r="AB183" s="143">
        <f t="shared" si="128"/>
        <v>19493260.392233331</v>
      </c>
      <c r="AC183" s="143">
        <f t="shared" si="128"/>
        <v>28776130.115133334</v>
      </c>
      <c r="AD183" s="143">
        <f t="shared" si="128"/>
        <v>32546054.556933332</v>
      </c>
      <c r="AE183" s="143">
        <f t="shared" si="128"/>
        <v>29643728.7597</v>
      </c>
      <c r="AF183" s="143">
        <f t="shared" si="128"/>
        <v>19575312.953833334</v>
      </c>
      <c r="AG183" s="143">
        <f t="shared" si="128"/>
        <v>90965913.431766674</v>
      </c>
      <c r="AH183" s="143"/>
      <c r="AI183" s="143">
        <f t="shared" ref="AI183:AQ183" si="129">IF(MIN(M183:M185)/AVERAGE(M183:M185)&lt;0.97,(3*AVERAGE(M183:M185)-MIN(M183:M185))/2,AVERAGE(M183:M185))</f>
        <v>39.232079999999996</v>
      </c>
      <c r="AJ183" s="143">
        <f t="shared" si="129"/>
        <v>41.877493333333334</v>
      </c>
      <c r="AK183" s="143">
        <f t="shared" si="129"/>
        <v>36.060446666666671</v>
      </c>
      <c r="AL183" s="143">
        <f t="shared" si="129"/>
        <v>33.689909999999998</v>
      </c>
      <c r="AM183" s="143">
        <f t="shared" si="129"/>
        <v>40.532183333333329</v>
      </c>
      <c r="AN183" s="143">
        <f t="shared" si="129"/>
        <v>41.06422666666667</v>
      </c>
      <c r="AO183" s="143">
        <f t="shared" si="129"/>
        <v>41.090663333333332</v>
      </c>
      <c r="AP183" s="143">
        <f t="shared" si="129"/>
        <v>37.56348666666667</v>
      </c>
      <c r="AQ183" s="143">
        <f t="shared" si="129"/>
        <v>40.904916666666658</v>
      </c>
      <c r="AR183" s="143"/>
      <c r="BE183" s="144"/>
      <c r="BF183" s="144"/>
      <c r="BG183" s="144"/>
      <c r="BH183" s="144"/>
      <c r="BI183" s="144"/>
      <c r="BJ183" s="144"/>
      <c r="BK183" s="144"/>
      <c r="BL183" s="144"/>
      <c r="BM183" s="128"/>
      <c r="BN183" s="128"/>
      <c r="BO183" s="128"/>
      <c r="BP183" s="125"/>
      <c r="BQ183" s="125"/>
      <c r="BR183" s="125"/>
      <c r="BS183" s="125"/>
      <c r="BT183" s="125"/>
      <c r="BU183" s="125"/>
      <c r="BV183" s="125"/>
      <c r="BW183" s="125"/>
      <c r="BX183" s="125"/>
      <c r="BY183" s="125"/>
      <c r="BZ183" s="125"/>
      <c r="CA183" s="125"/>
      <c r="CB183" s="125"/>
      <c r="CC183" s="125"/>
      <c r="CD183" s="125"/>
      <c r="CE183" s="125"/>
      <c r="CF183" s="125"/>
      <c r="CG183" s="125"/>
      <c r="CH183" s="147"/>
      <c r="CI183" s="129"/>
      <c r="CJ183" s="129"/>
      <c r="CK183" s="129"/>
      <c r="CL183" s="129"/>
      <c r="CM183" s="129"/>
      <c r="CN183" s="129"/>
      <c r="CO183" s="129"/>
      <c r="CP183" s="129"/>
      <c r="CQ183" s="129"/>
      <c r="CR183" s="129"/>
      <c r="CS183" s="129"/>
      <c r="CT183" s="129"/>
      <c r="CU183" s="129"/>
      <c r="CV183" s="129"/>
      <c r="CW183" s="129"/>
      <c r="CX183" s="129"/>
      <c r="CY183" s="129"/>
      <c r="CZ183" s="129"/>
      <c r="DA183" s="125"/>
      <c r="DB183" s="125"/>
      <c r="DC183" s="125"/>
      <c r="DD183" s="125"/>
    </row>
    <row r="184" spans="1:108" s="127" customFormat="1" x14ac:dyDescent="0.25">
      <c r="A184" s="127">
        <v>2003</v>
      </c>
      <c r="B184" s="127" t="s">
        <v>627</v>
      </c>
      <c r="C184" s="125">
        <v>128899120.1084</v>
      </c>
      <c r="D184" s="125">
        <v>70442654.872099996</v>
      </c>
      <c r="E184" s="125">
        <v>58456465.236299999</v>
      </c>
      <c r="F184" s="125">
        <v>19523218.703600001</v>
      </c>
      <c r="G184" s="125">
        <v>28495555.0077</v>
      </c>
      <c r="H184" s="125">
        <v>32301743.971000001</v>
      </c>
      <c r="I184" s="125">
        <v>29246772.639800001</v>
      </c>
      <c r="J184" s="125">
        <v>19331829.7863</v>
      </c>
      <c r="K184" s="125">
        <v>90044071.618499994</v>
      </c>
      <c r="M184" s="130">
        <v>39.215949999999999</v>
      </c>
      <c r="N184" s="130">
        <v>41.802729999999997</v>
      </c>
      <c r="O184" s="130">
        <v>36.098750000000003</v>
      </c>
      <c r="P184" s="130">
        <v>33.542999999999999</v>
      </c>
      <c r="Q184" s="130">
        <v>40.581780000000002</v>
      </c>
      <c r="R184" s="130">
        <v>40.847799999999999</v>
      </c>
      <c r="S184" s="130">
        <v>41.052250000000001</v>
      </c>
      <c r="T184" s="130">
        <v>37.426990000000004</v>
      </c>
      <c r="U184" s="130">
        <v>40.830019999999998</v>
      </c>
      <c r="V184" s="142"/>
      <c r="W184" s="128"/>
      <c r="X184" s="132"/>
      <c r="Y184" s="128"/>
      <c r="Z184" s="128"/>
      <c r="AA184" s="128"/>
      <c r="AB184" s="128"/>
      <c r="AC184" s="128"/>
      <c r="AD184" s="128"/>
      <c r="AE184" s="128"/>
      <c r="AF184" s="128"/>
      <c r="AG184" s="128"/>
      <c r="AH184" s="128"/>
      <c r="AI184" s="128"/>
      <c r="AJ184" s="128"/>
      <c r="AK184" s="128"/>
      <c r="AL184" s="128"/>
      <c r="AR184" s="145"/>
      <c r="BE184" s="144"/>
      <c r="BF184" s="144"/>
      <c r="BG184" s="144"/>
      <c r="BH184" s="144"/>
      <c r="BI184" s="144"/>
      <c r="BJ184" s="144"/>
      <c r="BK184" s="144"/>
      <c r="BL184" s="144"/>
      <c r="BM184" s="128"/>
      <c r="BN184" s="128"/>
      <c r="BO184" s="128"/>
      <c r="BP184" s="125"/>
      <c r="BQ184" s="125"/>
      <c r="BR184" s="125"/>
      <c r="BS184" s="125"/>
      <c r="BT184" s="125"/>
      <c r="BU184" s="125"/>
      <c r="BV184" s="125"/>
      <c r="BW184" s="125"/>
      <c r="BX184" s="125"/>
      <c r="BY184" s="125"/>
      <c r="BZ184" s="125"/>
      <c r="CA184" s="125"/>
      <c r="CB184" s="125"/>
      <c r="CC184" s="125"/>
      <c r="CD184" s="125"/>
      <c r="CE184" s="125"/>
      <c r="CF184" s="125"/>
      <c r="CG184" s="125"/>
      <c r="CH184" s="147"/>
      <c r="CI184" s="129"/>
      <c r="CJ184" s="129"/>
      <c r="CK184" s="129"/>
      <c r="CL184" s="129"/>
      <c r="CM184" s="129"/>
      <c r="CN184" s="129"/>
      <c r="CO184" s="129"/>
      <c r="CP184" s="129"/>
      <c r="CQ184" s="129"/>
      <c r="CR184" s="129"/>
      <c r="CS184" s="129"/>
      <c r="CT184" s="129"/>
      <c r="CU184" s="129"/>
      <c r="CV184" s="129"/>
      <c r="CW184" s="129"/>
      <c r="CX184" s="129"/>
      <c r="CY184" s="129"/>
      <c r="CZ184" s="129"/>
      <c r="DA184" s="125"/>
      <c r="DB184" s="125"/>
      <c r="DC184" s="125"/>
      <c r="DD184" s="125"/>
    </row>
    <row r="185" spans="1:108" s="127" customFormat="1" x14ac:dyDescent="0.25">
      <c r="A185" s="127">
        <v>2003</v>
      </c>
      <c r="B185" s="127" t="s">
        <v>626</v>
      </c>
      <c r="C185" s="125">
        <v>133579566.9228</v>
      </c>
      <c r="D185" s="125">
        <v>71977230.452500001</v>
      </c>
      <c r="E185" s="125">
        <v>61602336.470299996</v>
      </c>
      <c r="F185" s="125">
        <v>18699310.625799999</v>
      </c>
      <c r="G185" s="125">
        <v>29591424.7212</v>
      </c>
      <c r="H185" s="125">
        <v>33763441.882600002</v>
      </c>
      <c r="I185" s="125">
        <v>30998443.313299999</v>
      </c>
      <c r="J185" s="125">
        <v>20526946.379900001</v>
      </c>
      <c r="K185" s="125">
        <v>94353309.917099997</v>
      </c>
      <c r="M185" s="130">
        <v>39.360120000000002</v>
      </c>
      <c r="N185" s="130">
        <v>42.008459999999999</v>
      </c>
      <c r="O185" s="130">
        <v>36.265749999999997</v>
      </c>
      <c r="P185" s="130">
        <v>31.775790000000001</v>
      </c>
      <c r="Q185" s="130">
        <v>40.530760000000001</v>
      </c>
      <c r="R185" s="130">
        <v>41.542050000000003</v>
      </c>
      <c r="S185" s="130">
        <v>41.38673</v>
      </c>
      <c r="T185" s="130">
        <v>37.932229999999997</v>
      </c>
      <c r="U185" s="130">
        <v>41.173859999999998</v>
      </c>
      <c r="V185" s="142"/>
      <c r="W185" s="128"/>
      <c r="X185" s="132"/>
      <c r="Y185" s="128"/>
      <c r="Z185" s="128"/>
      <c r="AA185" s="128"/>
      <c r="AB185" s="128"/>
      <c r="AC185" s="128"/>
      <c r="AD185" s="128"/>
      <c r="AE185" s="128"/>
      <c r="AF185" s="128"/>
      <c r="AG185" s="128"/>
      <c r="AH185" s="128"/>
      <c r="AI185" s="128"/>
      <c r="AJ185" s="128"/>
      <c r="AK185" s="128"/>
      <c r="AL185" s="128"/>
      <c r="AR185" s="145"/>
      <c r="BE185" s="144"/>
      <c r="BF185" s="144"/>
      <c r="BG185" s="144"/>
      <c r="BH185" s="144"/>
      <c r="BI185" s="144"/>
      <c r="BJ185" s="144"/>
      <c r="BK185" s="144"/>
      <c r="BL185" s="144"/>
      <c r="BM185" s="128"/>
      <c r="BN185" s="128"/>
      <c r="BO185" s="128"/>
      <c r="BP185" s="125"/>
      <c r="BQ185" s="125"/>
      <c r="BR185" s="125"/>
      <c r="BS185" s="125"/>
      <c r="BT185" s="125"/>
      <c r="BU185" s="125"/>
      <c r="BV185" s="125"/>
      <c r="BW185" s="125"/>
      <c r="BX185" s="125"/>
      <c r="BY185" s="125"/>
      <c r="BZ185" s="125"/>
      <c r="CA185" s="125"/>
      <c r="CB185" s="125"/>
      <c r="CC185" s="125"/>
      <c r="CD185" s="125"/>
      <c r="CE185" s="125"/>
      <c r="CF185" s="125"/>
      <c r="CG185" s="125"/>
      <c r="CH185" s="147"/>
      <c r="CI185" s="129"/>
      <c r="CJ185" s="129"/>
      <c r="CK185" s="129"/>
      <c r="CL185" s="129"/>
      <c r="CM185" s="129"/>
      <c r="CN185" s="129"/>
      <c r="CO185" s="129"/>
      <c r="CP185" s="129"/>
      <c r="CQ185" s="129"/>
      <c r="CR185" s="129"/>
      <c r="CS185" s="129"/>
      <c r="CT185" s="129"/>
      <c r="CU185" s="129"/>
      <c r="CV185" s="129"/>
      <c r="CW185" s="129"/>
      <c r="CX185" s="129"/>
      <c r="CY185" s="129"/>
      <c r="CZ185" s="129"/>
      <c r="DA185" s="125"/>
      <c r="DB185" s="125"/>
      <c r="DC185" s="125"/>
      <c r="DD185" s="125"/>
    </row>
    <row r="186" spans="1:108" s="127" customFormat="1" x14ac:dyDescent="0.25">
      <c r="A186" s="127">
        <v>2003</v>
      </c>
      <c r="B186" s="127" t="s">
        <v>625</v>
      </c>
      <c r="C186" s="125">
        <v>134387476.2766</v>
      </c>
      <c r="D186" s="125">
        <v>72375607.981099993</v>
      </c>
      <c r="E186" s="125">
        <v>62011868.295500003</v>
      </c>
      <c r="F186" s="125">
        <v>18843412.223700002</v>
      </c>
      <c r="G186" s="125">
        <v>29581242.1745</v>
      </c>
      <c r="H186" s="125">
        <v>33791790.230099998</v>
      </c>
      <c r="I186" s="125">
        <v>31192148.634399999</v>
      </c>
      <c r="J186" s="125">
        <v>20978883.013900001</v>
      </c>
      <c r="K186" s="125">
        <v>94565181.039000005</v>
      </c>
      <c r="M186" s="130">
        <v>38.995170000000002</v>
      </c>
      <c r="N186" s="130">
        <v>41.767609999999998</v>
      </c>
      <c r="O186" s="130">
        <v>35.759390000000003</v>
      </c>
      <c r="P186" s="130">
        <v>31.574750000000002</v>
      </c>
      <c r="Q186" s="130">
        <v>40.435659999999999</v>
      </c>
      <c r="R186" s="130">
        <v>40.725769999999997</v>
      </c>
      <c r="S186" s="130">
        <v>41.109529999999999</v>
      </c>
      <c r="T186" s="130">
        <v>37.697859999999999</v>
      </c>
      <c r="U186" s="130">
        <v>40.761600000000001</v>
      </c>
      <c r="V186" s="142"/>
      <c r="W186" s="127">
        <v>60</v>
      </c>
      <c r="X186" s="132" t="s">
        <v>185</v>
      </c>
      <c r="Y186" s="143">
        <f t="shared" ref="Y186:AG186" si="130">AVERAGE(C186:C188)</f>
        <v>134767360.882</v>
      </c>
      <c r="Z186" s="143">
        <f t="shared" si="130"/>
        <v>72277485.876433328</v>
      </c>
      <c r="AA186" s="143">
        <f t="shared" si="130"/>
        <v>62489875.005566664</v>
      </c>
      <c r="AB186" s="143">
        <f t="shared" si="130"/>
        <v>18781341.082433332</v>
      </c>
      <c r="AC186" s="143">
        <f t="shared" si="130"/>
        <v>29635094.747266669</v>
      </c>
      <c r="AD186" s="143">
        <f t="shared" si="130"/>
        <v>33929483.525633335</v>
      </c>
      <c r="AE186" s="143">
        <f t="shared" si="130"/>
        <v>31309502.226199999</v>
      </c>
      <c r="AF186" s="143">
        <f t="shared" si="130"/>
        <v>21111939.300466668</v>
      </c>
      <c r="AG186" s="143">
        <f t="shared" si="130"/>
        <v>94874080.499100015</v>
      </c>
      <c r="AH186" s="143"/>
      <c r="AI186" s="143">
        <f t="shared" ref="AI186:AQ186" si="131">IF(MIN(M186:M188)/AVERAGE(M186:M188)&lt;0.97,(3*AVERAGE(M186:M188)-MIN(M186:M188))/2,AVERAGE(M186:M188))</f>
        <v>38.900343333333332</v>
      </c>
      <c r="AJ186" s="143">
        <f t="shared" si="131"/>
        <v>41.60272333333333</v>
      </c>
      <c r="AK186" s="143">
        <f t="shared" si="131"/>
        <v>35.774296666666665</v>
      </c>
      <c r="AL186" s="143">
        <f t="shared" si="131"/>
        <v>31.525176666666667</v>
      </c>
      <c r="AM186" s="143">
        <f t="shared" si="131"/>
        <v>40.259689999999999</v>
      </c>
      <c r="AN186" s="143">
        <f t="shared" si="131"/>
        <v>40.788739999999997</v>
      </c>
      <c r="AO186" s="143">
        <f t="shared" si="131"/>
        <v>40.996776666666669</v>
      </c>
      <c r="AP186" s="143">
        <f t="shared" si="131"/>
        <v>37.409739999999999</v>
      </c>
      <c r="AQ186" s="143">
        <f t="shared" si="131"/>
        <v>40.692233333333327</v>
      </c>
      <c r="AR186" s="143"/>
      <c r="BE186" s="144"/>
      <c r="BF186" s="144"/>
      <c r="BG186" s="144"/>
      <c r="BH186" s="144"/>
      <c r="BI186" s="144"/>
      <c r="BJ186" s="144"/>
      <c r="BK186" s="144"/>
      <c r="BL186" s="144"/>
      <c r="BM186" s="128"/>
      <c r="BN186" s="128"/>
      <c r="BO186" s="128"/>
      <c r="BP186" s="125"/>
      <c r="BQ186" s="125"/>
      <c r="BR186" s="125"/>
      <c r="BS186" s="125"/>
      <c r="BT186" s="125"/>
      <c r="BU186" s="125"/>
      <c r="BV186" s="125"/>
      <c r="BW186" s="125"/>
      <c r="BX186" s="125"/>
      <c r="BY186" s="125"/>
      <c r="BZ186" s="125"/>
      <c r="CA186" s="125"/>
      <c r="CB186" s="125"/>
      <c r="CC186" s="125"/>
      <c r="CD186" s="125"/>
      <c r="CE186" s="125"/>
      <c r="CF186" s="125"/>
      <c r="CG186" s="125"/>
      <c r="CH186" s="147"/>
      <c r="CI186" s="129"/>
      <c r="CJ186" s="129"/>
      <c r="CK186" s="129"/>
      <c r="CL186" s="129"/>
      <c r="CM186" s="129"/>
      <c r="CN186" s="129"/>
      <c r="CO186" s="129"/>
      <c r="CP186" s="129"/>
      <c r="CQ186" s="129"/>
      <c r="CR186" s="129"/>
      <c r="CS186" s="129"/>
      <c r="CT186" s="129"/>
      <c r="CU186" s="129"/>
      <c r="CV186" s="129"/>
      <c r="CW186" s="129"/>
      <c r="CX186" s="129"/>
      <c r="CY186" s="129"/>
      <c r="CZ186" s="129"/>
      <c r="DA186" s="125"/>
      <c r="DB186" s="125"/>
      <c r="DC186" s="125"/>
      <c r="DD186" s="125"/>
    </row>
    <row r="187" spans="1:108" s="127" customFormat="1" x14ac:dyDescent="0.25">
      <c r="A187" s="127">
        <v>2003</v>
      </c>
      <c r="B187" s="127" t="s">
        <v>624</v>
      </c>
      <c r="C187" s="125">
        <v>135287235.09189999</v>
      </c>
      <c r="D187" s="125">
        <v>72358624.523599997</v>
      </c>
      <c r="E187" s="125">
        <v>62928610.568300001</v>
      </c>
      <c r="F187" s="125">
        <v>18904639.5361</v>
      </c>
      <c r="G187" s="125">
        <v>29817607.384599999</v>
      </c>
      <c r="H187" s="125">
        <v>34045073.493600003</v>
      </c>
      <c r="I187" s="125">
        <v>31251162.655099999</v>
      </c>
      <c r="J187" s="125">
        <v>21268752.022500001</v>
      </c>
      <c r="K187" s="125">
        <v>95113843.533299997</v>
      </c>
      <c r="M187" s="130">
        <v>38.715240000000001</v>
      </c>
      <c r="N187" s="130">
        <v>41.46266</v>
      </c>
      <c r="O187" s="130">
        <v>35.556109999999997</v>
      </c>
      <c r="P187" s="130">
        <v>31.303080000000001</v>
      </c>
      <c r="Q187" s="130">
        <v>40.095509999999997</v>
      </c>
      <c r="R187" s="130">
        <v>40.741410000000002</v>
      </c>
      <c r="S187" s="130">
        <v>40.807690000000001</v>
      </c>
      <c r="T187" s="130">
        <v>37.050629999999998</v>
      </c>
      <c r="U187" s="130">
        <v>40.560699999999997</v>
      </c>
      <c r="V187" s="142"/>
      <c r="W187" s="128"/>
      <c r="X187" s="132"/>
      <c r="Y187" s="128"/>
      <c r="Z187" s="128"/>
      <c r="AA187" s="128"/>
      <c r="AB187" s="128"/>
      <c r="AC187" s="128"/>
      <c r="AD187" s="128"/>
      <c r="AE187" s="128"/>
      <c r="AF187" s="128"/>
      <c r="AG187" s="128"/>
      <c r="AH187" s="128"/>
      <c r="AI187" s="128"/>
      <c r="AJ187" s="128"/>
      <c r="AK187" s="128"/>
      <c r="AL187" s="128"/>
      <c r="AR187" s="145"/>
      <c r="BE187" s="144"/>
      <c r="BF187" s="144"/>
      <c r="BG187" s="144"/>
      <c r="BH187" s="144"/>
      <c r="BI187" s="144"/>
      <c r="BJ187" s="144"/>
      <c r="BK187" s="144"/>
      <c r="BL187" s="144"/>
      <c r="BM187" s="128"/>
      <c r="BN187" s="128"/>
      <c r="BO187" s="128"/>
      <c r="BP187" s="125"/>
      <c r="BQ187" s="125"/>
      <c r="BR187" s="125"/>
      <c r="BS187" s="125"/>
      <c r="BT187" s="125"/>
      <c r="BU187" s="125"/>
      <c r="BV187" s="125"/>
      <c r="BW187" s="125"/>
      <c r="BX187" s="125"/>
      <c r="BY187" s="125"/>
      <c r="BZ187" s="125"/>
      <c r="CA187" s="125"/>
      <c r="CB187" s="125"/>
      <c r="CC187" s="125"/>
      <c r="CD187" s="125"/>
      <c r="CE187" s="125"/>
      <c r="CF187" s="125"/>
      <c r="CG187" s="125"/>
      <c r="CH187" s="147"/>
      <c r="CI187" s="129"/>
      <c r="CJ187" s="129"/>
      <c r="CK187" s="129"/>
      <c r="CL187" s="129"/>
      <c r="CM187" s="129"/>
      <c r="CN187" s="129"/>
      <c r="CO187" s="129"/>
      <c r="CP187" s="129"/>
      <c r="CQ187" s="129"/>
      <c r="CR187" s="129"/>
      <c r="CS187" s="129"/>
      <c r="CT187" s="129"/>
      <c r="CU187" s="129"/>
      <c r="CV187" s="129"/>
      <c r="CW187" s="129"/>
      <c r="CX187" s="129"/>
      <c r="CY187" s="129"/>
      <c r="CZ187" s="129"/>
      <c r="DA187" s="125"/>
      <c r="DB187" s="125"/>
      <c r="DC187" s="125"/>
      <c r="DD187" s="125"/>
    </row>
    <row r="188" spans="1:108" s="127" customFormat="1" x14ac:dyDescent="0.25">
      <c r="A188" s="127">
        <v>2003</v>
      </c>
      <c r="B188" s="127" t="s">
        <v>623</v>
      </c>
      <c r="C188" s="125">
        <v>134627371.2775</v>
      </c>
      <c r="D188" s="125">
        <v>72098225.124599993</v>
      </c>
      <c r="E188" s="125">
        <v>62529146.152900003</v>
      </c>
      <c r="F188" s="125">
        <v>18595971.487500001</v>
      </c>
      <c r="G188" s="125">
        <v>29506434.682700001</v>
      </c>
      <c r="H188" s="125">
        <v>33951586.853200004</v>
      </c>
      <c r="I188" s="125">
        <v>31485195.3891</v>
      </c>
      <c r="J188" s="125">
        <v>21088182.864999998</v>
      </c>
      <c r="K188" s="125">
        <v>94943216.924999997</v>
      </c>
      <c r="M188" s="130">
        <v>38.99062</v>
      </c>
      <c r="N188" s="130">
        <v>41.5779</v>
      </c>
      <c r="O188" s="130">
        <v>36.007390000000001</v>
      </c>
      <c r="P188" s="130">
        <v>31.697700000000001</v>
      </c>
      <c r="Q188" s="130">
        <v>40.247900000000001</v>
      </c>
      <c r="R188" s="130">
        <v>40.899039999999999</v>
      </c>
      <c r="S188" s="130">
        <v>41.07311</v>
      </c>
      <c r="T188" s="130">
        <v>37.480730000000001</v>
      </c>
      <c r="U188" s="130">
        <v>40.754399999999997</v>
      </c>
      <c r="V188" s="142"/>
      <c r="W188" s="128"/>
      <c r="X188" s="132"/>
      <c r="Y188" s="128"/>
      <c r="Z188" s="128"/>
      <c r="AA188" s="128"/>
      <c r="AB188" s="128"/>
      <c r="AC188" s="128"/>
      <c r="AD188" s="128"/>
      <c r="AE188" s="128"/>
      <c r="AF188" s="128"/>
      <c r="AG188" s="128"/>
      <c r="AH188" s="128"/>
      <c r="AI188" s="128"/>
      <c r="AJ188" s="128"/>
      <c r="AK188" s="128"/>
      <c r="AL188" s="128"/>
      <c r="AR188" s="145"/>
      <c r="BE188" s="144"/>
      <c r="BF188" s="144"/>
      <c r="BG188" s="144"/>
      <c r="BH188" s="144"/>
      <c r="BI188" s="144"/>
      <c r="BJ188" s="144"/>
      <c r="BK188" s="144"/>
      <c r="BL188" s="144"/>
      <c r="BM188" s="128"/>
      <c r="BN188" s="128"/>
      <c r="BO188" s="128"/>
      <c r="BP188" s="125"/>
      <c r="BQ188" s="125"/>
      <c r="BR188" s="125"/>
      <c r="BS188" s="125"/>
      <c r="BT188" s="125"/>
      <c r="BU188" s="125"/>
      <c r="BV188" s="125"/>
      <c r="BW188" s="125"/>
      <c r="BX188" s="125"/>
      <c r="BY188" s="125"/>
      <c r="BZ188" s="125"/>
      <c r="CA188" s="125"/>
      <c r="CB188" s="125"/>
      <c r="CC188" s="125"/>
      <c r="CD188" s="125"/>
      <c r="CE188" s="125"/>
      <c r="CF188" s="125"/>
      <c r="CG188" s="125"/>
      <c r="CH188" s="147"/>
      <c r="CI188" s="129"/>
      <c r="CJ188" s="129"/>
      <c r="CK188" s="129"/>
      <c r="CL188" s="129"/>
      <c r="CM188" s="129"/>
      <c r="CN188" s="129"/>
      <c r="CO188" s="129"/>
      <c r="CP188" s="129"/>
      <c r="CQ188" s="129"/>
      <c r="CR188" s="129"/>
      <c r="CS188" s="129"/>
      <c r="CT188" s="129"/>
      <c r="CU188" s="129"/>
      <c r="CV188" s="129"/>
      <c r="CW188" s="129"/>
      <c r="CX188" s="129"/>
      <c r="CY188" s="129"/>
      <c r="CZ188" s="129"/>
      <c r="DA188" s="125"/>
      <c r="DB188" s="125"/>
      <c r="DC188" s="125"/>
      <c r="DD188" s="125"/>
    </row>
    <row r="189" spans="1:108" s="127" customFormat="1" x14ac:dyDescent="0.25">
      <c r="A189" s="127">
        <v>2004</v>
      </c>
      <c r="B189" s="127" t="s">
        <v>633</v>
      </c>
      <c r="C189" s="125">
        <v>132777444.8794</v>
      </c>
      <c r="D189" s="125">
        <v>71091461.751300007</v>
      </c>
      <c r="E189" s="125">
        <v>61685983.1281</v>
      </c>
      <c r="F189" s="125">
        <v>18302827.3495</v>
      </c>
      <c r="G189" s="125">
        <v>29107998.257100001</v>
      </c>
      <c r="H189" s="125">
        <v>33456534.709199999</v>
      </c>
      <c r="I189" s="125">
        <v>31225558.652800001</v>
      </c>
      <c r="J189" s="125">
        <v>20684525.910799999</v>
      </c>
      <c r="K189" s="125">
        <v>93790091.619100004</v>
      </c>
      <c r="M189" s="130">
        <v>38.89434</v>
      </c>
      <c r="N189" s="130">
        <v>41.396070000000002</v>
      </c>
      <c r="O189" s="130">
        <v>36.011159999999997</v>
      </c>
      <c r="P189" s="130">
        <v>31.189769999999999</v>
      </c>
      <c r="Q189" s="130">
        <v>40.277549999999998</v>
      </c>
      <c r="R189" s="130">
        <v>40.650440000000003</v>
      </c>
      <c r="S189" s="130">
        <v>41.1023</v>
      </c>
      <c r="T189" s="130">
        <v>37.591679999999997</v>
      </c>
      <c r="U189" s="130">
        <v>40.68515</v>
      </c>
      <c r="V189" s="142"/>
      <c r="W189" s="127">
        <v>61</v>
      </c>
      <c r="X189" s="132" t="s">
        <v>187</v>
      </c>
      <c r="Y189" s="143">
        <f t="shared" ref="Y189:AG189" si="132">AVERAGE(C189:C191)</f>
        <v>133069516.60640001</v>
      </c>
      <c r="Z189" s="143">
        <f t="shared" si="132"/>
        <v>71144878.626333341</v>
      </c>
      <c r="AA189" s="143">
        <f t="shared" si="132"/>
        <v>61924637.980066665</v>
      </c>
      <c r="AB189" s="143">
        <f t="shared" si="132"/>
        <v>18234249.07</v>
      </c>
      <c r="AC189" s="143">
        <f t="shared" si="132"/>
        <v>29159543.911600005</v>
      </c>
      <c r="AD189" s="143">
        <f t="shared" si="132"/>
        <v>33468071.049433332</v>
      </c>
      <c r="AE189" s="143">
        <f t="shared" si="132"/>
        <v>31253998.164866667</v>
      </c>
      <c r="AF189" s="143">
        <f t="shared" si="132"/>
        <v>20953654.410500001</v>
      </c>
      <c r="AG189" s="143">
        <f t="shared" si="132"/>
        <v>93881613.125899985</v>
      </c>
      <c r="AH189" s="143"/>
      <c r="AI189" s="143">
        <f t="shared" ref="AI189:AQ189" si="133">IF(MIN(M189:M191)/AVERAGE(M189:M191)&lt;0.97,(3*AVERAGE(M189:M191)-MIN(M189:M191))/2,AVERAGE(M189:M191))</f>
        <v>38.952440000000003</v>
      </c>
      <c r="AJ189" s="143">
        <f t="shared" si="133"/>
        <v>41.503880000000002</v>
      </c>
      <c r="AK189" s="143">
        <f t="shared" si="133"/>
        <v>36.02106666666667</v>
      </c>
      <c r="AL189" s="143">
        <f t="shared" si="133"/>
        <v>31.075209999999998</v>
      </c>
      <c r="AM189" s="143">
        <f t="shared" si="133"/>
        <v>40.210280000000004</v>
      </c>
      <c r="AN189" s="143">
        <f t="shared" si="133"/>
        <v>40.793716666666661</v>
      </c>
      <c r="AO189" s="143">
        <f t="shared" si="133"/>
        <v>41.279643333333333</v>
      </c>
      <c r="AP189" s="143">
        <f t="shared" si="133"/>
        <v>37.644953333333326</v>
      </c>
      <c r="AQ189" s="143">
        <f t="shared" si="133"/>
        <v>40.774179999999994</v>
      </c>
      <c r="AR189" s="143"/>
      <c r="BE189" s="144"/>
      <c r="BF189" s="144"/>
      <c r="BG189" s="144"/>
      <c r="BH189" s="144"/>
      <c r="BI189" s="144"/>
      <c r="BJ189" s="144"/>
      <c r="BK189" s="144"/>
      <c r="BL189" s="144"/>
      <c r="BM189" s="128"/>
      <c r="BN189" s="128"/>
      <c r="BO189" s="128"/>
      <c r="BP189" s="125"/>
      <c r="BQ189" s="125"/>
      <c r="BR189" s="125"/>
      <c r="BS189" s="125"/>
      <c r="BT189" s="125"/>
      <c r="BU189" s="125"/>
      <c r="BV189" s="125"/>
      <c r="BW189" s="125"/>
      <c r="BX189" s="125"/>
      <c r="BY189" s="125"/>
      <c r="BZ189" s="125"/>
      <c r="CA189" s="125"/>
      <c r="CB189" s="125"/>
      <c r="CC189" s="125"/>
      <c r="CD189" s="125"/>
      <c r="CE189" s="125"/>
      <c r="CF189" s="125"/>
      <c r="CG189" s="125"/>
      <c r="CH189" s="147"/>
      <c r="CI189" s="129"/>
      <c r="CJ189" s="129"/>
      <c r="CK189" s="129"/>
      <c r="CL189" s="129"/>
      <c r="CM189" s="129"/>
      <c r="CN189" s="129"/>
      <c r="CO189" s="129"/>
      <c r="CP189" s="129"/>
      <c r="CQ189" s="129"/>
      <c r="CR189" s="129"/>
      <c r="CS189" s="129"/>
      <c r="CT189" s="129"/>
      <c r="CU189" s="129"/>
      <c r="CV189" s="129"/>
      <c r="CW189" s="129"/>
      <c r="CX189" s="129"/>
      <c r="CY189" s="129"/>
      <c r="CZ189" s="129"/>
      <c r="DA189" s="125"/>
      <c r="DB189" s="125"/>
      <c r="DC189" s="125"/>
      <c r="DD189" s="125"/>
    </row>
    <row r="190" spans="1:108" s="127" customFormat="1" x14ac:dyDescent="0.25">
      <c r="A190" s="127">
        <v>2004</v>
      </c>
      <c r="B190" s="127" t="s">
        <v>632</v>
      </c>
      <c r="C190" s="125">
        <v>133275459.4989</v>
      </c>
      <c r="D190" s="125">
        <v>71105154.726099998</v>
      </c>
      <c r="E190" s="125">
        <v>62170304.772799999</v>
      </c>
      <c r="F190" s="125">
        <v>18278781.170899998</v>
      </c>
      <c r="G190" s="125">
        <v>29118860.946400002</v>
      </c>
      <c r="H190" s="125">
        <v>33512609.682999998</v>
      </c>
      <c r="I190" s="125">
        <v>31329324.491300002</v>
      </c>
      <c r="J190" s="125">
        <v>21035883.2073</v>
      </c>
      <c r="K190" s="125">
        <v>93960795.120700002</v>
      </c>
      <c r="M190" s="130">
        <v>38.87321</v>
      </c>
      <c r="N190" s="130">
        <v>41.406860000000002</v>
      </c>
      <c r="O190" s="130">
        <v>35.975430000000003</v>
      </c>
      <c r="P190" s="130">
        <v>30.95166</v>
      </c>
      <c r="Q190" s="130">
        <v>40.123890000000003</v>
      </c>
      <c r="R190" s="130">
        <v>40.657119999999999</v>
      </c>
      <c r="S190" s="130">
        <v>41.224240000000002</v>
      </c>
      <c r="T190" s="130">
        <v>37.681849999999997</v>
      </c>
      <c r="U190" s="130">
        <v>40.680959999999999</v>
      </c>
      <c r="V190" s="142"/>
      <c r="W190" s="128"/>
      <c r="X190" s="132"/>
      <c r="Y190" s="128"/>
      <c r="Z190" s="128"/>
      <c r="AA190" s="128"/>
      <c r="AB190" s="128"/>
      <c r="AC190" s="128"/>
      <c r="AD190" s="128"/>
      <c r="AE190" s="128"/>
      <c r="AF190" s="128"/>
      <c r="AG190" s="128"/>
      <c r="AH190" s="128"/>
      <c r="AI190" s="128"/>
      <c r="AJ190" s="128"/>
      <c r="AK190" s="128"/>
      <c r="AL190" s="128"/>
      <c r="AR190" s="145"/>
      <c r="BE190" s="144"/>
      <c r="BF190" s="144"/>
      <c r="BG190" s="144"/>
      <c r="BH190" s="144"/>
      <c r="BI190" s="144"/>
      <c r="BJ190" s="144"/>
      <c r="BK190" s="144"/>
      <c r="BL190" s="144"/>
      <c r="BM190" s="128"/>
      <c r="BN190" s="128"/>
      <c r="BO190" s="128"/>
      <c r="BP190" s="125"/>
      <c r="BQ190" s="125"/>
      <c r="BR190" s="125"/>
      <c r="BS190" s="125"/>
      <c r="BT190" s="125"/>
      <c r="BU190" s="125"/>
      <c r="BV190" s="125"/>
      <c r="BW190" s="125"/>
      <c r="BX190" s="125"/>
      <c r="BY190" s="125"/>
      <c r="BZ190" s="125"/>
      <c r="CA190" s="125"/>
      <c r="CB190" s="125"/>
      <c r="CC190" s="125"/>
      <c r="CD190" s="125"/>
      <c r="CE190" s="125"/>
      <c r="CF190" s="125"/>
      <c r="CG190" s="125"/>
      <c r="CH190" s="147"/>
      <c r="CI190" s="129"/>
      <c r="CJ190" s="129"/>
      <c r="CK190" s="129"/>
      <c r="CL190" s="129"/>
      <c r="CM190" s="129"/>
      <c r="CN190" s="129"/>
      <c r="CO190" s="129"/>
      <c r="CP190" s="129"/>
      <c r="CQ190" s="129"/>
      <c r="CR190" s="129"/>
      <c r="CS190" s="129"/>
      <c r="CT190" s="129"/>
      <c r="CU190" s="129"/>
      <c r="CV190" s="129"/>
      <c r="CW190" s="129"/>
      <c r="CX190" s="129"/>
      <c r="CY190" s="129"/>
      <c r="CZ190" s="129"/>
      <c r="DA190" s="125"/>
      <c r="DB190" s="125"/>
      <c r="DC190" s="125"/>
      <c r="DD190" s="125"/>
    </row>
    <row r="191" spans="1:108" s="127" customFormat="1" x14ac:dyDescent="0.25">
      <c r="A191" s="127">
        <v>2004</v>
      </c>
      <c r="B191" s="127" t="s">
        <v>622</v>
      </c>
      <c r="C191" s="125">
        <v>133155645.4409</v>
      </c>
      <c r="D191" s="125">
        <v>71238019.401600003</v>
      </c>
      <c r="E191" s="125">
        <v>61917626.039300002</v>
      </c>
      <c r="F191" s="125">
        <v>18121138.689599998</v>
      </c>
      <c r="G191" s="125">
        <v>29251772.531300001</v>
      </c>
      <c r="H191" s="125">
        <v>33435068.756099999</v>
      </c>
      <c r="I191" s="125">
        <v>31207111.350499999</v>
      </c>
      <c r="J191" s="125">
        <v>21140554.113400001</v>
      </c>
      <c r="K191" s="125">
        <v>93893952.637899995</v>
      </c>
      <c r="M191" s="130">
        <v>39.089770000000001</v>
      </c>
      <c r="N191" s="130">
        <v>41.708710000000004</v>
      </c>
      <c r="O191" s="130">
        <v>36.076610000000002</v>
      </c>
      <c r="P191" s="130">
        <v>31.084199999999999</v>
      </c>
      <c r="Q191" s="130">
        <v>40.229399999999998</v>
      </c>
      <c r="R191" s="130">
        <v>41.073590000000003</v>
      </c>
      <c r="S191" s="130">
        <v>41.512390000000003</v>
      </c>
      <c r="T191" s="130">
        <v>37.66133</v>
      </c>
      <c r="U191" s="130">
        <v>40.956429999999997</v>
      </c>
      <c r="V191" s="142"/>
      <c r="W191" s="128"/>
      <c r="X191" s="132"/>
      <c r="Y191" s="128"/>
      <c r="Z191" s="128"/>
      <c r="AA191" s="128"/>
      <c r="AB191" s="128"/>
      <c r="AC191" s="128"/>
      <c r="AD191" s="128"/>
      <c r="AE191" s="128"/>
      <c r="AF191" s="128"/>
      <c r="AG191" s="128"/>
      <c r="AH191" s="128"/>
      <c r="AI191" s="128"/>
      <c r="AJ191" s="128"/>
      <c r="AK191" s="128"/>
      <c r="AL191" s="128"/>
      <c r="AR191" s="145"/>
      <c r="BE191" s="144"/>
      <c r="BF191" s="144"/>
      <c r="BG191" s="144"/>
      <c r="BH191" s="144"/>
      <c r="BI191" s="144"/>
      <c r="BJ191" s="144"/>
      <c r="BK191" s="144"/>
      <c r="BL191" s="144"/>
      <c r="BM191" s="128"/>
      <c r="BN191" s="128"/>
      <c r="BO191" s="128"/>
      <c r="BP191" s="125"/>
      <c r="BQ191" s="125"/>
      <c r="BR191" s="125"/>
      <c r="BS191" s="125"/>
      <c r="BT191" s="125"/>
      <c r="BU191" s="125"/>
      <c r="BV191" s="125"/>
      <c r="BW191" s="125"/>
      <c r="BX191" s="125"/>
      <c r="BY191" s="125"/>
      <c r="BZ191" s="125"/>
      <c r="CA191" s="125"/>
      <c r="CB191" s="125"/>
      <c r="CC191" s="125"/>
      <c r="CD191" s="125"/>
      <c r="CE191" s="125"/>
      <c r="CF191" s="125"/>
      <c r="CG191" s="125"/>
      <c r="CH191" s="147"/>
      <c r="CI191" s="129"/>
      <c r="CJ191" s="129"/>
      <c r="CK191" s="129"/>
      <c r="CL191" s="129"/>
      <c r="CM191" s="129"/>
      <c r="CN191" s="129"/>
      <c r="CO191" s="129"/>
      <c r="CP191" s="129"/>
      <c r="CQ191" s="129"/>
      <c r="CR191" s="129"/>
      <c r="CS191" s="129"/>
      <c r="CT191" s="129"/>
      <c r="CU191" s="129"/>
      <c r="CV191" s="129"/>
      <c r="CW191" s="129"/>
      <c r="CX191" s="129"/>
      <c r="CY191" s="129"/>
      <c r="CZ191" s="129"/>
      <c r="DA191" s="125"/>
      <c r="DB191" s="125"/>
      <c r="DC191" s="125"/>
      <c r="DD191" s="125"/>
    </row>
    <row r="192" spans="1:108" s="127" customFormat="1" x14ac:dyDescent="0.25">
      <c r="A192" s="127">
        <v>2004</v>
      </c>
      <c r="B192" s="127" t="s">
        <v>631</v>
      </c>
      <c r="C192" s="125">
        <v>133098923.52</v>
      </c>
      <c r="D192" s="125">
        <v>71632311.828700006</v>
      </c>
      <c r="E192" s="125">
        <v>61466611.691299997</v>
      </c>
      <c r="F192" s="125">
        <v>18616931.7764</v>
      </c>
      <c r="G192" s="125">
        <v>29288194.903499998</v>
      </c>
      <c r="H192" s="125">
        <v>33354125.199299999</v>
      </c>
      <c r="I192" s="125">
        <v>31009068.669100001</v>
      </c>
      <c r="J192" s="125">
        <v>20830602.971700002</v>
      </c>
      <c r="K192" s="125">
        <v>93651388.771899998</v>
      </c>
      <c r="M192" s="130">
        <v>38.972439999999999</v>
      </c>
      <c r="N192" s="130">
        <v>41.643639999999998</v>
      </c>
      <c r="O192" s="130">
        <v>35.859470000000002</v>
      </c>
      <c r="P192" s="130">
        <v>31.034549999999999</v>
      </c>
      <c r="Q192" s="130">
        <v>40.249360000000003</v>
      </c>
      <c r="R192" s="130">
        <v>40.881070000000001</v>
      </c>
      <c r="S192" s="130">
        <v>41.247779999999999</v>
      </c>
      <c r="T192" s="130">
        <v>37.82817</v>
      </c>
      <c r="U192" s="130">
        <v>40.804929999999999</v>
      </c>
      <c r="V192" s="142"/>
      <c r="W192" s="127">
        <v>62</v>
      </c>
      <c r="X192" s="132" t="s">
        <v>188</v>
      </c>
      <c r="Y192" s="143">
        <f t="shared" ref="Y192:AG192" si="134">AVERAGE(C192:C194)</f>
        <v>133640238.43703334</v>
      </c>
      <c r="Z192" s="143">
        <f t="shared" si="134"/>
        <v>72159686.279600009</v>
      </c>
      <c r="AA192" s="143">
        <f t="shared" si="134"/>
        <v>61480552.157433331</v>
      </c>
      <c r="AB192" s="143">
        <f t="shared" si="134"/>
        <v>19133745.404666666</v>
      </c>
      <c r="AC192" s="143">
        <f t="shared" si="134"/>
        <v>29424240.160433333</v>
      </c>
      <c r="AD192" s="143">
        <f t="shared" si="134"/>
        <v>33385315.110766664</v>
      </c>
      <c r="AE192" s="143">
        <f t="shared" si="134"/>
        <v>30886842.912466664</v>
      </c>
      <c r="AF192" s="143">
        <f t="shared" si="134"/>
        <v>20810094.848699998</v>
      </c>
      <c r="AG192" s="143">
        <f t="shared" si="134"/>
        <v>93696398.183666661</v>
      </c>
      <c r="AH192" s="143"/>
      <c r="AI192" s="143">
        <f t="shared" ref="AI192:AQ192" si="135">IF(MIN(M192:M194)/AVERAGE(M192:M194)&lt;0.97,(3*AVERAGE(M192:M194)-MIN(M192:M194))/2,AVERAGE(M192:M194))</f>
        <v>39.097540000000002</v>
      </c>
      <c r="AJ192" s="143">
        <f t="shared" si="135"/>
        <v>41.814713333333337</v>
      </c>
      <c r="AK192" s="143">
        <f t="shared" si="135"/>
        <v>35.907533333333333</v>
      </c>
      <c r="AL192" s="143">
        <f t="shared" si="135"/>
        <v>31.967969999999998</v>
      </c>
      <c r="AM192" s="143">
        <f t="shared" si="135"/>
        <v>40.372883333333334</v>
      </c>
      <c r="AN192" s="143">
        <f t="shared" si="135"/>
        <v>40.979546666666664</v>
      </c>
      <c r="AO192" s="143">
        <f t="shared" si="135"/>
        <v>41.197429999999997</v>
      </c>
      <c r="AP192" s="143">
        <f t="shared" si="135"/>
        <v>37.684396666666665</v>
      </c>
      <c r="AQ192" s="143">
        <f t="shared" si="135"/>
        <v>40.860939999999999</v>
      </c>
      <c r="AR192" s="143"/>
      <c r="BE192" s="144"/>
      <c r="BF192" s="144"/>
      <c r="BG192" s="144"/>
      <c r="BH192" s="144"/>
      <c r="BI192" s="144"/>
      <c r="BJ192" s="144"/>
      <c r="BK192" s="144"/>
      <c r="BL192" s="144"/>
      <c r="BM192" s="128"/>
      <c r="BN192" s="128"/>
      <c r="BO192" s="128"/>
      <c r="BP192" s="125"/>
      <c r="BQ192" s="125"/>
      <c r="BR192" s="125"/>
      <c r="BS192" s="125"/>
      <c r="BT192" s="125"/>
      <c r="BU192" s="125"/>
      <c r="BV192" s="125"/>
      <c r="BW192" s="125"/>
      <c r="BX192" s="125"/>
      <c r="BY192" s="125"/>
      <c r="BZ192" s="125"/>
      <c r="CA192" s="125"/>
      <c r="CB192" s="125"/>
      <c r="CC192" s="125"/>
      <c r="CD192" s="125"/>
      <c r="CE192" s="125"/>
      <c r="CF192" s="125"/>
      <c r="CG192" s="125"/>
      <c r="CH192" s="147"/>
      <c r="CI192" s="129"/>
      <c r="CJ192" s="129"/>
      <c r="CK192" s="129"/>
      <c r="CL192" s="129"/>
      <c r="CM192" s="129"/>
      <c r="CN192" s="129"/>
      <c r="CO192" s="129"/>
      <c r="CP192" s="129"/>
      <c r="CQ192" s="129"/>
      <c r="CR192" s="129"/>
      <c r="CS192" s="129"/>
      <c r="CT192" s="129"/>
      <c r="CU192" s="129"/>
      <c r="CV192" s="129"/>
      <c r="CW192" s="129"/>
      <c r="CX192" s="129"/>
      <c r="CY192" s="129"/>
      <c r="CZ192" s="129"/>
      <c r="DA192" s="125"/>
      <c r="DB192" s="125"/>
      <c r="DC192" s="125"/>
      <c r="DD192" s="125"/>
    </row>
    <row r="193" spans="1:108" s="127" customFormat="1" x14ac:dyDescent="0.25">
      <c r="A193" s="127">
        <v>2004</v>
      </c>
      <c r="B193" s="127" t="s">
        <v>630</v>
      </c>
      <c r="C193" s="125">
        <v>135179791.8493</v>
      </c>
      <c r="D193" s="125">
        <v>72429535.246099994</v>
      </c>
      <c r="E193" s="125">
        <v>62750256.603200004</v>
      </c>
      <c r="F193" s="125">
        <v>18837796.882399999</v>
      </c>
      <c r="G193" s="125">
        <v>29672649.767000001</v>
      </c>
      <c r="H193" s="125">
        <v>34063451.881399997</v>
      </c>
      <c r="I193" s="125">
        <v>31372139.469099998</v>
      </c>
      <c r="J193" s="125">
        <v>21233753.849399999</v>
      </c>
      <c r="K193" s="125">
        <v>95108241.117500007</v>
      </c>
      <c r="M193" s="130">
        <v>39.24353</v>
      </c>
      <c r="N193" s="130">
        <v>41.997430000000001</v>
      </c>
      <c r="O193" s="130">
        <v>36.06485</v>
      </c>
      <c r="P193" s="130">
        <v>31.738099999999999</v>
      </c>
      <c r="Q193" s="130">
        <v>40.601619999999997</v>
      </c>
      <c r="R193" s="130">
        <v>41.133130000000001</v>
      </c>
      <c r="S193" s="130">
        <v>41.418210000000002</v>
      </c>
      <c r="T193" s="130">
        <v>37.759920000000001</v>
      </c>
      <c r="U193" s="130">
        <v>41.061340000000001</v>
      </c>
      <c r="V193" s="142"/>
      <c r="W193" s="128"/>
      <c r="X193" s="132"/>
      <c r="Y193" s="128"/>
      <c r="Z193" s="128"/>
      <c r="AA193" s="128"/>
      <c r="AB193" s="128"/>
      <c r="AC193" s="128"/>
      <c r="AD193" s="128"/>
      <c r="AE193" s="128"/>
      <c r="AF193" s="128"/>
      <c r="AG193" s="128"/>
      <c r="AH193" s="128"/>
      <c r="AI193" s="128"/>
      <c r="AJ193" s="128"/>
      <c r="AK193" s="128"/>
      <c r="AL193" s="128"/>
      <c r="AR193" s="145"/>
      <c r="BE193" s="144"/>
      <c r="BF193" s="144"/>
      <c r="BG193" s="144"/>
      <c r="BH193" s="144"/>
      <c r="BI193" s="144"/>
      <c r="BJ193" s="144"/>
      <c r="BK193" s="144"/>
      <c r="BL193" s="144"/>
      <c r="BM193" s="128"/>
      <c r="BN193" s="128"/>
      <c r="BO193" s="128"/>
      <c r="BP193" s="125"/>
      <c r="BQ193" s="125"/>
      <c r="BR193" s="125"/>
      <c r="BS193" s="125"/>
      <c r="BT193" s="125"/>
      <c r="BU193" s="125"/>
      <c r="BV193" s="125"/>
      <c r="BW193" s="125"/>
      <c r="BX193" s="125"/>
      <c r="BY193" s="125"/>
      <c r="BZ193" s="125"/>
      <c r="CA193" s="125"/>
      <c r="CB193" s="125"/>
      <c r="CC193" s="125"/>
      <c r="CD193" s="125"/>
      <c r="CE193" s="125"/>
      <c r="CF193" s="125"/>
      <c r="CG193" s="125"/>
      <c r="CH193" s="147"/>
      <c r="CI193" s="129"/>
      <c r="CJ193" s="129"/>
      <c r="CK193" s="129"/>
      <c r="CL193" s="129"/>
      <c r="CM193" s="129"/>
      <c r="CN193" s="129"/>
      <c r="CO193" s="129"/>
      <c r="CP193" s="129"/>
      <c r="CQ193" s="129"/>
      <c r="CR193" s="129"/>
      <c r="CS193" s="129"/>
      <c r="CT193" s="129"/>
      <c r="CU193" s="129"/>
      <c r="CV193" s="129"/>
      <c r="CW193" s="129"/>
      <c r="CX193" s="129"/>
      <c r="CY193" s="129"/>
      <c r="CZ193" s="129"/>
      <c r="DA193" s="125"/>
      <c r="DB193" s="125"/>
      <c r="DC193" s="125"/>
      <c r="DD193" s="125"/>
    </row>
    <row r="194" spans="1:108" s="127" customFormat="1" x14ac:dyDescent="0.25">
      <c r="A194" s="127">
        <v>2004</v>
      </c>
      <c r="B194" s="127" t="s">
        <v>629</v>
      </c>
      <c r="C194" s="125">
        <v>132641999.9418</v>
      </c>
      <c r="D194" s="125">
        <v>72417211.763999999</v>
      </c>
      <c r="E194" s="125">
        <v>60224788.1778</v>
      </c>
      <c r="F194" s="125">
        <v>19946507.555199999</v>
      </c>
      <c r="G194" s="125">
        <v>29311875.810800001</v>
      </c>
      <c r="H194" s="125">
        <v>32738368.251600001</v>
      </c>
      <c r="I194" s="125">
        <v>30279320.599199999</v>
      </c>
      <c r="J194" s="125">
        <v>20365927.725000001</v>
      </c>
      <c r="K194" s="125">
        <v>92329564.661599994</v>
      </c>
      <c r="M194" s="130">
        <v>39.076650000000001</v>
      </c>
      <c r="N194" s="130">
        <v>41.803069999999998</v>
      </c>
      <c r="O194" s="130">
        <v>35.798279999999998</v>
      </c>
      <c r="P194" s="130">
        <v>33.131259999999997</v>
      </c>
      <c r="Q194" s="130">
        <v>40.267670000000003</v>
      </c>
      <c r="R194" s="130">
        <v>40.924439999999997</v>
      </c>
      <c r="S194" s="130">
        <v>40.926299999999998</v>
      </c>
      <c r="T194" s="130">
        <v>37.4651</v>
      </c>
      <c r="U194" s="130">
        <v>40.716549999999998</v>
      </c>
      <c r="V194" s="142"/>
      <c r="W194" s="128"/>
      <c r="X194" s="132"/>
      <c r="Y194" s="128"/>
      <c r="Z194" s="128"/>
      <c r="AA194" s="128"/>
      <c r="AB194" s="128"/>
      <c r="AC194" s="128"/>
      <c r="AD194" s="128"/>
      <c r="AE194" s="128"/>
      <c r="AF194" s="128"/>
      <c r="AG194" s="128"/>
      <c r="AH194" s="128"/>
      <c r="AI194" s="128"/>
      <c r="AJ194" s="128"/>
      <c r="AK194" s="128"/>
      <c r="AL194" s="128"/>
      <c r="AR194" s="145"/>
      <c r="BE194" s="144"/>
      <c r="BF194" s="144"/>
      <c r="BG194" s="144"/>
      <c r="BH194" s="144"/>
      <c r="BI194" s="144"/>
      <c r="BJ194" s="144"/>
      <c r="BK194" s="144"/>
      <c r="BL194" s="144"/>
      <c r="BM194" s="128"/>
      <c r="BN194" s="128"/>
      <c r="BO194" s="128"/>
      <c r="BP194" s="125"/>
      <c r="BQ194" s="125"/>
      <c r="BR194" s="125"/>
      <c r="BS194" s="125"/>
      <c r="BT194" s="125"/>
      <c r="BU194" s="125"/>
      <c r="BV194" s="125"/>
      <c r="BW194" s="125"/>
      <c r="BX194" s="125"/>
      <c r="BY194" s="125"/>
      <c r="BZ194" s="125"/>
      <c r="CA194" s="125"/>
      <c r="CB194" s="125"/>
      <c r="CC194" s="125"/>
      <c r="CD194" s="125"/>
      <c r="CE194" s="125"/>
      <c r="CF194" s="125"/>
      <c r="CG194" s="125"/>
      <c r="CH194" s="147"/>
      <c r="CI194" s="129"/>
      <c r="CJ194" s="129"/>
      <c r="CK194" s="129"/>
      <c r="CL194" s="129"/>
      <c r="CM194" s="129"/>
      <c r="CN194" s="129"/>
      <c r="CO194" s="129"/>
      <c r="CP194" s="129"/>
      <c r="CQ194" s="129"/>
      <c r="CR194" s="129"/>
      <c r="CS194" s="129"/>
      <c r="CT194" s="129"/>
      <c r="CU194" s="129"/>
      <c r="CV194" s="129"/>
      <c r="CW194" s="129"/>
      <c r="CX194" s="129"/>
      <c r="CY194" s="129"/>
      <c r="CZ194" s="129"/>
      <c r="DA194" s="125"/>
      <c r="DB194" s="125"/>
      <c r="DC194" s="125"/>
      <c r="DD194" s="125"/>
    </row>
    <row r="195" spans="1:108" s="127" customFormat="1" x14ac:dyDescent="0.25">
      <c r="A195" s="127">
        <v>2004</v>
      </c>
      <c r="B195" s="127" t="s">
        <v>628</v>
      </c>
      <c r="C195" s="125">
        <v>130367697.9131</v>
      </c>
      <c r="D195" s="125">
        <v>72149268.241799995</v>
      </c>
      <c r="E195" s="125">
        <v>58218429.671300001</v>
      </c>
      <c r="F195" s="125">
        <v>20668619.4353</v>
      </c>
      <c r="G195" s="125">
        <v>28540474.8024</v>
      </c>
      <c r="H195" s="125">
        <v>31771482.630199999</v>
      </c>
      <c r="I195" s="125">
        <v>29504380.235399999</v>
      </c>
      <c r="J195" s="125">
        <v>19882740.809799999</v>
      </c>
      <c r="K195" s="125">
        <v>89816337.667999998</v>
      </c>
      <c r="M195" s="130">
        <v>39.12059</v>
      </c>
      <c r="N195" s="130">
        <v>41.768830000000001</v>
      </c>
      <c r="O195" s="130">
        <v>35.83867</v>
      </c>
      <c r="P195" s="130">
        <v>33.973399999999998</v>
      </c>
      <c r="Q195" s="130">
        <v>40.431220000000003</v>
      </c>
      <c r="R195" s="130">
        <v>40.810980000000001</v>
      </c>
      <c r="S195" s="130">
        <v>40.963479999999997</v>
      </c>
      <c r="T195" s="130">
        <v>37.154089999999997</v>
      </c>
      <c r="U195" s="130">
        <v>40.740400000000001</v>
      </c>
      <c r="V195" s="142"/>
      <c r="W195" s="127">
        <v>63</v>
      </c>
      <c r="X195" s="132" t="s">
        <v>189</v>
      </c>
      <c r="Y195" s="143">
        <f t="shared" ref="Y195:AG195" si="136">AVERAGE(C195:C197)</f>
        <v>132502882.2634</v>
      </c>
      <c r="Z195" s="143">
        <f t="shared" si="136"/>
        <v>72468008.378199995</v>
      </c>
      <c r="AA195" s="143">
        <f t="shared" si="136"/>
        <v>60034873.885200001</v>
      </c>
      <c r="AB195" s="143">
        <f t="shared" si="136"/>
        <v>19857025.589066666</v>
      </c>
      <c r="AC195" s="143">
        <f t="shared" si="136"/>
        <v>28999493.086833339</v>
      </c>
      <c r="AD195" s="143">
        <f t="shared" si="136"/>
        <v>32515065.784633327</v>
      </c>
      <c r="AE195" s="143">
        <f t="shared" si="136"/>
        <v>30507396.178866666</v>
      </c>
      <c r="AF195" s="143">
        <f t="shared" si="136"/>
        <v>20623901.624000002</v>
      </c>
      <c r="AG195" s="143">
        <f t="shared" si="136"/>
        <v>92021955.050333321</v>
      </c>
      <c r="AH195" s="143"/>
      <c r="AI195" s="143">
        <f t="shared" ref="AI195:AQ195" si="137">IF(MIN(M195:M197)/AVERAGE(M195:M197)&lt;0.97,(3*AVERAGE(M195:M197)-MIN(M195:M197))/2,AVERAGE(M195:M197))</f>
        <v>39.13449</v>
      </c>
      <c r="AJ195" s="143">
        <f t="shared" si="137"/>
        <v>41.783356666666663</v>
      </c>
      <c r="AK195" s="143">
        <f t="shared" si="137"/>
        <v>35.935556666666663</v>
      </c>
      <c r="AL195" s="143">
        <f t="shared" si="137"/>
        <v>33.823369999999997</v>
      </c>
      <c r="AM195" s="143">
        <f t="shared" si="137"/>
        <v>40.477240000000002</v>
      </c>
      <c r="AN195" s="143">
        <f t="shared" si="137"/>
        <v>40.917336666666671</v>
      </c>
      <c r="AO195" s="143">
        <f t="shared" si="137"/>
        <v>40.995539999999998</v>
      </c>
      <c r="AP195" s="143">
        <f t="shared" si="137"/>
        <v>37.279996666666669</v>
      </c>
      <c r="AQ195" s="143">
        <f t="shared" si="137"/>
        <v>40.804883333333329</v>
      </c>
      <c r="AR195" s="143"/>
      <c r="BE195" s="144"/>
      <c r="BF195" s="144"/>
      <c r="BG195" s="144"/>
      <c r="BH195" s="144"/>
      <c r="BI195" s="144"/>
      <c r="BJ195" s="144"/>
      <c r="BK195" s="144"/>
      <c r="BL195" s="144"/>
      <c r="BM195" s="128"/>
      <c r="BN195" s="128"/>
      <c r="BO195" s="128"/>
      <c r="BP195" s="125"/>
      <c r="BQ195" s="125"/>
      <c r="BR195" s="125"/>
      <c r="BS195" s="125"/>
      <c r="BT195" s="125"/>
      <c r="BU195" s="125"/>
      <c r="BV195" s="125"/>
      <c r="BW195" s="125"/>
      <c r="BX195" s="125"/>
      <c r="BY195" s="125"/>
      <c r="BZ195" s="125"/>
      <c r="CA195" s="125"/>
      <c r="CB195" s="125"/>
      <c r="CC195" s="125"/>
      <c r="CD195" s="125"/>
      <c r="CE195" s="125"/>
      <c r="CF195" s="125"/>
      <c r="CG195" s="125"/>
      <c r="CH195" s="147"/>
      <c r="CI195" s="129"/>
      <c r="CJ195" s="129"/>
      <c r="CK195" s="129"/>
      <c r="CL195" s="129"/>
      <c r="CM195" s="129"/>
      <c r="CN195" s="129"/>
      <c r="CO195" s="129"/>
      <c r="CP195" s="129"/>
      <c r="CQ195" s="129"/>
      <c r="CR195" s="129"/>
      <c r="CS195" s="129"/>
      <c r="CT195" s="129"/>
      <c r="CU195" s="129"/>
      <c r="CV195" s="129"/>
      <c r="CW195" s="129"/>
      <c r="CX195" s="129"/>
      <c r="CY195" s="129"/>
      <c r="CZ195" s="129"/>
      <c r="DA195" s="125"/>
      <c r="DB195" s="125"/>
      <c r="DC195" s="125"/>
      <c r="DD195" s="125"/>
    </row>
    <row r="196" spans="1:108" s="127" customFormat="1" x14ac:dyDescent="0.25">
      <c r="A196" s="127">
        <v>2004</v>
      </c>
      <c r="B196" s="127" t="s">
        <v>627</v>
      </c>
      <c r="C196" s="125">
        <v>131514746.5854</v>
      </c>
      <c r="D196" s="125">
        <v>72195458.412799999</v>
      </c>
      <c r="E196" s="125">
        <v>59319288.172600001</v>
      </c>
      <c r="F196" s="125">
        <v>19983125.267999999</v>
      </c>
      <c r="G196" s="125">
        <v>28830524.006900001</v>
      </c>
      <c r="H196" s="125">
        <v>32170681.171500001</v>
      </c>
      <c r="I196" s="125">
        <v>30116713.1675</v>
      </c>
      <c r="J196" s="125">
        <v>20413702.971500002</v>
      </c>
      <c r="K196" s="125">
        <v>91117918.345899999</v>
      </c>
      <c r="M196" s="130">
        <v>39.135150000000003</v>
      </c>
      <c r="N196" s="130">
        <v>41.727930000000001</v>
      </c>
      <c r="O196" s="130">
        <v>35.979570000000002</v>
      </c>
      <c r="P196" s="130">
        <v>33.673340000000003</v>
      </c>
      <c r="Q196" s="130">
        <v>40.60324</v>
      </c>
      <c r="R196" s="130">
        <v>40.823430000000002</v>
      </c>
      <c r="S196" s="130">
        <v>40.886989999999997</v>
      </c>
      <c r="T196" s="130">
        <v>37.163200000000003</v>
      </c>
      <c r="U196" s="130">
        <v>40.774769999999997</v>
      </c>
      <c r="V196" s="142"/>
      <c r="W196" s="128"/>
      <c r="X196" s="132"/>
      <c r="Y196" s="128"/>
      <c r="Z196" s="128"/>
      <c r="AA196" s="128"/>
      <c r="AB196" s="128"/>
      <c r="AC196" s="128"/>
      <c r="AD196" s="128"/>
      <c r="AE196" s="128"/>
      <c r="AF196" s="128"/>
      <c r="AG196" s="128"/>
      <c r="AH196" s="128"/>
      <c r="AI196" s="128"/>
      <c r="AJ196" s="128"/>
      <c r="AK196" s="128"/>
      <c r="AL196" s="128"/>
      <c r="AR196" s="145"/>
      <c r="BE196" s="144"/>
      <c r="BF196" s="144"/>
      <c r="BG196" s="144"/>
      <c r="BH196" s="144"/>
      <c r="BI196" s="144"/>
      <c r="BJ196" s="144"/>
      <c r="BK196" s="144"/>
      <c r="BL196" s="144"/>
      <c r="BM196" s="128"/>
      <c r="BN196" s="128"/>
      <c r="BO196" s="128"/>
      <c r="BP196" s="125"/>
      <c r="BQ196" s="125"/>
      <c r="BR196" s="125"/>
      <c r="BS196" s="125"/>
      <c r="BT196" s="125"/>
      <c r="BU196" s="125"/>
      <c r="BV196" s="125"/>
      <c r="BW196" s="125"/>
      <c r="BX196" s="125"/>
      <c r="BY196" s="125"/>
      <c r="BZ196" s="125"/>
      <c r="CA196" s="125"/>
      <c r="CB196" s="125"/>
      <c r="CC196" s="125"/>
      <c r="CD196" s="125"/>
      <c r="CE196" s="125"/>
      <c r="CF196" s="125"/>
      <c r="CG196" s="125"/>
      <c r="CH196" s="147"/>
      <c r="CI196" s="129"/>
      <c r="CJ196" s="129"/>
      <c r="CK196" s="129"/>
      <c r="CL196" s="129"/>
      <c r="CM196" s="129"/>
      <c r="CN196" s="129"/>
      <c r="CO196" s="129"/>
      <c r="CP196" s="129"/>
      <c r="CQ196" s="129"/>
      <c r="CR196" s="129"/>
      <c r="CS196" s="129"/>
      <c r="CT196" s="129"/>
      <c r="CU196" s="129"/>
      <c r="CV196" s="129"/>
      <c r="CW196" s="129"/>
      <c r="CX196" s="129"/>
      <c r="CY196" s="129"/>
      <c r="CZ196" s="129"/>
      <c r="DA196" s="125"/>
      <c r="DB196" s="125"/>
      <c r="DC196" s="125"/>
      <c r="DD196" s="125"/>
    </row>
    <row r="197" spans="1:108" s="127" customFormat="1" x14ac:dyDescent="0.25">
      <c r="A197" s="127">
        <v>2004</v>
      </c>
      <c r="B197" s="127" t="s">
        <v>626</v>
      </c>
      <c r="C197" s="125">
        <v>135626202.29170001</v>
      </c>
      <c r="D197" s="125">
        <v>73059298.480000004</v>
      </c>
      <c r="E197" s="125">
        <v>62566903.811700001</v>
      </c>
      <c r="F197" s="125">
        <v>18919332.063900001</v>
      </c>
      <c r="G197" s="125">
        <v>29627480.451200001</v>
      </c>
      <c r="H197" s="125">
        <v>33603033.552199997</v>
      </c>
      <c r="I197" s="125">
        <v>31901095.133699998</v>
      </c>
      <c r="J197" s="125">
        <v>21575261.090700001</v>
      </c>
      <c r="K197" s="125">
        <v>95131609.137099996</v>
      </c>
      <c r="M197" s="130">
        <v>39.147730000000003</v>
      </c>
      <c r="N197" s="130">
        <v>41.85331</v>
      </c>
      <c r="O197" s="130">
        <v>35.988430000000001</v>
      </c>
      <c r="P197" s="130">
        <v>32.192619999999998</v>
      </c>
      <c r="Q197" s="130">
        <v>40.397260000000003</v>
      </c>
      <c r="R197" s="130">
        <v>41.117600000000003</v>
      </c>
      <c r="S197" s="130">
        <v>41.136150000000001</v>
      </c>
      <c r="T197" s="130">
        <v>37.5227</v>
      </c>
      <c r="U197" s="130">
        <v>40.899479999999997</v>
      </c>
      <c r="V197" s="142"/>
      <c r="W197" s="128"/>
      <c r="X197" s="132"/>
      <c r="Y197" s="128"/>
      <c r="Z197" s="128"/>
      <c r="AA197" s="128"/>
      <c r="AB197" s="128"/>
      <c r="AC197" s="128"/>
      <c r="AD197" s="128"/>
      <c r="AE197" s="128"/>
      <c r="AF197" s="128"/>
      <c r="AG197" s="128"/>
      <c r="AH197" s="128"/>
      <c r="AI197" s="128"/>
      <c r="AJ197" s="128"/>
      <c r="AK197" s="128"/>
      <c r="AL197" s="128"/>
      <c r="AR197" s="145"/>
      <c r="BE197" s="144"/>
      <c r="BF197" s="144"/>
      <c r="BG197" s="144"/>
      <c r="BH197" s="144"/>
      <c r="BI197" s="144"/>
      <c r="BJ197" s="144"/>
      <c r="BK197" s="144"/>
      <c r="BL197" s="144"/>
      <c r="BM197" s="128"/>
      <c r="BN197" s="128"/>
      <c r="BO197" s="128"/>
      <c r="BP197" s="125"/>
      <c r="BQ197" s="125"/>
      <c r="BR197" s="125"/>
      <c r="BS197" s="125"/>
      <c r="BT197" s="125"/>
      <c r="BU197" s="125"/>
      <c r="BV197" s="125"/>
      <c r="BW197" s="125"/>
      <c r="BX197" s="125"/>
      <c r="BY197" s="125"/>
      <c r="BZ197" s="125"/>
      <c r="CA197" s="125"/>
      <c r="CB197" s="125"/>
      <c r="CC197" s="125"/>
      <c r="CD197" s="125"/>
      <c r="CE197" s="125"/>
      <c r="CF197" s="125"/>
      <c r="CG197" s="125"/>
      <c r="CH197" s="147"/>
      <c r="CI197" s="129"/>
      <c r="CJ197" s="129"/>
      <c r="CK197" s="129"/>
      <c r="CL197" s="129"/>
      <c r="CM197" s="129"/>
      <c r="CN197" s="129"/>
      <c r="CO197" s="129"/>
      <c r="CP197" s="129"/>
      <c r="CQ197" s="129"/>
      <c r="CR197" s="129"/>
      <c r="CS197" s="129"/>
      <c r="CT197" s="129"/>
      <c r="CU197" s="129"/>
      <c r="CV197" s="129"/>
      <c r="CW197" s="129"/>
      <c r="CX197" s="129"/>
      <c r="CY197" s="129"/>
      <c r="CZ197" s="129"/>
      <c r="DA197" s="125"/>
      <c r="DB197" s="125"/>
      <c r="DC197" s="125"/>
      <c r="DD197" s="125"/>
    </row>
    <row r="198" spans="1:108" s="127" customFormat="1" x14ac:dyDescent="0.25">
      <c r="A198" s="127">
        <v>2004</v>
      </c>
      <c r="B198" s="127" t="s">
        <v>625</v>
      </c>
      <c r="C198" s="125">
        <v>136622625.75729999</v>
      </c>
      <c r="D198" s="125">
        <v>73534063.272300005</v>
      </c>
      <c r="E198" s="125">
        <v>63088562.484999999</v>
      </c>
      <c r="F198" s="125">
        <v>19374657.7487</v>
      </c>
      <c r="G198" s="125">
        <v>29735839.170299999</v>
      </c>
      <c r="H198" s="125">
        <v>33731023.783699997</v>
      </c>
      <c r="I198" s="125">
        <v>31987364.737599999</v>
      </c>
      <c r="J198" s="125">
        <v>21793740.317000002</v>
      </c>
      <c r="K198" s="125">
        <v>95454227.691599995</v>
      </c>
      <c r="M198" s="130">
        <v>38.998139999999999</v>
      </c>
      <c r="N198" s="130">
        <v>41.799199999999999</v>
      </c>
      <c r="O198" s="130">
        <v>35.733310000000003</v>
      </c>
      <c r="P198" s="130">
        <v>31.659050000000001</v>
      </c>
      <c r="Q198" s="130">
        <v>40.221080000000001</v>
      </c>
      <c r="R198" s="130">
        <v>41.006839999999997</v>
      </c>
      <c r="S198" s="130">
        <v>41.388730000000002</v>
      </c>
      <c r="T198" s="130">
        <v>37.236289999999997</v>
      </c>
      <c r="U198" s="130">
        <v>40.890030000000003</v>
      </c>
      <c r="V198" s="142"/>
      <c r="W198" s="127">
        <v>64</v>
      </c>
      <c r="X198" s="132" t="s">
        <v>190</v>
      </c>
      <c r="Y198" s="143">
        <f t="shared" ref="Y198:AG198" si="138">AVERAGE(C198:C200)</f>
        <v>136886472.90376666</v>
      </c>
      <c r="Z198" s="143">
        <f t="shared" si="138"/>
        <v>73344800.699900016</v>
      </c>
      <c r="AA198" s="143">
        <f t="shared" si="138"/>
        <v>63541672.203866668</v>
      </c>
      <c r="AB198" s="143">
        <f t="shared" si="138"/>
        <v>19379372.649866667</v>
      </c>
      <c r="AC198" s="143">
        <f t="shared" si="138"/>
        <v>29764635.3935</v>
      </c>
      <c r="AD198" s="143">
        <f t="shared" si="138"/>
        <v>33822830.334933333</v>
      </c>
      <c r="AE198" s="143">
        <f t="shared" si="138"/>
        <v>31952815.448966663</v>
      </c>
      <c r="AF198" s="143">
        <f t="shared" si="138"/>
        <v>21966819.076500002</v>
      </c>
      <c r="AG198" s="143">
        <f t="shared" si="138"/>
        <v>95540281.177399993</v>
      </c>
      <c r="AH198" s="143"/>
      <c r="AI198" s="143">
        <f t="shared" ref="AI198:AQ198" si="139">IF(MIN(M198:M200)/AVERAGE(M198:M200)&lt;0.97,(3*AVERAGE(M198:M200)-MIN(M198:M200))/2,AVERAGE(M198:M200))</f>
        <v>38.933819999999997</v>
      </c>
      <c r="AJ198" s="143">
        <f t="shared" si="139"/>
        <v>41.659373333333328</v>
      </c>
      <c r="AK198" s="143">
        <f t="shared" si="139"/>
        <v>35.787136666666669</v>
      </c>
      <c r="AL198" s="143">
        <f t="shared" si="139"/>
        <v>31.562929999999998</v>
      </c>
      <c r="AM198" s="143">
        <f t="shared" si="139"/>
        <v>40.237903333333342</v>
      </c>
      <c r="AN198" s="143">
        <f t="shared" si="139"/>
        <v>40.99492</v>
      </c>
      <c r="AO198" s="143">
        <f t="shared" si="139"/>
        <v>41.209466666666664</v>
      </c>
      <c r="AP198" s="143">
        <f t="shared" si="139"/>
        <v>37.185356666666671</v>
      </c>
      <c r="AQ198" s="143">
        <f t="shared" si="139"/>
        <v>40.830870000000004</v>
      </c>
      <c r="AR198" s="143"/>
      <c r="BE198" s="144"/>
      <c r="BF198" s="144"/>
      <c r="BG198" s="144"/>
      <c r="BH198" s="144"/>
      <c r="BI198" s="144"/>
      <c r="BJ198" s="144"/>
      <c r="BK198" s="144"/>
      <c r="BL198" s="144"/>
      <c r="BM198" s="128"/>
      <c r="BN198" s="128"/>
      <c r="BO198" s="128"/>
      <c r="BP198" s="125"/>
      <c r="BQ198" s="125"/>
      <c r="BR198" s="125"/>
      <c r="BS198" s="125"/>
      <c r="BT198" s="125"/>
      <c r="BU198" s="125"/>
      <c r="BV198" s="125"/>
      <c r="BW198" s="125"/>
      <c r="BX198" s="125"/>
      <c r="BY198" s="125"/>
      <c r="BZ198" s="125"/>
      <c r="CA198" s="125"/>
      <c r="CB198" s="125"/>
      <c r="CC198" s="125"/>
      <c r="CD198" s="125"/>
      <c r="CE198" s="125"/>
      <c r="CF198" s="125"/>
      <c r="CG198" s="125"/>
      <c r="CH198" s="147"/>
      <c r="CI198" s="129"/>
      <c r="CJ198" s="129"/>
      <c r="CK198" s="129"/>
      <c r="CL198" s="129"/>
      <c r="CM198" s="129"/>
      <c r="CN198" s="129"/>
      <c r="CO198" s="129"/>
      <c r="CP198" s="129"/>
      <c r="CQ198" s="129"/>
      <c r="CR198" s="129"/>
      <c r="CS198" s="129"/>
      <c r="CT198" s="129"/>
      <c r="CU198" s="129"/>
      <c r="CV198" s="129"/>
      <c r="CW198" s="129"/>
      <c r="CX198" s="129"/>
      <c r="CY198" s="129"/>
      <c r="CZ198" s="129"/>
      <c r="DA198" s="125"/>
      <c r="DB198" s="125"/>
      <c r="DC198" s="125"/>
      <c r="DD198" s="125"/>
    </row>
    <row r="199" spans="1:108" s="127" customFormat="1" x14ac:dyDescent="0.25">
      <c r="A199" s="127">
        <v>2004</v>
      </c>
      <c r="B199" s="127" t="s">
        <v>624</v>
      </c>
      <c r="C199" s="125">
        <v>137184765.9463</v>
      </c>
      <c r="D199" s="125">
        <v>73553306.141599998</v>
      </c>
      <c r="E199" s="125">
        <v>63631459.804700002</v>
      </c>
      <c r="F199" s="125">
        <v>19407575.706500001</v>
      </c>
      <c r="G199" s="125">
        <v>29833789.373500001</v>
      </c>
      <c r="H199" s="125">
        <v>33915619.055699997</v>
      </c>
      <c r="I199" s="125">
        <v>32034317.498799998</v>
      </c>
      <c r="J199" s="125">
        <v>21993464.311799999</v>
      </c>
      <c r="K199" s="125">
        <v>95783725.928000003</v>
      </c>
      <c r="M199" s="130">
        <v>38.640430000000002</v>
      </c>
      <c r="N199" s="130">
        <v>41.342089999999999</v>
      </c>
      <c r="O199" s="130">
        <v>35.517499999999998</v>
      </c>
      <c r="P199" s="130">
        <v>31.254989999999999</v>
      </c>
      <c r="Q199" s="130">
        <v>40.098350000000003</v>
      </c>
      <c r="R199" s="130">
        <v>40.722230000000003</v>
      </c>
      <c r="S199" s="130">
        <v>40.802199999999999</v>
      </c>
      <c r="T199" s="130">
        <v>36.820869999999999</v>
      </c>
      <c r="U199" s="130">
        <v>40.554659999999998</v>
      </c>
      <c r="V199" s="142"/>
      <c r="W199" s="128"/>
      <c r="X199" s="132"/>
      <c r="Y199" s="128"/>
      <c r="Z199" s="128"/>
      <c r="AA199" s="128"/>
      <c r="AB199" s="128"/>
      <c r="AC199" s="128"/>
      <c r="AD199" s="128"/>
      <c r="AE199" s="128"/>
      <c r="AF199" s="128"/>
      <c r="AG199" s="128"/>
      <c r="AH199" s="128"/>
      <c r="AI199" s="128"/>
      <c r="AJ199" s="128"/>
      <c r="AK199" s="128"/>
      <c r="AL199" s="128"/>
      <c r="AR199" s="145"/>
      <c r="BE199" s="144"/>
      <c r="BF199" s="144"/>
      <c r="BG199" s="144"/>
      <c r="BH199" s="144"/>
      <c r="BI199" s="144"/>
      <c r="BJ199" s="144"/>
      <c r="BK199" s="144"/>
      <c r="BL199" s="144"/>
      <c r="BM199" s="128"/>
      <c r="BN199" s="128"/>
      <c r="BO199" s="128"/>
      <c r="BP199" s="125"/>
      <c r="BQ199" s="125"/>
      <c r="BR199" s="125"/>
      <c r="BS199" s="125"/>
      <c r="BT199" s="125"/>
      <c r="BU199" s="125"/>
      <c r="BV199" s="125"/>
      <c r="BW199" s="125"/>
      <c r="BX199" s="125"/>
      <c r="BY199" s="125"/>
      <c r="BZ199" s="125"/>
      <c r="CA199" s="125"/>
      <c r="CB199" s="125"/>
      <c r="CC199" s="125"/>
      <c r="CD199" s="125"/>
      <c r="CE199" s="125"/>
      <c r="CF199" s="125"/>
      <c r="CG199" s="125"/>
      <c r="CH199" s="147"/>
      <c r="CI199" s="129"/>
      <c r="CJ199" s="129"/>
      <c r="CK199" s="129"/>
      <c r="CL199" s="129"/>
      <c r="CM199" s="129"/>
      <c r="CN199" s="129"/>
      <c r="CO199" s="129"/>
      <c r="CP199" s="129"/>
      <c r="CQ199" s="129"/>
      <c r="CR199" s="129"/>
      <c r="CS199" s="129"/>
      <c r="CT199" s="129"/>
      <c r="CU199" s="129"/>
      <c r="CV199" s="129"/>
      <c r="CW199" s="129"/>
      <c r="CX199" s="129"/>
      <c r="CY199" s="129"/>
      <c r="CZ199" s="129"/>
      <c r="DA199" s="125"/>
      <c r="DB199" s="125"/>
      <c r="DC199" s="125"/>
      <c r="DD199" s="125"/>
    </row>
    <row r="200" spans="1:108" s="127" customFormat="1" x14ac:dyDescent="0.25">
      <c r="A200" s="127">
        <v>2004</v>
      </c>
      <c r="B200" s="127" t="s">
        <v>623</v>
      </c>
      <c r="C200" s="125">
        <v>136852027.0077</v>
      </c>
      <c r="D200" s="125">
        <v>72947032.685800001</v>
      </c>
      <c r="E200" s="125">
        <v>63904994.321900003</v>
      </c>
      <c r="F200" s="125">
        <v>19355884.494399998</v>
      </c>
      <c r="G200" s="125">
        <v>29724277.636700001</v>
      </c>
      <c r="H200" s="125">
        <v>33821848.165399998</v>
      </c>
      <c r="I200" s="125">
        <v>31836764.1105</v>
      </c>
      <c r="J200" s="125">
        <v>22113252.600699998</v>
      </c>
      <c r="K200" s="125">
        <v>95382889.912599996</v>
      </c>
      <c r="M200" s="130">
        <v>39.162889999999997</v>
      </c>
      <c r="N200" s="130">
        <v>41.836829999999999</v>
      </c>
      <c r="O200" s="130">
        <v>36.110599999999998</v>
      </c>
      <c r="P200" s="130">
        <v>31.774750000000001</v>
      </c>
      <c r="Q200" s="130">
        <v>40.394280000000002</v>
      </c>
      <c r="R200" s="130">
        <v>41.255690000000001</v>
      </c>
      <c r="S200" s="130">
        <v>41.437469999999998</v>
      </c>
      <c r="T200" s="130">
        <v>37.498910000000002</v>
      </c>
      <c r="U200" s="130">
        <v>41.047919999999998</v>
      </c>
      <c r="V200" s="142"/>
      <c r="W200" s="128"/>
      <c r="X200" s="132"/>
      <c r="Y200" s="128"/>
      <c r="Z200" s="128"/>
      <c r="AA200" s="128"/>
      <c r="AB200" s="128"/>
      <c r="AC200" s="128"/>
      <c r="AD200" s="128"/>
      <c r="AE200" s="128"/>
      <c r="AF200" s="128"/>
      <c r="AG200" s="128"/>
      <c r="AH200" s="128"/>
      <c r="AI200" s="128"/>
      <c r="AJ200" s="128"/>
      <c r="AK200" s="128"/>
      <c r="AL200" s="128"/>
      <c r="AR200" s="145"/>
      <c r="BE200" s="144"/>
      <c r="BF200" s="144"/>
      <c r="BG200" s="144"/>
      <c r="BH200" s="144"/>
      <c r="BI200" s="144"/>
      <c r="BJ200" s="144"/>
      <c r="BK200" s="144"/>
      <c r="BL200" s="144"/>
      <c r="BM200" s="128"/>
      <c r="BN200" s="128"/>
      <c r="BO200" s="128"/>
      <c r="BP200" s="125"/>
      <c r="BQ200" s="125"/>
      <c r="BR200" s="125"/>
      <c r="BS200" s="125"/>
      <c r="BT200" s="125"/>
      <c r="BU200" s="125"/>
      <c r="BV200" s="125"/>
      <c r="BW200" s="125"/>
      <c r="BX200" s="125"/>
      <c r="BY200" s="125"/>
      <c r="BZ200" s="125"/>
      <c r="CA200" s="125"/>
      <c r="CB200" s="125"/>
      <c r="CC200" s="125"/>
      <c r="CD200" s="125"/>
      <c r="CE200" s="125"/>
      <c r="CF200" s="125"/>
      <c r="CG200" s="125"/>
      <c r="CH200" s="147"/>
      <c r="CI200" s="129"/>
      <c r="CJ200" s="129"/>
      <c r="CK200" s="129"/>
      <c r="CL200" s="129"/>
      <c r="CM200" s="129"/>
      <c r="CN200" s="129"/>
      <c r="CO200" s="129"/>
      <c r="CP200" s="129"/>
      <c r="CQ200" s="129"/>
      <c r="CR200" s="129"/>
      <c r="CS200" s="129"/>
      <c r="CT200" s="129"/>
      <c r="CU200" s="129"/>
      <c r="CV200" s="129"/>
      <c r="CW200" s="129"/>
      <c r="CX200" s="129"/>
      <c r="CY200" s="129"/>
      <c r="CZ200" s="129"/>
      <c r="DA200" s="125"/>
      <c r="DB200" s="125"/>
      <c r="DC200" s="125"/>
      <c r="DD200" s="125"/>
    </row>
    <row r="201" spans="1:108" s="127" customFormat="1" x14ac:dyDescent="0.25">
      <c r="A201" s="127">
        <v>2005</v>
      </c>
      <c r="B201" s="127" t="s">
        <v>633</v>
      </c>
      <c r="C201" s="125">
        <v>134264422.26859999</v>
      </c>
      <c r="D201" s="125">
        <v>71454042.159199998</v>
      </c>
      <c r="E201" s="125">
        <v>62810380.109399997</v>
      </c>
      <c r="F201" s="125">
        <v>18363061.0788</v>
      </c>
      <c r="G201" s="125">
        <v>29464403.365200002</v>
      </c>
      <c r="H201" s="125">
        <v>33403834.039000001</v>
      </c>
      <c r="I201" s="125">
        <v>31492156.511500001</v>
      </c>
      <c r="J201" s="125">
        <v>21540967.274099998</v>
      </c>
      <c r="K201" s="125">
        <v>94360393.915700004</v>
      </c>
      <c r="M201" s="130">
        <v>38.796250000000001</v>
      </c>
      <c r="N201" s="130">
        <v>41.313960000000002</v>
      </c>
      <c r="O201" s="130">
        <v>35.932049999999997</v>
      </c>
      <c r="P201" s="130">
        <v>31.620709999999999</v>
      </c>
      <c r="Q201" s="130">
        <v>39.868040000000001</v>
      </c>
      <c r="R201" s="130">
        <v>40.634779999999999</v>
      </c>
      <c r="S201" s="130">
        <v>40.979489999999998</v>
      </c>
      <c r="T201" s="130">
        <v>37.40428</v>
      </c>
      <c r="U201" s="130">
        <v>40.51041</v>
      </c>
      <c r="V201" s="142"/>
      <c r="W201" s="127">
        <v>65</v>
      </c>
      <c r="X201" s="132" t="s">
        <v>191</v>
      </c>
      <c r="Y201" s="143">
        <f t="shared" ref="Y201:AG201" si="140">AVERAGE(C201:C203)</f>
        <v>135009704.12633333</v>
      </c>
      <c r="Z201" s="143">
        <f t="shared" si="140"/>
        <v>72056005.044266656</v>
      </c>
      <c r="AA201" s="143">
        <f t="shared" si="140"/>
        <v>62953699.082066663</v>
      </c>
      <c r="AB201" s="143">
        <f t="shared" si="140"/>
        <v>18408545.484633338</v>
      </c>
      <c r="AC201" s="143">
        <f t="shared" si="140"/>
        <v>29380247.786933333</v>
      </c>
      <c r="AD201" s="143">
        <f t="shared" si="140"/>
        <v>33503163.186866667</v>
      </c>
      <c r="AE201" s="143">
        <f t="shared" si="140"/>
        <v>31795951.019566666</v>
      </c>
      <c r="AF201" s="143">
        <f t="shared" si="140"/>
        <v>21921796.64833333</v>
      </c>
      <c r="AG201" s="143">
        <f t="shared" si="140"/>
        <v>94679361.993366659</v>
      </c>
      <c r="AH201" s="143"/>
      <c r="AI201" s="143">
        <f t="shared" ref="AI201:AQ201" si="141">IF(MIN(M201:M203)/AVERAGE(M201:M203)&lt;0.97,(3*AVERAGE(M201:M203)-MIN(M201:M203))/2,AVERAGE(M201:M203))</f>
        <v>38.887166666666666</v>
      </c>
      <c r="AJ201" s="143">
        <f t="shared" si="141"/>
        <v>41.449043333333329</v>
      </c>
      <c r="AK201" s="143">
        <f t="shared" si="141"/>
        <v>35.954723333333327</v>
      </c>
      <c r="AL201" s="143">
        <f t="shared" si="141"/>
        <v>31.308656666666664</v>
      </c>
      <c r="AM201" s="143">
        <f t="shared" si="141"/>
        <v>39.995440000000002</v>
      </c>
      <c r="AN201" s="143">
        <f t="shared" si="141"/>
        <v>40.777553333333337</v>
      </c>
      <c r="AO201" s="143">
        <f t="shared" si="141"/>
        <v>41.187379999999997</v>
      </c>
      <c r="AP201" s="143">
        <f t="shared" si="141"/>
        <v>37.539453333333334</v>
      </c>
      <c r="AQ201" s="143">
        <f t="shared" si="141"/>
        <v>40.672590000000007</v>
      </c>
      <c r="AR201" s="143"/>
      <c r="AS201" s="123"/>
      <c r="AT201" s="123"/>
      <c r="AU201" s="123"/>
      <c r="AV201" s="123"/>
      <c r="AW201" s="123"/>
      <c r="AX201" s="123"/>
      <c r="AY201" s="123"/>
      <c r="AZ201" s="123"/>
      <c r="BA201" s="123"/>
      <c r="BB201" s="123"/>
      <c r="BC201" s="123"/>
      <c r="BD201" s="123"/>
      <c r="BE201" s="144"/>
      <c r="BF201" s="144"/>
      <c r="BG201" s="144"/>
      <c r="BH201" s="144"/>
      <c r="BI201" s="144"/>
      <c r="BJ201" s="144"/>
      <c r="BK201" s="144"/>
      <c r="BL201" s="144"/>
      <c r="BM201" s="128"/>
      <c r="BN201" s="128"/>
      <c r="BO201" s="128"/>
      <c r="BP201" s="125"/>
      <c r="BQ201" s="125"/>
      <c r="BR201" s="125"/>
      <c r="BS201" s="125"/>
      <c r="BT201" s="125"/>
      <c r="BU201" s="125"/>
      <c r="BV201" s="125"/>
      <c r="BW201" s="125"/>
      <c r="BX201" s="125"/>
      <c r="BY201" s="125"/>
      <c r="BZ201" s="125"/>
      <c r="CA201" s="125"/>
      <c r="CB201" s="125"/>
      <c r="CC201" s="125"/>
      <c r="CD201" s="125"/>
      <c r="CE201" s="125"/>
      <c r="CF201" s="125"/>
      <c r="CG201" s="125"/>
      <c r="CH201" s="147"/>
      <c r="CI201" s="129"/>
      <c r="CJ201" s="129"/>
      <c r="CK201" s="129"/>
      <c r="CL201" s="129"/>
      <c r="CM201" s="129"/>
      <c r="CN201" s="129"/>
      <c r="CO201" s="129"/>
      <c r="CP201" s="129"/>
      <c r="CQ201" s="129"/>
      <c r="CR201" s="129"/>
      <c r="CS201" s="129"/>
      <c r="CT201" s="129"/>
      <c r="CU201" s="129"/>
      <c r="CV201" s="129"/>
      <c r="CW201" s="129"/>
      <c r="CX201" s="129"/>
      <c r="CY201" s="129"/>
      <c r="CZ201" s="129"/>
      <c r="DA201" s="125"/>
      <c r="DB201" s="125"/>
      <c r="DC201" s="125"/>
      <c r="DD201" s="125"/>
    </row>
    <row r="202" spans="1:108" s="127" customFormat="1" x14ac:dyDescent="0.25">
      <c r="A202" s="127">
        <v>2005</v>
      </c>
      <c r="B202" s="127" t="s">
        <v>632</v>
      </c>
      <c r="C202" s="125">
        <v>135248266.9761</v>
      </c>
      <c r="D202" s="125">
        <v>72051471.251200005</v>
      </c>
      <c r="E202" s="125">
        <v>63196795.7249</v>
      </c>
      <c r="F202" s="125">
        <v>18376304.589600001</v>
      </c>
      <c r="G202" s="125">
        <v>29441702.602600001</v>
      </c>
      <c r="H202" s="125">
        <v>33463609.934500001</v>
      </c>
      <c r="I202" s="125">
        <v>31868749.967</v>
      </c>
      <c r="J202" s="125">
        <v>22097899.882399999</v>
      </c>
      <c r="K202" s="125">
        <v>94774062.504099995</v>
      </c>
      <c r="M202" s="130">
        <v>38.838140000000003</v>
      </c>
      <c r="N202" s="130">
        <v>41.42727</v>
      </c>
      <c r="O202" s="130">
        <v>35.886240000000001</v>
      </c>
      <c r="P202" s="130">
        <v>31.071549999999998</v>
      </c>
      <c r="Q202" s="130">
        <v>39.999879999999997</v>
      </c>
      <c r="R202" s="130">
        <v>40.737929999999999</v>
      </c>
      <c r="S202" s="130">
        <v>41.223820000000003</v>
      </c>
      <c r="T202" s="130">
        <v>37.431429999999999</v>
      </c>
      <c r="U202" s="130">
        <v>40.672040000000003</v>
      </c>
      <c r="V202" s="142"/>
      <c r="W202" s="128"/>
      <c r="X202" s="132"/>
      <c r="Y202" s="128"/>
      <c r="Z202" s="128"/>
      <c r="AA202" s="128"/>
      <c r="AB202" s="128"/>
      <c r="AC202" s="128"/>
      <c r="AD202" s="128"/>
      <c r="AE202" s="128"/>
      <c r="AF202" s="128"/>
      <c r="AG202" s="128"/>
      <c r="AH202" s="128"/>
      <c r="AI202" s="128"/>
      <c r="AJ202" s="128"/>
      <c r="AK202" s="128"/>
      <c r="AL202" s="128"/>
      <c r="AR202" s="145"/>
      <c r="AS202" s="123"/>
      <c r="AT202" s="123"/>
      <c r="AU202" s="123"/>
      <c r="AV202" s="123"/>
      <c r="AW202" s="123"/>
      <c r="AX202" s="123"/>
      <c r="AY202" s="123"/>
      <c r="AZ202" s="123"/>
      <c r="BA202" s="123"/>
      <c r="BB202" s="123"/>
      <c r="BC202" s="123"/>
      <c r="BD202" s="123"/>
      <c r="BE202" s="144"/>
      <c r="BF202" s="144"/>
      <c r="BG202" s="144"/>
      <c r="BH202" s="144"/>
      <c r="BI202" s="144"/>
      <c r="BJ202" s="144"/>
      <c r="BK202" s="144"/>
      <c r="BL202" s="144"/>
      <c r="BM202" s="128"/>
      <c r="BN202" s="128"/>
      <c r="BO202" s="128"/>
      <c r="BP202" s="125"/>
      <c r="BQ202" s="125"/>
      <c r="BR202" s="125"/>
      <c r="BS202" s="125"/>
      <c r="BT202" s="125"/>
      <c r="BU202" s="125"/>
      <c r="BV202" s="125"/>
      <c r="BW202" s="125"/>
      <c r="BX202" s="125"/>
      <c r="BY202" s="125"/>
      <c r="BZ202" s="125"/>
      <c r="CA202" s="125"/>
      <c r="CB202" s="125"/>
      <c r="CC202" s="125"/>
      <c r="CD202" s="125"/>
      <c r="CE202" s="125"/>
      <c r="CF202" s="125"/>
      <c r="CG202" s="125"/>
      <c r="CH202" s="147"/>
      <c r="CI202" s="129"/>
      <c r="CJ202" s="129"/>
      <c r="CK202" s="129"/>
      <c r="CL202" s="129"/>
      <c r="CM202" s="129"/>
      <c r="CN202" s="129"/>
      <c r="CO202" s="129"/>
      <c r="CP202" s="129"/>
      <c r="CQ202" s="129"/>
      <c r="CR202" s="129"/>
      <c r="CS202" s="129"/>
      <c r="CT202" s="129"/>
      <c r="CU202" s="129"/>
      <c r="CV202" s="129"/>
      <c r="CW202" s="129"/>
      <c r="CX202" s="129"/>
      <c r="CY202" s="129"/>
      <c r="CZ202" s="129"/>
      <c r="DA202" s="125"/>
      <c r="DB202" s="125"/>
      <c r="DC202" s="125"/>
      <c r="DD202" s="125"/>
    </row>
    <row r="203" spans="1:108" s="127" customFormat="1" x14ac:dyDescent="0.25">
      <c r="A203" s="127">
        <v>2005</v>
      </c>
      <c r="B203" s="127" t="s">
        <v>622</v>
      </c>
      <c r="C203" s="125">
        <v>135516423.13429999</v>
      </c>
      <c r="D203" s="125">
        <v>72662501.722399995</v>
      </c>
      <c r="E203" s="125">
        <v>62853921.411899999</v>
      </c>
      <c r="F203" s="125">
        <v>18486270.785500001</v>
      </c>
      <c r="G203" s="125">
        <v>29234637.392999999</v>
      </c>
      <c r="H203" s="125">
        <v>33642045.587099999</v>
      </c>
      <c r="I203" s="125">
        <v>32026946.580200002</v>
      </c>
      <c r="J203" s="125">
        <v>22126522.7885</v>
      </c>
      <c r="K203" s="125">
        <v>94903629.560299993</v>
      </c>
      <c r="M203" s="130">
        <v>39.02711</v>
      </c>
      <c r="N203" s="130">
        <v>41.605899999999998</v>
      </c>
      <c r="O203" s="130">
        <v>36.045879999999997</v>
      </c>
      <c r="P203" s="130">
        <v>31.233709999999999</v>
      </c>
      <c r="Q203" s="130">
        <v>40.118400000000001</v>
      </c>
      <c r="R203" s="130">
        <v>40.959949999999999</v>
      </c>
      <c r="S203" s="130">
        <v>41.358829999999998</v>
      </c>
      <c r="T203" s="130">
        <v>37.782649999999997</v>
      </c>
      <c r="U203" s="130">
        <v>40.835320000000003</v>
      </c>
      <c r="V203" s="142"/>
      <c r="W203" s="128"/>
      <c r="X203" s="132"/>
      <c r="Y203" s="128"/>
      <c r="Z203" s="128"/>
      <c r="AA203" s="128"/>
      <c r="AB203" s="128"/>
      <c r="AC203" s="128"/>
      <c r="AD203" s="128"/>
      <c r="AE203" s="128"/>
      <c r="AF203" s="128"/>
      <c r="AG203" s="128"/>
      <c r="AH203" s="128"/>
      <c r="AI203" s="128"/>
      <c r="AJ203" s="128"/>
      <c r="AK203" s="128"/>
      <c r="AL203" s="128"/>
      <c r="AR203" s="145"/>
      <c r="AS203" s="123"/>
      <c r="AT203" s="123"/>
      <c r="AU203" s="123"/>
      <c r="AV203" s="123"/>
      <c r="AW203" s="123"/>
      <c r="AX203" s="123"/>
      <c r="AY203" s="123"/>
      <c r="AZ203" s="123"/>
      <c r="BA203" s="123"/>
      <c r="BB203" s="123"/>
      <c r="BC203" s="123"/>
      <c r="BD203" s="123"/>
      <c r="BE203" s="144"/>
      <c r="BF203" s="144"/>
      <c r="BG203" s="144"/>
      <c r="BH203" s="144"/>
      <c r="BI203" s="144"/>
      <c r="BJ203" s="144"/>
      <c r="BK203" s="144"/>
      <c r="BL203" s="144"/>
      <c r="BM203" s="128"/>
      <c r="BN203" s="128"/>
      <c r="BO203" s="128"/>
      <c r="BP203" s="125"/>
      <c r="BQ203" s="125"/>
      <c r="BR203" s="125"/>
      <c r="BS203" s="125"/>
      <c r="BT203" s="125"/>
      <c r="BU203" s="125"/>
      <c r="BV203" s="125"/>
      <c r="BW203" s="125"/>
      <c r="BX203" s="125"/>
      <c r="BY203" s="125"/>
      <c r="BZ203" s="125"/>
      <c r="CA203" s="125"/>
      <c r="CB203" s="125"/>
      <c r="CC203" s="125"/>
      <c r="CD203" s="125"/>
      <c r="CE203" s="125"/>
      <c r="CF203" s="125"/>
      <c r="CG203" s="125"/>
      <c r="CH203" s="147"/>
      <c r="CI203" s="129"/>
      <c r="CJ203" s="129"/>
      <c r="CK203" s="129"/>
      <c r="CL203" s="129"/>
      <c r="CM203" s="129"/>
      <c r="CN203" s="129"/>
      <c r="CO203" s="129"/>
      <c r="CP203" s="129"/>
      <c r="CQ203" s="129"/>
      <c r="CR203" s="129"/>
      <c r="CS203" s="129"/>
      <c r="CT203" s="129"/>
      <c r="CU203" s="129"/>
      <c r="CV203" s="129"/>
      <c r="CW203" s="129"/>
      <c r="CX203" s="129"/>
      <c r="CY203" s="129"/>
      <c r="CZ203" s="129"/>
      <c r="DA203" s="125"/>
      <c r="DB203" s="125"/>
      <c r="DC203" s="125"/>
      <c r="DD203" s="125"/>
    </row>
    <row r="204" spans="1:108" s="127" customFormat="1" x14ac:dyDescent="0.25">
      <c r="A204" s="127">
        <v>2005</v>
      </c>
      <c r="B204" s="127" t="s">
        <v>631</v>
      </c>
      <c r="C204" s="125">
        <v>137319531.62079999</v>
      </c>
      <c r="D204" s="125">
        <v>74031366.712200001</v>
      </c>
      <c r="E204" s="125">
        <v>63288164.908600003</v>
      </c>
      <c r="F204" s="125">
        <v>18918186.798799999</v>
      </c>
      <c r="G204" s="125">
        <v>29588855.544500001</v>
      </c>
      <c r="H204" s="125">
        <v>33915917.711400002</v>
      </c>
      <c r="I204" s="125">
        <v>32336964.673999999</v>
      </c>
      <c r="J204" s="125">
        <v>22559606.892099999</v>
      </c>
      <c r="K204" s="125">
        <v>95841737.929900005</v>
      </c>
      <c r="M204" s="130">
        <v>39.179600000000001</v>
      </c>
      <c r="N204" s="130">
        <v>41.740929999999999</v>
      </c>
      <c r="O204" s="130">
        <v>36.183480000000003</v>
      </c>
      <c r="P204" s="130">
        <v>31.346119999999999</v>
      </c>
      <c r="Q204" s="130">
        <v>40.400069999999999</v>
      </c>
      <c r="R204" s="130">
        <v>41.250979999999998</v>
      </c>
      <c r="S204" s="130">
        <v>41.418570000000003</v>
      </c>
      <c r="T204" s="130">
        <v>37.824449999999999</v>
      </c>
      <c r="U204" s="130">
        <v>41.044829999999997</v>
      </c>
      <c r="V204" s="142"/>
      <c r="W204" s="127">
        <v>66</v>
      </c>
      <c r="X204" s="132" t="s">
        <v>192</v>
      </c>
      <c r="Y204" s="143">
        <f t="shared" ref="Y204:AG204" si="142">AVERAGE(C204:C206)</f>
        <v>136769644.99086666</v>
      </c>
      <c r="Z204" s="143">
        <f t="shared" si="142"/>
        <v>74249972.339433327</v>
      </c>
      <c r="AA204" s="143">
        <f t="shared" si="142"/>
        <v>62519672.651433341</v>
      </c>
      <c r="AB204" s="143">
        <f t="shared" si="142"/>
        <v>19469774.470666666</v>
      </c>
      <c r="AC204" s="143">
        <f t="shared" si="142"/>
        <v>29523828.732566666</v>
      </c>
      <c r="AD204" s="143">
        <f t="shared" si="142"/>
        <v>33575932.360266671</v>
      </c>
      <c r="AE204" s="143">
        <f t="shared" si="142"/>
        <v>31919264.339133333</v>
      </c>
      <c r="AF204" s="143">
        <f t="shared" si="142"/>
        <v>22280845.088233333</v>
      </c>
      <c r="AG204" s="143">
        <f t="shared" si="142"/>
        <v>95019025.431966662</v>
      </c>
      <c r="AH204" s="143"/>
      <c r="AI204" s="143">
        <f t="shared" ref="AI204:AQ204" si="143">IF(MIN(M204:M206)/AVERAGE(M204:M206)&lt;0.97,(3*AVERAGE(M204:M206)-MIN(M204:M206))/2,AVERAGE(M204:M206))</f>
        <v>39.223840000000003</v>
      </c>
      <c r="AJ204" s="143">
        <f t="shared" si="143"/>
        <v>41.837506666666663</v>
      </c>
      <c r="AK204" s="143">
        <f t="shared" si="143"/>
        <v>36.118113333333334</v>
      </c>
      <c r="AL204" s="143">
        <f t="shared" si="143"/>
        <v>32.305046666666662</v>
      </c>
      <c r="AM204" s="143">
        <f t="shared" si="143"/>
        <v>40.37898666666667</v>
      </c>
      <c r="AN204" s="143">
        <f t="shared" si="143"/>
        <v>41.209923333333329</v>
      </c>
      <c r="AO204" s="143">
        <f t="shared" si="143"/>
        <v>41.341443333333331</v>
      </c>
      <c r="AP204" s="143">
        <f t="shared" si="143"/>
        <v>37.670396666666669</v>
      </c>
      <c r="AQ204" s="143">
        <f t="shared" si="143"/>
        <v>40.996069999999996</v>
      </c>
      <c r="AR204" s="143"/>
      <c r="AS204" s="123"/>
      <c r="AT204" s="123"/>
      <c r="AU204" s="123"/>
      <c r="AV204" s="123"/>
      <c r="AW204" s="123"/>
      <c r="AX204" s="123"/>
      <c r="AY204" s="123"/>
      <c r="AZ204" s="123"/>
      <c r="BA204" s="123"/>
      <c r="BB204" s="123"/>
      <c r="BC204" s="123"/>
      <c r="BD204" s="123"/>
      <c r="BE204" s="144"/>
      <c r="BF204" s="144"/>
      <c r="BG204" s="144"/>
      <c r="BH204" s="144"/>
      <c r="BI204" s="144"/>
      <c r="BJ204" s="144"/>
      <c r="BK204" s="144"/>
      <c r="BL204" s="144"/>
      <c r="BM204" s="128"/>
      <c r="BN204" s="128"/>
      <c r="BO204" s="128"/>
      <c r="BP204" s="125"/>
      <c r="BQ204" s="125"/>
      <c r="BR204" s="125"/>
      <c r="BS204" s="125"/>
      <c r="BT204" s="125"/>
      <c r="BU204" s="125"/>
      <c r="BV204" s="125"/>
      <c r="BW204" s="125"/>
      <c r="BX204" s="125"/>
      <c r="BY204" s="125"/>
      <c r="BZ204" s="125"/>
      <c r="CA204" s="125"/>
      <c r="CB204" s="125"/>
      <c r="CC204" s="125"/>
      <c r="CD204" s="125"/>
      <c r="CE204" s="125"/>
      <c r="CF204" s="125"/>
      <c r="CG204" s="125"/>
      <c r="CH204" s="147"/>
      <c r="CI204" s="129"/>
      <c r="CJ204" s="129"/>
      <c r="CK204" s="129"/>
      <c r="CL204" s="129"/>
      <c r="CM204" s="129"/>
      <c r="CN204" s="129"/>
      <c r="CO204" s="129"/>
      <c r="CP204" s="129"/>
      <c r="CQ204" s="129"/>
      <c r="CR204" s="129"/>
      <c r="CS204" s="129"/>
      <c r="CT204" s="129"/>
      <c r="CU204" s="129"/>
      <c r="CV204" s="129"/>
      <c r="CW204" s="129"/>
      <c r="CX204" s="129"/>
      <c r="CY204" s="129"/>
      <c r="CZ204" s="129"/>
      <c r="DA204" s="125"/>
      <c r="DB204" s="125"/>
      <c r="DC204" s="125"/>
      <c r="DD204" s="125"/>
    </row>
    <row r="205" spans="1:108" s="127" customFormat="1" x14ac:dyDescent="0.25">
      <c r="A205" s="127">
        <v>2005</v>
      </c>
      <c r="B205" s="127" t="s">
        <v>630</v>
      </c>
      <c r="C205" s="125">
        <v>137872886.51840001</v>
      </c>
      <c r="D205" s="125">
        <v>74413688.485300004</v>
      </c>
      <c r="E205" s="125">
        <v>63459198.033100002</v>
      </c>
      <c r="F205" s="125">
        <v>19053962.563900001</v>
      </c>
      <c r="G205" s="125">
        <v>29866035.293699998</v>
      </c>
      <c r="H205" s="125">
        <v>34028727.629900001</v>
      </c>
      <c r="I205" s="125">
        <v>32384599.783799998</v>
      </c>
      <c r="J205" s="125">
        <v>22539561.247099999</v>
      </c>
      <c r="K205" s="125">
        <v>96279362.707399994</v>
      </c>
      <c r="M205" s="130">
        <v>39.139389999999999</v>
      </c>
      <c r="N205" s="130">
        <v>41.780200000000001</v>
      </c>
      <c r="O205" s="130">
        <v>36.04271</v>
      </c>
      <c r="P205" s="130">
        <v>31.692139999999998</v>
      </c>
      <c r="Q205" s="130">
        <v>40.252540000000003</v>
      </c>
      <c r="R205" s="130">
        <v>41.295920000000002</v>
      </c>
      <c r="S205" s="130">
        <v>41.28201</v>
      </c>
      <c r="T205" s="130">
        <v>37.625709999999998</v>
      </c>
      <c r="U205" s="130">
        <v>40.967579999999998</v>
      </c>
      <c r="V205" s="142"/>
      <c r="W205" s="128"/>
      <c r="X205" s="123"/>
      <c r="Y205" s="128"/>
      <c r="Z205" s="128"/>
      <c r="AA205" s="128"/>
      <c r="AB205" s="128"/>
      <c r="AC205" s="128"/>
      <c r="AD205" s="128"/>
      <c r="AE205" s="128"/>
      <c r="AF205" s="128"/>
      <c r="AG205" s="128"/>
      <c r="AH205" s="128"/>
      <c r="AI205" s="128"/>
      <c r="AJ205" s="128"/>
      <c r="AK205" s="128"/>
      <c r="AL205" s="128"/>
      <c r="AR205" s="145"/>
      <c r="AS205" s="123"/>
      <c r="AT205" s="123"/>
      <c r="AU205" s="123"/>
      <c r="AV205" s="123"/>
      <c r="AW205" s="123"/>
      <c r="AX205" s="123"/>
      <c r="AY205" s="123"/>
      <c r="AZ205" s="123"/>
      <c r="BA205" s="123"/>
      <c r="BB205" s="123"/>
      <c r="BC205" s="123"/>
      <c r="BD205" s="123"/>
      <c r="BE205" s="144"/>
      <c r="BF205" s="144"/>
      <c r="BG205" s="144"/>
      <c r="BH205" s="144"/>
      <c r="BI205" s="144"/>
      <c r="BJ205" s="144"/>
      <c r="BK205" s="144"/>
      <c r="BL205" s="144"/>
      <c r="BM205" s="128"/>
      <c r="BN205" s="128"/>
      <c r="BO205" s="128"/>
      <c r="BP205" s="125"/>
      <c r="BQ205" s="125"/>
      <c r="BR205" s="125"/>
      <c r="BS205" s="125"/>
      <c r="BT205" s="125"/>
      <c r="BU205" s="125"/>
      <c r="BV205" s="125"/>
      <c r="BW205" s="125"/>
      <c r="BX205" s="125"/>
      <c r="BY205" s="125"/>
      <c r="BZ205" s="125"/>
      <c r="CA205" s="125"/>
      <c r="CB205" s="125"/>
      <c r="CC205" s="125"/>
      <c r="CD205" s="125"/>
      <c r="CE205" s="125"/>
      <c r="CF205" s="125"/>
      <c r="CG205" s="125"/>
      <c r="CH205" s="147"/>
      <c r="CI205" s="129"/>
      <c r="CJ205" s="129"/>
      <c r="CK205" s="129"/>
      <c r="CL205" s="129"/>
      <c r="CM205" s="129"/>
      <c r="CN205" s="129"/>
      <c r="CO205" s="129"/>
      <c r="CP205" s="129"/>
      <c r="CQ205" s="129"/>
      <c r="CR205" s="129"/>
      <c r="CS205" s="129"/>
      <c r="CT205" s="129"/>
      <c r="CU205" s="129"/>
      <c r="CV205" s="129"/>
      <c r="CW205" s="129"/>
      <c r="CX205" s="129"/>
      <c r="CY205" s="129"/>
      <c r="CZ205" s="129"/>
      <c r="DA205" s="125"/>
      <c r="DB205" s="125"/>
      <c r="DC205" s="125"/>
      <c r="DD205" s="125"/>
    </row>
    <row r="206" spans="1:108" s="127" customFormat="1" x14ac:dyDescent="0.25">
      <c r="A206" s="127">
        <v>2005</v>
      </c>
      <c r="B206" s="127" t="s">
        <v>629</v>
      </c>
      <c r="C206" s="125">
        <v>135116516.83340001</v>
      </c>
      <c r="D206" s="125">
        <v>74304861.820800006</v>
      </c>
      <c r="E206" s="125">
        <v>60811655.012599997</v>
      </c>
      <c r="F206" s="125">
        <v>20437174.0493</v>
      </c>
      <c r="G206" s="125">
        <v>29116595.359499998</v>
      </c>
      <c r="H206" s="125">
        <v>32783151.739500001</v>
      </c>
      <c r="I206" s="125">
        <v>31036228.559599999</v>
      </c>
      <c r="J206" s="125">
        <v>21743367.125500001</v>
      </c>
      <c r="K206" s="125">
        <v>92935975.658600003</v>
      </c>
      <c r="M206" s="130">
        <v>39.352530000000002</v>
      </c>
      <c r="N206" s="130">
        <v>41.991390000000003</v>
      </c>
      <c r="O206" s="130">
        <v>36.128149999999998</v>
      </c>
      <c r="P206" s="130">
        <v>33.87688</v>
      </c>
      <c r="Q206" s="130">
        <v>40.484349999999999</v>
      </c>
      <c r="R206" s="130">
        <v>41.08287</v>
      </c>
      <c r="S206" s="130">
        <v>41.323749999999997</v>
      </c>
      <c r="T206" s="130">
        <v>37.561030000000002</v>
      </c>
      <c r="U206" s="130">
        <v>40.9758</v>
      </c>
      <c r="V206" s="142"/>
      <c r="W206" s="128"/>
      <c r="X206" s="123"/>
      <c r="Y206" s="128"/>
      <c r="Z206" s="128"/>
      <c r="AA206" s="128"/>
      <c r="AB206" s="128"/>
      <c r="AC206" s="128"/>
      <c r="AD206" s="128"/>
      <c r="AE206" s="128"/>
      <c r="AF206" s="128"/>
      <c r="AG206" s="128"/>
      <c r="AH206" s="128"/>
      <c r="AI206" s="128"/>
      <c r="AJ206" s="128"/>
      <c r="AK206" s="128"/>
      <c r="AL206" s="128"/>
      <c r="AR206" s="145"/>
      <c r="AS206" s="123"/>
      <c r="AT206" s="123"/>
      <c r="AU206" s="123"/>
      <c r="AV206" s="123"/>
      <c r="AW206" s="123"/>
      <c r="AX206" s="123"/>
      <c r="AY206" s="123"/>
      <c r="AZ206" s="123"/>
      <c r="BA206" s="123"/>
      <c r="BB206" s="123"/>
      <c r="BC206" s="123"/>
      <c r="BD206" s="123"/>
      <c r="BE206" s="144"/>
      <c r="BF206" s="144"/>
      <c r="BG206" s="144"/>
      <c r="BH206" s="144"/>
      <c r="BI206" s="144"/>
      <c r="BJ206" s="144"/>
      <c r="BK206" s="144"/>
      <c r="BL206" s="144"/>
      <c r="BM206" s="128"/>
      <c r="BN206" s="128"/>
      <c r="BO206" s="128"/>
      <c r="BP206" s="125"/>
      <c r="BQ206" s="125"/>
      <c r="BR206" s="125"/>
      <c r="BS206" s="125"/>
      <c r="BT206" s="125"/>
      <c r="BU206" s="125"/>
      <c r="BV206" s="125"/>
      <c r="BW206" s="125"/>
      <c r="BX206" s="125"/>
      <c r="BY206" s="125"/>
      <c r="BZ206" s="125"/>
      <c r="CA206" s="125"/>
      <c r="CB206" s="125"/>
      <c r="CC206" s="125"/>
      <c r="CD206" s="125"/>
      <c r="CE206" s="125"/>
      <c r="CF206" s="125"/>
      <c r="CG206" s="125"/>
      <c r="CH206" s="147"/>
      <c r="CI206" s="129"/>
      <c r="CJ206" s="129"/>
      <c r="CK206" s="129"/>
      <c r="CL206" s="129"/>
      <c r="CM206" s="129"/>
      <c r="CN206" s="129"/>
      <c r="CO206" s="129"/>
      <c r="CP206" s="129"/>
      <c r="CQ206" s="129"/>
      <c r="CR206" s="129"/>
      <c r="CS206" s="129"/>
      <c r="CT206" s="129"/>
      <c r="CU206" s="129"/>
      <c r="CV206" s="129"/>
      <c r="CW206" s="129"/>
      <c r="CX206" s="129"/>
      <c r="CY206" s="129"/>
      <c r="CZ206" s="129"/>
      <c r="DA206" s="125"/>
      <c r="DB206" s="125"/>
      <c r="DC206" s="125"/>
      <c r="DD206" s="125"/>
    </row>
    <row r="207" spans="1:108" s="127" customFormat="1" x14ac:dyDescent="0.25">
      <c r="A207" s="127">
        <v>2005</v>
      </c>
      <c r="B207" s="127" t="s">
        <v>628</v>
      </c>
      <c r="C207" s="125">
        <v>133405940.8945</v>
      </c>
      <c r="D207" s="125">
        <v>73938198.754500002</v>
      </c>
      <c r="E207" s="125">
        <v>59467742.140000001</v>
      </c>
      <c r="F207" s="125">
        <v>21234703.441500001</v>
      </c>
      <c r="G207" s="125">
        <v>28869853.947099999</v>
      </c>
      <c r="H207" s="125">
        <v>31980104.122699998</v>
      </c>
      <c r="I207" s="125">
        <v>30229876.192699999</v>
      </c>
      <c r="J207" s="125">
        <v>21091403.190499999</v>
      </c>
      <c r="K207" s="125">
        <v>91079834.262500003</v>
      </c>
      <c r="M207" s="130">
        <v>39.261200000000002</v>
      </c>
      <c r="N207" s="130">
        <v>41.778939999999999</v>
      </c>
      <c r="O207" s="130">
        <v>36.13082</v>
      </c>
      <c r="P207" s="130">
        <v>34.110030000000002</v>
      </c>
      <c r="Q207" s="130">
        <v>40.28528</v>
      </c>
      <c r="R207" s="130">
        <v>41.088169999999998</v>
      </c>
      <c r="S207" s="130">
        <v>41.18441</v>
      </c>
      <c r="T207" s="130">
        <v>37.51896</v>
      </c>
      <c r="U207" s="130">
        <v>40.86562</v>
      </c>
      <c r="V207" s="142"/>
      <c r="W207" s="127">
        <v>67</v>
      </c>
      <c r="X207" s="132" t="s">
        <v>193</v>
      </c>
      <c r="Y207" s="143">
        <f t="shared" ref="Y207:AG207" si="144">AVERAGE(C207:C209)</f>
        <v>135395232.49766669</v>
      </c>
      <c r="Z207" s="143">
        <f t="shared" si="144"/>
        <v>74169125.899066672</v>
      </c>
      <c r="AA207" s="143">
        <f t="shared" si="144"/>
        <v>61226106.5986</v>
      </c>
      <c r="AB207" s="143">
        <f t="shared" si="144"/>
        <v>20234783.678299997</v>
      </c>
      <c r="AC207" s="143">
        <f t="shared" si="144"/>
        <v>29327330.387633335</v>
      </c>
      <c r="AD207" s="143">
        <f t="shared" si="144"/>
        <v>32743006.576266665</v>
      </c>
      <c r="AE207" s="143">
        <f t="shared" si="144"/>
        <v>31183535.928199995</v>
      </c>
      <c r="AF207" s="143">
        <f t="shared" si="144"/>
        <v>21906575.927266669</v>
      </c>
      <c r="AG207" s="143">
        <f t="shared" si="144"/>
        <v>93253872.892099991</v>
      </c>
      <c r="AH207" s="143"/>
      <c r="AI207" s="143">
        <f t="shared" ref="AI207:AQ207" si="145">IF(MIN(M207:M209)/AVERAGE(M207:M209)&lt;0.97,(3*AVERAGE(M207:M209)-MIN(M207:M209))/2,AVERAGE(M207:M209))</f>
        <v>39.369986666666669</v>
      </c>
      <c r="AJ207" s="143">
        <f t="shared" si="145"/>
        <v>41.930980000000005</v>
      </c>
      <c r="AK207" s="143">
        <f t="shared" si="145"/>
        <v>36.267476666666667</v>
      </c>
      <c r="AL207" s="143">
        <f t="shared" si="145"/>
        <v>33.99174</v>
      </c>
      <c r="AM207" s="143">
        <f t="shared" si="145"/>
        <v>40.496646666666663</v>
      </c>
      <c r="AN207" s="143">
        <f t="shared" si="145"/>
        <v>41.15620333333333</v>
      </c>
      <c r="AO207" s="143">
        <f t="shared" si="145"/>
        <v>41.386436666666668</v>
      </c>
      <c r="AP207" s="143">
        <f t="shared" si="145"/>
        <v>37.802906666666665</v>
      </c>
      <c r="AQ207" s="143">
        <f t="shared" si="145"/>
        <v>41.025723333333332</v>
      </c>
      <c r="AR207" s="143"/>
      <c r="AS207" s="123"/>
      <c r="AT207" s="123"/>
      <c r="AU207" s="123"/>
      <c r="AV207" s="123"/>
      <c r="AW207" s="123"/>
      <c r="AX207" s="123"/>
      <c r="AY207" s="123"/>
      <c r="AZ207" s="123"/>
      <c r="BA207" s="123"/>
      <c r="BB207" s="123"/>
      <c r="BC207" s="123"/>
      <c r="BD207" s="123"/>
      <c r="BE207" s="144"/>
      <c r="BF207" s="144"/>
      <c r="BG207" s="144"/>
      <c r="BH207" s="144"/>
      <c r="BI207" s="144"/>
      <c r="BJ207" s="144"/>
      <c r="BK207" s="144"/>
      <c r="BL207" s="144"/>
      <c r="BM207" s="128"/>
      <c r="BN207" s="128"/>
      <c r="BO207" s="128"/>
      <c r="BP207" s="125"/>
      <c r="BQ207" s="125"/>
      <c r="BR207" s="125"/>
      <c r="BS207" s="125"/>
      <c r="BT207" s="125"/>
      <c r="BU207" s="125"/>
      <c r="BV207" s="125"/>
      <c r="BW207" s="125"/>
      <c r="BX207" s="125"/>
      <c r="BY207" s="125"/>
      <c r="BZ207" s="125"/>
      <c r="CA207" s="125"/>
      <c r="CB207" s="125"/>
      <c r="CC207" s="125"/>
      <c r="CD207" s="125"/>
      <c r="CE207" s="125"/>
      <c r="CF207" s="125"/>
      <c r="CG207" s="125"/>
      <c r="CH207" s="147"/>
      <c r="CI207" s="129"/>
      <c r="CJ207" s="129"/>
      <c r="CK207" s="129"/>
      <c r="CL207" s="129"/>
      <c r="CM207" s="129"/>
      <c r="CN207" s="129"/>
      <c r="CO207" s="129"/>
      <c r="CP207" s="129"/>
      <c r="CQ207" s="129"/>
      <c r="CR207" s="129"/>
      <c r="CS207" s="129"/>
      <c r="CT207" s="129"/>
      <c r="CU207" s="129"/>
      <c r="CV207" s="129"/>
      <c r="CW207" s="129"/>
      <c r="CX207" s="129"/>
      <c r="CY207" s="129"/>
      <c r="CZ207" s="129"/>
      <c r="DA207" s="125"/>
      <c r="DB207" s="125"/>
      <c r="DC207" s="125"/>
      <c r="DD207" s="125"/>
    </row>
    <row r="208" spans="1:108" s="127" customFormat="1" x14ac:dyDescent="0.25">
      <c r="A208" s="127">
        <v>2005</v>
      </c>
      <c r="B208" s="127" t="s">
        <v>627</v>
      </c>
      <c r="C208" s="125">
        <v>134371454.91229999</v>
      </c>
      <c r="D208" s="125">
        <v>74008741.767900005</v>
      </c>
      <c r="E208" s="125">
        <v>60362713.144400001</v>
      </c>
      <c r="F208" s="125">
        <v>20272988.988499999</v>
      </c>
      <c r="G208" s="125">
        <v>29143872.1096</v>
      </c>
      <c r="H208" s="125">
        <v>32229276.592799999</v>
      </c>
      <c r="I208" s="125">
        <v>30948729.9802</v>
      </c>
      <c r="J208" s="125">
        <v>21776587.2412</v>
      </c>
      <c r="K208" s="125">
        <v>92321878.682600006</v>
      </c>
      <c r="M208" s="130">
        <v>39.312339999999999</v>
      </c>
      <c r="N208" s="130">
        <v>41.80471</v>
      </c>
      <c r="O208" s="130">
        <v>36.256540000000001</v>
      </c>
      <c r="P208" s="130">
        <v>33.873449999999998</v>
      </c>
      <c r="Q208" s="130">
        <v>40.420279999999998</v>
      </c>
      <c r="R208" s="130">
        <v>41.024880000000003</v>
      </c>
      <c r="S208" s="130">
        <v>41.164369999999998</v>
      </c>
      <c r="T208" s="130">
        <v>37.726300000000002</v>
      </c>
      <c r="U208" s="130">
        <v>40.880780000000001</v>
      </c>
      <c r="V208" s="142"/>
      <c r="W208" s="128"/>
      <c r="X208" s="132"/>
      <c r="Y208" s="128"/>
      <c r="Z208" s="128"/>
      <c r="AA208" s="128"/>
      <c r="AB208" s="128"/>
      <c r="AC208" s="128"/>
      <c r="AD208" s="128"/>
      <c r="AE208" s="128"/>
      <c r="AF208" s="128"/>
      <c r="AG208" s="128"/>
      <c r="AH208" s="128"/>
      <c r="AI208" s="128"/>
      <c r="AJ208" s="128"/>
      <c r="AK208" s="128"/>
      <c r="AL208" s="128"/>
      <c r="AR208" s="145"/>
      <c r="AS208" s="123"/>
      <c r="AT208" s="123"/>
      <c r="AU208" s="123"/>
      <c r="AV208" s="123"/>
      <c r="AW208" s="123"/>
      <c r="AX208" s="123"/>
      <c r="AY208" s="123"/>
      <c r="AZ208" s="123"/>
      <c r="BA208" s="123"/>
      <c r="BB208" s="123"/>
      <c r="BC208" s="123"/>
      <c r="BD208" s="123"/>
      <c r="BE208" s="144"/>
      <c r="BF208" s="144"/>
      <c r="BG208" s="144"/>
      <c r="BH208" s="144"/>
      <c r="BI208" s="144"/>
      <c r="BJ208" s="144"/>
      <c r="BK208" s="144"/>
      <c r="BL208" s="144"/>
      <c r="BM208" s="128"/>
      <c r="BN208" s="128"/>
      <c r="BO208" s="128"/>
      <c r="BP208" s="125"/>
      <c r="BQ208" s="125"/>
      <c r="BR208" s="125"/>
      <c r="BS208" s="125"/>
      <c r="BT208" s="125"/>
      <c r="BU208" s="125"/>
      <c r="BV208" s="125"/>
      <c r="BW208" s="125"/>
      <c r="BX208" s="125"/>
      <c r="BY208" s="125"/>
      <c r="BZ208" s="125"/>
      <c r="CA208" s="125"/>
      <c r="CB208" s="125"/>
      <c r="CC208" s="125"/>
      <c r="CD208" s="125"/>
      <c r="CE208" s="125"/>
      <c r="CF208" s="125"/>
      <c r="CG208" s="125"/>
      <c r="CH208" s="147"/>
      <c r="CI208" s="129"/>
      <c r="CJ208" s="129"/>
      <c r="CK208" s="129"/>
      <c r="CL208" s="129"/>
      <c r="CM208" s="129"/>
      <c r="CN208" s="129"/>
      <c r="CO208" s="129"/>
      <c r="CP208" s="129"/>
      <c r="CQ208" s="129"/>
      <c r="CR208" s="129"/>
      <c r="CS208" s="129"/>
      <c r="CT208" s="129"/>
      <c r="CU208" s="129"/>
      <c r="CV208" s="129"/>
      <c r="CW208" s="129"/>
      <c r="CX208" s="129"/>
      <c r="CY208" s="129"/>
      <c r="CZ208" s="129"/>
      <c r="DA208" s="125"/>
      <c r="DB208" s="125"/>
      <c r="DC208" s="125"/>
      <c r="DD208" s="125"/>
    </row>
    <row r="209" spans="1:108" s="127" customFormat="1" x14ac:dyDescent="0.25">
      <c r="A209" s="127">
        <v>2005</v>
      </c>
      <c r="B209" s="127" t="s">
        <v>626</v>
      </c>
      <c r="C209" s="125">
        <v>138408301.68619999</v>
      </c>
      <c r="D209" s="125">
        <v>74560437.174799994</v>
      </c>
      <c r="E209" s="125">
        <v>63847864.511399999</v>
      </c>
      <c r="F209" s="125">
        <v>19196658.604899999</v>
      </c>
      <c r="G209" s="125">
        <v>29968265.106199998</v>
      </c>
      <c r="H209" s="125">
        <v>34019639.013300002</v>
      </c>
      <c r="I209" s="125">
        <v>32372001.611699998</v>
      </c>
      <c r="J209" s="125">
        <v>22851737.350099999</v>
      </c>
      <c r="K209" s="125">
        <v>96359905.731199995</v>
      </c>
      <c r="M209" s="130">
        <v>39.53642</v>
      </c>
      <c r="N209" s="130">
        <v>42.209290000000003</v>
      </c>
      <c r="O209" s="130">
        <v>36.41507</v>
      </c>
      <c r="P209" s="130">
        <v>32.163820000000001</v>
      </c>
      <c r="Q209" s="130">
        <v>40.784379999999999</v>
      </c>
      <c r="R209" s="130">
        <v>41.355559999999997</v>
      </c>
      <c r="S209" s="130">
        <v>41.81053</v>
      </c>
      <c r="T209" s="130">
        <v>38.163460000000001</v>
      </c>
      <c r="U209" s="130">
        <v>41.330770000000001</v>
      </c>
      <c r="V209" s="142"/>
      <c r="W209" s="128"/>
      <c r="X209" s="132"/>
      <c r="Y209" s="128"/>
      <c r="Z209" s="128"/>
      <c r="AA209" s="128"/>
      <c r="AB209" s="128"/>
      <c r="AC209" s="128"/>
      <c r="AD209" s="128"/>
      <c r="AE209" s="128"/>
      <c r="AF209" s="128"/>
      <c r="AG209" s="128"/>
      <c r="AH209" s="128"/>
      <c r="AI209" s="128"/>
      <c r="AJ209" s="128"/>
      <c r="AK209" s="128"/>
      <c r="AL209" s="128"/>
      <c r="AR209" s="145"/>
      <c r="AS209" s="123"/>
      <c r="AT209" s="123"/>
      <c r="AU209" s="123"/>
      <c r="AV209" s="123"/>
      <c r="AW209" s="123"/>
      <c r="AX209" s="123"/>
      <c r="AY209" s="123"/>
      <c r="AZ209" s="123"/>
      <c r="BA209" s="123"/>
      <c r="BB209" s="123"/>
      <c r="BC209" s="123"/>
      <c r="BD209" s="123"/>
      <c r="BE209" s="144"/>
      <c r="BF209" s="144"/>
      <c r="BG209" s="144"/>
      <c r="BH209" s="144"/>
      <c r="BI209" s="144"/>
      <c r="BJ209" s="144"/>
      <c r="BK209" s="144"/>
      <c r="BL209" s="144"/>
      <c r="BM209" s="128"/>
      <c r="BN209" s="128"/>
      <c r="BO209" s="128"/>
      <c r="BP209" s="125"/>
      <c r="BQ209" s="125"/>
      <c r="BR209" s="125"/>
      <c r="BS209" s="125"/>
      <c r="BT209" s="125"/>
      <c r="BU209" s="125"/>
      <c r="BV209" s="125"/>
      <c r="BW209" s="125"/>
      <c r="BX209" s="125"/>
      <c r="BY209" s="125"/>
      <c r="BZ209" s="125"/>
      <c r="CA209" s="125"/>
      <c r="CB209" s="125"/>
      <c r="CC209" s="125"/>
      <c r="CD209" s="125"/>
      <c r="CE209" s="125"/>
      <c r="CF209" s="125"/>
      <c r="CG209" s="125"/>
      <c r="CH209" s="147"/>
      <c r="CI209" s="129"/>
      <c r="CJ209" s="129"/>
      <c r="CK209" s="129"/>
      <c r="CL209" s="129"/>
      <c r="CM209" s="129"/>
      <c r="CN209" s="129"/>
      <c r="CO209" s="129"/>
      <c r="CP209" s="129"/>
      <c r="CQ209" s="129"/>
      <c r="CR209" s="129"/>
      <c r="CS209" s="129"/>
      <c r="CT209" s="129"/>
      <c r="CU209" s="129"/>
      <c r="CV209" s="129"/>
      <c r="CW209" s="129"/>
      <c r="CX209" s="129"/>
      <c r="CY209" s="129"/>
      <c r="CZ209" s="129"/>
      <c r="DA209" s="125"/>
      <c r="DB209" s="125"/>
      <c r="DC209" s="125"/>
      <c r="DD209" s="125"/>
    </row>
    <row r="210" spans="1:108" s="127" customFormat="1" x14ac:dyDescent="0.25">
      <c r="A210" s="127">
        <v>2005</v>
      </c>
      <c r="B210" s="127" t="s">
        <v>625</v>
      </c>
      <c r="C210" s="125">
        <v>139520380.04300001</v>
      </c>
      <c r="D210" s="125">
        <v>75151398.918899998</v>
      </c>
      <c r="E210" s="125">
        <v>64368981.1241</v>
      </c>
      <c r="F210" s="125">
        <v>19582504.342500001</v>
      </c>
      <c r="G210" s="125">
        <v>30226244.817600001</v>
      </c>
      <c r="H210" s="125">
        <v>33847876.946599998</v>
      </c>
      <c r="I210" s="125">
        <v>32616514.801899999</v>
      </c>
      <c r="J210" s="125">
        <v>23247239.134399999</v>
      </c>
      <c r="K210" s="125">
        <v>96690636.566100001</v>
      </c>
      <c r="M210" s="130">
        <v>39.089840000000002</v>
      </c>
      <c r="N210" s="130">
        <v>41.812649999999998</v>
      </c>
      <c r="O210" s="130">
        <v>35.910919999999997</v>
      </c>
      <c r="P210" s="130">
        <v>31.62725</v>
      </c>
      <c r="Q210" s="130">
        <v>40.503749999999997</v>
      </c>
      <c r="R210" s="130">
        <v>40.964210000000001</v>
      </c>
      <c r="S210" s="130">
        <v>41.303959999999996</v>
      </c>
      <c r="T210" s="130">
        <v>37.702069999999999</v>
      </c>
      <c r="U210" s="130">
        <v>40.93488</v>
      </c>
      <c r="V210" s="142"/>
      <c r="W210" s="127">
        <v>68</v>
      </c>
      <c r="X210" s="132" t="s">
        <v>194</v>
      </c>
      <c r="Y210" s="143">
        <f t="shared" ref="Y210:AG210" si="146">AVERAGE(C210:C212)</f>
        <v>139213103.17969999</v>
      </c>
      <c r="Z210" s="143">
        <f t="shared" si="146"/>
        <v>74745748.105966672</v>
      </c>
      <c r="AA210" s="143">
        <f t="shared" si="146"/>
        <v>64467355.07373333</v>
      </c>
      <c r="AB210" s="143">
        <f t="shared" si="146"/>
        <v>19433904.868066669</v>
      </c>
      <c r="AC210" s="143">
        <f t="shared" si="146"/>
        <v>30135474.892766669</v>
      </c>
      <c r="AD210" s="143">
        <f t="shared" si="146"/>
        <v>33766581.238733329</v>
      </c>
      <c r="AE210" s="143">
        <f t="shared" si="146"/>
        <v>32667314.010833334</v>
      </c>
      <c r="AF210" s="143">
        <f t="shared" si="146"/>
        <v>23209828.169300001</v>
      </c>
      <c r="AG210" s="143">
        <f t="shared" si="146"/>
        <v>96569370.142333344</v>
      </c>
      <c r="AH210" s="143"/>
      <c r="AI210" s="143">
        <f t="shared" ref="AI210:AQ210" si="147">IF(MIN(M210:M212)/AVERAGE(M210:M212)&lt;0.97,(3*AVERAGE(M210:M212)-MIN(M210:M212))/2,AVERAGE(M210:M212))</f>
        <v>39.032759999999996</v>
      </c>
      <c r="AJ210" s="143">
        <f t="shared" si="147"/>
        <v>41.721283333333332</v>
      </c>
      <c r="AK210" s="143">
        <f t="shared" si="147"/>
        <v>35.915236666666665</v>
      </c>
      <c r="AL210" s="143">
        <f t="shared" si="147"/>
        <v>31.630570000000002</v>
      </c>
      <c r="AM210" s="143">
        <f t="shared" si="147"/>
        <v>40.359473333333334</v>
      </c>
      <c r="AN210" s="143">
        <f t="shared" si="147"/>
        <v>40.884303333333328</v>
      </c>
      <c r="AO210" s="143">
        <f t="shared" si="147"/>
        <v>41.292566666666666</v>
      </c>
      <c r="AP210" s="143">
        <f t="shared" si="147"/>
        <v>37.633616666666661</v>
      </c>
      <c r="AQ210" s="143">
        <f t="shared" si="147"/>
        <v>40.858673333333336</v>
      </c>
      <c r="AR210" s="143"/>
      <c r="AS210" s="123"/>
      <c r="AT210" s="123"/>
      <c r="AU210" s="123"/>
      <c r="AV210" s="123"/>
      <c r="AW210" s="123"/>
      <c r="AX210" s="123"/>
      <c r="AY210" s="123"/>
      <c r="AZ210" s="123"/>
      <c r="BA210" s="123"/>
      <c r="BB210" s="123"/>
      <c r="BC210" s="123"/>
      <c r="BD210" s="123"/>
      <c r="BE210" s="144"/>
      <c r="BF210" s="144"/>
      <c r="BG210" s="144"/>
      <c r="BH210" s="144"/>
      <c r="BI210" s="144"/>
      <c r="BJ210" s="144"/>
      <c r="BK210" s="144"/>
      <c r="BL210" s="144"/>
      <c r="BM210" s="128"/>
      <c r="BN210" s="128"/>
      <c r="BO210" s="128"/>
      <c r="BP210" s="125"/>
      <c r="BQ210" s="125"/>
      <c r="BR210" s="125"/>
      <c r="BS210" s="125"/>
      <c r="BT210" s="125"/>
      <c r="BU210" s="125"/>
      <c r="BV210" s="125"/>
      <c r="BW210" s="125"/>
      <c r="BX210" s="125"/>
      <c r="BY210" s="125"/>
      <c r="BZ210" s="125"/>
      <c r="CA210" s="125"/>
      <c r="CB210" s="125"/>
      <c r="CC210" s="125"/>
      <c r="CD210" s="125"/>
      <c r="CE210" s="125"/>
      <c r="CF210" s="125"/>
      <c r="CG210" s="125"/>
      <c r="CH210" s="147"/>
      <c r="CI210" s="129"/>
      <c r="CJ210" s="129"/>
      <c r="CK210" s="129"/>
      <c r="CL210" s="129"/>
      <c r="CM210" s="129"/>
      <c r="CN210" s="129"/>
      <c r="CO210" s="129"/>
      <c r="CP210" s="129"/>
      <c r="CQ210" s="129"/>
      <c r="CR210" s="129"/>
      <c r="CS210" s="129"/>
      <c r="CT210" s="129"/>
      <c r="CU210" s="129"/>
      <c r="CV210" s="129"/>
      <c r="CW210" s="129"/>
      <c r="CX210" s="129"/>
      <c r="CY210" s="129"/>
      <c r="CZ210" s="129"/>
      <c r="DA210" s="125"/>
      <c r="DB210" s="125"/>
      <c r="DC210" s="125"/>
      <c r="DD210" s="125"/>
    </row>
    <row r="211" spans="1:108" s="127" customFormat="1" x14ac:dyDescent="0.25">
      <c r="A211" s="127">
        <v>2005</v>
      </c>
      <c r="B211" s="127" t="s">
        <v>624</v>
      </c>
      <c r="C211" s="125">
        <v>139284180.69479999</v>
      </c>
      <c r="D211" s="125">
        <v>74790328.215200007</v>
      </c>
      <c r="E211" s="125">
        <v>64493852.479599997</v>
      </c>
      <c r="F211" s="125">
        <v>19467198.022500001</v>
      </c>
      <c r="G211" s="125">
        <v>30257734.3473</v>
      </c>
      <c r="H211" s="125">
        <v>33690195.198399998</v>
      </c>
      <c r="I211" s="125">
        <v>32673805.273400001</v>
      </c>
      <c r="J211" s="125">
        <v>23195247.8532</v>
      </c>
      <c r="K211" s="125">
        <v>96621734.819100007</v>
      </c>
      <c r="M211" s="130">
        <v>38.86009</v>
      </c>
      <c r="N211" s="130">
        <v>41.598739999999999</v>
      </c>
      <c r="O211" s="130">
        <v>35.68421</v>
      </c>
      <c r="P211" s="130">
        <v>31.497479999999999</v>
      </c>
      <c r="Q211" s="130">
        <v>40.179020000000001</v>
      </c>
      <c r="R211" s="130">
        <v>40.780850000000001</v>
      </c>
      <c r="S211" s="130">
        <v>41.14714</v>
      </c>
      <c r="T211" s="130">
        <v>37.307369999999999</v>
      </c>
      <c r="U211" s="130">
        <v>40.716250000000002</v>
      </c>
      <c r="V211" s="142"/>
      <c r="W211" s="128"/>
      <c r="X211" s="123"/>
      <c r="Y211" s="128"/>
      <c r="Z211" s="128"/>
      <c r="AA211" s="128"/>
      <c r="AB211" s="128"/>
      <c r="AC211" s="128"/>
      <c r="AD211" s="128"/>
      <c r="AE211" s="128"/>
      <c r="AF211" s="128"/>
      <c r="AG211" s="128"/>
      <c r="AH211" s="128"/>
      <c r="AI211" s="128"/>
      <c r="AJ211" s="128"/>
      <c r="AK211" s="128"/>
      <c r="AL211" s="128"/>
      <c r="AR211" s="145"/>
      <c r="AS211" s="123"/>
      <c r="AT211" s="123"/>
      <c r="AU211" s="123"/>
      <c r="AV211" s="123"/>
      <c r="AW211" s="123"/>
      <c r="AX211" s="123"/>
      <c r="AY211" s="123"/>
      <c r="AZ211" s="123"/>
      <c r="BA211" s="123"/>
      <c r="BB211" s="123"/>
      <c r="BC211" s="123"/>
      <c r="BD211" s="123"/>
      <c r="BE211" s="144"/>
      <c r="BF211" s="144"/>
      <c r="BG211" s="144"/>
      <c r="BH211" s="144"/>
      <c r="BI211" s="144"/>
      <c r="BJ211" s="144"/>
      <c r="BK211" s="144"/>
      <c r="BL211" s="144"/>
      <c r="BM211" s="128"/>
      <c r="BN211" s="128"/>
      <c r="BO211" s="128"/>
      <c r="BP211" s="125"/>
      <c r="BQ211" s="125"/>
      <c r="BR211" s="125"/>
      <c r="BS211" s="125"/>
      <c r="BT211" s="125"/>
      <c r="BU211" s="125"/>
      <c r="BV211" s="125"/>
      <c r="BW211" s="125"/>
      <c r="BX211" s="125"/>
      <c r="BY211" s="125"/>
      <c r="BZ211" s="125"/>
      <c r="CA211" s="125"/>
      <c r="CB211" s="125"/>
      <c r="CC211" s="125"/>
      <c r="CD211" s="125"/>
      <c r="CE211" s="125"/>
      <c r="CF211" s="125"/>
      <c r="CG211" s="125"/>
      <c r="CH211" s="147"/>
      <c r="CI211" s="129"/>
      <c r="CJ211" s="129"/>
      <c r="CK211" s="129"/>
      <c r="CL211" s="129"/>
      <c r="CM211" s="129"/>
      <c r="CN211" s="129"/>
      <c r="CO211" s="129"/>
      <c r="CP211" s="129"/>
      <c r="CQ211" s="129"/>
      <c r="CR211" s="129"/>
      <c r="CS211" s="129"/>
      <c r="CT211" s="129"/>
      <c r="CU211" s="129"/>
      <c r="CV211" s="129"/>
      <c r="CW211" s="129"/>
      <c r="CX211" s="129"/>
      <c r="CY211" s="129"/>
      <c r="CZ211" s="129"/>
      <c r="DA211" s="125"/>
      <c r="DB211" s="125"/>
      <c r="DC211" s="125"/>
      <c r="DD211" s="125"/>
    </row>
    <row r="212" spans="1:108" s="127" customFormat="1" x14ac:dyDescent="0.25">
      <c r="A212" s="127">
        <v>2005</v>
      </c>
      <c r="B212" s="127" t="s">
        <v>623</v>
      </c>
      <c r="C212" s="125">
        <v>138834748.80129999</v>
      </c>
      <c r="D212" s="125">
        <v>74295517.183799997</v>
      </c>
      <c r="E212" s="125">
        <v>64539231.6175</v>
      </c>
      <c r="F212" s="125">
        <v>19252012.2392</v>
      </c>
      <c r="G212" s="125">
        <v>29922445.5134</v>
      </c>
      <c r="H212" s="125">
        <v>33761671.571199998</v>
      </c>
      <c r="I212" s="125">
        <v>32711621.957199998</v>
      </c>
      <c r="J212" s="125">
        <v>23186997.520300001</v>
      </c>
      <c r="K212" s="125">
        <v>96395739.041800007</v>
      </c>
      <c r="M212" s="130">
        <v>39.148350000000001</v>
      </c>
      <c r="N212" s="130">
        <v>41.752459999999999</v>
      </c>
      <c r="O212" s="130">
        <v>36.150579999999998</v>
      </c>
      <c r="P212" s="130">
        <v>31.76698</v>
      </c>
      <c r="Q212" s="130">
        <v>40.395650000000003</v>
      </c>
      <c r="R212" s="130">
        <v>40.907850000000003</v>
      </c>
      <c r="S212" s="130">
        <v>41.426600000000001</v>
      </c>
      <c r="T212" s="130">
        <v>37.89141</v>
      </c>
      <c r="U212" s="130">
        <v>40.924889999999998</v>
      </c>
      <c r="V212" s="142"/>
      <c r="W212" s="128"/>
      <c r="X212" s="123"/>
      <c r="Y212" s="128"/>
      <c r="Z212" s="128"/>
      <c r="AA212" s="128"/>
      <c r="AB212" s="128"/>
      <c r="AC212" s="128"/>
      <c r="AD212" s="128"/>
      <c r="AE212" s="128"/>
      <c r="AF212" s="128"/>
      <c r="AG212" s="128"/>
      <c r="AH212" s="128"/>
      <c r="AI212" s="128"/>
      <c r="AJ212" s="128"/>
      <c r="AK212" s="128"/>
      <c r="AL212" s="128"/>
      <c r="AR212" s="145"/>
      <c r="AS212" s="123"/>
      <c r="AT212" s="123"/>
      <c r="AU212" s="123"/>
      <c r="AV212" s="123"/>
      <c r="AW212" s="123"/>
      <c r="AX212" s="123"/>
      <c r="AY212" s="123"/>
      <c r="AZ212" s="123"/>
      <c r="BA212" s="123"/>
      <c r="BB212" s="123"/>
      <c r="BC212" s="123"/>
      <c r="BD212" s="123"/>
      <c r="BE212" s="144"/>
      <c r="BF212" s="144"/>
      <c r="BG212" s="144"/>
      <c r="BH212" s="144"/>
      <c r="BI212" s="144"/>
      <c r="BJ212" s="144"/>
      <c r="BK212" s="144"/>
      <c r="BL212" s="144"/>
      <c r="BM212" s="128"/>
      <c r="BN212" s="128"/>
      <c r="BO212" s="128"/>
      <c r="BP212" s="125"/>
      <c r="BQ212" s="125"/>
      <c r="BR212" s="125"/>
      <c r="BS212" s="125"/>
      <c r="BT212" s="125"/>
      <c r="BU212" s="125"/>
      <c r="BV212" s="125"/>
      <c r="BW212" s="125"/>
      <c r="BX212" s="125"/>
      <c r="BY212" s="125"/>
      <c r="BZ212" s="125"/>
      <c r="CA212" s="125"/>
      <c r="CB212" s="125"/>
      <c r="CC212" s="125"/>
      <c r="CD212" s="125"/>
      <c r="CE212" s="125"/>
      <c r="CF212" s="125"/>
      <c r="CG212" s="125"/>
      <c r="CH212" s="147"/>
      <c r="CI212" s="129"/>
      <c r="CJ212" s="129"/>
      <c r="CK212" s="129"/>
      <c r="CL212" s="129"/>
      <c r="CM212" s="129"/>
      <c r="CN212" s="129"/>
      <c r="CO212" s="129"/>
      <c r="CP212" s="129"/>
      <c r="CQ212" s="129"/>
      <c r="CR212" s="129"/>
      <c r="CS212" s="129"/>
      <c r="CT212" s="129"/>
      <c r="CU212" s="129"/>
      <c r="CV212" s="129"/>
      <c r="CW212" s="129"/>
      <c r="CX212" s="129"/>
      <c r="CY212" s="129"/>
      <c r="CZ212" s="129"/>
      <c r="DA212" s="125"/>
      <c r="DB212" s="125"/>
      <c r="DC212" s="125"/>
      <c r="DD212" s="125"/>
    </row>
    <row r="213" spans="1:108" s="127" customFormat="1" x14ac:dyDescent="0.25">
      <c r="A213" s="127">
        <v>2006</v>
      </c>
      <c r="B213" s="127" t="s">
        <v>633</v>
      </c>
      <c r="C213" s="125">
        <v>136899546.11140001</v>
      </c>
      <c r="D213" s="125">
        <v>73612182.975299999</v>
      </c>
      <c r="E213" s="125">
        <v>63287363.136100002</v>
      </c>
      <c r="F213" s="125">
        <v>18525336.241999999</v>
      </c>
      <c r="G213" s="125">
        <v>29424637.8114</v>
      </c>
      <c r="H213" s="125">
        <v>33385147.032099999</v>
      </c>
      <c r="I213" s="125">
        <v>32649299.682399999</v>
      </c>
      <c r="J213" s="125">
        <v>22915125.343499999</v>
      </c>
      <c r="K213" s="125">
        <v>95459084.525900006</v>
      </c>
      <c r="M213" s="130">
        <v>38.999360000000003</v>
      </c>
      <c r="N213" s="130">
        <v>41.443040000000003</v>
      </c>
      <c r="O213" s="130">
        <v>36.15701</v>
      </c>
      <c r="P213" s="130">
        <v>31.390840000000001</v>
      </c>
      <c r="Q213" s="130">
        <v>40.11063</v>
      </c>
      <c r="R213" s="130">
        <v>40.878169999999997</v>
      </c>
      <c r="S213" s="130">
        <v>41.374659999999999</v>
      </c>
      <c r="T213" s="130">
        <v>37.601799999999997</v>
      </c>
      <c r="U213" s="130">
        <v>40.811399999999999</v>
      </c>
      <c r="V213" s="142"/>
      <c r="W213" s="127">
        <v>69</v>
      </c>
      <c r="X213" s="123" t="s">
        <v>195</v>
      </c>
      <c r="Y213" s="143">
        <f t="shared" ref="Y213:AG213" si="148">AVERAGE(C213:C215)</f>
        <v>137321988.29409999</v>
      </c>
      <c r="Z213" s="143">
        <f t="shared" si="148"/>
        <v>73877635.336566672</v>
      </c>
      <c r="AA213" s="143">
        <f t="shared" si="148"/>
        <v>63444352.95753333</v>
      </c>
      <c r="AB213" s="143">
        <f t="shared" si="148"/>
        <v>18691705.528533332</v>
      </c>
      <c r="AC213" s="143">
        <f t="shared" si="148"/>
        <v>29511779.260933328</v>
      </c>
      <c r="AD213" s="143">
        <f t="shared" si="148"/>
        <v>33419767.831833333</v>
      </c>
      <c r="AE213" s="143">
        <f t="shared" si="148"/>
        <v>32659856.01096667</v>
      </c>
      <c r="AF213" s="143">
        <f t="shared" si="148"/>
        <v>23038879.661833335</v>
      </c>
      <c r="AG213" s="143">
        <f t="shared" si="148"/>
        <v>95591403.103733346</v>
      </c>
      <c r="AH213" s="143"/>
      <c r="AI213" s="143">
        <f t="shared" ref="AI213:AQ213" si="149">IF(MIN(M213:M215)/AVERAGE(M213:M215)&lt;0.97,(3*AVERAGE(M213:M215)-MIN(M213:M215))/2,AVERAGE(M213:M215))</f>
        <v>39.008146666666669</v>
      </c>
      <c r="AJ213" s="143">
        <f t="shared" si="149"/>
        <v>41.493249999999996</v>
      </c>
      <c r="AK213" s="143">
        <f t="shared" si="149"/>
        <v>36.114290000000004</v>
      </c>
      <c r="AL213" s="143">
        <f t="shared" si="149"/>
        <v>31.290990000000004</v>
      </c>
      <c r="AM213" s="143">
        <f t="shared" si="149"/>
        <v>40.116279999999996</v>
      </c>
      <c r="AN213" s="143">
        <f t="shared" si="149"/>
        <v>40.862773333333337</v>
      </c>
      <c r="AO213" s="143">
        <f t="shared" si="149"/>
        <v>41.37746666666667</v>
      </c>
      <c r="AP213" s="143">
        <f t="shared" si="149"/>
        <v>37.800623333333334</v>
      </c>
      <c r="AQ213" s="143">
        <f t="shared" si="149"/>
        <v>40.808256666666665</v>
      </c>
      <c r="AR213" s="143"/>
      <c r="AS213" s="123"/>
      <c r="AT213" s="123"/>
      <c r="AU213" s="123"/>
      <c r="AV213" s="123"/>
      <c r="AW213" s="123"/>
      <c r="AX213" s="123"/>
      <c r="AY213" s="123"/>
      <c r="AZ213" s="123"/>
      <c r="BA213" s="123"/>
      <c r="BB213" s="123"/>
      <c r="BC213" s="123"/>
      <c r="BD213" s="123"/>
      <c r="BE213" s="144"/>
      <c r="BF213" s="144"/>
      <c r="BG213" s="144"/>
      <c r="BH213" s="144"/>
      <c r="BI213" s="144"/>
      <c r="BJ213" s="144"/>
      <c r="BK213" s="144"/>
      <c r="BL213" s="144"/>
      <c r="BM213" s="128"/>
      <c r="BN213" s="128"/>
      <c r="BO213" s="128"/>
      <c r="BP213" s="125"/>
      <c r="BQ213" s="125"/>
      <c r="BR213" s="125"/>
      <c r="BS213" s="125"/>
      <c r="BT213" s="125"/>
      <c r="BU213" s="125"/>
      <c r="BV213" s="125"/>
      <c r="BW213" s="125"/>
      <c r="BX213" s="125"/>
      <c r="BY213" s="125"/>
      <c r="BZ213" s="125"/>
      <c r="CA213" s="125"/>
      <c r="CB213" s="125"/>
      <c r="CC213" s="125"/>
      <c r="CD213" s="125"/>
      <c r="CE213" s="125"/>
      <c r="CF213" s="125"/>
      <c r="CG213" s="125"/>
      <c r="CH213" s="147"/>
      <c r="CI213" s="129"/>
      <c r="CJ213" s="129"/>
      <c r="CK213" s="129"/>
      <c r="CL213" s="129"/>
      <c r="CM213" s="129"/>
      <c r="CN213" s="129"/>
      <c r="CO213" s="129"/>
      <c r="CP213" s="129"/>
      <c r="CQ213" s="129"/>
      <c r="CR213" s="129"/>
      <c r="CS213" s="129"/>
      <c r="CT213" s="129"/>
      <c r="CU213" s="129"/>
      <c r="CV213" s="129"/>
      <c r="CW213" s="129"/>
      <c r="CX213" s="129"/>
      <c r="CY213" s="129"/>
      <c r="CZ213" s="129"/>
      <c r="DA213" s="125"/>
      <c r="DB213" s="125"/>
      <c r="DC213" s="125"/>
      <c r="DD213" s="125"/>
    </row>
    <row r="214" spans="1:108" s="127" customFormat="1" x14ac:dyDescent="0.25">
      <c r="A214" s="127">
        <v>2006</v>
      </c>
      <c r="B214" s="127" t="s">
        <v>632</v>
      </c>
      <c r="C214" s="125">
        <v>137639947.75549999</v>
      </c>
      <c r="D214" s="125">
        <v>73689518.6752</v>
      </c>
      <c r="E214" s="125">
        <v>63950429.080300003</v>
      </c>
      <c r="F214" s="125">
        <v>18855929.770599999</v>
      </c>
      <c r="G214" s="125">
        <v>29534280.614399999</v>
      </c>
      <c r="H214" s="125">
        <v>33472752.513700001</v>
      </c>
      <c r="I214" s="125">
        <v>32752898.638300002</v>
      </c>
      <c r="J214" s="125">
        <v>23024086.218499999</v>
      </c>
      <c r="K214" s="125">
        <v>95759931.766399994</v>
      </c>
      <c r="M214" s="130">
        <v>38.946860000000001</v>
      </c>
      <c r="N214" s="130">
        <v>41.46246</v>
      </c>
      <c r="O214" s="130">
        <v>36.048160000000003</v>
      </c>
      <c r="P214" s="130">
        <v>31.012560000000001</v>
      </c>
      <c r="Q214" s="130">
        <v>39.865369999999999</v>
      </c>
      <c r="R214" s="130">
        <v>40.947780000000002</v>
      </c>
      <c r="S214" s="130">
        <v>41.384030000000003</v>
      </c>
      <c r="T214" s="130">
        <v>37.890610000000002</v>
      </c>
      <c r="U214" s="130">
        <v>40.763150000000003</v>
      </c>
      <c r="V214" s="142"/>
      <c r="W214" s="128"/>
      <c r="X214" s="123"/>
      <c r="Y214" s="128"/>
      <c r="Z214" s="128"/>
      <c r="AA214" s="128"/>
      <c r="AB214" s="128"/>
      <c r="AC214" s="128"/>
      <c r="AD214" s="128"/>
      <c r="AE214" s="128"/>
      <c r="AF214" s="128"/>
      <c r="AG214" s="128"/>
      <c r="AH214" s="128"/>
      <c r="AI214" s="128"/>
      <c r="AJ214" s="128"/>
      <c r="AK214" s="128"/>
      <c r="AL214" s="128"/>
      <c r="AR214" s="145"/>
      <c r="AS214" s="123"/>
      <c r="AT214" s="123"/>
      <c r="AU214" s="123"/>
      <c r="AV214" s="123"/>
      <c r="AW214" s="123"/>
      <c r="AX214" s="123"/>
      <c r="AY214" s="123"/>
      <c r="AZ214" s="123"/>
      <c r="BA214" s="123"/>
      <c r="BB214" s="123"/>
      <c r="BC214" s="123"/>
      <c r="BD214" s="123"/>
      <c r="BE214" s="144"/>
      <c r="BF214" s="144"/>
      <c r="BG214" s="144"/>
      <c r="BH214" s="144"/>
      <c r="BI214" s="144"/>
      <c r="BJ214" s="144"/>
      <c r="BK214" s="144"/>
      <c r="BL214" s="144"/>
      <c r="BM214" s="128"/>
      <c r="BN214" s="128"/>
      <c r="BO214" s="128"/>
      <c r="BP214" s="125"/>
      <c r="BQ214" s="125"/>
      <c r="BR214" s="125"/>
      <c r="BS214" s="125"/>
      <c r="BT214" s="125"/>
      <c r="BU214" s="125"/>
      <c r="BV214" s="125"/>
      <c r="BW214" s="125"/>
      <c r="BX214" s="125"/>
      <c r="BY214" s="125"/>
      <c r="BZ214" s="125"/>
      <c r="CA214" s="125"/>
      <c r="CB214" s="125"/>
      <c r="CC214" s="125"/>
      <c r="CD214" s="125"/>
      <c r="CE214" s="125"/>
      <c r="CF214" s="125"/>
      <c r="CG214" s="125"/>
      <c r="CH214" s="147"/>
      <c r="CI214" s="129"/>
      <c r="CJ214" s="129"/>
      <c r="CK214" s="129"/>
      <c r="CL214" s="129"/>
      <c r="CM214" s="129"/>
      <c r="CN214" s="129"/>
      <c r="CO214" s="129"/>
      <c r="CP214" s="129"/>
      <c r="CQ214" s="129"/>
      <c r="CR214" s="129"/>
      <c r="CS214" s="129"/>
      <c r="CT214" s="129"/>
      <c r="CU214" s="129"/>
      <c r="CV214" s="129"/>
      <c r="CW214" s="129"/>
      <c r="CX214" s="129"/>
      <c r="CY214" s="129"/>
      <c r="CZ214" s="129"/>
      <c r="DA214" s="125"/>
      <c r="DB214" s="125"/>
      <c r="DC214" s="125"/>
      <c r="DD214" s="125"/>
    </row>
    <row r="215" spans="1:108" s="127" customFormat="1" x14ac:dyDescent="0.25">
      <c r="A215" s="127">
        <v>2006</v>
      </c>
      <c r="B215" s="127" t="s">
        <v>622</v>
      </c>
      <c r="C215" s="125">
        <v>137426471.01539999</v>
      </c>
      <c r="D215" s="125">
        <v>74331204.359200001</v>
      </c>
      <c r="E215" s="125">
        <v>63095266.656199999</v>
      </c>
      <c r="F215" s="125">
        <v>18693850.572999999</v>
      </c>
      <c r="G215" s="125">
        <v>29576419.357000001</v>
      </c>
      <c r="H215" s="125">
        <v>33401403.949700002</v>
      </c>
      <c r="I215" s="125">
        <v>32577369.712200001</v>
      </c>
      <c r="J215" s="125">
        <v>23177427.423500001</v>
      </c>
      <c r="K215" s="125">
        <v>95555193.018900007</v>
      </c>
      <c r="M215" s="130">
        <v>39.078220000000002</v>
      </c>
      <c r="N215" s="130">
        <v>41.574249999999999</v>
      </c>
      <c r="O215" s="130">
        <v>36.137700000000002</v>
      </c>
      <c r="P215" s="130">
        <v>31.469570000000001</v>
      </c>
      <c r="Q215" s="130">
        <v>40.372839999999997</v>
      </c>
      <c r="R215" s="130">
        <v>40.762369999999997</v>
      </c>
      <c r="S215" s="130">
        <v>41.373710000000003</v>
      </c>
      <c r="T215" s="130">
        <v>37.909460000000003</v>
      </c>
      <c r="U215" s="130">
        <v>40.85022</v>
      </c>
      <c r="V215" s="142"/>
      <c r="W215" s="128"/>
      <c r="X215" s="123"/>
      <c r="Y215" s="128"/>
      <c r="Z215" s="128"/>
      <c r="AA215" s="128"/>
      <c r="AB215" s="128"/>
      <c r="AC215" s="128"/>
      <c r="AD215" s="128"/>
      <c r="AE215" s="128"/>
      <c r="AF215" s="128"/>
      <c r="AG215" s="128"/>
      <c r="AH215" s="128"/>
      <c r="AI215" s="128"/>
      <c r="AJ215" s="128"/>
      <c r="AK215" s="128"/>
      <c r="AL215" s="128"/>
      <c r="AR215" s="145"/>
      <c r="AS215" s="123"/>
      <c r="AT215" s="123"/>
      <c r="AU215" s="123"/>
      <c r="AV215" s="123"/>
      <c r="AW215" s="123"/>
      <c r="AX215" s="123"/>
      <c r="AY215" s="123"/>
      <c r="AZ215" s="123"/>
      <c r="BA215" s="123"/>
      <c r="BB215" s="123"/>
      <c r="BC215" s="123"/>
      <c r="BD215" s="123"/>
      <c r="BE215" s="144"/>
      <c r="BF215" s="144"/>
      <c r="BG215" s="144"/>
      <c r="BH215" s="144"/>
      <c r="BI215" s="144"/>
      <c r="BJ215" s="144"/>
      <c r="BK215" s="144"/>
      <c r="BL215" s="144"/>
      <c r="BM215" s="128"/>
      <c r="BN215" s="128"/>
      <c r="BO215" s="128"/>
      <c r="BP215" s="125"/>
      <c r="BQ215" s="125"/>
      <c r="BR215" s="125"/>
      <c r="BS215" s="125"/>
      <c r="BT215" s="125"/>
      <c r="BU215" s="125"/>
      <c r="BV215" s="125"/>
      <c r="BW215" s="125"/>
      <c r="BX215" s="125"/>
      <c r="BY215" s="125"/>
      <c r="BZ215" s="125"/>
      <c r="CA215" s="125"/>
      <c r="CB215" s="125"/>
      <c r="CC215" s="125"/>
      <c r="CD215" s="125"/>
      <c r="CE215" s="125"/>
      <c r="CF215" s="125"/>
      <c r="CG215" s="125"/>
      <c r="CH215" s="147"/>
      <c r="CI215" s="129"/>
      <c r="CJ215" s="129"/>
      <c r="CK215" s="129"/>
      <c r="CL215" s="129"/>
      <c r="CM215" s="129"/>
      <c r="CN215" s="129"/>
      <c r="CO215" s="129"/>
      <c r="CP215" s="129"/>
      <c r="CQ215" s="129"/>
      <c r="CR215" s="129"/>
      <c r="CS215" s="129"/>
      <c r="CT215" s="129"/>
      <c r="CU215" s="129"/>
      <c r="CV215" s="129"/>
      <c r="CW215" s="129"/>
      <c r="CX215" s="129"/>
      <c r="CY215" s="129"/>
      <c r="CZ215" s="129"/>
      <c r="DA215" s="125"/>
      <c r="DB215" s="125"/>
      <c r="DC215" s="125"/>
      <c r="DD215" s="125"/>
    </row>
    <row r="216" spans="1:108" s="127" customFormat="1" x14ac:dyDescent="0.25">
      <c r="A216" s="127">
        <v>2006</v>
      </c>
      <c r="B216" s="127" t="s">
        <v>631</v>
      </c>
      <c r="C216" s="125">
        <v>137913046.30680001</v>
      </c>
      <c r="D216" s="125">
        <v>74799721.475099996</v>
      </c>
      <c r="E216" s="125">
        <v>63113324.831699997</v>
      </c>
      <c r="F216" s="125">
        <v>18839031.549600001</v>
      </c>
      <c r="G216" s="125">
        <v>29849764.502999999</v>
      </c>
      <c r="H216" s="125">
        <v>33124528.581700001</v>
      </c>
      <c r="I216" s="125">
        <v>32610204.179299999</v>
      </c>
      <c r="J216" s="125">
        <v>23489517.4932</v>
      </c>
      <c r="K216" s="125">
        <v>95584497.263999999</v>
      </c>
      <c r="M216" s="130">
        <v>38.62726</v>
      </c>
      <c r="N216" s="130">
        <v>41.241160000000001</v>
      </c>
      <c r="O216" s="130">
        <v>35.529359999999997</v>
      </c>
      <c r="P216" s="130">
        <v>31.288779999999999</v>
      </c>
      <c r="Q216" s="130">
        <v>39.937510000000003</v>
      </c>
      <c r="R216" s="130">
        <v>40.513080000000002</v>
      </c>
      <c r="S216" s="130">
        <v>40.660179999999997</v>
      </c>
      <c r="T216" s="130">
        <v>37.366199999999999</v>
      </c>
      <c r="U216" s="130">
        <v>40.38353</v>
      </c>
      <c r="V216" s="142"/>
      <c r="W216" s="127">
        <v>70</v>
      </c>
      <c r="X216" s="123" t="s">
        <v>196</v>
      </c>
      <c r="Y216" s="143">
        <f t="shared" ref="Y216:AG216" si="150">AVERAGE(C216:C218)</f>
        <v>138692422.35769999</v>
      </c>
      <c r="Z216" s="143">
        <f t="shared" si="150"/>
        <v>75433378.398666665</v>
      </c>
      <c r="AA216" s="143">
        <f t="shared" si="150"/>
        <v>63259043.959033333</v>
      </c>
      <c r="AB216" s="143">
        <f t="shared" si="150"/>
        <v>19623461.270933334</v>
      </c>
      <c r="AC216" s="143">
        <f t="shared" si="150"/>
        <v>29863623.143399999</v>
      </c>
      <c r="AD216" s="143">
        <f t="shared" si="150"/>
        <v>33169755.795000002</v>
      </c>
      <c r="AE216" s="143">
        <f t="shared" si="150"/>
        <v>32609484.075566668</v>
      </c>
      <c r="AF216" s="143">
        <f t="shared" si="150"/>
        <v>23426098.072799999</v>
      </c>
      <c r="AG216" s="143">
        <f t="shared" si="150"/>
        <v>95642863.013966665</v>
      </c>
      <c r="AH216" s="143"/>
      <c r="AI216" s="143">
        <f t="shared" ref="AI216:AQ216" si="151">IF(MIN(M216:M218)/AVERAGE(M216:M218)&lt;0.97,(3*AVERAGE(M216:M218)-MIN(M216:M218))/2,AVERAGE(M216:M218))</f>
        <v>39.118666666666662</v>
      </c>
      <c r="AJ216" s="143">
        <f t="shared" si="151"/>
        <v>41.735759999999999</v>
      </c>
      <c r="AK216" s="143">
        <f t="shared" si="151"/>
        <v>35.996053333333329</v>
      </c>
      <c r="AL216" s="143">
        <f t="shared" si="151"/>
        <v>32.176933333333331</v>
      </c>
      <c r="AM216" s="143">
        <f t="shared" si="151"/>
        <v>40.416019999999996</v>
      </c>
      <c r="AN216" s="143">
        <f t="shared" si="151"/>
        <v>41.002713333333332</v>
      </c>
      <c r="AO216" s="143">
        <f t="shared" si="151"/>
        <v>41.148089999999996</v>
      </c>
      <c r="AP216" s="143">
        <f t="shared" si="151"/>
        <v>37.756343333333326</v>
      </c>
      <c r="AQ216" s="143">
        <f t="shared" si="151"/>
        <v>40.869239999999998</v>
      </c>
      <c r="AR216" s="143"/>
      <c r="AS216" s="123"/>
      <c r="AT216" s="123"/>
      <c r="AU216" s="123"/>
      <c r="AV216" s="123"/>
      <c r="AW216" s="123"/>
      <c r="AX216" s="123"/>
      <c r="AY216" s="123"/>
      <c r="AZ216" s="123"/>
      <c r="BA216" s="123"/>
      <c r="BB216" s="123"/>
      <c r="BC216" s="123"/>
      <c r="BD216" s="123"/>
      <c r="BE216" s="144"/>
      <c r="BF216" s="144"/>
      <c r="BG216" s="144"/>
      <c r="BH216" s="144"/>
      <c r="BI216" s="144"/>
      <c r="BJ216" s="144"/>
      <c r="BK216" s="144"/>
      <c r="BL216" s="144"/>
      <c r="BM216" s="128"/>
      <c r="BN216" s="128"/>
      <c r="BO216" s="128"/>
      <c r="BP216" s="125"/>
      <c r="BQ216" s="125"/>
      <c r="BR216" s="125"/>
      <c r="BS216" s="125"/>
      <c r="BT216" s="125"/>
      <c r="BU216" s="125"/>
      <c r="BV216" s="125"/>
      <c r="BW216" s="125"/>
      <c r="BX216" s="125"/>
      <c r="BY216" s="125"/>
      <c r="BZ216" s="125"/>
      <c r="CA216" s="125"/>
      <c r="CB216" s="125"/>
      <c r="CC216" s="125"/>
      <c r="CD216" s="125"/>
      <c r="CE216" s="125"/>
      <c r="CF216" s="125"/>
      <c r="CG216" s="125"/>
      <c r="CH216" s="147"/>
      <c r="CI216" s="129"/>
      <c r="CJ216" s="129"/>
      <c r="CK216" s="129"/>
      <c r="CL216" s="129"/>
      <c r="CM216" s="129"/>
      <c r="CN216" s="129"/>
      <c r="CO216" s="129"/>
      <c r="CP216" s="129"/>
      <c r="CQ216" s="129"/>
      <c r="CR216" s="129"/>
      <c r="CS216" s="129"/>
      <c r="CT216" s="129"/>
      <c r="CU216" s="129"/>
      <c r="CV216" s="129"/>
      <c r="CW216" s="129"/>
      <c r="CX216" s="129"/>
      <c r="CY216" s="129"/>
      <c r="CZ216" s="129"/>
      <c r="DA216" s="125"/>
      <c r="DB216" s="125"/>
      <c r="DC216" s="125"/>
      <c r="DD216" s="125"/>
    </row>
    <row r="217" spans="1:108" s="127" customFormat="1" x14ac:dyDescent="0.25">
      <c r="A217" s="127">
        <v>2006</v>
      </c>
      <c r="B217" s="127" t="s">
        <v>630</v>
      </c>
      <c r="C217" s="125">
        <v>140160782.3642</v>
      </c>
      <c r="D217" s="125">
        <v>75693940.175500005</v>
      </c>
      <c r="E217" s="125">
        <v>64466842.188699998</v>
      </c>
      <c r="F217" s="125">
        <v>19349421.796300001</v>
      </c>
      <c r="G217" s="125">
        <v>30158084.668499999</v>
      </c>
      <c r="H217" s="125">
        <v>33781282.117399998</v>
      </c>
      <c r="I217" s="125">
        <v>33126330.175500002</v>
      </c>
      <c r="J217" s="125">
        <v>23745663.6065</v>
      </c>
      <c r="K217" s="125">
        <v>97065696.961400002</v>
      </c>
      <c r="M217" s="130">
        <v>39.363239999999998</v>
      </c>
      <c r="N217" s="130">
        <v>41.903950000000002</v>
      </c>
      <c r="O217" s="130">
        <v>36.380049999999997</v>
      </c>
      <c r="P217" s="130">
        <v>31.668060000000001</v>
      </c>
      <c r="Q217" s="130">
        <v>40.659179999999999</v>
      </c>
      <c r="R217" s="130">
        <v>41.426670000000001</v>
      </c>
      <c r="S217" s="130">
        <v>41.492379999999997</v>
      </c>
      <c r="T217" s="130">
        <v>38.082099999999997</v>
      </c>
      <c r="U217" s="130">
        <v>41.210639999999998</v>
      </c>
      <c r="V217" s="142"/>
      <c r="W217" s="128"/>
      <c r="X217" s="123"/>
      <c r="Y217" s="128"/>
      <c r="Z217" s="128"/>
      <c r="AA217" s="128"/>
      <c r="AB217" s="128"/>
      <c r="AC217" s="128"/>
      <c r="AD217" s="128"/>
      <c r="AE217" s="128"/>
      <c r="AF217" s="128"/>
      <c r="AG217" s="128"/>
      <c r="AH217" s="128"/>
      <c r="AI217" s="128"/>
      <c r="AJ217" s="128"/>
      <c r="AK217" s="128"/>
      <c r="AL217" s="128"/>
      <c r="AR217" s="145"/>
      <c r="AS217" s="123"/>
      <c r="AT217" s="123"/>
      <c r="AU217" s="123"/>
      <c r="AV217" s="123"/>
      <c r="AW217" s="123"/>
      <c r="AX217" s="123"/>
      <c r="AY217" s="123"/>
      <c r="AZ217" s="123"/>
      <c r="BA217" s="123"/>
      <c r="BB217" s="123"/>
      <c r="BC217" s="123"/>
      <c r="BD217" s="123"/>
      <c r="BE217" s="144"/>
      <c r="BF217" s="144"/>
      <c r="BG217" s="144"/>
      <c r="BH217" s="144"/>
      <c r="BI217" s="144"/>
      <c r="BJ217" s="144"/>
      <c r="BK217" s="144"/>
      <c r="BL217" s="144"/>
      <c r="BM217" s="128"/>
      <c r="BN217" s="128"/>
      <c r="BO217" s="128"/>
      <c r="BP217" s="125"/>
      <c r="BQ217" s="125"/>
      <c r="BR217" s="125"/>
      <c r="BS217" s="125"/>
      <c r="BT217" s="125"/>
      <c r="BU217" s="125"/>
      <c r="BV217" s="125"/>
      <c r="BW217" s="125"/>
      <c r="BX217" s="125"/>
      <c r="BY217" s="125"/>
      <c r="BZ217" s="125"/>
      <c r="CA217" s="125"/>
      <c r="CB217" s="125"/>
      <c r="CC217" s="125"/>
      <c r="CD217" s="125"/>
      <c r="CE217" s="125"/>
      <c r="CF217" s="125"/>
      <c r="CG217" s="125"/>
      <c r="CH217" s="147"/>
      <c r="CI217" s="129"/>
      <c r="CJ217" s="129"/>
      <c r="CK217" s="129"/>
      <c r="CL217" s="129"/>
      <c r="CM217" s="129"/>
      <c r="CN217" s="129"/>
      <c r="CO217" s="129"/>
      <c r="CP217" s="129"/>
      <c r="CQ217" s="129"/>
      <c r="CR217" s="129"/>
      <c r="CS217" s="129"/>
      <c r="CT217" s="129"/>
      <c r="CU217" s="129"/>
      <c r="CV217" s="129"/>
      <c r="CW217" s="129"/>
      <c r="CX217" s="129"/>
      <c r="CY217" s="129"/>
      <c r="CZ217" s="129"/>
      <c r="DA217" s="125"/>
      <c r="DB217" s="125"/>
      <c r="DC217" s="125"/>
      <c r="DD217" s="125"/>
    </row>
    <row r="218" spans="1:108" s="127" customFormat="1" x14ac:dyDescent="0.25">
      <c r="A218" s="127">
        <v>2006</v>
      </c>
      <c r="B218" s="127" t="s">
        <v>629</v>
      </c>
      <c r="C218" s="125">
        <v>138003438.4021</v>
      </c>
      <c r="D218" s="125">
        <v>75806473.545399994</v>
      </c>
      <c r="E218" s="125">
        <v>62196964.856700003</v>
      </c>
      <c r="F218" s="125">
        <v>20681930.466899998</v>
      </c>
      <c r="G218" s="125">
        <v>29583020.258699998</v>
      </c>
      <c r="H218" s="125">
        <v>32603456.685899999</v>
      </c>
      <c r="I218" s="125">
        <v>32091917.8719</v>
      </c>
      <c r="J218" s="125">
        <v>23043113.118700001</v>
      </c>
      <c r="K218" s="125">
        <v>94278394.816499993</v>
      </c>
      <c r="M218" s="130">
        <v>39.365499999999997</v>
      </c>
      <c r="N218" s="130">
        <v>42.062170000000002</v>
      </c>
      <c r="O218" s="130">
        <v>36.078749999999999</v>
      </c>
      <c r="P218" s="130">
        <v>33.57396</v>
      </c>
      <c r="Q218" s="130">
        <v>40.65137</v>
      </c>
      <c r="R218" s="130">
        <v>41.068390000000001</v>
      </c>
      <c r="S218" s="130">
        <v>41.291710000000002</v>
      </c>
      <c r="T218" s="130">
        <v>37.820729999999998</v>
      </c>
      <c r="U218" s="130">
        <v>41.013550000000002</v>
      </c>
      <c r="V218" s="142"/>
      <c r="W218" s="128"/>
      <c r="X218" s="123"/>
      <c r="Y218" s="128"/>
      <c r="Z218" s="128"/>
      <c r="AA218" s="128"/>
      <c r="AB218" s="128"/>
      <c r="AC218" s="128"/>
      <c r="AD218" s="128"/>
      <c r="AE218" s="128"/>
      <c r="AF218" s="128"/>
      <c r="AG218" s="128"/>
      <c r="AH218" s="128"/>
      <c r="AI218" s="128"/>
      <c r="AJ218" s="128"/>
      <c r="AK218" s="128"/>
      <c r="AL218" s="128"/>
      <c r="AR218" s="145"/>
      <c r="AS218" s="123"/>
      <c r="AT218" s="123"/>
      <c r="AU218" s="123"/>
      <c r="AV218" s="123"/>
      <c r="AW218" s="123"/>
      <c r="AX218" s="123"/>
      <c r="AY218" s="123"/>
      <c r="AZ218" s="123"/>
      <c r="BA218" s="123"/>
      <c r="BB218" s="123"/>
      <c r="BC218" s="123"/>
      <c r="BD218" s="123"/>
      <c r="BE218" s="144"/>
      <c r="BF218" s="144"/>
      <c r="BG218" s="144"/>
      <c r="BH218" s="144"/>
      <c r="BI218" s="144"/>
      <c r="BJ218" s="144"/>
      <c r="BK218" s="144"/>
      <c r="BL218" s="144"/>
      <c r="BM218" s="128"/>
      <c r="BN218" s="128"/>
      <c r="BO218" s="128"/>
      <c r="BP218" s="125"/>
      <c r="BQ218" s="125"/>
      <c r="BR218" s="125"/>
      <c r="BS218" s="125"/>
      <c r="BT218" s="125"/>
      <c r="BU218" s="125"/>
      <c r="BV218" s="125"/>
      <c r="BW218" s="125"/>
      <c r="BX218" s="125"/>
      <c r="BY218" s="125"/>
      <c r="BZ218" s="125"/>
      <c r="CA218" s="125"/>
      <c r="CB218" s="125"/>
      <c r="CC218" s="125"/>
      <c r="CD218" s="125"/>
      <c r="CE218" s="125"/>
      <c r="CF218" s="125"/>
      <c r="CG218" s="125"/>
      <c r="CH218" s="147"/>
      <c r="CI218" s="129"/>
      <c r="CJ218" s="129"/>
      <c r="CK218" s="129"/>
      <c r="CL218" s="129"/>
      <c r="CM218" s="129"/>
      <c r="CN218" s="129"/>
      <c r="CO218" s="129"/>
      <c r="CP218" s="129"/>
      <c r="CQ218" s="129"/>
      <c r="CR218" s="129"/>
      <c r="CS218" s="129"/>
      <c r="CT218" s="129"/>
      <c r="CU218" s="129"/>
      <c r="CV218" s="129"/>
      <c r="CW218" s="129"/>
      <c r="CX218" s="129"/>
      <c r="CY218" s="129"/>
      <c r="CZ218" s="129"/>
      <c r="DA218" s="125"/>
      <c r="DB218" s="125"/>
      <c r="DC218" s="125"/>
      <c r="DD218" s="125"/>
    </row>
    <row r="219" spans="1:108" s="127" customFormat="1" x14ac:dyDescent="0.25">
      <c r="A219" s="127">
        <v>2006</v>
      </c>
      <c r="B219" s="127" t="s">
        <v>628</v>
      </c>
      <c r="C219" s="125">
        <v>135639174.41409999</v>
      </c>
      <c r="D219" s="125">
        <v>74902042.223700002</v>
      </c>
      <c r="E219" s="125">
        <v>60737132.190399997</v>
      </c>
      <c r="F219" s="125">
        <v>21307366.150800001</v>
      </c>
      <c r="G219" s="125">
        <v>29189940.577500001</v>
      </c>
      <c r="H219" s="125">
        <v>31837564.949099999</v>
      </c>
      <c r="I219" s="125">
        <v>31158858.6547</v>
      </c>
      <c r="J219" s="125">
        <v>22145444.081999999</v>
      </c>
      <c r="K219" s="125">
        <v>92186364.181299999</v>
      </c>
      <c r="M219" s="130">
        <v>39.427210000000002</v>
      </c>
      <c r="N219" s="130">
        <v>41.971049999999998</v>
      </c>
      <c r="O219" s="130">
        <v>36.290100000000002</v>
      </c>
      <c r="P219" s="130">
        <v>34.021009999999997</v>
      </c>
      <c r="Q219" s="130">
        <v>40.752699999999997</v>
      </c>
      <c r="R219" s="130">
        <v>41.106999999999999</v>
      </c>
      <c r="S219" s="130">
        <v>41.269129999999997</v>
      </c>
      <c r="T219" s="130">
        <v>37.87509</v>
      </c>
      <c r="U219" s="130">
        <v>41.049619999999997</v>
      </c>
      <c r="V219" s="142"/>
      <c r="W219" s="127">
        <v>71</v>
      </c>
      <c r="X219" s="123" t="s">
        <v>197</v>
      </c>
      <c r="Y219" s="143">
        <f t="shared" ref="Y219:AG219" si="152">AVERAGE(C219:C221)</f>
        <v>137655704.22683334</v>
      </c>
      <c r="Z219" s="143">
        <f t="shared" si="152"/>
        <v>75403942.744266659</v>
      </c>
      <c r="AA219" s="143">
        <f t="shared" si="152"/>
        <v>62251761.482566662</v>
      </c>
      <c r="AB219" s="143">
        <f t="shared" si="152"/>
        <v>20437028.27856667</v>
      </c>
      <c r="AC219" s="143">
        <f t="shared" si="152"/>
        <v>29677184.407633334</v>
      </c>
      <c r="AD219" s="143">
        <f t="shared" si="152"/>
        <v>32623130.006166667</v>
      </c>
      <c r="AE219" s="143">
        <f t="shared" si="152"/>
        <v>31944191.816366669</v>
      </c>
      <c r="AF219" s="143">
        <f t="shared" si="152"/>
        <v>22974169.7181</v>
      </c>
      <c r="AG219" s="143">
        <f t="shared" si="152"/>
        <v>94244506.230166674</v>
      </c>
      <c r="AH219" s="143"/>
      <c r="AI219" s="143">
        <f t="shared" ref="AI219:AQ219" si="153">IF(MIN(M219:M221)/AVERAGE(M219:M221)&lt;0.97,(3*AVERAGE(M219:M221)-MIN(M219:M221))/2,AVERAGE(M219:M221))</f>
        <v>39.517010000000006</v>
      </c>
      <c r="AJ219" s="143">
        <f t="shared" si="153"/>
        <v>42.031026666666662</v>
      </c>
      <c r="AK219" s="143">
        <f t="shared" si="153"/>
        <v>36.470210000000002</v>
      </c>
      <c r="AL219" s="143">
        <f t="shared" si="153"/>
        <v>34.017920000000004</v>
      </c>
      <c r="AM219" s="143">
        <f t="shared" si="153"/>
        <v>40.732393333333334</v>
      </c>
      <c r="AN219" s="143">
        <f t="shared" si="153"/>
        <v>41.297093333333336</v>
      </c>
      <c r="AO219" s="143">
        <f t="shared" si="153"/>
        <v>41.476660000000003</v>
      </c>
      <c r="AP219" s="143">
        <f t="shared" si="153"/>
        <v>38.024753333333337</v>
      </c>
      <c r="AQ219" s="143">
        <f t="shared" si="153"/>
        <v>41.180610000000001</v>
      </c>
      <c r="AR219" s="143"/>
      <c r="AS219" s="123"/>
      <c r="AT219" s="123"/>
      <c r="AU219" s="123"/>
      <c r="AV219" s="123"/>
      <c r="AW219" s="123"/>
      <c r="AX219" s="123"/>
      <c r="AY219" s="123"/>
      <c r="AZ219" s="123"/>
      <c r="BA219" s="123"/>
      <c r="BB219" s="123"/>
      <c r="BC219" s="123"/>
      <c r="BD219" s="123"/>
      <c r="BE219" s="144"/>
      <c r="BF219" s="144"/>
      <c r="BG219" s="144"/>
      <c r="BH219" s="144"/>
      <c r="BI219" s="144"/>
      <c r="BJ219" s="144"/>
      <c r="BK219" s="144"/>
      <c r="BL219" s="144"/>
      <c r="BM219" s="128"/>
      <c r="BN219" s="128"/>
      <c r="BO219" s="128"/>
      <c r="BP219" s="125"/>
      <c r="BQ219" s="125"/>
      <c r="BR219" s="125"/>
      <c r="BS219" s="125"/>
      <c r="BT219" s="125"/>
      <c r="BU219" s="125"/>
      <c r="BV219" s="125"/>
      <c r="BW219" s="125"/>
      <c r="BX219" s="125"/>
      <c r="BY219" s="125"/>
      <c r="BZ219" s="125"/>
      <c r="CA219" s="125"/>
      <c r="CB219" s="125"/>
      <c r="CC219" s="125"/>
      <c r="CD219" s="125"/>
      <c r="CE219" s="125"/>
      <c r="CF219" s="125"/>
      <c r="CG219" s="125"/>
      <c r="CH219" s="147"/>
      <c r="CI219" s="129"/>
      <c r="CJ219" s="129"/>
      <c r="CK219" s="129"/>
      <c r="CL219" s="129"/>
      <c r="CM219" s="129"/>
      <c r="CN219" s="129"/>
      <c r="CO219" s="129"/>
      <c r="CP219" s="129"/>
      <c r="CQ219" s="129"/>
      <c r="CR219" s="129"/>
      <c r="CS219" s="129"/>
      <c r="CT219" s="129"/>
      <c r="CU219" s="129"/>
      <c r="CV219" s="129"/>
      <c r="CW219" s="129"/>
      <c r="CX219" s="129"/>
      <c r="CY219" s="129"/>
      <c r="CZ219" s="129"/>
      <c r="DA219" s="125"/>
      <c r="DB219" s="125"/>
      <c r="DC219" s="125"/>
      <c r="DD219" s="125"/>
    </row>
    <row r="220" spans="1:108" s="127" customFormat="1" x14ac:dyDescent="0.25">
      <c r="A220" s="127">
        <v>2006</v>
      </c>
      <c r="B220" s="127" t="s">
        <v>627</v>
      </c>
      <c r="C220" s="125">
        <v>136225065.46610001</v>
      </c>
      <c r="D220" s="125">
        <v>74978545.427399993</v>
      </c>
      <c r="E220" s="125">
        <v>61246520.038699999</v>
      </c>
      <c r="F220" s="125">
        <v>20582624.181400001</v>
      </c>
      <c r="G220" s="125">
        <v>29351681.037999999</v>
      </c>
      <c r="H220" s="125">
        <v>32209179.388500001</v>
      </c>
      <c r="I220" s="125">
        <v>31423623.058699999</v>
      </c>
      <c r="J220" s="125">
        <v>22657957.7995</v>
      </c>
      <c r="K220" s="125">
        <v>92984483.485200003</v>
      </c>
      <c r="M220" s="130">
        <v>39.487490000000001</v>
      </c>
      <c r="N220" s="130">
        <v>41.959359999999997</v>
      </c>
      <c r="O220" s="130">
        <v>36.461410000000001</v>
      </c>
      <c r="P220" s="130">
        <v>34.014830000000003</v>
      </c>
      <c r="Q220" s="130">
        <v>40.755940000000002</v>
      </c>
      <c r="R220" s="130">
        <v>41.22307</v>
      </c>
      <c r="S220" s="130">
        <v>41.302230000000002</v>
      </c>
      <c r="T220" s="130">
        <v>37.831710000000001</v>
      </c>
      <c r="U220" s="130">
        <v>41.102370000000001</v>
      </c>
      <c r="V220" s="142"/>
      <c r="W220" s="128"/>
      <c r="X220" s="123"/>
      <c r="Y220" s="128"/>
      <c r="Z220" s="128"/>
      <c r="AA220" s="128"/>
      <c r="AB220" s="128"/>
      <c r="AC220" s="128"/>
      <c r="AD220" s="128"/>
      <c r="AE220" s="128"/>
      <c r="AF220" s="128"/>
      <c r="AG220" s="128"/>
      <c r="AH220" s="128"/>
      <c r="AI220" s="128"/>
      <c r="AJ220" s="128"/>
      <c r="AK220" s="128"/>
      <c r="AL220" s="128"/>
      <c r="AR220" s="145"/>
      <c r="AS220" s="123"/>
      <c r="AT220" s="123"/>
      <c r="AU220" s="123"/>
      <c r="AV220" s="123"/>
      <c r="AW220" s="123"/>
      <c r="AX220" s="123"/>
      <c r="AY220" s="123"/>
      <c r="AZ220" s="123"/>
      <c r="BA220" s="123"/>
      <c r="BB220" s="123"/>
      <c r="BC220" s="123"/>
      <c r="BD220" s="123"/>
      <c r="BE220" s="144"/>
      <c r="BF220" s="144"/>
      <c r="BG220" s="144"/>
      <c r="BH220" s="144"/>
      <c r="BI220" s="144"/>
      <c r="BJ220" s="144"/>
      <c r="BK220" s="144"/>
      <c r="BL220" s="144"/>
      <c r="BM220" s="128"/>
      <c r="BN220" s="128"/>
      <c r="BO220" s="128"/>
      <c r="BP220" s="125"/>
      <c r="BQ220" s="125"/>
      <c r="BR220" s="125"/>
      <c r="BS220" s="125"/>
      <c r="BT220" s="125"/>
      <c r="BU220" s="125"/>
      <c r="BV220" s="125"/>
      <c r="BW220" s="125"/>
      <c r="BX220" s="125"/>
      <c r="BY220" s="125"/>
      <c r="BZ220" s="125"/>
      <c r="CA220" s="125"/>
      <c r="CB220" s="125"/>
      <c r="CC220" s="125"/>
      <c r="CD220" s="125"/>
      <c r="CE220" s="125"/>
      <c r="CF220" s="125"/>
      <c r="CG220" s="125"/>
      <c r="CH220" s="147"/>
      <c r="CI220" s="129"/>
      <c r="CJ220" s="129"/>
      <c r="CK220" s="129"/>
      <c r="CL220" s="129"/>
      <c r="CM220" s="129"/>
      <c r="CN220" s="129"/>
      <c r="CO220" s="129"/>
      <c r="CP220" s="129"/>
      <c r="CQ220" s="129"/>
      <c r="CR220" s="129"/>
      <c r="CS220" s="129"/>
      <c r="CT220" s="129"/>
      <c r="CU220" s="129"/>
      <c r="CV220" s="129"/>
      <c r="CW220" s="129"/>
      <c r="CX220" s="129"/>
      <c r="CY220" s="129"/>
      <c r="CZ220" s="129"/>
      <c r="DA220" s="125"/>
      <c r="DB220" s="125"/>
      <c r="DC220" s="125"/>
      <c r="DD220" s="125"/>
    </row>
    <row r="221" spans="1:108" s="127" customFormat="1" x14ac:dyDescent="0.25">
      <c r="A221" s="127">
        <v>2006</v>
      </c>
      <c r="B221" s="127" t="s">
        <v>626</v>
      </c>
      <c r="C221" s="125">
        <v>141102872.8003</v>
      </c>
      <c r="D221" s="125">
        <v>76331240.581699997</v>
      </c>
      <c r="E221" s="125">
        <v>64771632.218599997</v>
      </c>
      <c r="F221" s="125">
        <v>19421094.5035</v>
      </c>
      <c r="G221" s="125">
        <v>30489931.6074</v>
      </c>
      <c r="H221" s="125">
        <v>33822645.6809</v>
      </c>
      <c r="I221" s="125">
        <v>33250093.7357</v>
      </c>
      <c r="J221" s="125">
        <v>24119107.272799999</v>
      </c>
      <c r="K221" s="125">
        <v>97562671.024000004</v>
      </c>
      <c r="M221" s="130">
        <v>39.636330000000001</v>
      </c>
      <c r="N221" s="130">
        <v>42.162669999999999</v>
      </c>
      <c r="O221" s="130">
        <v>36.659120000000001</v>
      </c>
      <c r="P221" s="130">
        <v>32.403280000000002</v>
      </c>
      <c r="Q221" s="130">
        <v>40.688540000000003</v>
      </c>
      <c r="R221" s="130">
        <v>41.561210000000003</v>
      </c>
      <c r="S221" s="130">
        <v>41.858620000000002</v>
      </c>
      <c r="T221" s="130">
        <v>38.367460000000001</v>
      </c>
      <c r="U221" s="130">
        <v>41.38984</v>
      </c>
      <c r="V221" s="142"/>
      <c r="W221" s="128"/>
      <c r="X221" s="123"/>
      <c r="Y221" s="128"/>
      <c r="Z221" s="128"/>
      <c r="AA221" s="128"/>
      <c r="AB221" s="128"/>
      <c r="AC221" s="128"/>
      <c r="AD221" s="128"/>
      <c r="AE221" s="128"/>
      <c r="AF221" s="128"/>
      <c r="AG221" s="128"/>
      <c r="AH221" s="128"/>
      <c r="AI221" s="128"/>
      <c r="AJ221" s="128"/>
      <c r="AK221" s="128"/>
      <c r="AL221" s="128"/>
      <c r="AR221" s="145"/>
      <c r="AS221" s="123"/>
      <c r="AT221" s="123"/>
      <c r="AU221" s="123"/>
      <c r="AV221" s="123"/>
      <c r="AW221" s="123"/>
      <c r="AX221" s="123"/>
      <c r="AY221" s="123"/>
      <c r="AZ221" s="123"/>
      <c r="BA221" s="123"/>
      <c r="BB221" s="123"/>
      <c r="BC221" s="123"/>
      <c r="BD221" s="123"/>
      <c r="BE221" s="144"/>
      <c r="BF221" s="144"/>
      <c r="BG221" s="144"/>
      <c r="BH221" s="144"/>
      <c r="BI221" s="144"/>
      <c r="BJ221" s="144"/>
      <c r="BK221" s="144"/>
      <c r="BL221" s="144"/>
      <c r="BM221" s="128"/>
      <c r="BN221" s="128"/>
      <c r="BO221" s="128"/>
      <c r="BP221" s="125"/>
      <c r="BQ221" s="125"/>
      <c r="BR221" s="125"/>
      <c r="BS221" s="125"/>
      <c r="BT221" s="125"/>
      <c r="BU221" s="125"/>
      <c r="BV221" s="125"/>
      <c r="BW221" s="125"/>
      <c r="BX221" s="125"/>
      <c r="BY221" s="125"/>
      <c r="BZ221" s="125"/>
      <c r="CA221" s="125"/>
      <c r="CB221" s="125"/>
      <c r="CC221" s="125"/>
      <c r="CD221" s="125"/>
      <c r="CE221" s="125"/>
      <c r="CF221" s="125"/>
      <c r="CG221" s="125"/>
      <c r="CH221" s="147"/>
      <c r="CI221" s="129"/>
      <c r="CJ221" s="129"/>
      <c r="CK221" s="129"/>
      <c r="CL221" s="129"/>
      <c r="CM221" s="129"/>
      <c r="CN221" s="129"/>
      <c r="CO221" s="129"/>
      <c r="CP221" s="129"/>
      <c r="CQ221" s="129"/>
      <c r="CR221" s="129"/>
      <c r="CS221" s="129"/>
      <c r="CT221" s="129"/>
      <c r="CU221" s="129"/>
      <c r="CV221" s="129"/>
      <c r="CW221" s="129"/>
      <c r="CX221" s="129"/>
      <c r="CY221" s="129"/>
      <c r="CZ221" s="129"/>
      <c r="DA221" s="125"/>
      <c r="DB221" s="125"/>
      <c r="DC221" s="125"/>
      <c r="DD221" s="125"/>
    </row>
    <row r="222" spans="1:108" s="127" customFormat="1" x14ac:dyDescent="0.25">
      <c r="A222" s="127">
        <v>2006</v>
      </c>
      <c r="B222" s="127" t="s">
        <v>625</v>
      </c>
      <c r="C222" s="125">
        <v>142133271.81279999</v>
      </c>
      <c r="D222" s="125">
        <v>76565106.480399996</v>
      </c>
      <c r="E222" s="125">
        <v>65568165.332400002</v>
      </c>
      <c r="F222" s="125">
        <v>19567934.000999998</v>
      </c>
      <c r="G222" s="125">
        <v>30659486.960700002</v>
      </c>
      <c r="H222" s="125">
        <v>33994843.9723</v>
      </c>
      <c r="I222" s="125">
        <v>33540292.907699998</v>
      </c>
      <c r="J222" s="125">
        <v>24370713.971099999</v>
      </c>
      <c r="K222" s="125">
        <v>98194623.840700001</v>
      </c>
      <c r="M222" s="130">
        <v>39.225670000000001</v>
      </c>
      <c r="N222" s="130">
        <v>41.742489999999997</v>
      </c>
      <c r="O222" s="130">
        <v>36.286740000000002</v>
      </c>
      <c r="P222" s="130">
        <v>32.005189999999999</v>
      </c>
      <c r="Q222" s="130">
        <v>40.366889999999998</v>
      </c>
      <c r="R222" s="130">
        <v>41.046500000000002</v>
      </c>
      <c r="S222" s="130">
        <v>41.470959999999998</v>
      </c>
      <c r="T222" s="130">
        <v>37.957529999999998</v>
      </c>
      <c r="U222" s="130">
        <v>40.979289999999999</v>
      </c>
      <c r="V222" s="142"/>
      <c r="W222" s="127">
        <v>72</v>
      </c>
      <c r="X222" s="123" t="s">
        <v>198</v>
      </c>
      <c r="Y222" s="143">
        <f t="shared" ref="Y222:AG222" si="154">AVERAGE(C222:C224)</f>
        <v>142203394.95103332</v>
      </c>
      <c r="Z222" s="143">
        <f t="shared" si="154"/>
        <v>76227467.352033332</v>
      </c>
      <c r="AA222" s="143">
        <f t="shared" si="154"/>
        <v>65975927.598999999</v>
      </c>
      <c r="AB222" s="143">
        <f t="shared" si="154"/>
        <v>19637084.411266666</v>
      </c>
      <c r="AC222" s="143">
        <f t="shared" si="154"/>
        <v>30532824.195099998</v>
      </c>
      <c r="AD222" s="143">
        <f t="shared" si="154"/>
        <v>33904688.218099996</v>
      </c>
      <c r="AE222" s="143">
        <f t="shared" si="154"/>
        <v>33584936.993466668</v>
      </c>
      <c r="AF222" s="143">
        <f t="shared" si="154"/>
        <v>24543861.133099999</v>
      </c>
      <c r="AG222" s="143">
        <f t="shared" si="154"/>
        <v>98022449.406666681</v>
      </c>
      <c r="AH222" s="143"/>
      <c r="AI222" s="143">
        <f t="shared" ref="AI222:AQ222" si="155">IF(MIN(M222:M224)/AVERAGE(M222:M224)&lt;0.97,(3*AVERAGE(M222:M224)-MIN(M222:M224))/2,AVERAGE(M222:M224))</f>
        <v>39.15766</v>
      </c>
      <c r="AJ222" s="143">
        <f t="shared" si="155"/>
        <v>41.711593333333326</v>
      </c>
      <c r="AK222" s="143">
        <f t="shared" si="155"/>
        <v>36.206886666666669</v>
      </c>
      <c r="AL222" s="143">
        <f t="shared" si="155"/>
        <v>31.83384666666667</v>
      </c>
      <c r="AM222" s="143">
        <f t="shared" si="155"/>
        <v>40.421159999999993</v>
      </c>
      <c r="AN222" s="143">
        <f t="shared" si="155"/>
        <v>40.994303333333335</v>
      </c>
      <c r="AO222" s="143">
        <f t="shared" si="155"/>
        <v>41.497993333333334</v>
      </c>
      <c r="AP222" s="143">
        <f t="shared" si="155"/>
        <v>37.707483333333336</v>
      </c>
      <c r="AQ222" s="143">
        <f t="shared" si="155"/>
        <v>40.988366666666671</v>
      </c>
      <c r="AR222" s="143"/>
      <c r="AS222" s="123"/>
      <c r="AT222" s="123"/>
      <c r="AU222" s="123"/>
      <c r="AV222" s="123"/>
      <c r="AW222" s="123"/>
      <c r="AX222" s="123"/>
      <c r="AY222" s="123"/>
      <c r="AZ222" s="123"/>
      <c r="BA222" s="123"/>
      <c r="BB222" s="123"/>
      <c r="BC222" s="123"/>
      <c r="BD222" s="123"/>
      <c r="BE222" s="144"/>
      <c r="BF222" s="144"/>
      <c r="BG222" s="144"/>
      <c r="BH222" s="144"/>
      <c r="BI222" s="144"/>
      <c r="BJ222" s="144"/>
      <c r="BK222" s="144"/>
      <c r="BL222" s="144"/>
      <c r="BM222" s="128"/>
      <c r="BN222" s="128"/>
      <c r="BO222" s="128"/>
      <c r="BP222" s="125"/>
      <c r="BQ222" s="125"/>
      <c r="BR222" s="125"/>
      <c r="BS222" s="125"/>
      <c r="BT222" s="125"/>
      <c r="BU222" s="125"/>
      <c r="BV222" s="125"/>
      <c r="BW222" s="125"/>
      <c r="BX222" s="125"/>
      <c r="BY222" s="125"/>
      <c r="BZ222" s="125"/>
      <c r="CA222" s="125"/>
      <c r="CB222" s="125"/>
      <c r="CC222" s="125"/>
      <c r="CD222" s="125"/>
      <c r="CE222" s="125"/>
      <c r="CF222" s="125"/>
      <c r="CG222" s="125"/>
      <c r="CH222" s="147"/>
      <c r="CI222" s="129"/>
      <c r="CJ222" s="129"/>
      <c r="CK222" s="129"/>
      <c r="CL222" s="129"/>
      <c r="CM222" s="129"/>
      <c r="CN222" s="129"/>
      <c r="CO222" s="129"/>
      <c r="CP222" s="129"/>
      <c r="CQ222" s="129"/>
      <c r="CR222" s="129"/>
      <c r="CS222" s="129"/>
      <c r="CT222" s="129"/>
      <c r="CU222" s="129"/>
      <c r="CV222" s="129"/>
      <c r="CW222" s="129"/>
      <c r="CX222" s="129"/>
      <c r="CY222" s="129"/>
      <c r="CZ222" s="129"/>
      <c r="DA222" s="125"/>
      <c r="DB222" s="125"/>
      <c r="DC222" s="125"/>
      <c r="DD222" s="125"/>
    </row>
    <row r="223" spans="1:108" s="127" customFormat="1" x14ac:dyDescent="0.25">
      <c r="A223" s="127">
        <v>2006</v>
      </c>
      <c r="B223" s="127" t="s">
        <v>624</v>
      </c>
      <c r="C223" s="125">
        <v>142509683.11070001</v>
      </c>
      <c r="D223" s="125">
        <v>76374881.446099997</v>
      </c>
      <c r="E223" s="125">
        <v>66134801.6646</v>
      </c>
      <c r="F223" s="125">
        <v>19652138.909299999</v>
      </c>
      <c r="G223" s="125">
        <v>30655826.427499998</v>
      </c>
      <c r="H223" s="125">
        <v>33959505.758599997</v>
      </c>
      <c r="I223" s="125">
        <v>33607531.108400002</v>
      </c>
      <c r="J223" s="125">
        <v>24634680.9069</v>
      </c>
      <c r="K223" s="125">
        <v>98222863.294499993</v>
      </c>
      <c r="M223" s="130">
        <v>38.932040000000001</v>
      </c>
      <c r="N223" s="130">
        <v>41.538899999999998</v>
      </c>
      <c r="O223" s="130">
        <v>35.921550000000003</v>
      </c>
      <c r="P223" s="130">
        <v>31.706060000000001</v>
      </c>
      <c r="Q223" s="130">
        <v>40.242159999999998</v>
      </c>
      <c r="R223" s="130">
        <v>40.651919999999997</v>
      </c>
      <c r="S223" s="130">
        <v>41.290430000000001</v>
      </c>
      <c r="T223" s="130">
        <v>37.477919999999997</v>
      </c>
      <c r="U223" s="130">
        <v>40.7425</v>
      </c>
      <c r="V223" s="142"/>
      <c r="W223" s="128"/>
      <c r="X223" s="123"/>
      <c r="Y223" s="128"/>
      <c r="Z223" s="128"/>
      <c r="AA223" s="128"/>
      <c r="AB223" s="128"/>
      <c r="AC223" s="128"/>
      <c r="AD223" s="128"/>
      <c r="AE223" s="128"/>
      <c r="AF223" s="128"/>
      <c r="AG223" s="128"/>
      <c r="AH223" s="128"/>
      <c r="AI223" s="128"/>
      <c r="AJ223" s="128"/>
      <c r="AK223" s="128"/>
      <c r="AL223" s="128"/>
      <c r="AR223" s="145"/>
      <c r="AS223" s="123"/>
      <c r="AT223" s="123"/>
      <c r="AU223" s="123"/>
      <c r="AV223" s="123"/>
      <c r="AW223" s="123"/>
      <c r="AX223" s="123"/>
      <c r="AY223" s="123"/>
      <c r="AZ223" s="123"/>
      <c r="BA223" s="123"/>
      <c r="BB223" s="123"/>
      <c r="BC223" s="123"/>
      <c r="BD223" s="123"/>
      <c r="BE223" s="144"/>
      <c r="BF223" s="144"/>
      <c r="BG223" s="144"/>
      <c r="BH223" s="144"/>
      <c r="BI223" s="144"/>
      <c r="BJ223" s="144"/>
      <c r="BK223" s="144"/>
      <c r="BL223" s="144"/>
      <c r="BM223" s="128"/>
      <c r="BN223" s="128"/>
      <c r="BO223" s="128"/>
      <c r="BP223" s="125"/>
      <c r="BQ223" s="125"/>
      <c r="BR223" s="125"/>
      <c r="BS223" s="125"/>
      <c r="BT223" s="125"/>
      <c r="BU223" s="125"/>
      <c r="BV223" s="125"/>
      <c r="BW223" s="125"/>
      <c r="BX223" s="125"/>
      <c r="BY223" s="125"/>
      <c r="BZ223" s="125"/>
      <c r="CA223" s="125"/>
      <c r="CB223" s="125"/>
      <c r="CC223" s="125"/>
      <c r="CD223" s="125"/>
      <c r="CE223" s="125"/>
      <c r="CF223" s="125"/>
      <c r="CG223" s="125"/>
      <c r="CH223" s="147"/>
      <c r="CI223" s="129"/>
      <c r="CJ223" s="129"/>
      <c r="CK223" s="129"/>
      <c r="CL223" s="129"/>
      <c r="CM223" s="129"/>
      <c r="CN223" s="129"/>
      <c r="CO223" s="129"/>
      <c r="CP223" s="129"/>
      <c r="CQ223" s="129"/>
      <c r="CR223" s="129"/>
      <c r="CS223" s="129"/>
      <c r="CT223" s="129"/>
      <c r="CU223" s="129"/>
      <c r="CV223" s="129"/>
      <c r="CW223" s="129"/>
      <c r="CX223" s="129"/>
      <c r="CY223" s="129"/>
      <c r="CZ223" s="129"/>
      <c r="DA223" s="125"/>
      <c r="DB223" s="125"/>
      <c r="DC223" s="125"/>
      <c r="DD223" s="125"/>
    </row>
    <row r="224" spans="1:108" s="127" customFormat="1" x14ac:dyDescent="0.25">
      <c r="A224" s="127">
        <v>2006</v>
      </c>
      <c r="B224" s="127" t="s">
        <v>623</v>
      </c>
      <c r="C224" s="125">
        <v>141967229.9296</v>
      </c>
      <c r="D224" s="125">
        <v>75742414.129600003</v>
      </c>
      <c r="E224" s="125">
        <v>66224815.799999997</v>
      </c>
      <c r="F224" s="125">
        <v>19691180.3235</v>
      </c>
      <c r="G224" s="125">
        <v>30283159.197099999</v>
      </c>
      <c r="H224" s="125">
        <v>33759714.9234</v>
      </c>
      <c r="I224" s="125">
        <v>33606986.964299999</v>
      </c>
      <c r="J224" s="125">
        <v>24626188.521299999</v>
      </c>
      <c r="K224" s="125">
        <v>97649861.084800005</v>
      </c>
      <c r="M224" s="130">
        <v>39.315269999999998</v>
      </c>
      <c r="N224" s="130">
        <v>41.853389999999997</v>
      </c>
      <c r="O224" s="130">
        <v>36.412370000000003</v>
      </c>
      <c r="P224" s="130">
        <v>31.790289999999999</v>
      </c>
      <c r="Q224" s="130">
        <v>40.654429999999998</v>
      </c>
      <c r="R224" s="130">
        <v>41.284489999999998</v>
      </c>
      <c r="S224" s="130">
        <v>41.732590000000002</v>
      </c>
      <c r="T224" s="130">
        <v>37.686999999999998</v>
      </c>
      <c r="U224" s="130">
        <v>41.243310000000001</v>
      </c>
      <c r="V224" s="142"/>
      <c r="W224" s="128"/>
      <c r="X224" s="123"/>
      <c r="Y224" s="128"/>
      <c r="Z224" s="128"/>
      <c r="AA224" s="128"/>
      <c r="AB224" s="128"/>
      <c r="AC224" s="128"/>
      <c r="AD224" s="128"/>
      <c r="AE224" s="128"/>
      <c r="AF224" s="128"/>
      <c r="AG224" s="128"/>
      <c r="AH224" s="128"/>
      <c r="AI224" s="128"/>
      <c r="AJ224" s="128"/>
      <c r="AK224" s="128"/>
      <c r="AL224" s="128"/>
      <c r="AR224" s="145"/>
      <c r="AS224" s="123"/>
      <c r="AT224" s="123"/>
      <c r="AU224" s="123"/>
      <c r="AV224" s="123"/>
      <c r="AW224" s="123"/>
      <c r="AX224" s="123"/>
      <c r="AY224" s="123"/>
      <c r="AZ224" s="123"/>
      <c r="BA224" s="123"/>
      <c r="BB224" s="123"/>
      <c r="BC224" s="123"/>
      <c r="BD224" s="123"/>
      <c r="BE224" s="144"/>
      <c r="BF224" s="144"/>
      <c r="BG224" s="144"/>
      <c r="BH224" s="144"/>
      <c r="BI224" s="144"/>
      <c r="BJ224" s="144"/>
      <c r="BK224" s="144"/>
      <c r="BL224" s="144"/>
      <c r="BM224" s="128"/>
      <c r="BN224" s="128"/>
      <c r="BO224" s="128"/>
      <c r="BP224" s="125"/>
      <c r="BQ224" s="125"/>
      <c r="BR224" s="125"/>
      <c r="BS224" s="125"/>
      <c r="BT224" s="125"/>
      <c r="BU224" s="125"/>
      <c r="BV224" s="125"/>
      <c r="BW224" s="125"/>
      <c r="BX224" s="125"/>
      <c r="BY224" s="125"/>
      <c r="BZ224" s="125"/>
      <c r="CA224" s="125"/>
      <c r="CB224" s="125"/>
      <c r="CC224" s="125"/>
      <c r="CD224" s="125"/>
      <c r="CE224" s="125"/>
      <c r="CF224" s="125"/>
      <c r="CG224" s="125"/>
      <c r="CH224" s="147"/>
      <c r="CI224" s="129"/>
      <c r="CJ224" s="129"/>
      <c r="CK224" s="129"/>
      <c r="CL224" s="129"/>
      <c r="CM224" s="129"/>
      <c r="CN224" s="129"/>
      <c r="CO224" s="129"/>
      <c r="CP224" s="129"/>
      <c r="CQ224" s="129"/>
      <c r="CR224" s="129"/>
      <c r="CS224" s="129"/>
      <c r="CT224" s="129"/>
      <c r="CU224" s="129"/>
      <c r="CV224" s="129"/>
      <c r="CW224" s="129"/>
      <c r="CX224" s="129"/>
      <c r="CY224" s="129"/>
      <c r="CZ224" s="129"/>
      <c r="DA224" s="125"/>
      <c r="DB224" s="125"/>
      <c r="DC224" s="125"/>
      <c r="DD224" s="125"/>
    </row>
    <row r="225" spans="1:108" s="127" customFormat="1" x14ac:dyDescent="0.25">
      <c r="A225" s="127">
        <v>2007</v>
      </c>
      <c r="B225" s="127" t="s">
        <v>633</v>
      </c>
      <c r="C225" s="125">
        <v>139479327.91319999</v>
      </c>
      <c r="D225" s="125">
        <v>74525397.988900006</v>
      </c>
      <c r="E225" s="125">
        <v>64953929.9243</v>
      </c>
      <c r="F225" s="125">
        <v>18781777.160300002</v>
      </c>
      <c r="G225" s="125">
        <v>29866072.923900001</v>
      </c>
      <c r="H225" s="125">
        <v>33487967.279599998</v>
      </c>
      <c r="I225" s="125">
        <v>33491382.255800001</v>
      </c>
      <c r="J225" s="125">
        <v>23852128.2936</v>
      </c>
      <c r="K225" s="125">
        <v>96845422.459299996</v>
      </c>
      <c r="M225" s="130">
        <v>38.929780000000001</v>
      </c>
      <c r="N225" s="130">
        <v>41.374380000000002</v>
      </c>
      <c r="O225" s="130">
        <v>36.124940000000002</v>
      </c>
      <c r="P225" s="130">
        <v>31.745159999999998</v>
      </c>
      <c r="Q225" s="130">
        <v>39.819040000000001</v>
      </c>
      <c r="R225" s="130">
        <v>40.761180000000003</v>
      </c>
      <c r="S225" s="130">
        <v>41.200510000000001</v>
      </c>
      <c r="T225" s="130">
        <v>37.713990000000003</v>
      </c>
      <c r="U225" s="130">
        <v>40.622570000000003</v>
      </c>
      <c r="V225" s="142"/>
      <c r="W225" s="127">
        <v>73</v>
      </c>
      <c r="X225" s="123" t="s">
        <v>237</v>
      </c>
      <c r="Y225" s="143">
        <f t="shared" ref="Y225:AG225" si="156">AVERAGE(C225:C227)</f>
        <v>139774044.28146669</v>
      </c>
      <c r="Z225" s="143">
        <f t="shared" si="156"/>
        <v>74769356.218933344</v>
      </c>
      <c r="AA225" s="143">
        <f t="shared" si="156"/>
        <v>65004688.062533341</v>
      </c>
      <c r="AB225" s="143">
        <f t="shared" si="156"/>
        <v>18849682.731466666</v>
      </c>
      <c r="AC225" s="143">
        <f t="shared" si="156"/>
        <v>30058252.514800001</v>
      </c>
      <c r="AD225" s="143">
        <f t="shared" si="156"/>
        <v>33398707.150666665</v>
      </c>
      <c r="AE225" s="143">
        <f t="shared" si="156"/>
        <v>33280684.857633334</v>
      </c>
      <c r="AF225" s="143">
        <f t="shared" si="156"/>
        <v>24186717.026900005</v>
      </c>
      <c r="AG225" s="143">
        <f t="shared" si="156"/>
        <v>96737644.523100004</v>
      </c>
      <c r="AH225" s="143"/>
      <c r="AI225" s="143">
        <f t="shared" ref="AI225:AQ225" si="157">IF(MIN(M225:M227)/AVERAGE(M225:M227)&lt;0.97,(3*AVERAGE(M225:M227)-MIN(M225:M227))/2,AVERAGE(M225:M227))</f>
        <v>38.882996666666664</v>
      </c>
      <c r="AJ225" s="143">
        <f t="shared" si="157"/>
        <v>41.507976666666671</v>
      </c>
      <c r="AK225" s="143">
        <f t="shared" si="157"/>
        <v>35.863379999999999</v>
      </c>
      <c r="AL225" s="143">
        <f t="shared" si="157"/>
        <v>31.486859999999997</v>
      </c>
      <c r="AM225" s="143">
        <f t="shared" si="157"/>
        <v>39.922743333333329</v>
      </c>
      <c r="AN225" s="143">
        <f t="shared" si="157"/>
        <v>40.759706666666666</v>
      </c>
      <c r="AO225" s="143">
        <f t="shared" si="157"/>
        <v>41.16110333333333</v>
      </c>
      <c r="AP225" s="143">
        <f t="shared" si="157"/>
        <v>37.628726666666665</v>
      </c>
      <c r="AQ225" s="143">
        <f t="shared" si="157"/>
        <v>40.637940000000008</v>
      </c>
      <c r="AR225" s="143"/>
      <c r="AS225" s="123"/>
      <c r="AT225" s="123"/>
      <c r="AU225" s="123"/>
      <c r="AV225" s="123"/>
      <c r="AW225" s="123"/>
      <c r="AX225" s="123"/>
      <c r="AY225" s="123"/>
      <c r="AZ225" s="123"/>
      <c r="BA225" s="123"/>
      <c r="BB225" s="123"/>
      <c r="BC225" s="123"/>
      <c r="BD225" s="123"/>
      <c r="BE225" s="144"/>
      <c r="BF225" s="144"/>
      <c r="BG225" s="144"/>
      <c r="BH225" s="144"/>
      <c r="BI225" s="144"/>
      <c r="BJ225" s="144"/>
      <c r="BK225" s="144"/>
      <c r="BL225" s="144"/>
      <c r="BM225" s="128"/>
      <c r="BN225" s="128"/>
      <c r="BO225" s="128"/>
      <c r="BP225" s="125"/>
      <c r="BQ225" s="125"/>
      <c r="BR225" s="125"/>
      <c r="BS225" s="125"/>
      <c r="BT225" s="125"/>
      <c r="BU225" s="125"/>
      <c r="BV225" s="125"/>
      <c r="BW225" s="125"/>
      <c r="BX225" s="125"/>
      <c r="BY225" s="125"/>
      <c r="BZ225" s="125"/>
      <c r="CA225" s="125"/>
      <c r="CB225" s="125"/>
      <c r="CC225" s="125"/>
      <c r="CD225" s="125"/>
      <c r="CE225" s="125"/>
      <c r="CF225" s="125"/>
      <c r="CG225" s="125"/>
      <c r="CH225" s="147"/>
      <c r="CI225" s="129"/>
      <c r="CJ225" s="129"/>
      <c r="CK225" s="129"/>
      <c r="CL225" s="129"/>
      <c r="CM225" s="129"/>
      <c r="CN225" s="129"/>
      <c r="CO225" s="129"/>
      <c r="CP225" s="129"/>
      <c r="CQ225" s="129"/>
      <c r="CR225" s="129"/>
      <c r="CS225" s="129"/>
      <c r="CT225" s="129"/>
      <c r="CU225" s="129"/>
      <c r="CV225" s="129"/>
      <c r="CW225" s="129"/>
      <c r="CX225" s="129"/>
      <c r="CY225" s="129"/>
      <c r="CZ225" s="129"/>
      <c r="DA225" s="125"/>
      <c r="DB225" s="125"/>
      <c r="DC225" s="125"/>
      <c r="DD225" s="125"/>
    </row>
    <row r="226" spans="1:108" s="127" customFormat="1" x14ac:dyDescent="0.25">
      <c r="A226" s="127">
        <v>2007</v>
      </c>
      <c r="B226" s="127" t="s">
        <v>632</v>
      </c>
      <c r="C226" s="125">
        <v>139729739.0223</v>
      </c>
      <c r="D226" s="125">
        <v>74610126.083399996</v>
      </c>
      <c r="E226" s="125">
        <v>65119612.938900001</v>
      </c>
      <c r="F226" s="125">
        <v>18890940.216600001</v>
      </c>
      <c r="G226" s="125">
        <v>30006398.107299998</v>
      </c>
      <c r="H226" s="125">
        <v>33335419.000999998</v>
      </c>
      <c r="I226" s="125">
        <v>33180625.874699999</v>
      </c>
      <c r="J226" s="125">
        <v>24316355.822700001</v>
      </c>
      <c r="K226" s="125">
        <v>96522442.982999995</v>
      </c>
      <c r="M226" s="130">
        <v>38.54712</v>
      </c>
      <c r="N226" s="130">
        <v>41.248980000000003</v>
      </c>
      <c r="O226" s="130">
        <v>35.45149</v>
      </c>
      <c r="P226" s="130">
        <v>31.032260000000001</v>
      </c>
      <c r="Q226" s="130">
        <v>39.623100000000001</v>
      </c>
      <c r="R226" s="130">
        <v>40.498080000000002</v>
      </c>
      <c r="S226" s="130">
        <v>40.832169999999998</v>
      </c>
      <c r="T226" s="130">
        <v>37.264879999999998</v>
      </c>
      <c r="U226" s="130">
        <v>40.340919999999997</v>
      </c>
      <c r="V226" s="142"/>
      <c r="W226" s="128"/>
      <c r="X226" s="123"/>
      <c r="Y226" s="128"/>
      <c r="Z226" s="128"/>
      <c r="AA226" s="128"/>
      <c r="AB226" s="128"/>
      <c r="AC226" s="128"/>
      <c r="AD226" s="128"/>
      <c r="AE226" s="128"/>
      <c r="AF226" s="128"/>
      <c r="AG226" s="128"/>
      <c r="AH226" s="128"/>
      <c r="AI226" s="128"/>
      <c r="AJ226" s="128"/>
      <c r="AK226" s="128"/>
      <c r="AL226" s="128"/>
      <c r="AR226" s="145"/>
      <c r="AS226" s="123"/>
      <c r="AT226" s="123"/>
      <c r="AU226" s="123"/>
      <c r="AV226" s="123"/>
      <c r="AW226" s="123"/>
      <c r="AX226" s="123"/>
      <c r="AY226" s="123"/>
      <c r="AZ226" s="123"/>
      <c r="BA226" s="123"/>
      <c r="BB226" s="123"/>
      <c r="BC226" s="123"/>
      <c r="BD226" s="123"/>
      <c r="BE226" s="144"/>
      <c r="BF226" s="144"/>
      <c r="BG226" s="144"/>
      <c r="BH226" s="144"/>
      <c r="BI226" s="144"/>
      <c r="BJ226" s="144"/>
      <c r="BK226" s="144"/>
      <c r="BL226" s="144"/>
      <c r="BM226" s="128"/>
      <c r="BN226" s="128"/>
      <c r="BO226" s="128"/>
      <c r="BP226" s="125"/>
      <c r="BQ226" s="125"/>
      <c r="BR226" s="125"/>
      <c r="BS226" s="125"/>
      <c r="BT226" s="125"/>
      <c r="BU226" s="125"/>
      <c r="BV226" s="125"/>
      <c r="BW226" s="125"/>
      <c r="BX226" s="125"/>
      <c r="BY226" s="125"/>
      <c r="BZ226" s="125"/>
      <c r="CA226" s="125"/>
      <c r="CB226" s="125"/>
      <c r="CC226" s="125"/>
      <c r="CD226" s="125"/>
      <c r="CE226" s="125"/>
      <c r="CF226" s="125"/>
      <c r="CG226" s="125"/>
      <c r="CH226" s="147"/>
      <c r="CI226" s="129"/>
      <c r="CJ226" s="129"/>
      <c r="CK226" s="129"/>
      <c r="CL226" s="129"/>
      <c r="CM226" s="129"/>
      <c r="CN226" s="129"/>
      <c r="CO226" s="129"/>
      <c r="CP226" s="129"/>
      <c r="CQ226" s="129"/>
      <c r="CR226" s="129"/>
      <c r="CS226" s="129"/>
      <c r="CT226" s="129"/>
      <c r="CU226" s="129"/>
      <c r="CV226" s="129"/>
      <c r="CW226" s="129"/>
      <c r="CX226" s="129"/>
      <c r="CY226" s="129"/>
      <c r="CZ226" s="129"/>
      <c r="DA226" s="125"/>
      <c r="DB226" s="125"/>
      <c r="DC226" s="125"/>
      <c r="DD226" s="125"/>
    </row>
    <row r="227" spans="1:108" s="127" customFormat="1" x14ac:dyDescent="0.25">
      <c r="A227" s="127">
        <v>2007</v>
      </c>
      <c r="B227" s="127" t="s">
        <v>622</v>
      </c>
      <c r="C227" s="125">
        <v>140113065.90889999</v>
      </c>
      <c r="D227" s="125">
        <v>75172544.5845</v>
      </c>
      <c r="E227" s="125">
        <v>64940521.3244</v>
      </c>
      <c r="F227" s="125">
        <v>18876330.817499999</v>
      </c>
      <c r="G227" s="125">
        <v>30302286.5132</v>
      </c>
      <c r="H227" s="125">
        <v>33372735.171399999</v>
      </c>
      <c r="I227" s="125">
        <v>33170046.442400001</v>
      </c>
      <c r="J227" s="125">
        <v>24391666.964400001</v>
      </c>
      <c r="K227" s="125">
        <v>96845068.127000004</v>
      </c>
      <c r="M227" s="130">
        <v>39.172089999999997</v>
      </c>
      <c r="N227" s="130">
        <v>41.900570000000002</v>
      </c>
      <c r="O227" s="130">
        <v>36.013710000000003</v>
      </c>
      <c r="P227" s="130">
        <v>31.683160000000001</v>
      </c>
      <c r="Q227" s="130">
        <v>40.326090000000001</v>
      </c>
      <c r="R227" s="130">
        <v>41.019860000000001</v>
      </c>
      <c r="S227" s="130">
        <v>41.450629999999997</v>
      </c>
      <c r="T227" s="130">
        <v>37.907310000000003</v>
      </c>
      <c r="U227" s="130">
        <v>40.950330000000001</v>
      </c>
      <c r="V227" s="142"/>
      <c r="W227" s="128"/>
      <c r="X227" s="123"/>
      <c r="Y227" s="128"/>
      <c r="Z227" s="128"/>
      <c r="AA227" s="128"/>
      <c r="AB227" s="128"/>
      <c r="AC227" s="128"/>
      <c r="AD227" s="128"/>
      <c r="AE227" s="128"/>
      <c r="AF227" s="128"/>
      <c r="AG227" s="128"/>
      <c r="AH227" s="128"/>
      <c r="AI227" s="128"/>
      <c r="AJ227" s="128"/>
      <c r="AK227" s="128"/>
      <c r="AL227" s="128"/>
      <c r="AR227" s="145"/>
      <c r="AS227" s="123"/>
      <c r="AT227" s="123"/>
      <c r="AU227" s="123"/>
      <c r="AV227" s="123"/>
      <c r="AW227" s="123"/>
      <c r="AX227" s="123"/>
      <c r="AY227" s="123"/>
      <c r="AZ227" s="123"/>
      <c r="BA227" s="123"/>
      <c r="BB227" s="123"/>
      <c r="BC227" s="123"/>
      <c r="BD227" s="123"/>
      <c r="BE227" s="144"/>
      <c r="BF227" s="144"/>
      <c r="BG227" s="144"/>
      <c r="BH227" s="144"/>
      <c r="BI227" s="144"/>
      <c r="BJ227" s="144"/>
      <c r="BK227" s="144"/>
      <c r="BL227" s="144"/>
      <c r="BM227" s="128"/>
      <c r="BN227" s="128"/>
      <c r="BO227" s="128"/>
      <c r="BP227" s="125"/>
      <c r="BQ227" s="125"/>
      <c r="BR227" s="125"/>
      <c r="BS227" s="125"/>
      <c r="BT227" s="125"/>
      <c r="BU227" s="125"/>
      <c r="BV227" s="125"/>
      <c r="BW227" s="125"/>
      <c r="BX227" s="125"/>
      <c r="BY227" s="125"/>
      <c r="BZ227" s="125"/>
      <c r="CA227" s="125"/>
      <c r="CB227" s="125"/>
      <c r="CC227" s="125"/>
      <c r="CD227" s="125"/>
      <c r="CE227" s="125"/>
      <c r="CF227" s="125"/>
      <c r="CG227" s="125"/>
      <c r="CH227" s="147"/>
      <c r="CI227" s="129"/>
      <c r="CJ227" s="129"/>
      <c r="CK227" s="129"/>
      <c r="CL227" s="129"/>
      <c r="CM227" s="129"/>
      <c r="CN227" s="129"/>
      <c r="CO227" s="129"/>
      <c r="CP227" s="129"/>
      <c r="CQ227" s="129"/>
      <c r="CR227" s="129"/>
      <c r="CS227" s="129"/>
      <c r="CT227" s="129"/>
      <c r="CU227" s="129"/>
      <c r="CV227" s="129"/>
      <c r="CW227" s="129"/>
      <c r="CX227" s="129"/>
      <c r="CY227" s="129"/>
      <c r="CZ227" s="129"/>
      <c r="DA227" s="125"/>
      <c r="DB227" s="125"/>
      <c r="DC227" s="125"/>
      <c r="DD227" s="125"/>
    </row>
    <row r="228" spans="1:108" s="127" customFormat="1" x14ac:dyDescent="0.25">
      <c r="A228" s="127">
        <v>2007</v>
      </c>
      <c r="B228" s="127" t="s">
        <v>631</v>
      </c>
      <c r="C228" s="125">
        <v>139964527.83669999</v>
      </c>
      <c r="D228" s="125">
        <v>75809824.857999995</v>
      </c>
      <c r="E228" s="125">
        <v>64154702.978699997</v>
      </c>
      <c r="F228" s="125">
        <v>18778844.937899999</v>
      </c>
      <c r="G228" s="125">
        <v>30541427.042399999</v>
      </c>
      <c r="H228" s="125">
        <v>33052575.256700002</v>
      </c>
      <c r="I228" s="125">
        <v>33021210.766399998</v>
      </c>
      <c r="J228" s="125">
        <v>24570469.833299998</v>
      </c>
      <c r="K228" s="125">
        <v>96615213.065500006</v>
      </c>
      <c r="M228" s="130">
        <v>38.965170000000001</v>
      </c>
      <c r="N228" s="130">
        <v>41.555700000000002</v>
      </c>
      <c r="O228" s="130">
        <v>35.904020000000003</v>
      </c>
      <c r="P228" s="130">
        <v>31.351759999999999</v>
      </c>
      <c r="Q228" s="130">
        <v>40.092329999999997</v>
      </c>
      <c r="R228" s="130">
        <v>40.88006</v>
      </c>
      <c r="S228" s="130">
        <v>41.243360000000003</v>
      </c>
      <c r="T228" s="130">
        <v>37.745240000000003</v>
      </c>
      <c r="U228" s="130">
        <v>40.755220000000001</v>
      </c>
      <c r="V228" s="142"/>
      <c r="W228" s="127">
        <v>74</v>
      </c>
      <c r="X228" s="123" t="s">
        <v>239</v>
      </c>
      <c r="Y228" s="143">
        <f t="shared" ref="Y228:AG228" si="158">AVERAGE(C228:C230)</f>
        <v>140532889.7516</v>
      </c>
      <c r="Z228" s="143">
        <f t="shared" si="158"/>
        <v>76334740.381600007</v>
      </c>
      <c r="AA228" s="143">
        <f t="shared" si="158"/>
        <v>64198149.370000005</v>
      </c>
      <c r="AB228" s="143">
        <f t="shared" si="158"/>
        <v>19420750.688533332</v>
      </c>
      <c r="AC228" s="143">
        <f t="shared" si="158"/>
        <v>30493503.472633332</v>
      </c>
      <c r="AD228" s="143">
        <f t="shared" si="158"/>
        <v>33001290.689166665</v>
      </c>
      <c r="AE228" s="143">
        <f t="shared" si="158"/>
        <v>33132040.7722</v>
      </c>
      <c r="AF228" s="143">
        <f t="shared" si="158"/>
        <v>24485304.129066665</v>
      </c>
      <c r="AG228" s="143">
        <f t="shared" si="158"/>
        <v>96626834.934</v>
      </c>
      <c r="AH228" s="143"/>
      <c r="AI228" s="143">
        <f t="shared" ref="AI228:AQ228" si="159">IF(MIN(M228:M230)/AVERAGE(M228:M230)&lt;0.97,(3*AVERAGE(M228:M230)-MIN(M228:M230))/2,AVERAGE(M228:M230))</f>
        <v>39.231549999999999</v>
      </c>
      <c r="AJ228" s="143">
        <f t="shared" si="159"/>
        <v>41.853576666666669</v>
      </c>
      <c r="AK228" s="143">
        <f t="shared" si="159"/>
        <v>36.113473333333332</v>
      </c>
      <c r="AL228" s="143">
        <f t="shared" si="159"/>
        <v>32.208193333333334</v>
      </c>
      <c r="AM228" s="143">
        <f t="shared" si="159"/>
        <v>40.41164333333333</v>
      </c>
      <c r="AN228" s="143">
        <f t="shared" si="159"/>
        <v>41.059539999999998</v>
      </c>
      <c r="AO228" s="143">
        <f t="shared" si="159"/>
        <v>41.361676666666675</v>
      </c>
      <c r="AP228" s="143">
        <f t="shared" si="159"/>
        <v>37.964436666666664</v>
      </c>
      <c r="AQ228" s="143">
        <f t="shared" si="159"/>
        <v>40.958566666666663</v>
      </c>
      <c r="AR228" s="143"/>
      <c r="AS228" s="123"/>
      <c r="AT228" s="123"/>
      <c r="AU228" s="123"/>
      <c r="AV228" s="123"/>
      <c r="AW228" s="123"/>
      <c r="AX228" s="123"/>
      <c r="AY228" s="123"/>
      <c r="AZ228" s="123"/>
      <c r="BA228" s="123"/>
      <c r="BB228" s="123"/>
      <c r="BC228" s="123"/>
      <c r="BD228" s="123"/>
      <c r="BE228" s="144"/>
      <c r="BF228" s="144"/>
      <c r="BG228" s="144"/>
      <c r="BH228" s="144"/>
      <c r="BI228" s="144"/>
      <c r="BJ228" s="144"/>
      <c r="BK228" s="144"/>
      <c r="BL228" s="144"/>
      <c r="BM228" s="128"/>
      <c r="BN228" s="128"/>
      <c r="BO228" s="128"/>
      <c r="BP228" s="125"/>
      <c r="BQ228" s="125"/>
      <c r="BR228" s="125"/>
      <c r="BS228" s="125"/>
      <c r="BT228" s="125"/>
      <c r="BU228" s="125"/>
      <c r="BV228" s="125"/>
      <c r="BW228" s="125"/>
      <c r="BX228" s="125"/>
      <c r="BY228" s="125"/>
      <c r="BZ228" s="125"/>
      <c r="CA228" s="125"/>
      <c r="CB228" s="125"/>
      <c r="CC228" s="125"/>
      <c r="CD228" s="125"/>
      <c r="CE228" s="125"/>
      <c r="CF228" s="125"/>
      <c r="CG228" s="125"/>
      <c r="CH228" s="147"/>
      <c r="CI228" s="129"/>
      <c r="CJ228" s="129"/>
      <c r="CK228" s="129"/>
      <c r="CL228" s="129"/>
      <c r="CM228" s="129"/>
      <c r="CN228" s="129"/>
      <c r="CO228" s="129"/>
      <c r="CP228" s="129"/>
      <c r="CQ228" s="129"/>
      <c r="CR228" s="129"/>
      <c r="CS228" s="129"/>
      <c r="CT228" s="129"/>
      <c r="CU228" s="129"/>
      <c r="CV228" s="129"/>
      <c r="CW228" s="129"/>
      <c r="CX228" s="129"/>
      <c r="CY228" s="129"/>
      <c r="CZ228" s="129"/>
      <c r="DA228" s="125"/>
      <c r="DB228" s="125"/>
      <c r="DC228" s="125"/>
      <c r="DD228" s="125"/>
    </row>
    <row r="229" spans="1:108" s="127" customFormat="1" x14ac:dyDescent="0.25">
      <c r="A229" s="127">
        <v>2007</v>
      </c>
      <c r="B229" s="127" t="s">
        <v>630</v>
      </c>
      <c r="C229" s="125">
        <v>142127847.1895</v>
      </c>
      <c r="D229" s="125">
        <v>76648206.036899999</v>
      </c>
      <c r="E229" s="125">
        <v>65479641.152599998</v>
      </c>
      <c r="F229" s="125">
        <v>19005045.780000001</v>
      </c>
      <c r="G229" s="125">
        <v>30775080.327300001</v>
      </c>
      <c r="H229" s="125">
        <v>33608491.976999998</v>
      </c>
      <c r="I229" s="125">
        <v>33808204.997199997</v>
      </c>
      <c r="J229" s="125">
        <v>24931024.107999999</v>
      </c>
      <c r="K229" s="125">
        <v>98191777.301499993</v>
      </c>
      <c r="M229" s="130">
        <v>39.426830000000002</v>
      </c>
      <c r="N229" s="130">
        <v>42.099780000000003</v>
      </c>
      <c r="O229" s="130">
        <v>36.29795</v>
      </c>
      <c r="P229" s="130">
        <v>32.085140000000003</v>
      </c>
      <c r="Q229" s="130">
        <v>40.69218</v>
      </c>
      <c r="R229" s="130">
        <v>41.227879999999999</v>
      </c>
      <c r="S229" s="130">
        <v>41.555210000000002</v>
      </c>
      <c r="T229" s="130">
        <v>38.147300000000001</v>
      </c>
      <c r="U229" s="130">
        <v>41.17268</v>
      </c>
      <c r="V229" s="142"/>
      <c r="W229" s="128"/>
      <c r="X229" s="123"/>
      <c r="Y229" s="128"/>
      <c r="Z229" s="128"/>
      <c r="AA229" s="128"/>
      <c r="AB229" s="128"/>
      <c r="AC229" s="128"/>
      <c r="AD229" s="128"/>
      <c r="AE229" s="128"/>
      <c r="AF229" s="128"/>
      <c r="AG229" s="128"/>
      <c r="AH229" s="128"/>
      <c r="AI229" s="128"/>
      <c r="AJ229" s="128"/>
      <c r="AK229" s="128"/>
      <c r="AL229" s="128"/>
      <c r="AR229" s="145"/>
      <c r="AS229" s="123"/>
      <c r="AT229" s="123"/>
      <c r="AU229" s="123"/>
      <c r="AV229" s="123"/>
      <c r="AW229" s="123"/>
      <c r="AX229" s="123"/>
      <c r="AY229" s="123"/>
      <c r="AZ229" s="123"/>
      <c r="BA229" s="123"/>
      <c r="BB229" s="123"/>
      <c r="BC229" s="123"/>
      <c r="BD229" s="123"/>
      <c r="BE229" s="144"/>
      <c r="BF229" s="144"/>
      <c r="BG229" s="144"/>
      <c r="BH229" s="144"/>
      <c r="BI229" s="144"/>
      <c r="BJ229" s="144"/>
      <c r="BK229" s="144"/>
      <c r="BL229" s="144"/>
      <c r="BM229" s="128"/>
      <c r="BN229" s="128"/>
      <c r="BO229" s="128"/>
      <c r="BP229" s="125"/>
      <c r="BQ229" s="125"/>
      <c r="BR229" s="125"/>
      <c r="BS229" s="125"/>
      <c r="BT229" s="125"/>
      <c r="BU229" s="125"/>
      <c r="BV229" s="125"/>
      <c r="BW229" s="125"/>
      <c r="BX229" s="125"/>
      <c r="BY229" s="125"/>
      <c r="BZ229" s="125"/>
      <c r="CA229" s="125"/>
      <c r="CB229" s="125"/>
      <c r="CC229" s="125"/>
      <c r="CD229" s="125"/>
      <c r="CE229" s="125"/>
      <c r="CF229" s="125"/>
      <c r="CG229" s="125"/>
      <c r="CH229" s="147"/>
      <c r="CI229" s="129"/>
      <c r="CJ229" s="129"/>
      <c r="CK229" s="129"/>
      <c r="CL229" s="129"/>
      <c r="CM229" s="129"/>
      <c r="CN229" s="129"/>
      <c r="CO229" s="129"/>
      <c r="CP229" s="129"/>
      <c r="CQ229" s="129"/>
      <c r="CR229" s="129"/>
      <c r="CS229" s="129"/>
      <c r="CT229" s="129"/>
      <c r="CU229" s="129"/>
      <c r="CV229" s="129"/>
      <c r="CW229" s="129"/>
      <c r="CX229" s="129"/>
      <c r="CY229" s="129"/>
      <c r="CZ229" s="129"/>
      <c r="DA229" s="125"/>
      <c r="DB229" s="125"/>
      <c r="DC229" s="125"/>
      <c r="DD229" s="125"/>
    </row>
    <row r="230" spans="1:108" s="127" customFormat="1" x14ac:dyDescent="0.25">
      <c r="A230" s="127">
        <v>2007</v>
      </c>
      <c r="B230" s="127" t="s">
        <v>629</v>
      </c>
      <c r="C230" s="125">
        <v>139506294.2286</v>
      </c>
      <c r="D230" s="125">
        <v>76546190.249899998</v>
      </c>
      <c r="E230" s="125">
        <v>62960103.978699997</v>
      </c>
      <c r="F230" s="125">
        <v>20478361.3477</v>
      </c>
      <c r="G230" s="125">
        <v>30164003.0482</v>
      </c>
      <c r="H230" s="125">
        <v>32342804.833799999</v>
      </c>
      <c r="I230" s="125">
        <v>32566706.552999999</v>
      </c>
      <c r="J230" s="125">
        <v>23954418.445900001</v>
      </c>
      <c r="K230" s="125">
        <v>95073514.435000002</v>
      </c>
      <c r="M230" s="130">
        <v>39.30265</v>
      </c>
      <c r="N230" s="130">
        <v>41.905250000000002</v>
      </c>
      <c r="O230" s="130">
        <v>36.138449999999999</v>
      </c>
      <c r="P230" s="130">
        <v>33.18768</v>
      </c>
      <c r="Q230" s="130">
        <v>40.450420000000001</v>
      </c>
      <c r="R230" s="130">
        <v>41.070680000000003</v>
      </c>
      <c r="S230" s="130">
        <v>41.286459999999998</v>
      </c>
      <c r="T230" s="130">
        <v>38.000770000000003</v>
      </c>
      <c r="U230" s="130">
        <v>40.947800000000001</v>
      </c>
      <c r="V230" s="142"/>
      <c r="W230" s="128"/>
      <c r="X230" s="123"/>
      <c r="Y230" s="128"/>
      <c r="Z230" s="128"/>
      <c r="AA230" s="128"/>
      <c r="AB230" s="128"/>
      <c r="AC230" s="128"/>
      <c r="AD230" s="128"/>
      <c r="AE230" s="128"/>
      <c r="AF230" s="128"/>
      <c r="AG230" s="128"/>
      <c r="AH230" s="128"/>
      <c r="AI230" s="128"/>
      <c r="AJ230" s="128"/>
      <c r="AK230" s="128"/>
      <c r="AL230" s="128"/>
      <c r="AR230" s="145"/>
      <c r="AS230" s="123"/>
      <c r="AT230" s="123"/>
      <c r="AU230" s="123"/>
      <c r="AV230" s="123"/>
      <c r="AW230" s="123"/>
      <c r="AX230" s="123"/>
      <c r="AY230" s="123"/>
      <c r="AZ230" s="123"/>
      <c r="BA230" s="123"/>
      <c r="BB230" s="123"/>
      <c r="BC230" s="123"/>
      <c r="BD230" s="123"/>
      <c r="BE230" s="144"/>
      <c r="BF230" s="144"/>
      <c r="BG230" s="144"/>
      <c r="BH230" s="144"/>
      <c r="BI230" s="144"/>
      <c r="BJ230" s="144"/>
      <c r="BK230" s="144"/>
      <c r="BL230" s="144"/>
      <c r="BM230" s="128"/>
      <c r="BN230" s="128"/>
      <c r="BO230" s="128"/>
      <c r="BP230" s="125"/>
      <c r="BQ230" s="125"/>
      <c r="BR230" s="125"/>
      <c r="BS230" s="125"/>
      <c r="BT230" s="125"/>
      <c r="BU230" s="125"/>
      <c r="BV230" s="125"/>
      <c r="BW230" s="125"/>
      <c r="BX230" s="125"/>
      <c r="BY230" s="125"/>
      <c r="BZ230" s="125"/>
      <c r="CA230" s="125"/>
      <c r="CB230" s="125"/>
      <c r="CC230" s="125"/>
      <c r="CD230" s="125"/>
      <c r="CE230" s="125"/>
      <c r="CF230" s="125"/>
      <c r="CG230" s="125"/>
      <c r="CH230" s="147"/>
      <c r="CI230" s="129"/>
      <c r="CJ230" s="129"/>
      <c r="CK230" s="129"/>
      <c r="CL230" s="129"/>
      <c r="CM230" s="129"/>
      <c r="CN230" s="129"/>
      <c r="CO230" s="129"/>
      <c r="CP230" s="129"/>
      <c r="CQ230" s="129"/>
      <c r="CR230" s="129"/>
      <c r="CS230" s="129"/>
      <c r="CT230" s="129"/>
      <c r="CU230" s="129"/>
      <c r="CV230" s="129"/>
      <c r="CW230" s="129"/>
      <c r="CX230" s="129"/>
      <c r="CY230" s="129"/>
      <c r="CZ230" s="129"/>
      <c r="DA230" s="125"/>
      <c r="DB230" s="125"/>
      <c r="DC230" s="125"/>
      <c r="DD230" s="125"/>
    </row>
    <row r="231" spans="1:108" s="127" customFormat="1" x14ac:dyDescent="0.25">
      <c r="A231" s="127">
        <v>2007</v>
      </c>
      <c r="B231" s="127" t="s">
        <v>628</v>
      </c>
      <c r="C231" s="125">
        <v>136818129.89539999</v>
      </c>
      <c r="D231" s="125">
        <v>75758879.796700001</v>
      </c>
      <c r="E231" s="125">
        <v>61059250.098700002</v>
      </c>
      <c r="F231" s="125">
        <v>20807675.025600001</v>
      </c>
      <c r="G231" s="125">
        <v>29697699.0865</v>
      </c>
      <c r="H231" s="125">
        <v>31303072.169599999</v>
      </c>
      <c r="I231" s="125">
        <v>31434169.655900002</v>
      </c>
      <c r="J231" s="125">
        <v>23575513.957800001</v>
      </c>
      <c r="K231" s="125">
        <v>92434940.912</v>
      </c>
      <c r="M231" s="130">
        <v>39.228729999999999</v>
      </c>
      <c r="N231" s="130">
        <v>41.777549999999998</v>
      </c>
      <c r="O231" s="130">
        <v>36.066290000000002</v>
      </c>
      <c r="P231" s="130">
        <v>33.936480000000003</v>
      </c>
      <c r="Q231" s="130">
        <v>40.242199999999997</v>
      </c>
      <c r="R231" s="130">
        <v>40.993670000000002</v>
      </c>
      <c r="S231" s="130">
        <v>41.000070000000001</v>
      </c>
      <c r="T231" s="130">
        <v>37.917720000000003</v>
      </c>
      <c r="U231" s="130">
        <v>40.75441</v>
      </c>
      <c r="V231" s="142"/>
      <c r="W231" s="127">
        <v>75</v>
      </c>
      <c r="X231" s="123" t="s">
        <v>240</v>
      </c>
      <c r="Y231" s="143">
        <f t="shared" ref="Y231:AG231" si="160">AVERAGE(C231:C233)</f>
        <v>139178709.42956665</v>
      </c>
      <c r="Z231" s="143">
        <f t="shared" si="160"/>
        <v>76030246.288033351</v>
      </c>
      <c r="AA231" s="143">
        <f t="shared" si="160"/>
        <v>63148463.141533338</v>
      </c>
      <c r="AB231" s="143">
        <f t="shared" si="160"/>
        <v>19929041.476033334</v>
      </c>
      <c r="AC231" s="143">
        <f t="shared" si="160"/>
        <v>30213502.477133334</v>
      </c>
      <c r="AD231" s="143">
        <f t="shared" si="160"/>
        <v>32295655.136766661</v>
      </c>
      <c r="AE231" s="143">
        <f t="shared" si="160"/>
        <v>32472547.437599998</v>
      </c>
      <c r="AF231" s="143">
        <f t="shared" si="160"/>
        <v>24267962.902033333</v>
      </c>
      <c r="AG231" s="143">
        <f t="shared" si="160"/>
        <v>94981705.051500008</v>
      </c>
      <c r="AH231" s="143"/>
      <c r="AI231" s="143">
        <f t="shared" ref="AI231:AQ231" si="161">IF(MIN(M231:M233)/AVERAGE(M231:M233)&lt;0.97,(3*AVERAGE(M231:M233)-MIN(M231:M233))/2,AVERAGE(M231:M233))</f>
        <v>39.311883333333327</v>
      </c>
      <c r="AJ231" s="143">
        <f t="shared" si="161"/>
        <v>41.843696666666666</v>
      </c>
      <c r="AK231" s="143">
        <f t="shared" si="161"/>
        <v>36.259996666666666</v>
      </c>
      <c r="AL231" s="143">
        <f t="shared" si="161"/>
        <v>33.269896666666675</v>
      </c>
      <c r="AM231" s="143">
        <f t="shared" si="161"/>
        <v>40.463083333333337</v>
      </c>
      <c r="AN231" s="143">
        <f t="shared" si="161"/>
        <v>41.060886666666669</v>
      </c>
      <c r="AO231" s="143">
        <f t="shared" si="161"/>
        <v>41.200839999999999</v>
      </c>
      <c r="AP231" s="143">
        <f t="shared" si="161"/>
        <v>37.959949999999999</v>
      </c>
      <c r="AQ231" s="143">
        <f t="shared" si="161"/>
        <v>40.918463333333335</v>
      </c>
      <c r="AR231" s="143"/>
      <c r="AS231" s="123"/>
      <c r="AT231" s="123"/>
      <c r="AU231" s="123"/>
      <c r="AV231" s="123"/>
      <c r="AW231" s="123"/>
      <c r="AX231" s="123"/>
      <c r="AY231" s="123"/>
      <c r="AZ231" s="123"/>
      <c r="BA231" s="123"/>
      <c r="BB231" s="123"/>
      <c r="BC231" s="123"/>
      <c r="BD231" s="123"/>
      <c r="BE231" s="144"/>
      <c r="BF231" s="144"/>
      <c r="BG231" s="144"/>
      <c r="BH231" s="144"/>
      <c r="BI231" s="144"/>
      <c r="BJ231" s="144"/>
      <c r="BK231" s="144"/>
      <c r="BL231" s="144"/>
      <c r="BM231" s="128"/>
      <c r="BN231" s="128"/>
      <c r="BO231" s="128"/>
      <c r="BP231" s="125"/>
      <c r="BQ231" s="125"/>
      <c r="BR231" s="125"/>
      <c r="BS231" s="125"/>
      <c r="BT231" s="125"/>
      <c r="BU231" s="125"/>
      <c r="BV231" s="125"/>
      <c r="BW231" s="125"/>
      <c r="BX231" s="125"/>
      <c r="BY231" s="125"/>
      <c r="BZ231" s="125"/>
      <c r="CA231" s="125"/>
      <c r="CB231" s="125"/>
      <c r="CC231" s="125"/>
      <c r="CD231" s="125"/>
      <c r="CE231" s="125"/>
      <c r="CF231" s="125"/>
      <c r="CG231" s="125"/>
      <c r="CH231" s="147"/>
      <c r="CI231" s="129"/>
      <c r="CJ231" s="129"/>
      <c r="CK231" s="129"/>
      <c r="CL231" s="129"/>
      <c r="CM231" s="129"/>
      <c r="CN231" s="129"/>
      <c r="CO231" s="129"/>
      <c r="CP231" s="129"/>
      <c r="CQ231" s="129"/>
      <c r="CR231" s="129"/>
      <c r="CS231" s="129"/>
      <c r="CT231" s="129"/>
      <c r="CU231" s="129"/>
      <c r="CV231" s="129"/>
      <c r="CW231" s="129"/>
      <c r="CX231" s="129"/>
      <c r="CY231" s="129"/>
      <c r="CZ231" s="129"/>
      <c r="DA231" s="125"/>
      <c r="DB231" s="125"/>
      <c r="DC231" s="125"/>
      <c r="DD231" s="125"/>
    </row>
    <row r="232" spans="1:108" s="127" customFormat="1" x14ac:dyDescent="0.25">
      <c r="A232" s="127">
        <v>2007</v>
      </c>
      <c r="B232" s="127" t="s">
        <v>627</v>
      </c>
      <c r="C232" s="125">
        <v>137789400.7969</v>
      </c>
      <c r="D232" s="125">
        <v>75592037.260900006</v>
      </c>
      <c r="E232" s="125">
        <v>62197363.535999998</v>
      </c>
      <c r="F232" s="125">
        <v>19741950.4846</v>
      </c>
      <c r="G232" s="125">
        <v>30041946.782000002</v>
      </c>
      <c r="H232" s="125">
        <v>31959338.089899998</v>
      </c>
      <c r="I232" s="125">
        <v>32202049.466400001</v>
      </c>
      <c r="J232" s="125">
        <v>23844115.973999999</v>
      </c>
      <c r="K232" s="125">
        <v>94203334.338300005</v>
      </c>
      <c r="M232" s="130">
        <v>39.324599999999997</v>
      </c>
      <c r="N232" s="130">
        <v>41.864719999999998</v>
      </c>
      <c r="O232" s="130">
        <v>36.237439999999999</v>
      </c>
      <c r="P232" s="130">
        <v>33.505450000000003</v>
      </c>
      <c r="Q232" s="130">
        <v>40.499920000000003</v>
      </c>
      <c r="R232" s="130">
        <v>41.059080000000002</v>
      </c>
      <c r="S232" s="130">
        <v>41.069110000000002</v>
      </c>
      <c r="T232" s="130">
        <v>37.980989999999998</v>
      </c>
      <c r="U232" s="130">
        <v>40.884189999999997</v>
      </c>
      <c r="V232" s="142"/>
      <c r="W232" s="128"/>
      <c r="X232" s="123"/>
      <c r="Y232" s="128"/>
      <c r="Z232" s="128"/>
      <c r="AA232" s="128"/>
      <c r="AB232" s="128"/>
      <c r="AC232" s="128"/>
      <c r="AD232" s="128"/>
      <c r="AE232" s="128"/>
      <c r="AF232" s="128"/>
      <c r="AG232" s="128"/>
      <c r="AH232" s="128"/>
      <c r="AI232" s="128"/>
      <c r="AJ232" s="128"/>
      <c r="AK232" s="128"/>
      <c r="AL232" s="128"/>
      <c r="AR232" s="145"/>
      <c r="AS232" s="123"/>
      <c r="AT232" s="123"/>
      <c r="AU232" s="123"/>
      <c r="AV232" s="123"/>
      <c r="AW232" s="123"/>
      <c r="AX232" s="123"/>
      <c r="AY232" s="123"/>
      <c r="AZ232" s="123"/>
      <c r="BA232" s="123"/>
      <c r="BB232" s="123"/>
      <c r="BC232" s="123"/>
      <c r="BD232" s="123"/>
      <c r="BE232" s="144"/>
      <c r="BF232" s="144"/>
      <c r="BG232" s="144"/>
      <c r="BH232" s="144"/>
      <c r="BI232" s="144"/>
      <c r="BJ232" s="144"/>
      <c r="BK232" s="144"/>
      <c r="BL232" s="144"/>
      <c r="BM232" s="128"/>
      <c r="BN232" s="128"/>
      <c r="BO232" s="128"/>
      <c r="BP232" s="125"/>
      <c r="BQ232" s="125"/>
      <c r="BR232" s="125"/>
      <c r="BS232" s="125"/>
      <c r="BT232" s="125"/>
      <c r="BU232" s="125"/>
      <c r="BV232" s="125"/>
      <c r="BW232" s="125"/>
      <c r="BX232" s="125"/>
      <c r="BY232" s="125"/>
      <c r="BZ232" s="125"/>
      <c r="CA232" s="125"/>
      <c r="CB232" s="125"/>
      <c r="CC232" s="125"/>
      <c r="CD232" s="125"/>
      <c r="CE232" s="125"/>
      <c r="CF232" s="125"/>
      <c r="CG232" s="125"/>
      <c r="CH232" s="147"/>
      <c r="CI232" s="129"/>
      <c r="CJ232" s="129"/>
      <c r="CK232" s="129"/>
      <c r="CL232" s="129"/>
      <c r="CM232" s="129"/>
      <c r="CN232" s="129"/>
      <c r="CO232" s="129"/>
      <c r="CP232" s="129"/>
      <c r="CQ232" s="129"/>
      <c r="CR232" s="129"/>
      <c r="CS232" s="129"/>
      <c r="CT232" s="129"/>
      <c r="CU232" s="129"/>
      <c r="CV232" s="129"/>
      <c r="CW232" s="129"/>
      <c r="CX232" s="129"/>
      <c r="CY232" s="129"/>
      <c r="CZ232" s="129"/>
      <c r="DA232" s="125"/>
      <c r="DB232" s="125"/>
      <c r="DC232" s="125"/>
      <c r="DD232" s="125"/>
    </row>
    <row r="233" spans="1:108" s="127" customFormat="1" x14ac:dyDescent="0.25">
      <c r="A233" s="127">
        <v>2007</v>
      </c>
      <c r="B233" s="127" t="s">
        <v>626</v>
      </c>
      <c r="C233" s="125">
        <v>142928597.59639999</v>
      </c>
      <c r="D233" s="125">
        <v>76739821.806500003</v>
      </c>
      <c r="E233" s="125">
        <v>66188775.789899997</v>
      </c>
      <c r="F233" s="125">
        <v>19237498.9179</v>
      </c>
      <c r="G233" s="125">
        <v>30900861.562899999</v>
      </c>
      <c r="H233" s="125">
        <v>33624555.150799997</v>
      </c>
      <c r="I233" s="125">
        <v>33781423.190499999</v>
      </c>
      <c r="J233" s="125">
        <v>25384258.774300002</v>
      </c>
      <c r="K233" s="125">
        <v>98306839.904200003</v>
      </c>
      <c r="M233" s="130">
        <v>39.38232</v>
      </c>
      <c r="N233" s="130">
        <v>41.888820000000003</v>
      </c>
      <c r="O233" s="130">
        <v>36.476260000000003</v>
      </c>
      <c r="P233" s="130">
        <v>32.367759999999997</v>
      </c>
      <c r="Q233" s="130">
        <v>40.647129999999997</v>
      </c>
      <c r="R233" s="130">
        <v>41.129910000000002</v>
      </c>
      <c r="S233" s="130">
        <v>41.533340000000003</v>
      </c>
      <c r="T233" s="130">
        <v>37.981140000000003</v>
      </c>
      <c r="U233" s="130">
        <v>41.116790000000002</v>
      </c>
      <c r="V233" s="142"/>
      <c r="W233" s="128"/>
      <c r="X233" s="123"/>
      <c r="Y233" s="128"/>
      <c r="Z233" s="128"/>
      <c r="AA233" s="128"/>
      <c r="AB233" s="128"/>
      <c r="AC233" s="128"/>
      <c r="AD233" s="128"/>
      <c r="AE233" s="128"/>
      <c r="AF233" s="128"/>
      <c r="AG233" s="128"/>
      <c r="AH233" s="128"/>
      <c r="AI233" s="128"/>
      <c r="AJ233" s="128"/>
      <c r="AK233" s="128"/>
      <c r="AL233" s="128"/>
      <c r="AR233" s="145"/>
      <c r="AS233" s="123"/>
      <c r="AT233" s="123"/>
      <c r="AU233" s="123"/>
      <c r="AV233" s="123"/>
      <c r="AW233" s="123"/>
      <c r="AX233" s="123"/>
      <c r="AY233" s="123"/>
      <c r="AZ233" s="123"/>
      <c r="BA233" s="123"/>
      <c r="BB233" s="123"/>
      <c r="BC233" s="123"/>
      <c r="BD233" s="123"/>
      <c r="BE233" s="144"/>
      <c r="BF233" s="144"/>
      <c r="BG233" s="144"/>
      <c r="BH233" s="144"/>
      <c r="BI233" s="144"/>
      <c r="BJ233" s="144"/>
      <c r="BK233" s="144"/>
      <c r="BL233" s="144"/>
      <c r="BM233" s="128"/>
      <c r="BN233" s="128"/>
      <c r="BO233" s="128"/>
      <c r="BP233" s="125"/>
      <c r="BQ233" s="125"/>
      <c r="BR233" s="125"/>
      <c r="BS233" s="125"/>
      <c r="BT233" s="125"/>
      <c r="BU233" s="125"/>
      <c r="BV233" s="125"/>
      <c r="BW233" s="125"/>
      <c r="BX233" s="125"/>
      <c r="BY233" s="125"/>
      <c r="BZ233" s="125"/>
      <c r="CA233" s="125"/>
      <c r="CB233" s="125"/>
      <c r="CC233" s="125"/>
      <c r="CD233" s="125"/>
      <c r="CE233" s="125"/>
      <c r="CF233" s="125"/>
      <c r="CG233" s="125"/>
      <c r="CH233" s="147"/>
      <c r="CI233" s="129"/>
      <c r="CJ233" s="129"/>
      <c r="CK233" s="129"/>
      <c r="CL233" s="129"/>
      <c r="CM233" s="129"/>
      <c r="CN233" s="129"/>
      <c r="CO233" s="129"/>
      <c r="CP233" s="129"/>
      <c r="CQ233" s="129"/>
      <c r="CR233" s="129"/>
      <c r="CS233" s="129"/>
      <c r="CT233" s="129"/>
      <c r="CU233" s="129"/>
      <c r="CV233" s="129"/>
      <c r="CW233" s="129"/>
      <c r="CX233" s="129"/>
      <c r="CY233" s="129"/>
      <c r="CZ233" s="129"/>
      <c r="DA233" s="125"/>
      <c r="DB233" s="125"/>
      <c r="DC233" s="125"/>
      <c r="DD233" s="125"/>
    </row>
    <row r="234" spans="1:108" s="127" customFormat="1" x14ac:dyDescent="0.25">
      <c r="A234" s="127">
        <v>2007</v>
      </c>
      <c r="B234" s="127" t="s">
        <v>625</v>
      </c>
      <c r="C234" s="125">
        <v>142875191.0808</v>
      </c>
      <c r="D234" s="125">
        <v>76753042.022</v>
      </c>
      <c r="E234" s="125">
        <v>66122149.058799997</v>
      </c>
      <c r="F234" s="125">
        <v>19375263.002300002</v>
      </c>
      <c r="G234" s="125">
        <v>30954869.506499998</v>
      </c>
      <c r="H234" s="125">
        <v>33481220.9087</v>
      </c>
      <c r="I234" s="125">
        <v>33815477.753899999</v>
      </c>
      <c r="J234" s="125">
        <v>25248359.909400001</v>
      </c>
      <c r="K234" s="125">
        <v>98251568.169100001</v>
      </c>
      <c r="M234" s="130">
        <v>39.168030000000002</v>
      </c>
      <c r="N234" s="130">
        <v>41.704540000000001</v>
      </c>
      <c r="O234" s="130">
        <v>36.223709999999997</v>
      </c>
      <c r="P234" s="130">
        <v>32.035330000000002</v>
      </c>
      <c r="Q234" s="130">
        <v>40.347610000000003</v>
      </c>
      <c r="R234" s="130">
        <v>41.001379999999997</v>
      </c>
      <c r="S234" s="130">
        <v>41.176130000000001</v>
      </c>
      <c r="T234" s="130">
        <v>38.074739999999998</v>
      </c>
      <c r="U234" s="130">
        <v>40.855550000000001</v>
      </c>
      <c r="V234" s="142"/>
      <c r="W234" s="127">
        <v>76</v>
      </c>
      <c r="X234" s="123" t="s">
        <v>241</v>
      </c>
      <c r="Y234" s="143">
        <f t="shared" ref="Y234:AG234" si="162">AVERAGE(C234:C236)</f>
        <v>143219947.65563333</v>
      </c>
      <c r="Z234" s="143">
        <f t="shared" si="162"/>
        <v>76689373.488566682</v>
      </c>
      <c r="AA234" s="143">
        <f t="shared" si="162"/>
        <v>66530574.167066664</v>
      </c>
      <c r="AB234" s="143">
        <f t="shared" si="162"/>
        <v>19344816.118333332</v>
      </c>
      <c r="AC234" s="143">
        <f t="shared" si="162"/>
        <v>30925672.222866666</v>
      </c>
      <c r="AD234" s="143">
        <f t="shared" si="162"/>
        <v>33513555.092333335</v>
      </c>
      <c r="AE234" s="143">
        <f t="shared" si="162"/>
        <v>33952310.660333335</v>
      </c>
      <c r="AF234" s="143">
        <f t="shared" si="162"/>
        <v>25483593.561766665</v>
      </c>
      <c r="AG234" s="143">
        <f t="shared" si="162"/>
        <v>98391537.975533321</v>
      </c>
      <c r="AH234" s="143"/>
      <c r="AI234" s="143">
        <f t="shared" ref="AI234:AQ234" si="163">IF(MIN(M234:M236)/AVERAGE(M234:M236)&lt;0.97,(3*AVERAGE(M234:M236)-MIN(M234:M236))/2,AVERAGE(M234:M236))</f>
        <v>39.120146666666663</v>
      </c>
      <c r="AJ234" s="143">
        <f t="shared" si="163"/>
        <v>41.618896666666672</v>
      </c>
      <c r="AK234" s="143">
        <f t="shared" si="163"/>
        <v>36.239483333333332</v>
      </c>
      <c r="AL234" s="143">
        <f t="shared" si="163"/>
        <v>31.859933333333334</v>
      </c>
      <c r="AM234" s="143">
        <f t="shared" si="163"/>
        <v>40.333306666666665</v>
      </c>
      <c r="AN234" s="143">
        <f t="shared" si="163"/>
        <v>41.01645666666667</v>
      </c>
      <c r="AO234" s="143">
        <f t="shared" si="163"/>
        <v>41.160513333333334</v>
      </c>
      <c r="AP234" s="143">
        <f t="shared" si="163"/>
        <v>37.94721333333333</v>
      </c>
      <c r="AQ234" s="143">
        <f t="shared" si="163"/>
        <v>40.85143333333334</v>
      </c>
      <c r="AR234" s="143"/>
      <c r="AS234" s="123"/>
      <c r="AT234" s="123"/>
      <c r="AU234" s="123"/>
      <c r="AV234" s="123"/>
      <c r="AW234" s="123"/>
      <c r="AX234" s="123"/>
      <c r="AY234" s="123"/>
      <c r="AZ234" s="123"/>
      <c r="BA234" s="123"/>
      <c r="BB234" s="123"/>
      <c r="BC234" s="123"/>
      <c r="BD234" s="123"/>
      <c r="BE234" s="144"/>
      <c r="BF234" s="144"/>
      <c r="BG234" s="144"/>
      <c r="BH234" s="144"/>
      <c r="BI234" s="144"/>
      <c r="BJ234" s="144"/>
      <c r="BK234" s="144"/>
      <c r="BL234" s="144"/>
      <c r="BM234" s="128"/>
      <c r="BN234" s="128"/>
      <c r="BO234" s="128"/>
      <c r="BP234" s="125"/>
      <c r="BQ234" s="125"/>
      <c r="BR234" s="125"/>
      <c r="BS234" s="125"/>
      <c r="BT234" s="125"/>
      <c r="BU234" s="125"/>
      <c r="BV234" s="125"/>
      <c r="BW234" s="125"/>
      <c r="BX234" s="125"/>
      <c r="BY234" s="125"/>
      <c r="BZ234" s="125"/>
      <c r="CA234" s="125"/>
      <c r="CB234" s="125"/>
      <c r="CC234" s="125"/>
      <c r="CD234" s="125"/>
      <c r="CE234" s="125"/>
      <c r="CF234" s="125"/>
      <c r="CG234" s="125"/>
      <c r="CH234" s="147"/>
      <c r="CI234" s="129"/>
      <c r="CJ234" s="129"/>
      <c r="CK234" s="129"/>
      <c r="CL234" s="129"/>
      <c r="CM234" s="129"/>
      <c r="CN234" s="129"/>
      <c r="CO234" s="129"/>
      <c r="CP234" s="129"/>
      <c r="CQ234" s="129"/>
      <c r="CR234" s="129"/>
      <c r="CS234" s="129"/>
      <c r="CT234" s="129"/>
      <c r="CU234" s="129"/>
      <c r="CV234" s="129"/>
      <c r="CW234" s="129"/>
      <c r="CX234" s="129"/>
      <c r="CY234" s="129"/>
      <c r="CZ234" s="129"/>
      <c r="DA234" s="125"/>
      <c r="DB234" s="125"/>
      <c r="DC234" s="125"/>
      <c r="DD234" s="125"/>
    </row>
    <row r="235" spans="1:108" s="127" customFormat="1" x14ac:dyDescent="0.25">
      <c r="A235" s="127">
        <v>2007</v>
      </c>
      <c r="B235" s="127" t="s">
        <v>624</v>
      </c>
      <c r="C235" s="125">
        <v>143960760.60710001</v>
      </c>
      <c r="D235" s="125">
        <v>77159829.25</v>
      </c>
      <c r="E235" s="125">
        <v>66800931.357100002</v>
      </c>
      <c r="F235" s="125">
        <v>19550999.208799999</v>
      </c>
      <c r="G235" s="125">
        <v>31062535.154899999</v>
      </c>
      <c r="H235" s="125">
        <v>33652119.021300003</v>
      </c>
      <c r="I235" s="125">
        <v>34025762.485399999</v>
      </c>
      <c r="J235" s="125">
        <v>25669344.736699998</v>
      </c>
      <c r="K235" s="125">
        <v>98740416.661599994</v>
      </c>
      <c r="M235" s="130">
        <v>39.16245</v>
      </c>
      <c r="N235" s="130">
        <v>41.681939999999997</v>
      </c>
      <c r="O235" s="130">
        <v>36.252270000000003</v>
      </c>
      <c r="P235" s="130">
        <v>31.803820000000002</v>
      </c>
      <c r="Q235" s="130">
        <v>40.466180000000001</v>
      </c>
      <c r="R235" s="130">
        <v>41.005789999999998</v>
      </c>
      <c r="S235" s="130">
        <v>41.253700000000002</v>
      </c>
      <c r="T235" s="130">
        <v>38.000880000000002</v>
      </c>
      <c r="U235" s="130">
        <v>40.921460000000003</v>
      </c>
      <c r="V235" s="142"/>
      <c r="W235" s="128"/>
      <c r="X235" s="123"/>
      <c r="Y235" s="128"/>
      <c r="Z235" s="128"/>
      <c r="AA235" s="128"/>
      <c r="AB235" s="128"/>
      <c r="AC235" s="128"/>
      <c r="AD235" s="128"/>
      <c r="AE235" s="128"/>
      <c r="AF235" s="128"/>
      <c r="AG235" s="128"/>
      <c r="AH235" s="128"/>
      <c r="AI235" s="128"/>
      <c r="AJ235" s="128"/>
      <c r="AK235" s="128"/>
      <c r="AL235" s="128"/>
      <c r="AR235" s="145"/>
      <c r="AS235" s="123"/>
      <c r="AT235" s="123"/>
      <c r="AU235" s="123"/>
      <c r="AV235" s="123"/>
      <c r="AW235" s="123"/>
      <c r="AX235" s="123"/>
      <c r="AY235" s="123"/>
      <c r="AZ235" s="123"/>
      <c r="BA235" s="123"/>
      <c r="BB235" s="123"/>
      <c r="BC235" s="123"/>
      <c r="BD235" s="123"/>
      <c r="BE235" s="144"/>
      <c r="BF235" s="144"/>
      <c r="BG235" s="144"/>
      <c r="BH235" s="144"/>
      <c r="BI235" s="144"/>
      <c r="BJ235" s="144"/>
      <c r="BK235" s="144"/>
      <c r="BL235" s="144"/>
      <c r="BM235" s="128"/>
      <c r="BN235" s="128"/>
      <c r="BO235" s="128"/>
      <c r="BP235" s="125"/>
      <c r="BQ235" s="125"/>
      <c r="BR235" s="125"/>
      <c r="BS235" s="125"/>
      <c r="BT235" s="125"/>
      <c r="BU235" s="125"/>
      <c r="BV235" s="125"/>
      <c r="BW235" s="125"/>
      <c r="BX235" s="125"/>
      <c r="BY235" s="125"/>
      <c r="BZ235" s="125"/>
      <c r="CA235" s="125"/>
      <c r="CB235" s="125"/>
      <c r="CC235" s="125"/>
      <c r="CD235" s="125"/>
      <c r="CE235" s="125"/>
      <c r="CF235" s="125"/>
      <c r="CG235" s="125"/>
      <c r="CH235" s="147"/>
      <c r="CI235" s="129"/>
      <c r="CJ235" s="129"/>
      <c r="CK235" s="129"/>
      <c r="CL235" s="129"/>
      <c r="CM235" s="129"/>
      <c r="CN235" s="129"/>
      <c r="CO235" s="129"/>
      <c r="CP235" s="129"/>
      <c r="CQ235" s="129"/>
      <c r="CR235" s="129"/>
      <c r="CS235" s="129"/>
      <c r="CT235" s="129"/>
      <c r="CU235" s="129"/>
      <c r="CV235" s="129"/>
      <c r="CW235" s="129"/>
      <c r="CX235" s="129"/>
      <c r="CY235" s="129"/>
      <c r="CZ235" s="129"/>
      <c r="DA235" s="125"/>
      <c r="DB235" s="125"/>
      <c r="DC235" s="125"/>
      <c r="DD235" s="125"/>
    </row>
    <row r="236" spans="1:108" s="127" customFormat="1" x14ac:dyDescent="0.25">
      <c r="A236" s="127">
        <v>2007</v>
      </c>
      <c r="B236" s="127" t="s">
        <v>623</v>
      </c>
      <c r="C236" s="125">
        <v>142823891.27900001</v>
      </c>
      <c r="D236" s="125">
        <v>76155249.193700001</v>
      </c>
      <c r="E236" s="125">
        <v>66668642.085299999</v>
      </c>
      <c r="F236" s="125">
        <v>19108186.1439</v>
      </c>
      <c r="G236" s="125">
        <v>30759612.007199999</v>
      </c>
      <c r="H236" s="125">
        <v>33407325.346999999</v>
      </c>
      <c r="I236" s="125">
        <v>34015691.741700001</v>
      </c>
      <c r="J236" s="125">
        <v>25533076.0392</v>
      </c>
      <c r="K236" s="125">
        <v>98182629.095899999</v>
      </c>
      <c r="M236" s="130">
        <v>39.029960000000003</v>
      </c>
      <c r="N236" s="130">
        <v>41.470210000000002</v>
      </c>
      <c r="O236" s="130">
        <v>36.242469999999997</v>
      </c>
      <c r="P236" s="130">
        <v>31.740649999999999</v>
      </c>
      <c r="Q236" s="130">
        <v>40.186129999999999</v>
      </c>
      <c r="R236" s="130">
        <v>41.042200000000001</v>
      </c>
      <c r="S236" s="130">
        <v>41.05171</v>
      </c>
      <c r="T236" s="130">
        <v>37.766019999999997</v>
      </c>
      <c r="U236" s="130">
        <v>40.777290000000001</v>
      </c>
      <c r="V236" s="142"/>
      <c r="W236" s="128"/>
      <c r="X236" s="123"/>
      <c r="Y236" s="128"/>
      <c r="Z236" s="128"/>
      <c r="AA236" s="128"/>
      <c r="AB236" s="128"/>
      <c r="AC236" s="128"/>
      <c r="AD236" s="128"/>
      <c r="AE236" s="128"/>
      <c r="AF236" s="128"/>
      <c r="AG236" s="128"/>
      <c r="AH236" s="128"/>
      <c r="AI236" s="128"/>
      <c r="AJ236" s="128"/>
      <c r="AK236" s="128"/>
      <c r="AL236" s="128"/>
      <c r="AR236" s="145"/>
      <c r="AS236" s="123"/>
      <c r="AT236" s="123"/>
      <c r="AU236" s="123"/>
      <c r="AV236" s="123"/>
      <c r="AW236" s="123"/>
      <c r="AX236" s="123"/>
      <c r="AY236" s="123"/>
      <c r="AZ236" s="123"/>
      <c r="BA236" s="123"/>
      <c r="BB236" s="123"/>
      <c r="BC236" s="123"/>
      <c r="BD236" s="123"/>
      <c r="BE236" s="144"/>
      <c r="BF236" s="144"/>
      <c r="BG236" s="144"/>
      <c r="BH236" s="144"/>
      <c r="BI236" s="144"/>
      <c r="BJ236" s="144"/>
      <c r="BK236" s="144"/>
      <c r="BL236" s="144"/>
      <c r="BM236" s="128"/>
      <c r="BN236" s="128"/>
      <c r="BO236" s="128"/>
      <c r="BP236" s="125"/>
      <c r="BQ236" s="125"/>
      <c r="BR236" s="125"/>
      <c r="BS236" s="125"/>
      <c r="BT236" s="125"/>
      <c r="BU236" s="125"/>
      <c r="BV236" s="125"/>
      <c r="BW236" s="125"/>
      <c r="BX236" s="125"/>
      <c r="BY236" s="125"/>
      <c r="BZ236" s="125"/>
      <c r="CA236" s="125"/>
      <c r="CB236" s="125"/>
      <c r="CC236" s="125"/>
      <c r="CD236" s="125"/>
      <c r="CE236" s="125"/>
      <c r="CF236" s="125"/>
      <c r="CG236" s="125"/>
      <c r="CH236" s="147"/>
      <c r="CI236" s="129"/>
      <c r="CJ236" s="129"/>
      <c r="CK236" s="129"/>
      <c r="CL236" s="129"/>
      <c r="CM236" s="129"/>
      <c r="CN236" s="129"/>
      <c r="CO236" s="129"/>
      <c r="CP236" s="129"/>
      <c r="CQ236" s="129"/>
      <c r="CR236" s="129"/>
      <c r="CS236" s="129"/>
      <c r="CT236" s="129"/>
      <c r="CU236" s="129"/>
      <c r="CV236" s="129"/>
      <c r="CW236" s="129"/>
      <c r="CX236" s="129"/>
      <c r="CY236" s="129"/>
      <c r="CZ236" s="129"/>
      <c r="DA236" s="125"/>
      <c r="DB236" s="125"/>
      <c r="DC236" s="125"/>
      <c r="DD236" s="125"/>
    </row>
    <row r="237" spans="1:108" s="127" customFormat="1" x14ac:dyDescent="0.25">
      <c r="A237" s="127">
        <v>2008</v>
      </c>
      <c r="B237" s="127" t="s">
        <v>633</v>
      </c>
      <c r="C237" s="125">
        <v>139975119.13339999</v>
      </c>
      <c r="D237" s="125">
        <v>74508180.545000002</v>
      </c>
      <c r="E237" s="125">
        <v>65466938.588399999</v>
      </c>
      <c r="F237" s="125">
        <v>17986036.4344</v>
      </c>
      <c r="G237" s="125">
        <v>30087951.536499999</v>
      </c>
      <c r="H237" s="125">
        <v>32865384.392499998</v>
      </c>
      <c r="I237" s="125">
        <v>33665453.952600002</v>
      </c>
      <c r="J237" s="125">
        <v>25370292.817400001</v>
      </c>
      <c r="K237" s="125">
        <v>96618789.881600007</v>
      </c>
      <c r="M237" s="130">
        <v>38.929989999999997</v>
      </c>
      <c r="N237" s="130">
        <v>41.298699999999997</v>
      </c>
      <c r="O237" s="130">
        <v>36.23415</v>
      </c>
      <c r="P237" s="130">
        <v>31.746749999999999</v>
      </c>
      <c r="Q237" s="130">
        <v>39.982709999999997</v>
      </c>
      <c r="R237" s="130">
        <v>40.687249999999999</v>
      </c>
      <c r="S237" s="130">
        <v>41.002400000000002</v>
      </c>
      <c r="T237" s="130">
        <v>37.747590000000002</v>
      </c>
      <c r="U237" s="130">
        <v>40.577660000000002</v>
      </c>
      <c r="V237" s="142"/>
      <c r="W237" s="127">
        <v>77</v>
      </c>
      <c r="X237" s="123" t="s">
        <v>242</v>
      </c>
      <c r="Y237" s="143">
        <f t="shared" ref="Y237:AG237" si="164">AVERAGE(C237:C239)</f>
        <v>140220869.91826668</v>
      </c>
      <c r="Z237" s="143">
        <f t="shared" si="164"/>
        <v>74700291.161433339</v>
      </c>
      <c r="AA237" s="143">
        <f t="shared" si="164"/>
        <v>65520578.756833337</v>
      </c>
      <c r="AB237" s="143">
        <f t="shared" si="164"/>
        <v>18084594.562166665</v>
      </c>
      <c r="AC237" s="143">
        <f t="shared" si="164"/>
        <v>30269452.697000001</v>
      </c>
      <c r="AD237" s="143">
        <f t="shared" si="164"/>
        <v>32868020.424433336</v>
      </c>
      <c r="AE237" s="143">
        <f t="shared" si="164"/>
        <v>33493940.132333335</v>
      </c>
      <c r="AF237" s="143">
        <f t="shared" si="164"/>
        <v>25504862.102333333</v>
      </c>
      <c r="AG237" s="143">
        <f t="shared" si="164"/>
        <v>96631413.253766671</v>
      </c>
      <c r="AH237" s="143"/>
      <c r="AI237" s="143">
        <f t="shared" ref="AI237:AQ237" si="165">IF(MIN(M237:M239)/AVERAGE(M237:M239)&lt;0.97,(3*AVERAGE(M237:M239)-MIN(M237:M239))/2,AVERAGE(M237:M239))</f>
        <v>38.873190000000001</v>
      </c>
      <c r="AJ237" s="143">
        <f t="shared" si="165"/>
        <v>41.31979333333333</v>
      </c>
      <c r="AK237" s="143">
        <f t="shared" si="165"/>
        <v>36.083736666666667</v>
      </c>
      <c r="AL237" s="143">
        <f t="shared" si="165"/>
        <v>31.427019999999999</v>
      </c>
      <c r="AM237" s="143">
        <f t="shared" si="165"/>
        <v>39.941463333333331</v>
      </c>
      <c r="AN237" s="143">
        <f t="shared" si="165"/>
        <v>40.807716666666664</v>
      </c>
      <c r="AO237" s="143">
        <f t="shared" si="165"/>
        <v>40.908856666666672</v>
      </c>
      <c r="AP237" s="143">
        <f t="shared" si="165"/>
        <v>37.718890000000009</v>
      </c>
      <c r="AQ237" s="143">
        <f t="shared" si="165"/>
        <v>40.571510000000004</v>
      </c>
      <c r="AR237" s="143"/>
      <c r="AS237" s="123"/>
      <c r="AT237" s="123"/>
      <c r="AU237" s="123"/>
      <c r="AV237" s="123"/>
      <c r="AW237" s="123"/>
      <c r="AX237" s="123"/>
      <c r="AY237" s="123"/>
      <c r="AZ237" s="123"/>
      <c r="BA237" s="123"/>
      <c r="BB237" s="123"/>
      <c r="BC237" s="123"/>
      <c r="BD237" s="123"/>
      <c r="BE237" s="144"/>
      <c r="BF237" s="144"/>
      <c r="BG237" s="144"/>
      <c r="BH237" s="144"/>
      <c r="BI237" s="144"/>
      <c r="BJ237" s="144"/>
      <c r="BK237" s="144"/>
      <c r="BL237" s="144"/>
      <c r="BM237" s="128"/>
      <c r="BN237" s="128"/>
      <c r="BO237" s="128"/>
      <c r="BP237" s="125"/>
      <c r="BQ237" s="125"/>
      <c r="BR237" s="125"/>
      <c r="BS237" s="125"/>
      <c r="BT237" s="125"/>
      <c r="BU237" s="125"/>
      <c r="BV237" s="125"/>
      <c r="BW237" s="125"/>
      <c r="BX237" s="125"/>
      <c r="BY237" s="125"/>
      <c r="BZ237" s="125"/>
      <c r="CA237" s="125"/>
      <c r="CB237" s="125"/>
      <c r="CC237" s="125"/>
      <c r="CD237" s="125"/>
      <c r="CE237" s="125"/>
      <c r="CF237" s="125"/>
      <c r="CG237" s="125"/>
      <c r="CH237" s="147"/>
      <c r="CI237" s="129"/>
      <c r="CJ237" s="129"/>
      <c r="CK237" s="129"/>
      <c r="CL237" s="129"/>
      <c r="CM237" s="129"/>
      <c r="CN237" s="129"/>
      <c r="CO237" s="129"/>
      <c r="CP237" s="129"/>
      <c r="CQ237" s="129"/>
      <c r="CR237" s="129"/>
      <c r="CS237" s="129"/>
      <c r="CT237" s="129"/>
      <c r="CU237" s="129"/>
      <c r="CV237" s="129"/>
      <c r="CW237" s="129"/>
      <c r="CX237" s="129"/>
      <c r="CY237" s="129"/>
      <c r="CZ237" s="129"/>
      <c r="DA237" s="125"/>
      <c r="DB237" s="125"/>
      <c r="DC237" s="125"/>
      <c r="DD237" s="125"/>
    </row>
    <row r="238" spans="1:108" s="127" customFormat="1" x14ac:dyDescent="0.25">
      <c r="A238" s="127">
        <v>2008</v>
      </c>
      <c r="B238" s="127" t="s">
        <v>632</v>
      </c>
      <c r="C238" s="125">
        <v>140025234.79699999</v>
      </c>
      <c r="D238" s="125">
        <v>74589044.065699995</v>
      </c>
      <c r="E238" s="125">
        <v>65436190.731299996</v>
      </c>
      <c r="F238" s="125">
        <v>18075881.439399999</v>
      </c>
      <c r="G238" s="125">
        <v>30280808.982999999</v>
      </c>
      <c r="H238" s="125">
        <v>32884805.782000002</v>
      </c>
      <c r="I238" s="125">
        <v>33311374.719900001</v>
      </c>
      <c r="J238" s="125">
        <v>25472363.872699998</v>
      </c>
      <c r="K238" s="125">
        <v>96476989.484899998</v>
      </c>
      <c r="M238" s="130">
        <v>38.697960000000002</v>
      </c>
      <c r="N238" s="130">
        <v>41.187950000000001</v>
      </c>
      <c r="O238" s="130">
        <v>35.859679999999997</v>
      </c>
      <c r="P238" s="130">
        <v>31.162130000000001</v>
      </c>
      <c r="Q238" s="130">
        <v>39.814749999999997</v>
      </c>
      <c r="R238" s="130">
        <v>40.767119999999998</v>
      </c>
      <c r="S238" s="130">
        <v>40.627380000000002</v>
      </c>
      <c r="T238" s="130">
        <v>37.523490000000002</v>
      </c>
      <c r="U238" s="130">
        <v>40.419960000000003</v>
      </c>
      <c r="V238" s="142"/>
      <c r="W238" s="128"/>
      <c r="X238" s="123"/>
      <c r="Y238" s="128"/>
      <c r="Z238" s="128"/>
      <c r="AA238" s="128"/>
      <c r="AB238" s="128"/>
      <c r="AC238" s="128"/>
      <c r="AD238" s="128"/>
      <c r="AE238" s="128"/>
      <c r="AF238" s="128"/>
      <c r="AG238" s="128"/>
      <c r="AH238" s="128"/>
      <c r="AI238" s="128"/>
      <c r="AJ238" s="128"/>
      <c r="AK238" s="128"/>
      <c r="AL238" s="128"/>
      <c r="AR238" s="145"/>
      <c r="AS238" s="123"/>
      <c r="AT238" s="123"/>
      <c r="AU238" s="123"/>
      <c r="AV238" s="123"/>
      <c r="AW238" s="123"/>
      <c r="AX238" s="123"/>
      <c r="AY238" s="123"/>
      <c r="AZ238" s="123"/>
      <c r="BA238" s="123"/>
      <c r="BB238" s="123"/>
      <c r="BC238" s="123"/>
      <c r="BD238" s="123"/>
      <c r="BE238" s="144"/>
      <c r="BF238" s="144"/>
      <c r="BG238" s="144"/>
      <c r="BH238" s="144"/>
      <c r="BI238" s="144"/>
      <c r="BJ238" s="144"/>
      <c r="BK238" s="144"/>
      <c r="BL238" s="144"/>
      <c r="BM238" s="128"/>
      <c r="BN238" s="128"/>
      <c r="BO238" s="128"/>
      <c r="BP238" s="125"/>
      <c r="BQ238" s="125"/>
      <c r="BR238" s="125"/>
      <c r="BS238" s="125"/>
      <c r="BT238" s="125"/>
      <c r="BU238" s="125"/>
      <c r="BV238" s="125"/>
      <c r="BW238" s="125"/>
      <c r="BX238" s="125"/>
      <c r="BY238" s="125"/>
      <c r="BZ238" s="125"/>
      <c r="CA238" s="125"/>
      <c r="CB238" s="125"/>
      <c r="CC238" s="125"/>
      <c r="CD238" s="125"/>
      <c r="CE238" s="125"/>
      <c r="CF238" s="125"/>
      <c r="CG238" s="125"/>
      <c r="CH238" s="147"/>
      <c r="CI238" s="129"/>
      <c r="CJ238" s="129"/>
      <c r="CK238" s="129"/>
      <c r="CL238" s="129"/>
      <c r="CM238" s="129"/>
      <c r="CN238" s="129"/>
      <c r="CO238" s="129"/>
      <c r="CP238" s="129"/>
      <c r="CQ238" s="129"/>
      <c r="CR238" s="129"/>
      <c r="CS238" s="129"/>
      <c r="CT238" s="129"/>
      <c r="CU238" s="129"/>
      <c r="CV238" s="129"/>
      <c r="CW238" s="129"/>
      <c r="CX238" s="129"/>
      <c r="CY238" s="129"/>
      <c r="CZ238" s="129"/>
      <c r="DA238" s="125"/>
      <c r="DB238" s="125"/>
      <c r="DC238" s="125"/>
      <c r="DD238" s="125"/>
    </row>
    <row r="239" spans="1:108" s="127" customFormat="1" x14ac:dyDescent="0.25">
      <c r="A239" s="127">
        <v>2008</v>
      </c>
      <c r="B239" s="127" t="s">
        <v>622</v>
      </c>
      <c r="C239" s="125">
        <v>140662255.82440001</v>
      </c>
      <c r="D239" s="125">
        <v>75003648.873600006</v>
      </c>
      <c r="E239" s="125">
        <v>65658606.950800002</v>
      </c>
      <c r="F239" s="125">
        <v>18191865.8127</v>
      </c>
      <c r="G239" s="125">
        <v>30439597.5715</v>
      </c>
      <c r="H239" s="125">
        <v>32853871.0988</v>
      </c>
      <c r="I239" s="125">
        <v>33504991.7245</v>
      </c>
      <c r="J239" s="125">
        <v>25671929.616900001</v>
      </c>
      <c r="K239" s="125">
        <v>96798460.394800007</v>
      </c>
      <c r="M239" s="130">
        <v>38.991619999999998</v>
      </c>
      <c r="N239" s="130">
        <v>41.472729999999999</v>
      </c>
      <c r="O239" s="130">
        <v>36.157380000000003</v>
      </c>
      <c r="P239" s="130">
        <v>31.37218</v>
      </c>
      <c r="Q239" s="130">
        <v>40.02693</v>
      </c>
      <c r="R239" s="130">
        <v>40.968780000000002</v>
      </c>
      <c r="S239" s="130">
        <v>41.096789999999999</v>
      </c>
      <c r="T239" s="130">
        <v>37.885590000000001</v>
      </c>
      <c r="U239" s="130">
        <v>40.716909999999999</v>
      </c>
      <c r="V239" s="142"/>
      <c r="W239" s="128"/>
      <c r="X239" s="123"/>
      <c r="Y239" s="128"/>
      <c r="Z239" s="128"/>
      <c r="AA239" s="128"/>
      <c r="AB239" s="128"/>
      <c r="AC239" s="128"/>
      <c r="AD239" s="128"/>
      <c r="AE239" s="128"/>
      <c r="AF239" s="128"/>
      <c r="AG239" s="128"/>
      <c r="AH239" s="128"/>
      <c r="AI239" s="128"/>
      <c r="AJ239" s="128"/>
      <c r="AK239" s="128"/>
      <c r="AL239" s="128"/>
      <c r="AR239" s="145"/>
      <c r="BE239" s="144"/>
      <c r="BF239" s="144"/>
      <c r="BG239" s="144"/>
      <c r="BH239" s="144"/>
      <c r="BI239" s="144"/>
      <c r="BJ239" s="144"/>
      <c r="BK239" s="144"/>
      <c r="BL239" s="144"/>
      <c r="BM239" s="128"/>
      <c r="BN239" s="128"/>
      <c r="BO239" s="128"/>
      <c r="BP239" s="128"/>
      <c r="BQ239" s="128"/>
      <c r="BR239" s="128"/>
      <c r="BS239" s="128"/>
      <c r="BT239" s="128"/>
      <c r="BU239" s="128"/>
      <c r="BV239" s="128"/>
      <c r="BW239" s="128"/>
      <c r="BX239" s="128"/>
      <c r="BY239" s="128"/>
      <c r="BZ239" s="128"/>
      <c r="CA239" s="128"/>
      <c r="CB239" s="128"/>
      <c r="CC239" s="128"/>
      <c r="CD239" s="128"/>
      <c r="CE239" s="128"/>
      <c r="CH239" s="145"/>
      <c r="CV239" s="125"/>
      <c r="CW239" s="125"/>
      <c r="CX239" s="125"/>
      <c r="CY239" s="125"/>
      <c r="CZ239" s="125"/>
      <c r="DA239" s="125"/>
      <c r="DB239" s="125"/>
      <c r="DC239" s="125"/>
      <c r="DD239" s="125"/>
    </row>
    <row r="240" spans="1:108" s="127" customFormat="1" x14ac:dyDescent="0.25">
      <c r="A240" s="127">
        <v>2008</v>
      </c>
      <c r="B240" s="127" t="s">
        <v>631</v>
      </c>
      <c r="C240" s="125">
        <v>141731313.16909999</v>
      </c>
      <c r="D240" s="125">
        <v>75771973.722100005</v>
      </c>
      <c r="E240" s="125">
        <v>65959339.446999997</v>
      </c>
      <c r="F240" s="125">
        <v>18702071.750399999</v>
      </c>
      <c r="G240" s="125">
        <v>30713805.755899999</v>
      </c>
      <c r="H240" s="125">
        <v>32895355.239999998</v>
      </c>
      <c r="I240" s="125">
        <v>33597254.922300003</v>
      </c>
      <c r="J240" s="125">
        <v>25822825.500500001</v>
      </c>
      <c r="K240" s="125">
        <v>97206415.918200001</v>
      </c>
      <c r="M240" s="130">
        <v>39.052050000000001</v>
      </c>
      <c r="N240" s="130">
        <v>41.558540000000001</v>
      </c>
      <c r="O240" s="130">
        <v>36.172669999999997</v>
      </c>
      <c r="P240" s="130">
        <v>31.23817</v>
      </c>
      <c r="Q240" s="130">
        <v>40.228439999999999</v>
      </c>
      <c r="R240" s="130">
        <v>41.00864</v>
      </c>
      <c r="S240" s="130">
        <v>41.321019999999997</v>
      </c>
      <c r="T240" s="130">
        <v>37.867449999999998</v>
      </c>
      <c r="U240" s="130">
        <v>40.870089999999998</v>
      </c>
      <c r="V240" s="142"/>
      <c r="W240" s="127">
        <v>78</v>
      </c>
      <c r="X240" s="123" t="s">
        <v>243</v>
      </c>
      <c r="Y240" s="143">
        <f t="shared" ref="Y240:AG240" si="166">AVERAGE(C240:C242)</f>
        <v>141152560.43163332</v>
      </c>
      <c r="Z240" s="143">
        <f t="shared" si="166"/>
        <v>75944124.608366668</v>
      </c>
      <c r="AA240" s="143">
        <f t="shared" si="166"/>
        <v>65208435.823266663</v>
      </c>
      <c r="AB240" s="143">
        <f t="shared" si="166"/>
        <v>19140311.46166667</v>
      </c>
      <c r="AC240" s="143">
        <f t="shared" si="166"/>
        <v>30467061.59643333</v>
      </c>
      <c r="AD240" s="143">
        <f t="shared" si="166"/>
        <v>32636228.270399999</v>
      </c>
      <c r="AE240" s="143">
        <f t="shared" si="166"/>
        <v>33364501.5218</v>
      </c>
      <c r="AF240" s="143">
        <f t="shared" si="166"/>
        <v>25544457.581333335</v>
      </c>
      <c r="AG240" s="143">
        <f t="shared" si="166"/>
        <v>96467791.388633326</v>
      </c>
      <c r="AH240" s="143"/>
      <c r="AI240" s="143">
        <f t="shared" ref="AI240:AQ240" si="167">IF(MIN(M240:M242)/AVERAGE(M240:M242)&lt;0.97,(3*AVERAGE(M240:M242)-MIN(M240:M242))/2,AVERAGE(M240:M242))</f>
        <v>39.13477666666666</v>
      </c>
      <c r="AJ240" s="143">
        <f t="shared" si="167"/>
        <v>41.656803333333329</v>
      </c>
      <c r="AK240" s="143">
        <f t="shared" si="167"/>
        <v>36.19699</v>
      </c>
      <c r="AL240" s="143">
        <f t="shared" si="167"/>
        <v>32.105176666666665</v>
      </c>
      <c r="AM240" s="143">
        <f t="shared" si="167"/>
        <v>40.215546666666661</v>
      </c>
      <c r="AN240" s="143">
        <f t="shared" si="167"/>
        <v>40.984503333333329</v>
      </c>
      <c r="AO240" s="143">
        <f t="shared" si="167"/>
        <v>41.29271</v>
      </c>
      <c r="AP240" s="143">
        <f t="shared" si="167"/>
        <v>37.911073333333334</v>
      </c>
      <c r="AQ240" s="143">
        <f t="shared" si="167"/>
        <v>40.848210000000002</v>
      </c>
      <c r="AR240" s="143"/>
      <c r="CH240" s="145"/>
      <c r="CV240" s="125"/>
      <c r="CW240" s="125"/>
      <c r="CX240" s="125"/>
      <c r="CY240" s="125"/>
      <c r="CZ240" s="125"/>
      <c r="DA240" s="125"/>
      <c r="DB240" s="125"/>
      <c r="DC240" s="125"/>
      <c r="DD240" s="125"/>
    </row>
    <row r="241" spans="1:108" s="127" customFormat="1" x14ac:dyDescent="0.25">
      <c r="A241" s="127">
        <v>2008</v>
      </c>
      <c r="B241" s="127" t="s">
        <v>630</v>
      </c>
      <c r="C241" s="125">
        <v>141850919.95449999</v>
      </c>
      <c r="D241" s="125">
        <v>76067802.814999998</v>
      </c>
      <c r="E241" s="125">
        <v>65783117.1395</v>
      </c>
      <c r="F241" s="125">
        <v>18764553.692400001</v>
      </c>
      <c r="G241" s="125">
        <v>30703514.351799998</v>
      </c>
      <c r="H241" s="125">
        <v>33018587.2104</v>
      </c>
      <c r="I241" s="125">
        <v>33612195.031300001</v>
      </c>
      <c r="J241" s="125">
        <v>25752069.6686</v>
      </c>
      <c r="K241" s="125">
        <v>97334296.593500003</v>
      </c>
      <c r="M241" s="130">
        <v>39.210279999999997</v>
      </c>
      <c r="N241" s="130">
        <v>41.75985</v>
      </c>
      <c r="O241" s="130">
        <v>36.26211</v>
      </c>
      <c r="P241" s="130">
        <v>31.95196</v>
      </c>
      <c r="Q241" s="130">
        <v>40.292650000000002</v>
      </c>
      <c r="R241" s="130">
        <v>41.0715</v>
      </c>
      <c r="S241" s="130">
        <v>41.453830000000004</v>
      </c>
      <c r="T241" s="130">
        <v>37.893940000000001</v>
      </c>
      <c r="U241" s="130">
        <v>40.957839999999997</v>
      </c>
      <c r="V241" s="142"/>
      <c r="W241" s="128"/>
      <c r="X241" s="123"/>
      <c r="Y241" s="128"/>
      <c r="Z241" s="128"/>
      <c r="AA241" s="128"/>
      <c r="AB241" s="128"/>
      <c r="AC241" s="128"/>
      <c r="AD241" s="128"/>
      <c r="AE241" s="128"/>
      <c r="AF241" s="128"/>
      <c r="AG241" s="128"/>
      <c r="AH241" s="128"/>
      <c r="AI241" s="128"/>
      <c r="AJ241" s="128"/>
      <c r="AK241" s="128"/>
      <c r="AL241" s="128"/>
      <c r="AR241" s="145"/>
      <c r="CH241" s="145"/>
      <c r="CV241" s="125"/>
      <c r="CW241" s="125"/>
      <c r="CX241" s="125"/>
      <c r="CY241" s="125"/>
      <c r="CZ241" s="125"/>
      <c r="DA241" s="125"/>
      <c r="DB241" s="125"/>
      <c r="DC241" s="125"/>
      <c r="DD241" s="125"/>
    </row>
    <row r="242" spans="1:108" s="127" customFormat="1" x14ac:dyDescent="0.25">
      <c r="A242" s="127">
        <v>2008</v>
      </c>
      <c r="B242" s="127" t="s">
        <v>629</v>
      </c>
      <c r="C242" s="125">
        <v>139875448.17129999</v>
      </c>
      <c r="D242" s="125">
        <v>75992597.288000003</v>
      </c>
      <c r="E242" s="125">
        <v>63882850.883299999</v>
      </c>
      <c r="F242" s="125">
        <v>19954308.942200001</v>
      </c>
      <c r="G242" s="125">
        <v>29983864.681600001</v>
      </c>
      <c r="H242" s="125">
        <v>31994742.360800002</v>
      </c>
      <c r="I242" s="125">
        <v>32884054.6118</v>
      </c>
      <c r="J242" s="125">
        <v>25058477.574900001</v>
      </c>
      <c r="K242" s="125">
        <v>94862661.654200003</v>
      </c>
      <c r="M242" s="130">
        <v>39.142000000000003</v>
      </c>
      <c r="N242" s="130">
        <v>41.65202</v>
      </c>
      <c r="O242" s="130">
        <v>36.156190000000002</v>
      </c>
      <c r="P242" s="130">
        <v>33.125399999999999</v>
      </c>
      <c r="Q242" s="130">
        <v>40.125549999999997</v>
      </c>
      <c r="R242" s="130">
        <v>40.873370000000001</v>
      </c>
      <c r="S242" s="130">
        <v>41.103279999999998</v>
      </c>
      <c r="T242" s="130">
        <v>37.971829999999997</v>
      </c>
      <c r="U242" s="130">
        <v>40.716700000000003</v>
      </c>
      <c r="V242" s="142"/>
      <c r="W242" s="128"/>
      <c r="X242" s="123"/>
      <c r="Y242" s="128"/>
      <c r="Z242" s="128"/>
      <c r="AA242" s="128"/>
      <c r="AB242" s="128"/>
      <c r="AC242" s="128"/>
      <c r="AD242" s="128"/>
      <c r="AE242" s="128"/>
      <c r="AF242" s="128"/>
      <c r="AG242" s="128"/>
      <c r="AH242" s="128"/>
      <c r="AI242" s="128"/>
      <c r="AJ242" s="128"/>
      <c r="AK242" s="128"/>
      <c r="AL242" s="128"/>
      <c r="AR242" s="145"/>
      <c r="CH242" s="145"/>
      <c r="CV242" s="125"/>
      <c r="CW242" s="125"/>
      <c r="CX242" s="125"/>
      <c r="CY242" s="125"/>
      <c r="CZ242" s="125"/>
      <c r="DA242" s="125"/>
      <c r="DB242" s="125"/>
      <c r="DC242" s="125"/>
      <c r="DD242" s="125"/>
    </row>
    <row r="243" spans="1:108" s="127" customFormat="1" x14ac:dyDescent="0.25">
      <c r="A243" s="127">
        <v>2008</v>
      </c>
      <c r="B243" s="127" t="s">
        <v>628</v>
      </c>
      <c r="C243" s="125">
        <v>136000765.6442</v>
      </c>
      <c r="D243" s="125">
        <v>74820465.114600003</v>
      </c>
      <c r="E243" s="125">
        <v>61180300.529600002</v>
      </c>
      <c r="F243" s="125">
        <v>20123550.067699999</v>
      </c>
      <c r="G243" s="125">
        <v>29301519.751400001</v>
      </c>
      <c r="H243" s="125">
        <v>30683628.559799999</v>
      </c>
      <c r="I243" s="125">
        <v>31445497.225099999</v>
      </c>
      <c r="J243" s="125">
        <v>24446570.040199999</v>
      </c>
      <c r="K243" s="125">
        <v>91430645.536300004</v>
      </c>
      <c r="M243" s="130">
        <v>38.970100000000002</v>
      </c>
      <c r="N243" s="130">
        <v>41.417639999999999</v>
      </c>
      <c r="O243" s="130">
        <v>35.976880000000001</v>
      </c>
      <c r="P243" s="130">
        <v>33.499279999999999</v>
      </c>
      <c r="Q243" s="130">
        <v>40.113349999999997</v>
      </c>
      <c r="R243" s="130">
        <v>40.67033</v>
      </c>
      <c r="S243" s="130">
        <v>40.911369999999998</v>
      </c>
      <c r="T243" s="130">
        <v>37.472149999999999</v>
      </c>
      <c r="U243" s="130">
        <v>40.574730000000002</v>
      </c>
      <c r="V243" s="142"/>
      <c r="W243" s="127">
        <v>79</v>
      </c>
      <c r="X243" s="131" t="s">
        <v>245</v>
      </c>
      <c r="Y243" s="143">
        <f t="shared" ref="Y243:AG243" si="168">AVERAGE(C243:C245)</f>
        <v>138166591.61489999</v>
      </c>
      <c r="Z243" s="143">
        <f t="shared" si="168"/>
        <v>75090045.652100012</v>
      </c>
      <c r="AA243" s="143">
        <f t="shared" si="168"/>
        <v>63076545.962799996</v>
      </c>
      <c r="AB243" s="143">
        <f t="shared" si="168"/>
        <v>19321702.892666664</v>
      </c>
      <c r="AC243" s="143">
        <f t="shared" si="168"/>
        <v>29779791.955033332</v>
      </c>
      <c r="AD243" s="143">
        <f t="shared" si="168"/>
        <v>31397502.855733335</v>
      </c>
      <c r="AE243" s="143">
        <f t="shared" si="168"/>
        <v>32519505.302066665</v>
      </c>
      <c r="AF243" s="143">
        <f t="shared" si="168"/>
        <v>25148088.6094</v>
      </c>
      <c r="AG243" s="143">
        <f t="shared" si="168"/>
        <v>93696800.112833336</v>
      </c>
      <c r="AH243" s="143"/>
      <c r="AI243" s="143">
        <f t="shared" ref="AI243:AQ243" si="169">IF(MIN(M243:M245)/AVERAGE(M243:M245)&lt;0.97,(3*AVERAGE(M243:M245)-MIN(M243:M245))/2,AVERAGE(M243:M245))</f>
        <v>39.04307</v>
      </c>
      <c r="AJ243" s="143">
        <f t="shared" si="169"/>
        <v>41.457503333333335</v>
      </c>
      <c r="AK243" s="143">
        <f t="shared" si="169"/>
        <v>36.165253333333332</v>
      </c>
      <c r="AL243" s="143">
        <f t="shared" si="169"/>
        <v>32.92390666666666</v>
      </c>
      <c r="AM243" s="143">
        <f t="shared" si="169"/>
        <v>40.120683333333339</v>
      </c>
      <c r="AN243" s="143">
        <f t="shared" si="169"/>
        <v>40.768396666666668</v>
      </c>
      <c r="AO243" s="143">
        <f t="shared" si="169"/>
        <v>41.083679999999994</v>
      </c>
      <c r="AP243" s="143">
        <f t="shared" si="169"/>
        <v>37.649313333333339</v>
      </c>
      <c r="AQ243" s="143">
        <f t="shared" si="169"/>
        <v>40.672233333333338</v>
      </c>
      <c r="AR243" s="143"/>
      <c r="CH243" s="145"/>
      <c r="CV243" s="125"/>
      <c r="CW243" s="125"/>
      <c r="CX243" s="125"/>
      <c r="CY243" s="125"/>
      <c r="CZ243" s="125"/>
      <c r="DA243" s="125"/>
      <c r="DB243" s="125"/>
      <c r="DC243" s="125"/>
      <c r="DD243" s="125"/>
    </row>
    <row r="244" spans="1:108" s="127" customFormat="1" x14ac:dyDescent="0.25">
      <c r="A244" s="127">
        <v>2008</v>
      </c>
      <c r="B244" s="127" t="s">
        <v>627</v>
      </c>
      <c r="C244" s="125">
        <v>137216131.0853</v>
      </c>
      <c r="D244" s="125">
        <v>74920686.861900002</v>
      </c>
      <c r="E244" s="125">
        <v>62295444.223399997</v>
      </c>
      <c r="F244" s="125">
        <v>19361359.4188</v>
      </c>
      <c r="G244" s="125">
        <v>29534409.032900002</v>
      </c>
      <c r="H244" s="125">
        <v>31062015.958799999</v>
      </c>
      <c r="I244" s="125">
        <v>32412962.0337</v>
      </c>
      <c r="J244" s="125">
        <v>24845384.641100001</v>
      </c>
      <c r="K244" s="125">
        <v>93009387.025399998</v>
      </c>
      <c r="M244" s="130">
        <v>39.078609999999998</v>
      </c>
      <c r="N244" s="130">
        <v>41.513869999999997</v>
      </c>
      <c r="O244" s="130">
        <v>36.149799999999999</v>
      </c>
      <c r="P244" s="130">
        <v>33.319290000000002</v>
      </c>
      <c r="Q244" s="130">
        <v>40.195770000000003</v>
      </c>
      <c r="R244" s="130">
        <v>40.779879999999999</v>
      </c>
      <c r="S244" s="130">
        <v>40.954729999999998</v>
      </c>
      <c r="T244" s="130">
        <v>37.664160000000003</v>
      </c>
      <c r="U244" s="130">
        <v>40.655340000000002</v>
      </c>
      <c r="V244" s="142"/>
      <c r="W244" s="128"/>
      <c r="X244" s="123"/>
      <c r="Y244" s="128"/>
      <c r="Z244" s="128"/>
      <c r="AA244" s="128"/>
      <c r="AB244" s="128"/>
      <c r="AC244" s="128"/>
      <c r="AD244" s="128"/>
      <c r="AE244" s="128"/>
      <c r="AF244" s="128"/>
      <c r="AG244" s="128"/>
      <c r="AH244" s="128"/>
      <c r="AI244" s="128"/>
      <c r="AJ244" s="128"/>
      <c r="AK244" s="128"/>
      <c r="AL244" s="128"/>
      <c r="AR244" s="145"/>
      <c r="CH244" s="145"/>
      <c r="CV244" s="125"/>
      <c r="CW244" s="125"/>
      <c r="CX244" s="125"/>
      <c r="CY244" s="125"/>
      <c r="CZ244" s="125"/>
      <c r="DA244" s="125"/>
      <c r="DB244" s="125"/>
      <c r="DC244" s="125"/>
      <c r="DD244" s="125"/>
    </row>
    <row r="245" spans="1:108" s="127" customFormat="1" x14ac:dyDescent="0.25">
      <c r="A245" s="127">
        <v>2008</v>
      </c>
      <c r="B245" s="127" t="s">
        <v>626</v>
      </c>
      <c r="C245" s="125">
        <v>141282878.11520001</v>
      </c>
      <c r="D245" s="125">
        <v>75528984.979800001</v>
      </c>
      <c r="E245" s="125">
        <v>65753893.135399997</v>
      </c>
      <c r="F245" s="125">
        <v>18480199.191500001</v>
      </c>
      <c r="G245" s="125">
        <v>30503447.080800001</v>
      </c>
      <c r="H245" s="125">
        <v>32446864.048599999</v>
      </c>
      <c r="I245" s="125">
        <v>33700056.647399999</v>
      </c>
      <c r="J245" s="125">
        <v>26152311.146899998</v>
      </c>
      <c r="K245" s="125">
        <v>96650367.776800007</v>
      </c>
      <c r="M245" s="130">
        <v>39.080500000000001</v>
      </c>
      <c r="N245" s="130">
        <v>41.441000000000003</v>
      </c>
      <c r="O245" s="130">
        <v>36.369079999999997</v>
      </c>
      <c r="P245" s="130">
        <v>31.953150000000001</v>
      </c>
      <c r="Q245" s="130">
        <v>40.052930000000003</v>
      </c>
      <c r="R245" s="130">
        <v>40.854979999999998</v>
      </c>
      <c r="S245" s="130">
        <v>41.38494</v>
      </c>
      <c r="T245" s="130">
        <v>37.811630000000001</v>
      </c>
      <c r="U245" s="130">
        <v>40.786630000000002</v>
      </c>
      <c r="V245" s="142"/>
      <c r="W245" s="128"/>
      <c r="X245" s="123"/>
      <c r="Y245" s="128"/>
      <c r="Z245" s="128"/>
      <c r="AA245" s="128"/>
      <c r="AB245" s="128"/>
      <c r="AC245" s="128"/>
      <c r="AD245" s="128"/>
      <c r="AE245" s="128"/>
      <c r="AF245" s="128"/>
      <c r="AG245" s="128"/>
      <c r="AH245" s="128"/>
      <c r="AI245" s="128"/>
      <c r="AJ245" s="128"/>
      <c r="AK245" s="128"/>
      <c r="AL245" s="128"/>
      <c r="AR245" s="145"/>
      <c r="CH245" s="145"/>
      <c r="CV245" s="125"/>
      <c r="CW245" s="125"/>
      <c r="CX245" s="125"/>
      <c r="CY245" s="125"/>
      <c r="CZ245" s="125"/>
      <c r="DA245" s="125"/>
      <c r="DB245" s="125"/>
      <c r="DC245" s="125"/>
      <c r="DD245" s="125"/>
    </row>
    <row r="246" spans="1:108" s="127" customFormat="1" x14ac:dyDescent="0.25">
      <c r="A246" s="127">
        <v>2008</v>
      </c>
      <c r="B246" s="127" t="s">
        <v>625</v>
      </c>
      <c r="C246" s="125">
        <v>141502776.4887</v>
      </c>
      <c r="D246" s="125">
        <v>75428302.097299993</v>
      </c>
      <c r="E246" s="125">
        <v>66074474.391400002</v>
      </c>
      <c r="F246" s="125">
        <v>18447223.900699999</v>
      </c>
      <c r="G246" s="125">
        <v>30410543.725699998</v>
      </c>
      <c r="H246" s="125">
        <v>32426635.265000001</v>
      </c>
      <c r="I246" s="125">
        <v>33923749.690399997</v>
      </c>
      <c r="J246" s="125">
        <v>26294623.9069</v>
      </c>
      <c r="K246" s="125">
        <v>96760928.681099996</v>
      </c>
      <c r="M246" s="130">
        <v>38.757010000000001</v>
      </c>
      <c r="N246" s="130">
        <v>41.18262</v>
      </c>
      <c r="O246" s="130">
        <v>35.988019999999999</v>
      </c>
      <c r="P246" s="130">
        <v>31.281500000000001</v>
      </c>
      <c r="Q246" s="130">
        <v>39.951860000000003</v>
      </c>
      <c r="R246" s="130">
        <v>40.685429999999997</v>
      </c>
      <c r="S246" s="130">
        <v>40.79522</v>
      </c>
      <c r="T246" s="130">
        <v>37.611930000000001</v>
      </c>
      <c r="U246" s="130">
        <v>40.493369999999999</v>
      </c>
      <c r="V246" s="142"/>
      <c r="W246" s="127">
        <v>80</v>
      </c>
      <c r="X246" s="131" t="s">
        <v>246</v>
      </c>
      <c r="Y246" s="143">
        <f t="shared" ref="Y246:AG246" si="170">AVERAGE(C246:C248)</f>
        <v>140748003.389</v>
      </c>
      <c r="Z246" s="143">
        <f t="shared" si="170"/>
        <v>74672917.178500012</v>
      </c>
      <c r="AA246" s="143">
        <f t="shared" si="170"/>
        <v>66075086.210500002</v>
      </c>
      <c r="AB246" s="143">
        <f t="shared" si="170"/>
        <v>18251705.147833332</v>
      </c>
      <c r="AC246" s="143">
        <f t="shared" si="170"/>
        <v>30345288.662366662</v>
      </c>
      <c r="AD246" s="143">
        <f t="shared" si="170"/>
        <v>32154322.898200002</v>
      </c>
      <c r="AE246" s="143">
        <f t="shared" si="170"/>
        <v>33670723.8332</v>
      </c>
      <c r="AF246" s="143">
        <f t="shared" si="170"/>
        <v>26325962.847399998</v>
      </c>
      <c r="AG246" s="143">
        <f t="shared" si="170"/>
        <v>96170335.393766657</v>
      </c>
      <c r="AH246" s="143"/>
      <c r="AI246" s="143">
        <f t="shared" ref="AI246:AQ246" si="171">IF(MIN(M246:M248)/AVERAGE(M246:M248)&lt;0.97,(3*AVERAGE(M246:M248)-MIN(M246:M248))/2,AVERAGE(M246:M248))</f>
        <v>38.456643333333332</v>
      </c>
      <c r="AJ246" s="143">
        <f t="shared" si="171"/>
        <v>40.78716</v>
      </c>
      <c r="AK246" s="143">
        <f t="shared" si="171"/>
        <v>35.822093333333335</v>
      </c>
      <c r="AL246" s="143">
        <f t="shared" si="171"/>
        <v>30.950276666666667</v>
      </c>
      <c r="AM246" s="143">
        <f t="shared" si="171"/>
        <v>39.528343333333332</v>
      </c>
      <c r="AN246" s="143">
        <f t="shared" si="171"/>
        <v>40.42437666666666</v>
      </c>
      <c r="AO246" s="143">
        <f t="shared" si="171"/>
        <v>40.57734</v>
      </c>
      <c r="AP246" s="143">
        <f t="shared" si="171"/>
        <v>37.310103333333331</v>
      </c>
      <c r="AQ246" s="143">
        <f t="shared" si="171"/>
        <v>40.195059999999991</v>
      </c>
      <c r="AR246" s="143"/>
      <c r="CH246" s="145"/>
      <c r="CV246" s="125"/>
      <c r="CW246" s="125"/>
      <c r="CX246" s="125"/>
      <c r="CY246" s="125"/>
      <c r="CZ246" s="125"/>
      <c r="DA246" s="125"/>
      <c r="DB246" s="125"/>
      <c r="DC246" s="125"/>
      <c r="DD246" s="125"/>
    </row>
    <row r="247" spans="1:108" s="127" customFormat="1" x14ac:dyDescent="0.25">
      <c r="A247" s="127">
        <v>2008</v>
      </c>
      <c r="B247" s="127" t="s">
        <v>624</v>
      </c>
      <c r="C247" s="125">
        <v>141169971.15169999</v>
      </c>
      <c r="D247" s="125">
        <v>74948225.899200007</v>
      </c>
      <c r="E247" s="125">
        <v>66221745.252499998</v>
      </c>
      <c r="F247" s="125">
        <v>18205291.7533</v>
      </c>
      <c r="G247" s="125">
        <v>30605142.839899998</v>
      </c>
      <c r="H247" s="125">
        <v>32195114.381000001</v>
      </c>
      <c r="I247" s="125">
        <v>33818148.204999998</v>
      </c>
      <c r="J247" s="125">
        <v>26346273.9725</v>
      </c>
      <c r="K247" s="125">
        <v>96618405.425899997</v>
      </c>
      <c r="M247" s="130">
        <v>38.213569999999997</v>
      </c>
      <c r="N247" s="130">
        <v>40.549210000000002</v>
      </c>
      <c r="O247" s="130">
        <v>35.570140000000002</v>
      </c>
      <c r="P247" s="130">
        <v>30.74363</v>
      </c>
      <c r="Q247" s="130">
        <v>39.249580000000002</v>
      </c>
      <c r="R247" s="130">
        <v>40.263939999999998</v>
      </c>
      <c r="S247" s="130">
        <v>40.293199999999999</v>
      </c>
      <c r="T247" s="130">
        <v>36.996839999999999</v>
      </c>
      <c r="U247" s="130">
        <v>39.952869999999997</v>
      </c>
      <c r="V247" s="142"/>
      <c r="W247" s="128"/>
      <c r="X247" s="123"/>
      <c r="Y247" s="128"/>
      <c r="Z247" s="128"/>
      <c r="AA247" s="128"/>
      <c r="AB247" s="128"/>
      <c r="AC247" s="128"/>
      <c r="AD247" s="128"/>
      <c r="AE247" s="128"/>
      <c r="AF247" s="128"/>
      <c r="AG247" s="128"/>
      <c r="AH247" s="128"/>
      <c r="AI247" s="128"/>
      <c r="AJ247" s="128"/>
      <c r="AK247" s="128"/>
      <c r="AL247" s="128"/>
      <c r="AR247" s="145"/>
      <c r="CH247" s="145"/>
      <c r="CV247" s="125"/>
      <c r="CW247" s="125"/>
      <c r="CX247" s="125"/>
      <c r="CY247" s="125"/>
      <c r="CZ247" s="125"/>
      <c r="DA247" s="125"/>
      <c r="DB247" s="125"/>
      <c r="DC247" s="125"/>
      <c r="DD247" s="125"/>
    </row>
    <row r="248" spans="1:108" s="127" customFormat="1" x14ac:dyDescent="0.25">
      <c r="A248" s="127">
        <v>2008</v>
      </c>
      <c r="B248" s="127" t="s">
        <v>623</v>
      </c>
      <c r="C248" s="125">
        <v>139571262.5266</v>
      </c>
      <c r="D248" s="125">
        <v>73642223.539000005</v>
      </c>
      <c r="E248" s="125">
        <v>65929038.987599999</v>
      </c>
      <c r="F248" s="125">
        <v>18102599.789500002</v>
      </c>
      <c r="G248" s="125">
        <v>30020179.421500001</v>
      </c>
      <c r="H248" s="125">
        <v>31841219.048599999</v>
      </c>
      <c r="I248" s="125">
        <v>33270273.604200002</v>
      </c>
      <c r="J248" s="125">
        <v>26336990.662799999</v>
      </c>
      <c r="K248" s="125">
        <v>95131672.074300006</v>
      </c>
      <c r="M248" s="130">
        <v>38.399349999999998</v>
      </c>
      <c r="N248" s="130">
        <v>40.629649999999998</v>
      </c>
      <c r="O248" s="130">
        <v>35.908119999999997</v>
      </c>
      <c r="P248" s="130">
        <v>30.825700000000001</v>
      </c>
      <c r="Q248" s="130">
        <v>39.383589999999998</v>
      </c>
      <c r="R248" s="130">
        <v>40.32376</v>
      </c>
      <c r="S248" s="130">
        <v>40.643599999999999</v>
      </c>
      <c r="T248" s="130">
        <v>37.321539999999999</v>
      </c>
      <c r="U248" s="130">
        <v>40.138939999999998</v>
      </c>
      <c r="V248" s="142"/>
      <c r="W248" s="128"/>
      <c r="X248" s="123"/>
      <c r="Y248" s="128"/>
      <c r="Z248" s="128"/>
      <c r="AA248" s="128"/>
      <c r="AB248" s="128"/>
      <c r="AC248" s="128"/>
      <c r="AD248" s="128"/>
      <c r="AE248" s="128"/>
      <c r="AF248" s="128"/>
      <c r="AG248" s="128"/>
      <c r="AH248" s="128"/>
      <c r="AI248" s="128"/>
      <c r="AJ248" s="128"/>
      <c r="AK248" s="128"/>
      <c r="AL248" s="128"/>
      <c r="AR248" s="145"/>
      <c r="CH248" s="145"/>
      <c r="CV248" s="125"/>
      <c r="CW248" s="125"/>
      <c r="CX248" s="125"/>
      <c r="CY248" s="125"/>
      <c r="CZ248" s="125"/>
      <c r="DA248" s="125"/>
      <c r="DB248" s="125"/>
      <c r="DC248" s="125"/>
      <c r="DD248" s="125"/>
    </row>
    <row r="249" spans="1:108" s="127" customFormat="1" x14ac:dyDescent="0.25">
      <c r="A249" s="127">
        <v>2009</v>
      </c>
      <c r="B249" s="127" t="s">
        <v>633</v>
      </c>
      <c r="C249" s="125">
        <v>136200502.46039999</v>
      </c>
      <c r="D249" s="125">
        <v>71667188.588599995</v>
      </c>
      <c r="E249" s="125">
        <v>64533313.871799998</v>
      </c>
      <c r="F249" s="125">
        <v>17069160.420699999</v>
      </c>
      <c r="G249" s="125">
        <v>29263440.420600001</v>
      </c>
      <c r="H249" s="125">
        <v>31097388.278099999</v>
      </c>
      <c r="I249" s="125">
        <v>32664164.1642</v>
      </c>
      <c r="J249" s="125">
        <v>26106349.176800001</v>
      </c>
      <c r="K249" s="125">
        <v>93024992.862900004</v>
      </c>
      <c r="M249" s="130">
        <v>38.159680000000002</v>
      </c>
      <c r="N249" s="130">
        <v>40.41995</v>
      </c>
      <c r="O249" s="130">
        <v>35.649540000000002</v>
      </c>
      <c r="P249" s="130">
        <v>30.622890000000002</v>
      </c>
      <c r="Q249" s="130">
        <v>39.126220000000004</v>
      </c>
      <c r="R249" s="130">
        <v>39.939349999999997</v>
      </c>
      <c r="S249" s="130">
        <v>40.287570000000002</v>
      </c>
      <c r="T249" s="130">
        <v>37.221690000000002</v>
      </c>
      <c r="U249" s="130">
        <v>39.80583</v>
      </c>
      <c r="V249" s="142"/>
      <c r="W249" s="127">
        <v>81</v>
      </c>
      <c r="X249" s="131" t="s">
        <v>247</v>
      </c>
      <c r="Y249" s="143">
        <f t="shared" ref="Y249:AG249" si="172">AVERAGE(C249:C251)</f>
        <v>135870048.10309997</v>
      </c>
      <c r="Z249" s="143">
        <f t="shared" si="172"/>
        <v>71375344.99743332</v>
      </c>
      <c r="AA249" s="143">
        <f t="shared" si="172"/>
        <v>64494703.105666667</v>
      </c>
      <c r="AB249" s="143">
        <f t="shared" si="172"/>
        <v>17136626.726933334</v>
      </c>
      <c r="AC249" s="143">
        <f t="shared" si="172"/>
        <v>29173100.351766665</v>
      </c>
      <c r="AD249" s="143">
        <f t="shared" si="172"/>
        <v>30986878.510199998</v>
      </c>
      <c r="AE249" s="143">
        <f t="shared" si="172"/>
        <v>32630078.632933334</v>
      </c>
      <c r="AF249" s="143">
        <f t="shared" si="172"/>
        <v>25943363.881266668</v>
      </c>
      <c r="AG249" s="143">
        <f t="shared" si="172"/>
        <v>92790057.494900003</v>
      </c>
      <c r="AH249" s="143"/>
      <c r="AI249" s="143">
        <f t="shared" ref="AI249:AQ249" si="173">IF(MIN(M249:M251)/AVERAGE(M249:M251)&lt;0.97,(3*AVERAGE(M249:M251)-MIN(M249:M251))/2,AVERAGE(M249:M251))</f>
        <v>38.123713333333335</v>
      </c>
      <c r="AJ249" s="143">
        <f t="shared" si="173"/>
        <v>40.435633333333335</v>
      </c>
      <c r="AK249" s="143">
        <f t="shared" si="173"/>
        <v>35.565286666666665</v>
      </c>
      <c r="AL249" s="143">
        <f t="shared" si="173"/>
        <v>30.28556</v>
      </c>
      <c r="AM249" s="143">
        <f t="shared" si="173"/>
        <v>39.060613333333336</v>
      </c>
      <c r="AN249" s="143">
        <f t="shared" si="173"/>
        <v>39.997979999999998</v>
      </c>
      <c r="AO249" s="143">
        <f t="shared" si="173"/>
        <v>40.330193333333334</v>
      </c>
      <c r="AP249" s="143">
        <f t="shared" si="173"/>
        <v>37.234453333333335</v>
      </c>
      <c r="AQ249" s="143">
        <f t="shared" si="173"/>
        <v>39.82011</v>
      </c>
      <c r="AR249" s="143"/>
      <c r="CH249" s="145"/>
      <c r="CV249" s="125"/>
      <c r="CW249" s="125"/>
      <c r="CX249" s="125"/>
      <c r="CY249" s="125"/>
      <c r="CZ249" s="125"/>
      <c r="DA249" s="125"/>
      <c r="DB249" s="125"/>
      <c r="DC249" s="125"/>
      <c r="DD249" s="125"/>
    </row>
    <row r="250" spans="1:108" s="127" customFormat="1" x14ac:dyDescent="0.25">
      <c r="A250" s="127">
        <v>2009</v>
      </c>
      <c r="B250" s="127" t="s">
        <v>632</v>
      </c>
      <c r="C250" s="125">
        <v>136005586.32530001</v>
      </c>
      <c r="D250" s="125">
        <v>71417935.050300002</v>
      </c>
      <c r="E250" s="125">
        <v>64587651.274999999</v>
      </c>
      <c r="F250" s="125">
        <v>17249188.9234</v>
      </c>
      <c r="G250" s="125">
        <v>29224507.4001</v>
      </c>
      <c r="H250" s="125">
        <v>31007301.3959</v>
      </c>
      <c r="I250" s="125">
        <v>32641053.644299999</v>
      </c>
      <c r="J250" s="125">
        <v>25883534.961599998</v>
      </c>
      <c r="K250" s="125">
        <v>92872862.440300003</v>
      </c>
      <c r="M250" s="130">
        <v>38.026789999999998</v>
      </c>
      <c r="N250" s="130">
        <v>40.307429999999997</v>
      </c>
      <c r="O250" s="130">
        <v>35.504959999999997</v>
      </c>
      <c r="P250" s="130">
        <v>30.065200000000001</v>
      </c>
      <c r="Q250" s="130">
        <v>38.977499999999999</v>
      </c>
      <c r="R250" s="130">
        <v>39.911540000000002</v>
      </c>
      <c r="S250" s="130">
        <v>40.274329999999999</v>
      </c>
      <c r="T250" s="130">
        <v>37.166930000000001</v>
      </c>
      <c r="U250" s="130">
        <v>39.745130000000003</v>
      </c>
      <c r="V250" s="142"/>
      <c r="W250" s="128"/>
      <c r="X250" s="123"/>
      <c r="Y250" s="128"/>
      <c r="Z250" s="128"/>
      <c r="AA250" s="128"/>
      <c r="AB250" s="128"/>
      <c r="AC250" s="128"/>
      <c r="AD250" s="128"/>
      <c r="AE250" s="128"/>
      <c r="AF250" s="128"/>
      <c r="AG250" s="128"/>
      <c r="AH250" s="128"/>
      <c r="AI250" s="128"/>
      <c r="AJ250" s="128"/>
      <c r="AK250" s="128"/>
      <c r="AL250" s="128"/>
      <c r="AR250" s="145"/>
      <c r="CH250" s="145"/>
      <c r="CV250" s="125"/>
      <c r="CW250" s="125"/>
      <c r="CX250" s="125"/>
      <c r="CY250" s="125"/>
      <c r="CZ250" s="125"/>
      <c r="DA250" s="125"/>
      <c r="DB250" s="125"/>
      <c r="DC250" s="125"/>
      <c r="DD250" s="125"/>
    </row>
    <row r="251" spans="1:108" s="127" customFormat="1" x14ac:dyDescent="0.25">
      <c r="A251" s="127">
        <v>2009</v>
      </c>
      <c r="B251" s="127" t="s">
        <v>622</v>
      </c>
      <c r="C251" s="125">
        <v>135404055.52360001</v>
      </c>
      <c r="D251" s="125">
        <v>71040911.353400007</v>
      </c>
      <c r="E251" s="125">
        <v>64363144.170199998</v>
      </c>
      <c r="F251" s="125">
        <v>17091530.8367</v>
      </c>
      <c r="G251" s="125">
        <v>29031353.2346</v>
      </c>
      <c r="H251" s="125">
        <v>30855945.856600001</v>
      </c>
      <c r="I251" s="125">
        <v>32585018.090300001</v>
      </c>
      <c r="J251" s="125">
        <v>25840207.505399998</v>
      </c>
      <c r="K251" s="125">
        <v>92472317.181500003</v>
      </c>
      <c r="M251" s="130">
        <v>38.184669999999997</v>
      </c>
      <c r="N251" s="130">
        <v>40.579520000000002</v>
      </c>
      <c r="O251" s="130">
        <v>35.541359999999997</v>
      </c>
      <c r="P251" s="130">
        <v>30.168589999999998</v>
      </c>
      <c r="Q251" s="130">
        <v>39.078119999999998</v>
      </c>
      <c r="R251" s="130">
        <v>40.143050000000002</v>
      </c>
      <c r="S251" s="130">
        <v>40.42868</v>
      </c>
      <c r="T251" s="130">
        <v>37.31474</v>
      </c>
      <c r="U251" s="130">
        <v>39.909370000000003</v>
      </c>
      <c r="V251" s="142"/>
      <c r="W251" s="128"/>
      <c r="X251" s="123"/>
      <c r="Y251" s="128"/>
      <c r="Z251" s="128"/>
      <c r="AA251" s="128"/>
      <c r="AB251" s="128"/>
      <c r="AC251" s="128"/>
      <c r="AD251" s="128"/>
      <c r="AE251" s="128"/>
      <c r="AF251" s="128"/>
      <c r="AG251" s="128"/>
      <c r="AH251" s="128"/>
      <c r="AI251" s="128"/>
      <c r="AJ251" s="128"/>
      <c r="AK251" s="128"/>
      <c r="AL251" s="128"/>
      <c r="AR251" s="145"/>
      <c r="CH251" s="145"/>
      <c r="CV251" s="125"/>
      <c r="CW251" s="125"/>
      <c r="CX251" s="125"/>
      <c r="CY251" s="125"/>
      <c r="CZ251" s="125"/>
      <c r="DA251" s="125"/>
      <c r="DB251" s="125"/>
      <c r="DC251" s="125"/>
      <c r="DD251" s="125"/>
    </row>
    <row r="252" spans="1:108" s="127" customFormat="1" x14ac:dyDescent="0.25">
      <c r="A252" s="127">
        <v>2009</v>
      </c>
      <c r="B252" s="127" t="s">
        <v>631</v>
      </c>
      <c r="C252" s="125">
        <v>135454121.35330001</v>
      </c>
      <c r="D252" s="125">
        <v>71592182.959099993</v>
      </c>
      <c r="E252" s="125">
        <v>63861938.394199997</v>
      </c>
      <c r="F252" s="125">
        <v>17292277.814100001</v>
      </c>
      <c r="G252" s="125">
        <v>29038862.573399998</v>
      </c>
      <c r="H252" s="125">
        <v>30753413.1712</v>
      </c>
      <c r="I252" s="125">
        <v>32695404.4142</v>
      </c>
      <c r="J252" s="125">
        <v>25674163.380399998</v>
      </c>
      <c r="K252" s="125">
        <v>92487680.158800006</v>
      </c>
      <c r="M252" s="130">
        <v>37.990630000000003</v>
      </c>
      <c r="N252" s="130">
        <v>40.266539999999999</v>
      </c>
      <c r="O252" s="130">
        <v>35.439219999999999</v>
      </c>
      <c r="P252" s="130">
        <v>29.998149999999999</v>
      </c>
      <c r="Q252" s="130">
        <v>39.021030000000003</v>
      </c>
      <c r="R252" s="130">
        <v>39.848770000000002</v>
      </c>
      <c r="S252" s="130">
        <v>40.161050000000003</v>
      </c>
      <c r="T252" s="130">
        <v>37.218620000000001</v>
      </c>
      <c r="U252" s="130">
        <v>39.699280000000002</v>
      </c>
      <c r="V252" s="142"/>
      <c r="W252" s="127">
        <v>82</v>
      </c>
      <c r="X252" s="131" t="s">
        <v>248</v>
      </c>
      <c r="Y252" s="143">
        <f t="shared" ref="Y252:AG252" si="174">AVERAGE(C252:C254)</f>
        <v>135090014.74469998</v>
      </c>
      <c r="Z252" s="143">
        <f t="shared" si="174"/>
        <v>71786986.511866674</v>
      </c>
      <c r="AA252" s="143">
        <f t="shared" si="174"/>
        <v>63303028.232833326</v>
      </c>
      <c r="AB252" s="143">
        <f t="shared" si="174"/>
        <v>17448119.976866666</v>
      </c>
      <c r="AC252" s="143">
        <f t="shared" si="174"/>
        <v>28906454.492166668</v>
      </c>
      <c r="AD252" s="143">
        <f t="shared" si="174"/>
        <v>30630919.716866668</v>
      </c>
      <c r="AE252" s="143">
        <f t="shared" si="174"/>
        <v>32365452.190966666</v>
      </c>
      <c r="AF252" s="143">
        <f t="shared" si="174"/>
        <v>25739068.367833331</v>
      </c>
      <c r="AG252" s="143">
        <f t="shared" si="174"/>
        <v>91902826.399999991</v>
      </c>
      <c r="AH252" s="143"/>
      <c r="AI252" s="143">
        <f t="shared" ref="AI252:AQ252" si="175">IF(MIN(M252:M254)/AVERAGE(M252:M254)&lt;0.97,(3*AVERAGE(M252:M254)-MIN(M252:M254))/2,AVERAGE(M252:M254))</f>
        <v>38.122770000000003</v>
      </c>
      <c r="AJ252" s="143">
        <f t="shared" si="175"/>
        <v>40.406393333333334</v>
      </c>
      <c r="AK252" s="143">
        <f t="shared" si="175"/>
        <v>35.532019999999996</v>
      </c>
      <c r="AL252" s="143">
        <f t="shared" si="175"/>
        <v>30.611983333333331</v>
      </c>
      <c r="AM252" s="143">
        <f t="shared" si="175"/>
        <v>39.066653333333335</v>
      </c>
      <c r="AN252" s="143">
        <f t="shared" si="175"/>
        <v>39.958649999999999</v>
      </c>
      <c r="AO252" s="143">
        <f t="shared" si="175"/>
        <v>40.309766666666668</v>
      </c>
      <c r="AP252" s="143">
        <f t="shared" si="175"/>
        <v>37.210886666666667</v>
      </c>
      <c r="AQ252" s="143">
        <f t="shared" si="175"/>
        <v>39.801726666666667</v>
      </c>
      <c r="AR252" s="143"/>
      <c r="CH252" s="145"/>
      <c r="CV252" s="125"/>
      <c r="CW252" s="125"/>
      <c r="CX252" s="125"/>
      <c r="CY252" s="125"/>
      <c r="CZ252" s="125"/>
      <c r="DA252" s="125"/>
      <c r="DB252" s="125"/>
      <c r="DC252" s="125"/>
      <c r="DD252" s="125"/>
    </row>
    <row r="253" spans="1:108" s="127" customFormat="1" x14ac:dyDescent="0.25">
      <c r="A253" s="127">
        <v>2009</v>
      </c>
      <c r="B253" s="127" t="s">
        <v>630</v>
      </c>
      <c r="C253" s="125">
        <v>135998844.69530001</v>
      </c>
      <c r="D253" s="125">
        <v>71963116.302900001</v>
      </c>
      <c r="E253" s="125">
        <v>64035728.392399997</v>
      </c>
      <c r="F253" s="125">
        <v>16993803.877799999</v>
      </c>
      <c r="G253" s="125">
        <v>29031143.175000001</v>
      </c>
      <c r="H253" s="125">
        <v>31013021.023800001</v>
      </c>
      <c r="I253" s="125">
        <v>32715103.921399999</v>
      </c>
      <c r="J253" s="125">
        <v>26245772.697299998</v>
      </c>
      <c r="K253" s="125">
        <v>92759268.120199993</v>
      </c>
      <c r="M253" s="130">
        <v>38.29504</v>
      </c>
      <c r="N253" s="130">
        <v>40.541289999999996</v>
      </c>
      <c r="O253" s="130">
        <v>35.770719999999997</v>
      </c>
      <c r="P253" s="130">
        <v>30.569289999999999</v>
      </c>
      <c r="Q253" s="130">
        <v>39.214120000000001</v>
      </c>
      <c r="R253" s="130">
        <v>40.17333</v>
      </c>
      <c r="S253" s="130">
        <v>40.55321</v>
      </c>
      <c r="T253" s="130">
        <v>37.246499999999997</v>
      </c>
      <c r="U253" s="130">
        <v>40.007100000000001</v>
      </c>
      <c r="V253" s="142"/>
      <c r="W253" s="128"/>
      <c r="X253" s="123"/>
      <c r="Y253" s="128"/>
      <c r="Z253" s="128"/>
      <c r="AA253" s="128"/>
      <c r="AB253" s="128"/>
      <c r="AC253" s="128"/>
      <c r="AD253" s="128"/>
      <c r="AE253" s="128"/>
      <c r="AF253" s="128"/>
      <c r="AG253" s="128"/>
      <c r="AH253" s="128"/>
      <c r="AI253" s="128"/>
      <c r="AJ253" s="128"/>
      <c r="AK253" s="128"/>
      <c r="AL253" s="128"/>
      <c r="AR253" s="145"/>
      <c r="CH253" s="145"/>
      <c r="CV253" s="125"/>
      <c r="CW253" s="125"/>
      <c r="CX253" s="125"/>
      <c r="CY253" s="125"/>
      <c r="CZ253" s="125"/>
      <c r="DA253" s="125"/>
      <c r="DB253" s="125"/>
      <c r="DC253" s="125"/>
      <c r="DD253" s="125"/>
    </row>
    <row r="254" spans="1:108" s="127" customFormat="1" x14ac:dyDescent="0.25">
      <c r="A254" s="127">
        <v>2009</v>
      </c>
      <c r="B254" s="127" t="s">
        <v>629</v>
      </c>
      <c r="C254" s="125">
        <v>133817078.1855</v>
      </c>
      <c r="D254" s="125">
        <v>71805660.273599997</v>
      </c>
      <c r="E254" s="125">
        <v>62011417.911899999</v>
      </c>
      <c r="F254" s="125">
        <v>18058278.238699999</v>
      </c>
      <c r="G254" s="125">
        <v>28649357.728100002</v>
      </c>
      <c r="H254" s="125">
        <v>30126324.955600001</v>
      </c>
      <c r="I254" s="125">
        <v>31685848.237300001</v>
      </c>
      <c r="J254" s="125">
        <v>25297269.025800001</v>
      </c>
      <c r="K254" s="125">
        <v>90461530.921000004</v>
      </c>
      <c r="M254" s="130">
        <v>38.082639999999998</v>
      </c>
      <c r="N254" s="130">
        <v>40.411349999999999</v>
      </c>
      <c r="O254" s="130">
        <v>35.386119999999998</v>
      </c>
      <c r="P254" s="130">
        <v>31.268509999999999</v>
      </c>
      <c r="Q254" s="130">
        <v>38.96481</v>
      </c>
      <c r="R254" s="130">
        <v>39.853850000000001</v>
      </c>
      <c r="S254" s="130">
        <v>40.215040000000002</v>
      </c>
      <c r="T254" s="130">
        <v>37.167540000000002</v>
      </c>
      <c r="U254" s="130">
        <v>39.698799999999999</v>
      </c>
      <c r="V254" s="142"/>
      <c r="W254" s="128"/>
      <c r="X254" s="123"/>
      <c r="Y254" s="128"/>
      <c r="Z254" s="128"/>
      <c r="AA254" s="128"/>
      <c r="AB254" s="128"/>
      <c r="AC254" s="128"/>
      <c r="AD254" s="128"/>
      <c r="AE254" s="128"/>
      <c r="AF254" s="128"/>
      <c r="AG254" s="128"/>
      <c r="AH254" s="128"/>
      <c r="AI254" s="128"/>
      <c r="AJ254" s="128"/>
      <c r="AK254" s="128"/>
      <c r="AL254" s="128"/>
      <c r="AR254" s="145"/>
      <c r="CH254" s="145"/>
      <c r="CV254" s="125"/>
      <c r="CW254" s="125"/>
      <c r="CX254" s="125"/>
      <c r="CY254" s="125"/>
      <c r="CZ254" s="125"/>
      <c r="DA254" s="125"/>
      <c r="DB254" s="125"/>
      <c r="DC254" s="125"/>
      <c r="DD254" s="125"/>
    </row>
    <row r="255" spans="1:108" s="127" customFormat="1" x14ac:dyDescent="0.25">
      <c r="A255" s="127">
        <v>2009</v>
      </c>
      <c r="B255" s="127" t="s">
        <v>628</v>
      </c>
      <c r="C255" s="125">
        <v>130724026.1978</v>
      </c>
      <c r="D255" s="125">
        <v>71140061.303299993</v>
      </c>
      <c r="E255" s="125">
        <v>59583964.894500002</v>
      </c>
      <c r="F255" s="125">
        <v>18563523.425299998</v>
      </c>
      <c r="G255" s="125">
        <v>28315949.696199998</v>
      </c>
      <c r="H255" s="125">
        <v>29048681.732299998</v>
      </c>
      <c r="I255" s="125">
        <v>30476875.175999999</v>
      </c>
      <c r="J255" s="125">
        <v>24318996.168000001</v>
      </c>
      <c r="K255" s="125">
        <v>87841506.604499996</v>
      </c>
      <c r="M255" s="130">
        <v>38.119840000000003</v>
      </c>
      <c r="N255" s="130">
        <v>40.412109999999998</v>
      </c>
      <c r="O255" s="130">
        <v>35.382980000000003</v>
      </c>
      <c r="P255" s="130">
        <v>31.815860000000001</v>
      </c>
      <c r="Q255" s="130">
        <v>39.034680000000002</v>
      </c>
      <c r="R255" s="130">
        <v>39.956420000000001</v>
      </c>
      <c r="S255" s="130">
        <v>40.071109999999997</v>
      </c>
      <c r="T255" s="130">
        <v>37.227550000000001</v>
      </c>
      <c r="U255" s="130">
        <v>39.699089999999998</v>
      </c>
      <c r="V255" s="142"/>
      <c r="W255" s="127">
        <v>83</v>
      </c>
      <c r="X255" s="131" t="s">
        <v>249</v>
      </c>
      <c r="Y255" s="143">
        <f t="shared" ref="Y255:AG255" si="176">AVERAGE(C255:C257)</f>
        <v>132117780.34100001</v>
      </c>
      <c r="Z255" s="143">
        <f t="shared" si="176"/>
        <v>71106442.126266658</v>
      </c>
      <c r="AA255" s="143">
        <f t="shared" si="176"/>
        <v>61011338.214733332</v>
      </c>
      <c r="AB255" s="143">
        <f t="shared" si="176"/>
        <v>17606142.986400001</v>
      </c>
      <c r="AC255" s="143">
        <f t="shared" si="176"/>
        <v>28577081.526799995</v>
      </c>
      <c r="AD255" s="143">
        <f t="shared" si="176"/>
        <v>29629715.86073333</v>
      </c>
      <c r="AE255" s="143">
        <f t="shared" si="176"/>
        <v>31252783.363033336</v>
      </c>
      <c r="AF255" s="143">
        <f t="shared" si="176"/>
        <v>25052056.604033332</v>
      </c>
      <c r="AG255" s="143">
        <f t="shared" si="176"/>
        <v>89459580.750566661</v>
      </c>
      <c r="AH255" s="143"/>
      <c r="AI255" s="143">
        <f t="shared" ref="AI255:AQ255" si="177">IF(MIN(M255:M257)/AVERAGE(M255:M257)&lt;0.97,(3*AVERAGE(M255:M257)-MIN(M255:M257))/2,AVERAGE(M255:M257))</f>
        <v>38.128169999999997</v>
      </c>
      <c r="AJ255" s="143">
        <f t="shared" si="177"/>
        <v>40.410094999999998</v>
      </c>
      <c r="AK255" s="143">
        <f t="shared" si="177"/>
        <v>35.423490000000001</v>
      </c>
      <c r="AL255" s="143">
        <f t="shared" si="177"/>
        <v>31.922220000000003</v>
      </c>
      <c r="AM255" s="143">
        <f t="shared" si="177"/>
        <v>39.110720000000008</v>
      </c>
      <c r="AN255" s="143">
        <f t="shared" si="177"/>
        <v>39.861845000000002</v>
      </c>
      <c r="AO255" s="143">
        <f t="shared" si="177"/>
        <v>40.065505000000002</v>
      </c>
      <c r="AP255" s="143">
        <f t="shared" si="177"/>
        <v>37.077480000000008</v>
      </c>
      <c r="AQ255" s="143">
        <f t="shared" si="177"/>
        <v>39.691339999999997</v>
      </c>
      <c r="AR255" s="143"/>
      <c r="CH255" s="145"/>
      <c r="CV255" s="125"/>
      <c r="CW255" s="125"/>
      <c r="CX255" s="125"/>
      <c r="CY255" s="125"/>
      <c r="CZ255" s="125"/>
      <c r="DA255" s="125"/>
      <c r="DB255" s="125"/>
      <c r="DC255" s="125"/>
      <c r="DD255" s="125"/>
    </row>
    <row r="256" spans="1:108" s="127" customFormat="1" x14ac:dyDescent="0.25">
      <c r="A256" s="127">
        <v>2009</v>
      </c>
      <c r="B256" s="127" t="s">
        <v>627</v>
      </c>
      <c r="C256" s="125">
        <v>131214419.9034</v>
      </c>
      <c r="D256" s="125">
        <v>70927364.897599995</v>
      </c>
      <c r="E256" s="125">
        <v>60287055.005800001</v>
      </c>
      <c r="F256" s="125">
        <v>17573590.462900002</v>
      </c>
      <c r="G256" s="125">
        <v>28410396.4736</v>
      </c>
      <c r="H256" s="125">
        <v>29418469.720600002</v>
      </c>
      <c r="I256" s="125">
        <v>30967856.272</v>
      </c>
      <c r="J256" s="125">
        <v>24844106.974300001</v>
      </c>
      <c r="K256" s="125">
        <v>88796722.466199994</v>
      </c>
      <c r="M256" s="130">
        <v>38.136499999999998</v>
      </c>
      <c r="N256" s="130">
        <v>40.408079999999998</v>
      </c>
      <c r="O256" s="130">
        <v>35.463999999999999</v>
      </c>
      <c r="P256" s="130">
        <v>32.028579999999998</v>
      </c>
      <c r="Q256" s="130">
        <v>39.18676</v>
      </c>
      <c r="R256" s="130">
        <v>39.767270000000003</v>
      </c>
      <c r="S256" s="130">
        <v>40.059899999999999</v>
      </c>
      <c r="T256" s="130">
        <v>36.927410000000002</v>
      </c>
      <c r="U256" s="130">
        <v>39.683590000000002</v>
      </c>
      <c r="V256" s="142"/>
      <c r="W256" s="128"/>
      <c r="X256" s="123"/>
      <c r="Y256" s="128"/>
      <c r="Z256" s="128"/>
      <c r="AA256" s="128"/>
      <c r="AB256" s="128"/>
      <c r="AC256" s="128"/>
      <c r="AD256" s="128"/>
      <c r="AE256" s="128"/>
      <c r="AF256" s="128"/>
      <c r="AG256" s="128"/>
      <c r="AH256" s="128"/>
      <c r="AI256" s="128"/>
      <c r="AJ256" s="128"/>
      <c r="AK256" s="128"/>
      <c r="AL256" s="128"/>
      <c r="AR256" s="145"/>
      <c r="CH256" s="145"/>
      <c r="CV256" s="125"/>
      <c r="CW256" s="125"/>
      <c r="CX256" s="125"/>
      <c r="CY256" s="125"/>
      <c r="CZ256" s="125"/>
      <c r="DA256" s="125"/>
      <c r="DB256" s="125"/>
      <c r="DC256" s="125"/>
      <c r="DD256" s="125"/>
    </row>
    <row r="257" spans="1:108" s="127" customFormat="1" x14ac:dyDescent="0.25">
      <c r="A257" s="127">
        <v>2009</v>
      </c>
      <c r="B257" s="127" t="s">
        <v>626</v>
      </c>
      <c r="C257" s="125">
        <v>134414894.92179999</v>
      </c>
      <c r="D257" s="125">
        <v>71251900.177900001</v>
      </c>
      <c r="E257" s="125">
        <v>63162994.743900001</v>
      </c>
      <c r="F257" s="125">
        <v>16681315.071</v>
      </c>
      <c r="G257" s="125">
        <v>29004898.410599999</v>
      </c>
      <c r="H257" s="125">
        <v>30421996.129299998</v>
      </c>
      <c r="I257" s="125">
        <v>32313618.641100001</v>
      </c>
      <c r="J257" s="125">
        <v>25993066.669799998</v>
      </c>
      <c r="K257" s="125">
        <v>91740513.180999994</v>
      </c>
      <c r="M257" s="130">
        <v>36.154470000000003</v>
      </c>
      <c r="N257" s="130">
        <v>38.347709999999999</v>
      </c>
      <c r="O257" s="130">
        <v>33.68036</v>
      </c>
      <c r="P257" s="130">
        <v>29.604890000000001</v>
      </c>
      <c r="Q257" s="130">
        <v>37.024230000000003</v>
      </c>
      <c r="R257" s="130">
        <v>37.797449999999998</v>
      </c>
      <c r="S257" s="130">
        <v>38.028289999999998</v>
      </c>
      <c r="T257" s="130">
        <v>35.134819999999998</v>
      </c>
      <c r="U257" s="130">
        <v>37.63429</v>
      </c>
      <c r="V257" s="142"/>
      <c r="W257" s="128"/>
      <c r="X257" s="123"/>
      <c r="Y257" s="128"/>
      <c r="Z257" s="128"/>
      <c r="AA257" s="128"/>
      <c r="AB257" s="128"/>
      <c r="AC257" s="128"/>
      <c r="AD257" s="128"/>
      <c r="AE257" s="128"/>
      <c r="AF257" s="128"/>
      <c r="AG257" s="128"/>
      <c r="AH257" s="128"/>
      <c r="AI257" s="128"/>
      <c r="AJ257" s="128"/>
      <c r="AK257" s="128"/>
      <c r="AL257" s="128"/>
      <c r="AR257" s="145"/>
      <c r="CH257" s="145"/>
      <c r="CV257" s="125"/>
      <c r="CW257" s="125"/>
      <c r="CX257" s="125"/>
      <c r="CY257" s="125"/>
      <c r="CZ257" s="125"/>
      <c r="DA257" s="125"/>
      <c r="DB257" s="125"/>
      <c r="DC257" s="125"/>
      <c r="DD257" s="125"/>
    </row>
    <row r="258" spans="1:108" s="127" customFormat="1" x14ac:dyDescent="0.25">
      <c r="A258" s="127">
        <v>2009</v>
      </c>
      <c r="B258" s="127" t="s">
        <v>625</v>
      </c>
      <c r="C258" s="125">
        <v>134887455.69819999</v>
      </c>
      <c r="D258" s="125">
        <v>71323486.646899998</v>
      </c>
      <c r="E258" s="125">
        <v>63563969.051299997</v>
      </c>
      <c r="F258" s="125">
        <v>16425034.4079</v>
      </c>
      <c r="G258" s="125">
        <v>29221264.746599998</v>
      </c>
      <c r="H258" s="125">
        <v>30249235.7359</v>
      </c>
      <c r="I258" s="125">
        <v>32721733.561700001</v>
      </c>
      <c r="J258" s="125">
        <v>26270187.246100001</v>
      </c>
      <c r="K258" s="125">
        <v>92192234.044200003</v>
      </c>
      <c r="M258" s="130">
        <v>37.830440000000003</v>
      </c>
      <c r="N258" s="130">
        <v>40.197099999999999</v>
      </c>
      <c r="O258" s="130">
        <v>35.174880000000002</v>
      </c>
      <c r="P258" s="130">
        <v>29.990020000000001</v>
      </c>
      <c r="Q258" s="130">
        <v>39.049349999999997</v>
      </c>
      <c r="R258" s="130">
        <v>39.491439999999997</v>
      </c>
      <c r="S258" s="130">
        <v>39.785420000000002</v>
      </c>
      <c r="T258" s="130">
        <v>37.029049999999998</v>
      </c>
      <c r="U258" s="130">
        <v>39.455660000000002</v>
      </c>
      <c r="V258" s="142"/>
      <c r="W258" s="127">
        <v>84</v>
      </c>
      <c r="X258" s="131" t="s">
        <v>250</v>
      </c>
      <c r="Y258" s="143">
        <f t="shared" ref="Y258:AG258" si="178">AVERAGE(C258:C260)</f>
        <v>134733998.79583332</v>
      </c>
      <c r="Z258" s="143">
        <f t="shared" si="178"/>
        <v>70939244.540233329</v>
      </c>
      <c r="AA258" s="143">
        <f t="shared" si="178"/>
        <v>63794754.255600005</v>
      </c>
      <c r="AB258" s="143">
        <f t="shared" si="178"/>
        <v>16396443.139799999</v>
      </c>
      <c r="AC258" s="143">
        <f t="shared" si="178"/>
        <v>29158636.096133333</v>
      </c>
      <c r="AD258" s="143">
        <f t="shared" si="178"/>
        <v>30176460.058466669</v>
      </c>
      <c r="AE258" s="143">
        <f t="shared" si="178"/>
        <v>32619080.769466668</v>
      </c>
      <c r="AF258" s="143">
        <f t="shared" si="178"/>
        <v>26383378.731966663</v>
      </c>
      <c r="AG258" s="143">
        <f t="shared" si="178"/>
        <v>91954176.924066663</v>
      </c>
      <c r="AH258" s="143"/>
      <c r="AI258" s="143">
        <f t="shared" ref="AI258:AQ258" si="179">IF(MIN(M258:M260)/AVERAGE(M258:M260)&lt;0.97,(3*AVERAGE(M258:M260)-MIN(M258:M260))/2,AVERAGE(M258:M260))</f>
        <v>37.822876666666666</v>
      </c>
      <c r="AJ258" s="143">
        <f t="shared" si="179"/>
        <v>40.164189999999998</v>
      </c>
      <c r="AK258" s="143">
        <f t="shared" si="179"/>
        <v>35.219133333333332</v>
      </c>
      <c r="AL258" s="143">
        <f t="shared" si="179"/>
        <v>29.933563333333336</v>
      </c>
      <c r="AM258" s="143">
        <f t="shared" si="179"/>
        <v>38.87168333333333</v>
      </c>
      <c r="AN258" s="143">
        <f t="shared" si="179"/>
        <v>39.668413333333326</v>
      </c>
      <c r="AO258" s="143">
        <f t="shared" si="179"/>
        <v>39.85687333333334</v>
      </c>
      <c r="AP258" s="143">
        <f t="shared" si="179"/>
        <v>36.94169333333334</v>
      </c>
      <c r="AQ258" s="143">
        <f t="shared" si="179"/>
        <v>39.482610000000001</v>
      </c>
      <c r="AR258" s="143"/>
      <c r="CH258" s="145"/>
      <c r="CV258" s="125"/>
      <c r="CW258" s="125"/>
      <c r="CX258" s="125"/>
      <c r="CY258" s="125"/>
      <c r="CZ258" s="125"/>
      <c r="DA258" s="125"/>
      <c r="DB258" s="125"/>
      <c r="DC258" s="125"/>
      <c r="DD258" s="125"/>
    </row>
    <row r="259" spans="1:108" s="127" customFormat="1" x14ac:dyDescent="0.25">
      <c r="A259" s="127">
        <v>2009</v>
      </c>
      <c r="B259" s="127" t="s">
        <v>624</v>
      </c>
      <c r="C259" s="125">
        <v>135356107.77509999</v>
      </c>
      <c r="D259" s="125">
        <v>71243092.646400005</v>
      </c>
      <c r="E259" s="125">
        <v>64113015.128700003</v>
      </c>
      <c r="F259" s="125">
        <v>16488772.0342</v>
      </c>
      <c r="G259" s="125">
        <v>29315431.528099999</v>
      </c>
      <c r="H259" s="125">
        <v>30331016.284699999</v>
      </c>
      <c r="I259" s="125">
        <v>32776348.483199999</v>
      </c>
      <c r="J259" s="125">
        <v>26444539.444899999</v>
      </c>
      <c r="K259" s="125">
        <v>92422796.296000004</v>
      </c>
      <c r="M259" s="130">
        <v>37.653239999999997</v>
      </c>
      <c r="N259" s="130">
        <v>40.009149999999998</v>
      </c>
      <c r="O259" s="130">
        <v>35.035339999999998</v>
      </c>
      <c r="P259" s="130">
        <v>29.892130000000002</v>
      </c>
      <c r="Q259" s="130">
        <v>38.594090000000001</v>
      </c>
      <c r="R259" s="130">
        <v>39.498959999999997</v>
      </c>
      <c r="S259" s="130">
        <v>39.709420000000001</v>
      </c>
      <c r="T259" s="130">
        <v>36.784010000000002</v>
      </c>
      <c r="U259" s="130">
        <v>39.286580000000001</v>
      </c>
      <c r="V259" s="142"/>
      <c r="W259" s="128"/>
      <c r="X259" s="123"/>
      <c r="Y259" s="128"/>
      <c r="Z259" s="128"/>
      <c r="AA259" s="128"/>
      <c r="AB259" s="128"/>
      <c r="AC259" s="128"/>
      <c r="AD259" s="128"/>
      <c r="AE259" s="128"/>
      <c r="AF259" s="128"/>
      <c r="AG259" s="128"/>
      <c r="AH259" s="128"/>
      <c r="AI259" s="128"/>
      <c r="AJ259" s="128"/>
      <c r="AK259" s="128"/>
      <c r="AL259" s="128"/>
      <c r="AR259" s="145"/>
      <c r="CH259" s="145"/>
      <c r="CV259" s="125"/>
      <c r="CW259" s="125"/>
      <c r="CX259" s="125"/>
      <c r="CY259" s="125"/>
      <c r="CZ259" s="125"/>
      <c r="DA259" s="125"/>
      <c r="DB259" s="125"/>
      <c r="DC259" s="125"/>
      <c r="DD259" s="125"/>
    </row>
    <row r="260" spans="1:108" s="127" customFormat="1" x14ac:dyDescent="0.25">
      <c r="A260" s="127">
        <v>2009</v>
      </c>
      <c r="B260" s="127" t="s">
        <v>623</v>
      </c>
      <c r="C260" s="125">
        <v>133958432.91419999</v>
      </c>
      <c r="D260" s="125">
        <v>70251154.327399999</v>
      </c>
      <c r="E260" s="125">
        <v>63707278.586800002</v>
      </c>
      <c r="F260" s="125">
        <v>16275522.977299999</v>
      </c>
      <c r="G260" s="125">
        <v>28939212.013700001</v>
      </c>
      <c r="H260" s="125">
        <v>29949128.154800002</v>
      </c>
      <c r="I260" s="125">
        <v>32359160.263500001</v>
      </c>
      <c r="J260" s="125">
        <v>26435409.504900001</v>
      </c>
      <c r="K260" s="125">
        <v>91247500.431999996</v>
      </c>
      <c r="M260" s="130">
        <v>37.984949999999998</v>
      </c>
      <c r="N260" s="130">
        <v>40.286320000000003</v>
      </c>
      <c r="O260" s="130">
        <v>35.447180000000003</v>
      </c>
      <c r="P260" s="130">
        <v>29.91854</v>
      </c>
      <c r="Q260" s="130">
        <v>38.971609999999998</v>
      </c>
      <c r="R260" s="130">
        <v>40.01484</v>
      </c>
      <c r="S260" s="130">
        <v>40.075780000000002</v>
      </c>
      <c r="T260" s="130">
        <v>37.01202</v>
      </c>
      <c r="U260" s="130">
        <v>39.705590000000001</v>
      </c>
      <c r="V260" s="142"/>
      <c r="W260" s="128"/>
      <c r="X260" s="123"/>
      <c r="Y260" s="128"/>
      <c r="Z260" s="128"/>
      <c r="AA260" s="128"/>
      <c r="AB260" s="128"/>
      <c r="AC260" s="128"/>
      <c r="AD260" s="128"/>
      <c r="AE260" s="128"/>
      <c r="AF260" s="128"/>
      <c r="AG260" s="128"/>
      <c r="AH260" s="128"/>
      <c r="AI260" s="128"/>
      <c r="AJ260" s="128"/>
      <c r="AK260" s="128"/>
      <c r="AL260" s="128"/>
      <c r="AR260" s="145"/>
      <c r="CH260" s="145"/>
      <c r="CV260" s="125"/>
      <c r="CW260" s="125"/>
      <c r="CX260" s="125"/>
      <c r="CY260" s="125"/>
      <c r="CZ260" s="125"/>
      <c r="DA260" s="125"/>
      <c r="DB260" s="125"/>
      <c r="DC260" s="125"/>
      <c r="DD260" s="125"/>
    </row>
    <row r="261" spans="1:108" s="127" customFormat="1" x14ac:dyDescent="0.25">
      <c r="A261" s="127">
        <v>2010</v>
      </c>
      <c r="B261" s="127" t="s">
        <v>633</v>
      </c>
      <c r="C261" s="125">
        <v>132765986.01180001</v>
      </c>
      <c r="D261" s="125">
        <v>69229434.958700001</v>
      </c>
      <c r="E261" s="125">
        <v>63536551.053099997</v>
      </c>
      <c r="F261" s="125">
        <v>15672696.012399999</v>
      </c>
      <c r="G261" s="125">
        <v>28807988.753600001</v>
      </c>
      <c r="H261" s="125">
        <v>29643558.621300001</v>
      </c>
      <c r="I261" s="125">
        <v>32324483.8686</v>
      </c>
      <c r="J261" s="125">
        <v>26317258.755899999</v>
      </c>
      <c r="K261" s="125">
        <v>90776031.243499994</v>
      </c>
      <c r="M261" s="130">
        <v>37.975029999999997</v>
      </c>
      <c r="N261" s="130">
        <v>40.151699999999998</v>
      </c>
      <c r="O261" s="130">
        <v>35.603319999999997</v>
      </c>
      <c r="P261" s="130">
        <v>29.745460000000001</v>
      </c>
      <c r="Q261" s="130">
        <v>38.87968</v>
      </c>
      <c r="R261" s="130">
        <v>39.815649999999998</v>
      </c>
      <c r="S261" s="130">
        <v>40.144730000000003</v>
      </c>
      <c r="T261" s="130">
        <v>37.147480000000002</v>
      </c>
      <c r="U261" s="130">
        <v>39.635800000000003</v>
      </c>
      <c r="V261" s="142"/>
      <c r="W261" s="127">
        <v>85</v>
      </c>
      <c r="X261" s="123" t="s">
        <v>480</v>
      </c>
      <c r="Y261" s="143">
        <f t="shared" ref="Y261:AG261" si="180">AVERAGE(C261:C263)</f>
        <v>133155007.15473334</v>
      </c>
      <c r="Z261" s="143">
        <f t="shared" si="180"/>
        <v>69722058.757100001</v>
      </c>
      <c r="AA261" s="143">
        <f t="shared" si="180"/>
        <v>63432948.397633336</v>
      </c>
      <c r="AB261" s="143">
        <f t="shared" si="180"/>
        <v>15969634.243900001</v>
      </c>
      <c r="AC261" s="143">
        <f t="shared" si="180"/>
        <v>28936553.424966667</v>
      </c>
      <c r="AD261" s="143">
        <f t="shared" si="180"/>
        <v>29631867.946833331</v>
      </c>
      <c r="AE261" s="143">
        <f t="shared" si="180"/>
        <v>32206802.778133333</v>
      </c>
      <c r="AF261" s="143">
        <f t="shared" si="180"/>
        <v>26410148.760900002</v>
      </c>
      <c r="AG261" s="143">
        <f t="shared" si="180"/>
        <v>90775224.149933338</v>
      </c>
      <c r="AH261" s="143"/>
      <c r="AI261" s="143">
        <f t="shared" ref="AI261:AQ261" si="181">IF(MIN(M261:M263)/AVERAGE(M261:M263)&lt;0.97,(3*AVERAGE(M261:M263)-MIN(M261:M263))/2,AVERAGE(M261:M263))</f>
        <v>37.749230000000004</v>
      </c>
      <c r="AJ261" s="143">
        <f t="shared" si="181"/>
        <v>40.037973333333333</v>
      </c>
      <c r="AK261" s="143">
        <f t="shared" si="181"/>
        <v>35.233196666666664</v>
      </c>
      <c r="AL261" s="143">
        <f t="shared" si="181"/>
        <v>29.521203333333332</v>
      </c>
      <c r="AM261" s="143">
        <f t="shared" si="181"/>
        <v>38.644406666666669</v>
      </c>
      <c r="AN261" s="143">
        <f t="shared" si="181"/>
        <v>39.686419999999998</v>
      </c>
      <c r="AO261" s="143">
        <f t="shared" si="181"/>
        <v>39.909883333333333</v>
      </c>
      <c r="AP261" s="143">
        <f t="shared" si="181"/>
        <v>36.935409999999997</v>
      </c>
      <c r="AQ261" s="143">
        <f t="shared" si="181"/>
        <v>39.433516666666669</v>
      </c>
      <c r="AR261" s="143"/>
      <c r="CH261" s="145"/>
      <c r="CV261" s="125"/>
      <c r="CW261" s="125"/>
      <c r="CX261" s="125"/>
      <c r="CY261" s="125"/>
      <c r="CZ261" s="125"/>
      <c r="DA261" s="125"/>
      <c r="DB261" s="125"/>
      <c r="DC261" s="125"/>
      <c r="DD261" s="125"/>
    </row>
    <row r="262" spans="1:108" s="127" customFormat="1" x14ac:dyDescent="0.25">
      <c r="A262" s="127">
        <v>2010</v>
      </c>
      <c r="B262" s="127" t="s">
        <v>632</v>
      </c>
      <c r="C262" s="125">
        <v>132785627.44679999</v>
      </c>
      <c r="D262" s="125">
        <v>69536527.294400007</v>
      </c>
      <c r="E262" s="125">
        <v>63249100.152400002</v>
      </c>
      <c r="F262" s="125">
        <v>16137075.174000001</v>
      </c>
      <c r="G262" s="125">
        <v>28915924.3957</v>
      </c>
      <c r="H262" s="125">
        <v>29462730.709800001</v>
      </c>
      <c r="I262" s="125">
        <v>32098963.008900002</v>
      </c>
      <c r="J262" s="125">
        <v>26170934.158399999</v>
      </c>
      <c r="K262" s="125">
        <v>90477618.114399999</v>
      </c>
      <c r="M262" s="130">
        <v>37.134830000000001</v>
      </c>
      <c r="N262" s="130">
        <v>39.539409999999997</v>
      </c>
      <c r="O262" s="130">
        <v>34.491210000000002</v>
      </c>
      <c r="P262" s="130">
        <v>29.00609</v>
      </c>
      <c r="Q262" s="130">
        <v>38.000190000000003</v>
      </c>
      <c r="R262" s="130">
        <v>39.11448</v>
      </c>
      <c r="S262" s="130">
        <v>39.252130000000001</v>
      </c>
      <c r="T262" s="130">
        <v>36.365369999999999</v>
      </c>
      <c r="U262" s="130">
        <v>38.807189999999999</v>
      </c>
      <c r="V262" s="142"/>
      <c r="W262" s="128"/>
      <c r="X262" s="123"/>
      <c r="Y262" s="128"/>
      <c r="Z262" s="128"/>
      <c r="AA262" s="128"/>
      <c r="AB262" s="128"/>
      <c r="AC262" s="128"/>
      <c r="AD262" s="128"/>
      <c r="AE262" s="128"/>
      <c r="AF262" s="128"/>
      <c r="AG262" s="128"/>
      <c r="AH262" s="128"/>
      <c r="AI262" s="128"/>
      <c r="AJ262" s="128"/>
      <c r="AK262" s="128"/>
      <c r="AL262" s="128"/>
      <c r="AR262" s="145"/>
      <c r="CH262" s="145"/>
      <c r="CV262" s="125"/>
      <c r="CW262" s="125"/>
      <c r="CX262" s="125"/>
      <c r="CY262" s="125"/>
      <c r="CZ262" s="125"/>
      <c r="DA262" s="125"/>
      <c r="DB262" s="125"/>
      <c r="DC262" s="125"/>
      <c r="DD262" s="125"/>
    </row>
    <row r="263" spans="1:108" s="127" customFormat="1" x14ac:dyDescent="0.25">
      <c r="A263" s="127">
        <v>2010</v>
      </c>
      <c r="B263" s="127" t="s">
        <v>622</v>
      </c>
      <c r="C263" s="125">
        <v>133913408.00560001</v>
      </c>
      <c r="D263" s="125">
        <v>70400214.018199995</v>
      </c>
      <c r="E263" s="125">
        <v>63513193.987400003</v>
      </c>
      <c r="F263" s="125">
        <v>16099131.545299999</v>
      </c>
      <c r="G263" s="125">
        <v>29085747.125599999</v>
      </c>
      <c r="H263" s="125">
        <v>29789314.509399999</v>
      </c>
      <c r="I263" s="125">
        <v>32196961.456900001</v>
      </c>
      <c r="J263" s="125">
        <v>26742253.3684</v>
      </c>
      <c r="K263" s="125">
        <v>91072023.091900006</v>
      </c>
      <c r="M263" s="130">
        <v>38.137830000000001</v>
      </c>
      <c r="N263" s="130">
        <v>40.422809999999998</v>
      </c>
      <c r="O263" s="130">
        <v>35.605060000000002</v>
      </c>
      <c r="P263" s="130">
        <v>29.812059999999999</v>
      </c>
      <c r="Q263" s="130">
        <v>39.053350000000002</v>
      </c>
      <c r="R263" s="130">
        <v>40.129130000000004</v>
      </c>
      <c r="S263" s="130">
        <v>40.332790000000003</v>
      </c>
      <c r="T263" s="130">
        <v>37.293379999999999</v>
      </c>
      <c r="U263" s="130">
        <v>39.857559999999999</v>
      </c>
      <c r="V263" s="142"/>
      <c r="W263" s="128"/>
      <c r="X263" s="123"/>
      <c r="Y263" s="128"/>
      <c r="Z263" s="128"/>
      <c r="AA263" s="128"/>
      <c r="AB263" s="128"/>
      <c r="AC263" s="128"/>
      <c r="AD263" s="128"/>
      <c r="AE263" s="128"/>
      <c r="AF263" s="128"/>
      <c r="AG263" s="128"/>
      <c r="AH263" s="128"/>
      <c r="AI263" s="128"/>
      <c r="AJ263" s="128"/>
      <c r="AK263" s="128"/>
      <c r="AL263" s="128"/>
      <c r="AR263" s="145"/>
      <c r="CH263" s="145"/>
      <c r="CV263" s="125"/>
      <c r="CW263" s="125"/>
      <c r="CX263" s="125"/>
      <c r="CY263" s="125"/>
      <c r="CZ263" s="125"/>
      <c r="DA263" s="125"/>
      <c r="DB263" s="125"/>
      <c r="DC263" s="125"/>
      <c r="DD263" s="125"/>
    </row>
    <row r="264" spans="1:108" s="127" customFormat="1" x14ac:dyDescent="0.25">
      <c r="A264" s="127">
        <v>2010</v>
      </c>
      <c r="B264" s="127" t="s">
        <v>631</v>
      </c>
      <c r="C264" s="125">
        <v>135698741.73300001</v>
      </c>
      <c r="D264" s="125">
        <v>71659317.377399996</v>
      </c>
      <c r="E264" s="125">
        <v>64039424.355599999</v>
      </c>
      <c r="F264" s="125">
        <v>16622351.880000001</v>
      </c>
      <c r="G264" s="125">
        <v>29396110.202500001</v>
      </c>
      <c r="H264" s="125">
        <v>30180271.202799998</v>
      </c>
      <c r="I264" s="125">
        <v>32527917.193599999</v>
      </c>
      <c r="J264" s="125">
        <v>26972091.254099999</v>
      </c>
      <c r="K264" s="125">
        <v>92104298.598900005</v>
      </c>
      <c r="M264" s="130">
        <v>38.362499999999997</v>
      </c>
      <c r="N264" s="130">
        <v>40.629429999999999</v>
      </c>
      <c r="O264" s="130">
        <v>35.82582</v>
      </c>
      <c r="P264" s="130">
        <v>30.029170000000001</v>
      </c>
      <c r="Q264" s="130">
        <v>39.324019999999997</v>
      </c>
      <c r="R264" s="130">
        <v>40.129379999999998</v>
      </c>
      <c r="S264" s="130">
        <v>40.627740000000003</v>
      </c>
      <c r="T264" s="130">
        <v>37.741340000000001</v>
      </c>
      <c r="U264" s="130">
        <v>40.048340000000003</v>
      </c>
      <c r="V264" s="142"/>
      <c r="W264" s="127">
        <v>86</v>
      </c>
      <c r="X264" s="123" t="s">
        <v>481</v>
      </c>
      <c r="Y264" s="143">
        <f t="shared" ref="Y264:AG264" si="182">AVERAGE(C264:C266)</f>
        <v>135147082.9977667</v>
      </c>
      <c r="Z264" s="143">
        <f t="shared" si="182"/>
        <v>71868771.728933334</v>
      </c>
      <c r="AA264" s="143">
        <f t="shared" si="182"/>
        <v>63278311.268833332</v>
      </c>
      <c r="AB264" s="143">
        <f t="shared" si="182"/>
        <v>16991751.8057</v>
      </c>
      <c r="AC264" s="143">
        <f t="shared" si="182"/>
        <v>29253630.606633335</v>
      </c>
      <c r="AD264" s="143">
        <f t="shared" si="182"/>
        <v>29985201.230099995</v>
      </c>
      <c r="AE264" s="143">
        <f t="shared" si="182"/>
        <v>32143424.420933332</v>
      </c>
      <c r="AF264" s="143">
        <f t="shared" si="182"/>
        <v>26773074.934400003</v>
      </c>
      <c r="AG264" s="143">
        <f t="shared" si="182"/>
        <v>91382256.257666662</v>
      </c>
      <c r="AH264" s="143"/>
      <c r="AI264" s="143">
        <f t="shared" ref="AI264:AQ264" si="183">IF(MIN(M264:M266)/AVERAGE(M264:M266)&lt;0.97,(3*AVERAGE(M264:M266)-MIN(M264:M266))/2,AVERAGE(M264:M266))</f>
        <v>38.378033333333342</v>
      </c>
      <c r="AJ264" s="143">
        <f t="shared" si="183"/>
        <v>40.663046666666666</v>
      </c>
      <c r="AK264" s="143">
        <f t="shared" si="183"/>
        <v>35.781820000000003</v>
      </c>
      <c r="AL264" s="143">
        <f t="shared" si="183"/>
        <v>30.867260000000002</v>
      </c>
      <c r="AM264" s="143">
        <f t="shared" si="183"/>
        <v>39.348756666666667</v>
      </c>
      <c r="AN264" s="143">
        <f t="shared" si="183"/>
        <v>40.087606666666666</v>
      </c>
      <c r="AO264" s="143">
        <f t="shared" si="183"/>
        <v>40.493256666666667</v>
      </c>
      <c r="AP264" s="143">
        <f t="shared" si="183"/>
        <v>37.615353333333331</v>
      </c>
      <c r="AQ264" s="143">
        <f t="shared" si="183"/>
        <v>39.993876666666665</v>
      </c>
      <c r="AR264" s="143"/>
      <c r="CH264" s="145"/>
      <c r="CV264" s="125"/>
      <c r="CW264" s="125"/>
      <c r="CX264" s="125"/>
      <c r="CY264" s="125"/>
      <c r="CZ264" s="125"/>
      <c r="DA264" s="125"/>
      <c r="DB264" s="125"/>
      <c r="DC264" s="125"/>
      <c r="DD264" s="125"/>
    </row>
    <row r="265" spans="1:108" s="127" customFormat="1" x14ac:dyDescent="0.25">
      <c r="A265" s="127">
        <v>2010</v>
      </c>
      <c r="B265" s="127" t="s">
        <v>630</v>
      </c>
      <c r="C265" s="125">
        <v>135626583.94980001</v>
      </c>
      <c r="D265" s="125">
        <v>72039400.804000005</v>
      </c>
      <c r="E265" s="125">
        <v>63587183.145800002</v>
      </c>
      <c r="F265" s="125">
        <v>16687008.9125</v>
      </c>
      <c r="G265" s="125">
        <v>29372388.4877</v>
      </c>
      <c r="H265" s="125">
        <v>30288833.236099999</v>
      </c>
      <c r="I265" s="125">
        <v>32277671.5984</v>
      </c>
      <c r="J265" s="125">
        <v>27000681.715100002</v>
      </c>
      <c r="K265" s="125">
        <v>91938893.3222</v>
      </c>
      <c r="M265" s="130">
        <v>38.452710000000003</v>
      </c>
      <c r="N265" s="130">
        <v>40.692810000000001</v>
      </c>
      <c r="O265" s="130">
        <v>35.914859999999997</v>
      </c>
      <c r="P265" s="130">
        <v>30.86157</v>
      </c>
      <c r="Q265" s="130">
        <v>39.411479999999997</v>
      </c>
      <c r="R265" s="130">
        <v>40.143880000000003</v>
      </c>
      <c r="S265" s="130">
        <v>40.528860000000002</v>
      </c>
      <c r="T265" s="130">
        <v>37.722209999999997</v>
      </c>
      <c r="U265" s="130">
        <v>40.045050000000003</v>
      </c>
      <c r="V265" s="142"/>
      <c r="W265" s="128"/>
      <c r="X265" s="123"/>
      <c r="Y265" s="128"/>
      <c r="Z265" s="128"/>
      <c r="AA265" s="128"/>
      <c r="AB265" s="128"/>
      <c r="AC265" s="128"/>
      <c r="AD265" s="128"/>
      <c r="AE265" s="128"/>
      <c r="AF265" s="128"/>
      <c r="AG265" s="128"/>
      <c r="AH265" s="128"/>
      <c r="AI265" s="128"/>
      <c r="AJ265" s="128"/>
      <c r="AK265" s="128"/>
      <c r="AL265" s="128"/>
      <c r="AR265" s="145"/>
      <c r="CH265" s="145"/>
      <c r="CV265" s="125"/>
      <c r="CW265" s="125"/>
      <c r="CX265" s="125"/>
      <c r="CY265" s="125"/>
      <c r="CZ265" s="125"/>
      <c r="DA265" s="125"/>
      <c r="DB265" s="125"/>
      <c r="DC265" s="125"/>
      <c r="DD265" s="125"/>
    </row>
    <row r="266" spans="1:108" s="127" customFormat="1" x14ac:dyDescent="0.25">
      <c r="A266" s="127">
        <v>2010</v>
      </c>
      <c r="B266" s="127" t="s">
        <v>629</v>
      </c>
      <c r="C266" s="125">
        <v>134115923.3105</v>
      </c>
      <c r="D266" s="125">
        <v>71907597.005400002</v>
      </c>
      <c r="E266" s="125">
        <v>62208326.305100001</v>
      </c>
      <c r="F266" s="125">
        <v>17665894.624600001</v>
      </c>
      <c r="G266" s="125">
        <v>28992393.129700001</v>
      </c>
      <c r="H266" s="125">
        <v>29486499.251400001</v>
      </c>
      <c r="I266" s="125">
        <v>31624684.470800001</v>
      </c>
      <c r="J266" s="125">
        <v>26346451.833999999</v>
      </c>
      <c r="K266" s="125">
        <v>90103576.851899996</v>
      </c>
      <c r="M266" s="130">
        <v>38.318890000000003</v>
      </c>
      <c r="N266" s="130">
        <v>40.666899999999998</v>
      </c>
      <c r="O266" s="130">
        <v>35.604779999999998</v>
      </c>
      <c r="P266" s="130">
        <v>31.711040000000001</v>
      </c>
      <c r="Q266" s="130">
        <v>39.310769999999998</v>
      </c>
      <c r="R266" s="130">
        <v>39.989559999999997</v>
      </c>
      <c r="S266" s="130">
        <v>40.323169999999998</v>
      </c>
      <c r="T266" s="130">
        <v>37.382510000000003</v>
      </c>
      <c r="U266" s="130">
        <v>39.888240000000003</v>
      </c>
      <c r="V266" s="142"/>
      <c r="W266" s="128"/>
      <c r="X266" s="123"/>
      <c r="Y266" s="128"/>
      <c r="Z266" s="128"/>
      <c r="AA266" s="128"/>
      <c r="AB266" s="128"/>
      <c r="AC266" s="128"/>
      <c r="AD266" s="128"/>
      <c r="AE266" s="128"/>
      <c r="AF266" s="128"/>
      <c r="AG266" s="128"/>
      <c r="AH266" s="128"/>
      <c r="AI266" s="128"/>
      <c r="AJ266" s="128"/>
      <c r="AK266" s="128"/>
      <c r="AL266" s="128"/>
      <c r="AR266" s="145"/>
      <c r="CH266" s="145"/>
      <c r="CV266" s="125"/>
      <c r="CW266" s="125"/>
      <c r="CX266" s="125"/>
      <c r="CY266" s="125"/>
      <c r="CZ266" s="125"/>
      <c r="DA266" s="125"/>
      <c r="DB266" s="125"/>
      <c r="DC266" s="125"/>
      <c r="DD266" s="125"/>
    </row>
    <row r="267" spans="1:108" s="127" customFormat="1" x14ac:dyDescent="0.25">
      <c r="A267" s="127">
        <v>2010</v>
      </c>
      <c r="B267" s="127" t="s">
        <v>628</v>
      </c>
      <c r="C267" s="125">
        <v>130708468.46709999</v>
      </c>
      <c r="D267" s="125">
        <v>71326735.008900002</v>
      </c>
      <c r="E267" s="125">
        <v>59381733.4582</v>
      </c>
      <c r="F267" s="125">
        <v>18106975.425999999</v>
      </c>
      <c r="G267" s="125">
        <v>28632327.280200001</v>
      </c>
      <c r="H267" s="125">
        <v>28245344.193700001</v>
      </c>
      <c r="I267" s="125">
        <v>30300061.1932</v>
      </c>
      <c r="J267" s="125">
        <v>25423760.374000002</v>
      </c>
      <c r="K267" s="125">
        <v>87177732.667099997</v>
      </c>
      <c r="M267" s="130">
        <v>38.305309999999999</v>
      </c>
      <c r="N267" s="130">
        <v>40.601100000000002</v>
      </c>
      <c r="O267" s="130">
        <v>35.547710000000002</v>
      </c>
      <c r="P267" s="130">
        <v>32.265070000000001</v>
      </c>
      <c r="Q267" s="130">
        <v>39.333109999999998</v>
      </c>
      <c r="R267" s="130">
        <v>39.962649999999996</v>
      </c>
      <c r="S267" s="130">
        <v>40.127580000000002</v>
      </c>
      <c r="T267" s="130">
        <v>37.436630000000001</v>
      </c>
      <c r="U267" s="130">
        <v>39.813209999999998</v>
      </c>
      <c r="V267" s="142"/>
      <c r="W267" s="127">
        <v>87</v>
      </c>
      <c r="X267" s="123" t="s">
        <v>482</v>
      </c>
      <c r="Y267" s="143">
        <f t="shared" ref="Y267:AG267" si="184">AVERAGE(C267:C269)</f>
        <v>132831580.4545</v>
      </c>
      <c r="Z267" s="143">
        <f t="shared" si="184"/>
        <v>71622986.561633334</v>
      </c>
      <c r="AA267" s="143">
        <f t="shared" si="184"/>
        <v>61208593.892866671</v>
      </c>
      <c r="AB267" s="143">
        <f t="shared" si="184"/>
        <v>17433091.5891</v>
      </c>
      <c r="AC267" s="143">
        <f t="shared" si="184"/>
        <v>29032478.042833332</v>
      </c>
      <c r="AD267" s="143">
        <f t="shared" si="184"/>
        <v>28984888.281033333</v>
      </c>
      <c r="AE267" s="143">
        <f t="shared" si="184"/>
        <v>31250341.920866668</v>
      </c>
      <c r="AF267" s="143">
        <f t="shared" si="184"/>
        <v>26130780.620666664</v>
      </c>
      <c r="AG267" s="143">
        <f t="shared" si="184"/>
        <v>89267708.244733334</v>
      </c>
      <c r="AH267" s="143"/>
      <c r="AI267" s="143">
        <f t="shared" ref="AI267:AQ267" si="185">IF(MIN(M267:M269)/AVERAGE(M267:M269)&lt;0.97,(3*AVERAGE(M267:M269)-MIN(M267:M269))/2,AVERAGE(M267:M269))</f>
        <v>38.368739999999995</v>
      </c>
      <c r="AJ267" s="143">
        <f t="shared" si="185"/>
        <v>40.718499999999999</v>
      </c>
      <c r="AK267" s="143">
        <f t="shared" si="185"/>
        <v>35.618463333333331</v>
      </c>
      <c r="AL267" s="143">
        <f t="shared" si="185"/>
        <v>32.174490000000006</v>
      </c>
      <c r="AM267" s="143">
        <f t="shared" si="185"/>
        <v>39.343423333333334</v>
      </c>
      <c r="AN267" s="143">
        <f t="shared" si="185"/>
        <v>40.108826666666666</v>
      </c>
      <c r="AO267" s="143">
        <f t="shared" si="185"/>
        <v>40.300270000000005</v>
      </c>
      <c r="AP267" s="143">
        <f t="shared" si="185"/>
        <v>37.488243333333337</v>
      </c>
      <c r="AQ267" s="143">
        <f t="shared" si="185"/>
        <v>39.927370000000003</v>
      </c>
      <c r="AR267" s="143"/>
      <c r="CH267" s="145"/>
      <c r="CV267" s="125"/>
      <c r="CW267" s="125"/>
      <c r="CX267" s="125"/>
      <c r="CY267" s="125"/>
      <c r="CZ267" s="125"/>
      <c r="DA267" s="125"/>
      <c r="DB267" s="125"/>
      <c r="DC267" s="125"/>
      <c r="DD267" s="125"/>
    </row>
    <row r="268" spans="1:108" s="127" customFormat="1" x14ac:dyDescent="0.25">
      <c r="A268" s="127">
        <v>2010</v>
      </c>
      <c r="B268" s="127" t="s">
        <v>627</v>
      </c>
      <c r="C268" s="125">
        <v>131793275.355</v>
      </c>
      <c r="D268" s="125">
        <v>71346679.419499993</v>
      </c>
      <c r="E268" s="125">
        <v>60446595.935500003</v>
      </c>
      <c r="F268" s="125">
        <v>17486853.542100001</v>
      </c>
      <c r="G268" s="125">
        <v>28937956.415100001</v>
      </c>
      <c r="H268" s="125">
        <v>28779626.7883</v>
      </c>
      <c r="I268" s="125">
        <v>30870948.829599999</v>
      </c>
      <c r="J268" s="125">
        <v>25717889.779899999</v>
      </c>
      <c r="K268" s="125">
        <v>88588532.033000007</v>
      </c>
      <c r="M268" s="130">
        <v>38.278469999999999</v>
      </c>
      <c r="N268" s="130">
        <v>40.619700000000002</v>
      </c>
      <c r="O268" s="130">
        <v>35.515050000000002</v>
      </c>
      <c r="P268" s="130">
        <v>32.083910000000003</v>
      </c>
      <c r="Q268" s="130">
        <v>39.218220000000002</v>
      </c>
      <c r="R268" s="130">
        <v>39.946289999999998</v>
      </c>
      <c r="S268" s="130">
        <v>40.110289999999999</v>
      </c>
      <c r="T268" s="130">
        <v>37.367800000000003</v>
      </c>
      <c r="U268" s="130">
        <v>39.765610000000002</v>
      </c>
      <c r="V268" s="142"/>
      <c r="W268" s="128"/>
      <c r="X268" s="123"/>
      <c r="Y268" s="128"/>
      <c r="Z268" s="128"/>
      <c r="AA268" s="128"/>
      <c r="AB268" s="128"/>
      <c r="AC268" s="128"/>
      <c r="AD268" s="128"/>
      <c r="AE268" s="128"/>
      <c r="AF268" s="128"/>
      <c r="AG268" s="128"/>
      <c r="AH268" s="128"/>
      <c r="AI268" s="128"/>
      <c r="AJ268" s="128"/>
      <c r="AK268" s="128"/>
      <c r="AL268" s="128"/>
      <c r="AR268" s="145"/>
      <c r="CH268" s="145"/>
      <c r="CV268" s="125"/>
      <c r="CW268" s="125"/>
      <c r="CX268" s="125"/>
      <c r="CY268" s="125"/>
      <c r="CZ268" s="125"/>
      <c r="DA268" s="125"/>
      <c r="DB268" s="125"/>
      <c r="DC268" s="125"/>
      <c r="DD268" s="125"/>
    </row>
    <row r="269" spans="1:108" s="127" customFormat="1" x14ac:dyDescent="0.25">
      <c r="A269" s="127">
        <v>2010</v>
      </c>
      <c r="B269" s="127" t="s">
        <v>626</v>
      </c>
      <c r="C269" s="125">
        <v>135992997.54139999</v>
      </c>
      <c r="D269" s="125">
        <v>72195545.256500006</v>
      </c>
      <c r="E269" s="125">
        <v>63797452.284900002</v>
      </c>
      <c r="F269" s="125">
        <v>16705445.7992</v>
      </c>
      <c r="G269" s="125">
        <v>29527150.433200002</v>
      </c>
      <c r="H269" s="125">
        <v>29929693.861099999</v>
      </c>
      <c r="I269" s="125">
        <v>32580015.739799999</v>
      </c>
      <c r="J269" s="125">
        <v>27250691.708099999</v>
      </c>
      <c r="K269" s="125">
        <v>92036860.034099996</v>
      </c>
      <c r="M269" s="130">
        <v>38.522440000000003</v>
      </c>
      <c r="N269" s="130">
        <v>40.934699999999999</v>
      </c>
      <c r="O269" s="130">
        <v>35.792630000000003</v>
      </c>
      <c r="P269" s="130">
        <v>30.668330000000001</v>
      </c>
      <c r="Q269" s="130">
        <v>39.478940000000001</v>
      </c>
      <c r="R269" s="130">
        <v>40.417540000000002</v>
      </c>
      <c r="S269" s="130">
        <v>40.662939999999999</v>
      </c>
      <c r="T269" s="130">
        <v>37.660299999999999</v>
      </c>
      <c r="U269" s="130">
        <v>40.203290000000003</v>
      </c>
      <c r="V269" s="142"/>
      <c r="W269" s="128"/>
      <c r="X269" s="123"/>
      <c r="Y269" s="128"/>
      <c r="Z269" s="128"/>
      <c r="AA269" s="128"/>
      <c r="AB269" s="128"/>
      <c r="AC269" s="128"/>
      <c r="AD269" s="128"/>
      <c r="AE269" s="128"/>
      <c r="AF269" s="128"/>
      <c r="AG269" s="128"/>
      <c r="AH269" s="128"/>
      <c r="AI269" s="128"/>
      <c r="AJ269" s="128"/>
      <c r="AK269" s="128"/>
      <c r="AL269" s="128"/>
      <c r="AR269" s="145"/>
      <c r="CH269" s="145"/>
      <c r="CV269" s="125"/>
      <c r="CW269" s="125"/>
      <c r="CX269" s="125"/>
      <c r="CY269" s="125"/>
      <c r="CZ269" s="125"/>
      <c r="DA269" s="125"/>
      <c r="DB269" s="125"/>
      <c r="DC269" s="125"/>
      <c r="DD269" s="125"/>
    </row>
    <row r="270" spans="1:108" s="127" customFormat="1" x14ac:dyDescent="0.25">
      <c r="A270" s="127">
        <v>2010</v>
      </c>
      <c r="B270" s="127" t="s">
        <v>625</v>
      </c>
      <c r="C270" s="125">
        <v>136167678.5235</v>
      </c>
      <c r="D270" s="125">
        <v>72245615.812099993</v>
      </c>
      <c r="E270" s="125">
        <v>63922062.711400002</v>
      </c>
      <c r="F270" s="125">
        <v>16737521.543099999</v>
      </c>
      <c r="G270" s="125">
        <v>29742113.441599999</v>
      </c>
      <c r="H270" s="125">
        <v>30207839.0559</v>
      </c>
      <c r="I270" s="125">
        <v>32566992.780400001</v>
      </c>
      <c r="J270" s="125">
        <v>26913211.702500001</v>
      </c>
      <c r="K270" s="125">
        <v>92516945.277899995</v>
      </c>
      <c r="M270" s="130">
        <v>38.23254</v>
      </c>
      <c r="N270" s="130">
        <v>40.666930000000001</v>
      </c>
      <c r="O270" s="130">
        <v>35.481160000000003</v>
      </c>
      <c r="P270" s="130">
        <v>30.45777</v>
      </c>
      <c r="Q270" s="130">
        <v>39.175330000000002</v>
      </c>
      <c r="R270" s="130">
        <v>39.96951</v>
      </c>
      <c r="S270" s="130">
        <v>40.349069999999998</v>
      </c>
      <c r="T270" s="130">
        <v>37.515090000000001</v>
      </c>
      <c r="U270" s="130">
        <v>39.847810000000003</v>
      </c>
      <c r="V270" s="142"/>
      <c r="W270" s="127">
        <v>88</v>
      </c>
      <c r="X270" s="123" t="s">
        <v>483</v>
      </c>
      <c r="Y270" s="143">
        <f t="shared" ref="Y270:AG270" si="186">AVERAGE(C270:C272)</f>
        <v>136085631.40233335</v>
      </c>
      <c r="Z270" s="143">
        <f t="shared" si="186"/>
        <v>71918149.553199992</v>
      </c>
      <c r="AA270" s="143">
        <f t="shared" si="186"/>
        <v>64167481.849133335</v>
      </c>
      <c r="AB270" s="143">
        <f t="shared" si="186"/>
        <v>16783120.113333333</v>
      </c>
      <c r="AC270" s="143">
        <f t="shared" si="186"/>
        <v>29689538.804233331</v>
      </c>
      <c r="AD270" s="143">
        <f t="shared" si="186"/>
        <v>30043693.350866664</v>
      </c>
      <c r="AE270" s="143">
        <f t="shared" si="186"/>
        <v>32474389.664900001</v>
      </c>
      <c r="AF270" s="143">
        <f t="shared" si="186"/>
        <v>27094889.469000001</v>
      </c>
      <c r="AG270" s="143">
        <f t="shared" si="186"/>
        <v>92207621.819999993</v>
      </c>
      <c r="AH270" s="143"/>
      <c r="AI270" s="143">
        <f t="shared" ref="AI270:AQ270" si="187">IF(MIN(M270:M272)/AVERAGE(M270:M272)&lt;0.97,(3*AVERAGE(M270:M272)-MIN(M270:M272))/2,AVERAGE(M270:M272))</f>
        <v>38.085276666666665</v>
      </c>
      <c r="AJ270" s="143">
        <f t="shared" si="187"/>
        <v>40.423056666666668</v>
      </c>
      <c r="AK270" s="143">
        <f t="shared" si="187"/>
        <v>35.464346666666664</v>
      </c>
      <c r="AL270" s="143">
        <f t="shared" si="187"/>
        <v>30.106856666666669</v>
      </c>
      <c r="AM270" s="143">
        <f t="shared" si="187"/>
        <v>39.237426666666671</v>
      </c>
      <c r="AN270" s="143">
        <f t="shared" si="187"/>
        <v>39.986736666666665</v>
      </c>
      <c r="AO270" s="143">
        <f t="shared" si="187"/>
        <v>40.163123333333338</v>
      </c>
      <c r="AP270" s="143">
        <f t="shared" si="187"/>
        <v>37.167023333333333</v>
      </c>
      <c r="AQ270" s="143">
        <f t="shared" si="187"/>
        <v>39.807613333333336</v>
      </c>
      <c r="AR270" s="143"/>
      <c r="CH270" s="145"/>
      <c r="CV270" s="125"/>
      <c r="CW270" s="125"/>
      <c r="CX270" s="125"/>
      <c r="CY270" s="125"/>
      <c r="CZ270" s="125"/>
      <c r="DA270" s="125"/>
      <c r="DB270" s="125"/>
      <c r="DC270" s="125"/>
      <c r="DD270" s="125"/>
    </row>
    <row r="271" spans="1:108" s="127" customFormat="1" x14ac:dyDescent="0.25">
      <c r="A271" s="127">
        <v>2010</v>
      </c>
      <c r="B271" s="127" t="s">
        <v>624</v>
      </c>
      <c r="C271" s="125">
        <v>136190824.00549999</v>
      </c>
      <c r="D271" s="125">
        <v>71977675.383900002</v>
      </c>
      <c r="E271" s="125">
        <v>64213148.621600002</v>
      </c>
      <c r="F271" s="125">
        <v>16984823.4496</v>
      </c>
      <c r="G271" s="125">
        <v>29716151.205400001</v>
      </c>
      <c r="H271" s="125">
        <v>30027005.1219</v>
      </c>
      <c r="I271" s="125">
        <v>32430789.8565</v>
      </c>
      <c r="J271" s="125">
        <v>27032054.372099999</v>
      </c>
      <c r="K271" s="125">
        <v>92173946.183799997</v>
      </c>
      <c r="M271" s="130">
        <v>37.783459999999998</v>
      </c>
      <c r="N271" s="130">
        <v>40.158239999999999</v>
      </c>
      <c r="O271" s="130">
        <v>35.121540000000003</v>
      </c>
      <c r="P271" s="130">
        <v>29.80311</v>
      </c>
      <c r="Q271" s="130">
        <v>39.130569999999999</v>
      </c>
      <c r="R271" s="130">
        <v>39.739800000000002</v>
      </c>
      <c r="S271" s="130">
        <v>39.756880000000002</v>
      </c>
      <c r="T271" s="130">
        <v>36.77619</v>
      </c>
      <c r="U271" s="130">
        <v>39.549399999999999</v>
      </c>
      <c r="V271" s="142"/>
      <c r="W271" s="128"/>
      <c r="X271" s="123"/>
      <c r="Y271" s="128"/>
      <c r="Z271" s="128"/>
      <c r="AA271" s="128"/>
      <c r="AB271" s="128"/>
      <c r="AC271" s="128"/>
      <c r="AD271" s="128"/>
      <c r="AE271" s="128"/>
      <c r="AF271" s="128"/>
      <c r="AG271" s="128"/>
      <c r="AH271" s="128"/>
      <c r="AI271" s="128"/>
      <c r="AJ271" s="128"/>
      <c r="AK271" s="128"/>
      <c r="AL271" s="128"/>
      <c r="AR271" s="145"/>
      <c r="CH271" s="145"/>
      <c r="CV271" s="125"/>
      <c r="CW271" s="125"/>
      <c r="CX271" s="125"/>
      <c r="CY271" s="125"/>
      <c r="CZ271" s="125"/>
      <c r="DA271" s="125"/>
      <c r="DB271" s="125"/>
      <c r="DC271" s="125"/>
      <c r="DD271" s="125"/>
    </row>
    <row r="272" spans="1:108" s="127" customFormat="1" x14ac:dyDescent="0.25">
      <c r="A272" s="127">
        <v>2010</v>
      </c>
      <c r="B272" s="127" t="s">
        <v>623</v>
      </c>
      <c r="C272" s="125">
        <v>135898391.678</v>
      </c>
      <c r="D272" s="125">
        <v>71531157.463599995</v>
      </c>
      <c r="E272" s="125">
        <v>64367234.214400001</v>
      </c>
      <c r="F272" s="125">
        <v>16627015.3473</v>
      </c>
      <c r="G272" s="125">
        <v>29610351.765700001</v>
      </c>
      <c r="H272" s="125">
        <v>29896235.8748</v>
      </c>
      <c r="I272" s="125">
        <v>32425386.357799999</v>
      </c>
      <c r="J272" s="125">
        <v>27339402.332400002</v>
      </c>
      <c r="K272" s="125">
        <v>91931973.998300001</v>
      </c>
      <c r="M272" s="130">
        <v>38.239829999999998</v>
      </c>
      <c r="N272" s="130">
        <v>40.444000000000003</v>
      </c>
      <c r="O272" s="130">
        <v>35.79034</v>
      </c>
      <c r="P272" s="130">
        <v>30.05969</v>
      </c>
      <c r="Q272" s="130">
        <v>39.406379999999999</v>
      </c>
      <c r="R272" s="130">
        <v>40.250900000000001</v>
      </c>
      <c r="S272" s="130">
        <v>40.383420000000001</v>
      </c>
      <c r="T272" s="130">
        <v>37.209789999999998</v>
      </c>
      <c r="U272" s="130">
        <v>40.02563</v>
      </c>
      <c r="V272" s="142"/>
      <c r="W272" s="128"/>
      <c r="X272" s="123"/>
      <c r="Y272" s="128"/>
      <c r="Z272" s="128"/>
      <c r="AA272" s="128"/>
      <c r="AB272" s="128"/>
      <c r="AC272" s="128"/>
      <c r="AD272" s="128"/>
      <c r="AE272" s="128"/>
      <c r="AF272" s="128"/>
      <c r="AG272" s="128"/>
      <c r="AH272" s="128"/>
      <c r="AI272" s="128"/>
      <c r="AJ272" s="128"/>
      <c r="AK272" s="128"/>
      <c r="AL272" s="128"/>
      <c r="AR272" s="145"/>
      <c r="CH272" s="145"/>
      <c r="CV272" s="125"/>
      <c r="CW272" s="125"/>
      <c r="CX272" s="125"/>
      <c r="CY272" s="125"/>
      <c r="CZ272" s="125"/>
      <c r="DA272" s="125"/>
      <c r="DB272" s="125"/>
      <c r="DC272" s="125"/>
      <c r="DD272" s="125"/>
    </row>
    <row r="273" spans="1:108" s="127" customFormat="1" x14ac:dyDescent="0.25">
      <c r="A273" s="127">
        <v>2011</v>
      </c>
      <c r="B273" s="127" t="s">
        <v>633</v>
      </c>
      <c r="C273" s="125">
        <v>133500048.13510001</v>
      </c>
      <c r="D273" s="125">
        <v>70233848.345400006</v>
      </c>
      <c r="E273" s="125">
        <v>63266199.789700001</v>
      </c>
      <c r="F273" s="125">
        <v>16044753.192500001</v>
      </c>
      <c r="G273" s="125">
        <v>29243964.958000001</v>
      </c>
      <c r="H273" s="125">
        <v>29237981.788199998</v>
      </c>
      <c r="I273" s="125">
        <v>31851158.6426</v>
      </c>
      <c r="J273" s="125">
        <v>27122189.553800002</v>
      </c>
      <c r="K273" s="125">
        <v>90333105.388799995</v>
      </c>
      <c r="M273" s="130">
        <v>37.490940000000002</v>
      </c>
      <c r="N273" s="130">
        <v>39.789360000000002</v>
      </c>
      <c r="O273" s="130">
        <v>34.939390000000003</v>
      </c>
      <c r="P273" s="130">
        <v>29.79589</v>
      </c>
      <c r="Q273" s="130">
        <v>38.324240000000003</v>
      </c>
      <c r="R273" s="130">
        <v>39.308219999999999</v>
      </c>
      <c r="S273" s="130">
        <v>39.695129999999999</v>
      </c>
      <c r="T273" s="130">
        <v>36.597110000000001</v>
      </c>
      <c r="U273" s="130">
        <v>39.126089999999998</v>
      </c>
      <c r="V273" s="142"/>
      <c r="W273" s="127">
        <v>89</v>
      </c>
      <c r="X273" s="123" t="s">
        <v>484</v>
      </c>
      <c r="Y273" s="143">
        <f t="shared" ref="Y273:AG273" si="188">AVERAGE(C273:C275)</f>
        <v>134492235.80476668</v>
      </c>
      <c r="Z273" s="143">
        <f t="shared" si="188"/>
        <v>70868369.495366663</v>
      </c>
      <c r="AA273" s="143">
        <f t="shared" si="188"/>
        <v>63623866.3094</v>
      </c>
      <c r="AB273" s="143">
        <f t="shared" si="188"/>
        <v>16287735.294466667</v>
      </c>
      <c r="AC273" s="143">
        <f t="shared" si="188"/>
        <v>29357706.455266669</v>
      </c>
      <c r="AD273" s="143">
        <f t="shared" si="188"/>
        <v>29440861.289466664</v>
      </c>
      <c r="AE273" s="143">
        <f t="shared" si="188"/>
        <v>31901619.7656</v>
      </c>
      <c r="AF273" s="143">
        <f t="shared" si="188"/>
        <v>27504312.999966666</v>
      </c>
      <c r="AG273" s="143">
        <f t="shared" si="188"/>
        <v>90700187.510333344</v>
      </c>
      <c r="AH273" s="143"/>
      <c r="AI273" s="143">
        <f t="shared" ref="AI273:AQ273" si="189">IF(MIN(M273:M275)/AVERAGE(M273:M275)&lt;0.97,(3*AVERAGE(M273:M275)-MIN(M273:M275))/2,AVERAGE(M273:M275))</f>
        <v>37.90025</v>
      </c>
      <c r="AJ273" s="143">
        <f t="shared" si="189"/>
        <v>40.167816666666674</v>
      </c>
      <c r="AK273" s="143">
        <f t="shared" si="189"/>
        <v>35.374536666666664</v>
      </c>
      <c r="AL273" s="143">
        <f t="shared" si="189"/>
        <v>29.81784</v>
      </c>
      <c r="AM273" s="143">
        <f t="shared" si="189"/>
        <v>38.834763333333335</v>
      </c>
      <c r="AN273" s="143">
        <f t="shared" si="189"/>
        <v>39.804246666666664</v>
      </c>
      <c r="AO273" s="143">
        <f t="shared" si="189"/>
        <v>40.106403333333333</v>
      </c>
      <c r="AP273" s="143">
        <f t="shared" si="189"/>
        <v>37.092930000000003</v>
      </c>
      <c r="AQ273" s="143">
        <f t="shared" si="189"/>
        <v>39.596740000000004</v>
      </c>
      <c r="AR273" s="143"/>
      <c r="CH273" s="145"/>
      <c r="CV273" s="125"/>
      <c r="CW273" s="125"/>
      <c r="CX273" s="125"/>
      <c r="CY273" s="125"/>
      <c r="CZ273" s="125"/>
      <c r="DA273" s="125"/>
      <c r="DB273" s="125"/>
      <c r="DC273" s="125"/>
      <c r="DD273" s="125"/>
    </row>
    <row r="274" spans="1:108" s="127" customFormat="1" x14ac:dyDescent="0.25">
      <c r="A274" s="127">
        <v>2011</v>
      </c>
      <c r="B274" s="127" t="s">
        <v>632</v>
      </c>
      <c r="C274" s="125">
        <v>134582166.86520001</v>
      </c>
      <c r="D274" s="125">
        <v>70952684.594899997</v>
      </c>
      <c r="E274" s="125">
        <v>63629482.270300001</v>
      </c>
      <c r="F274" s="125">
        <v>16319644.6011</v>
      </c>
      <c r="G274" s="125">
        <v>29346895.893399999</v>
      </c>
      <c r="H274" s="125">
        <v>29462493.452799998</v>
      </c>
      <c r="I274" s="125">
        <v>31906593.680399999</v>
      </c>
      <c r="J274" s="125">
        <v>27546539.237500001</v>
      </c>
      <c r="K274" s="125">
        <v>90715983.026600003</v>
      </c>
      <c r="M274" s="130">
        <v>37.97334</v>
      </c>
      <c r="N274" s="130">
        <v>40.149430000000002</v>
      </c>
      <c r="O274" s="130">
        <v>35.546799999999998</v>
      </c>
      <c r="P274" s="130">
        <v>29.69622</v>
      </c>
      <c r="Q274" s="130">
        <v>38.910209999999999</v>
      </c>
      <c r="R274" s="130">
        <v>39.951349999999998</v>
      </c>
      <c r="S274" s="130">
        <v>40.118479999999998</v>
      </c>
      <c r="T274" s="130">
        <v>37.278660000000002</v>
      </c>
      <c r="U274" s="130">
        <v>39.673319999999997</v>
      </c>
      <c r="V274" s="142"/>
      <c r="W274" s="128"/>
      <c r="X274" s="123"/>
      <c r="Y274" s="128"/>
      <c r="Z274" s="128"/>
      <c r="AA274" s="128"/>
      <c r="AB274" s="128"/>
      <c r="AC274" s="128"/>
      <c r="AD274" s="128"/>
      <c r="AE274" s="128"/>
      <c r="AF274" s="128"/>
      <c r="AG274" s="128"/>
      <c r="AH274" s="128"/>
      <c r="AI274" s="128"/>
      <c r="AJ274" s="128"/>
      <c r="AK274" s="128"/>
      <c r="AL274" s="128"/>
      <c r="AR274" s="145"/>
      <c r="CH274" s="145"/>
      <c r="CV274" s="125"/>
      <c r="CW274" s="125"/>
      <c r="CX274" s="125"/>
      <c r="CY274" s="125"/>
      <c r="CZ274" s="125"/>
      <c r="DA274" s="125"/>
      <c r="DB274" s="125"/>
      <c r="DC274" s="125"/>
      <c r="DD274" s="125"/>
    </row>
    <row r="275" spans="1:108" s="127" customFormat="1" x14ac:dyDescent="0.25">
      <c r="A275" s="127">
        <v>2011</v>
      </c>
      <c r="B275" s="127" t="s">
        <v>622</v>
      </c>
      <c r="C275" s="125">
        <v>135394492.414</v>
      </c>
      <c r="D275" s="125">
        <v>71418575.5458</v>
      </c>
      <c r="E275" s="125">
        <v>63975916.868199997</v>
      </c>
      <c r="F275" s="125">
        <v>16498808.0898</v>
      </c>
      <c r="G275" s="125">
        <v>29482258.514400002</v>
      </c>
      <c r="H275" s="125">
        <v>29622108.6274</v>
      </c>
      <c r="I275" s="125">
        <v>31947106.9738</v>
      </c>
      <c r="J275" s="125">
        <v>27844210.2086</v>
      </c>
      <c r="K275" s="125">
        <v>91051474.115600005</v>
      </c>
      <c r="M275" s="130">
        <v>38.236469999999997</v>
      </c>
      <c r="N275" s="130">
        <v>40.564660000000003</v>
      </c>
      <c r="O275" s="130">
        <v>35.637419999999999</v>
      </c>
      <c r="P275" s="130">
        <v>29.961410000000001</v>
      </c>
      <c r="Q275" s="130">
        <v>39.269840000000002</v>
      </c>
      <c r="R275" s="130">
        <v>40.153170000000003</v>
      </c>
      <c r="S275" s="130">
        <v>40.505600000000001</v>
      </c>
      <c r="T275" s="130">
        <v>37.403019999999998</v>
      </c>
      <c r="U275" s="130">
        <v>39.990810000000003</v>
      </c>
      <c r="V275" s="142"/>
      <c r="W275" s="128"/>
      <c r="X275" s="123"/>
      <c r="Y275" s="128"/>
      <c r="Z275" s="128"/>
      <c r="AA275" s="128"/>
      <c r="AB275" s="128"/>
      <c r="AC275" s="128"/>
      <c r="AD275" s="128"/>
      <c r="AE275" s="128"/>
      <c r="AF275" s="128"/>
      <c r="AG275" s="128"/>
      <c r="AH275" s="128"/>
      <c r="AI275" s="128"/>
      <c r="AJ275" s="128"/>
      <c r="AK275" s="128"/>
      <c r="AL275" s="128"/>
      <c r="AR275" s="145"/>
      <c r="CH275" s="145"/>
      <c r="CV275" s="125"/>
      <c r="CW275" s="125"/>
      <c r="CX275" s="125"/>
      <c r="CY275" s="125"/>
      <c r="CZ275" s="125"/>
      <c r="DA275" s="125"/>
      <c r="DB275" s="125"/>
      <c r="DC275" s="125"/>
      <c r="DD275" s="125"/>
    </row>
    <row r="276" spans="1:108" s="127" customFormat="1" x14ac:dyDescent="0.25">
      <c r="A276" s="127">
        <v>2011</v>
      </c>
      <c r="B276" s="127" t="s">
        <v>631</v>
      </c>
      <c r="C276" s="125">
        <v>136330957.68880001</v>
      </c>
      <c r="D276" s="125">
        <v>72104034.531800002</v>
      </c>
      <c r="E276" s="125">
        <v>64226923.156999998</v>
      </c>
      <c r="F276" s="125">
        <v>16754200.6346</v>
      </c>
      <c r="G276" s="125">
        <v>29731436.0381</v>
      </c>
      <c r="H276" s="125">
        <v>29621345.030699998</v>
      </c>
      <c r="I276" s="125">
        <v>32027675.3662</v>
      </c>
      <c r="J276" s="125">
        <v>28196300.619199999</v>
      </c>
      <c r="K276" s="125">
        <v>91380456.435000002</v>
      </c>
      <c r="M276" s="130">
        <v>38.299770000000002</v>
      </c>
      <c r="N276" s="130">
        <v>40.585079999999998</v>
      </c>
      <c r="O276" s="130">
        <v>35.734180000000002</v>
      </c>
      <c r="P276" s="130">
        <v>29.880769999999998</v>
      </c>
      <c r="Q276" s="130">
        <v>39.405479999999997</v>
      </c>
      <c r="R276" s="130">
        <v>40.310250000000003</v>
      </c>
      <c r="S276" s="130">
        <v>40.528359999999999</v>
      </c>
      <c r="T276" s="130">
        <v>37.492930000000001</v>
      </c>
      <c r="U276" s="130">
        <v>40.092320000000001</v>
      </c>
      <c r="V276" s="142"/>
      <c r="W276" s="127">
        <v>90</v>
      </c>
      <c r="X276" s="123" t="s">
        <v>485</v>
      </c>
      <c r="Y276" s="143">
        <f t="shared" ref="Y276:AG276" si="190">AVERAGE(C276:C278)</f>
        <v>135433532.6435</v>
      </c>
      <c r="Z276" s="143">
        <f t="shared" si="190"/>
        <v>72419725.240766659</v>
      </c>
      <c r="AA276" s="143">
        <f t="shared" si="190"/>
        <v>63013807.402733326</v>
      </c>
      <c r="AB276" s="143">
        <f t="shared" si="190"/>
        <v>17011628.924600001</v>
      </c>
      <c r="AC276" s="143">
        <f t="shared" si="190"/>
        <v>29552301.694499999</v>
      </c>
      <c r="AD276" s="143">
        <f t="shared" si="190"/>
        <v>29325555.056966666</v>
      </c>
      <c r="AE276" s="143">
        <f t="shared" si="190"/>
        <v>31777555.3959</v>
      </c>
      <c r="AF276" s="143">
        <f t="shared" si="190"/>
        <v>27766491.571533334</v>
      </c>
      <c r="AG276" s="143">
        <f t="shared" si="190"/>
        <v>90655412.147366688</v>
      </c>
      <c r="AH276" s="143"/>
      <c r="AI276" s="143">
        <f t="shared" ref="AI276:AQ276" si="191">IF(MIN(M276:M278)/AVERAGE(M276:M278)&lt;0.97,(3*AVERAGE(M276:M278)-MIN(M276:M278))/2,AVERAGE(M276:M278))</f>
        <v>38.433376666666668</v>
      </c>
      <c r="AJ276" s="143">
        <f t="shared" si="191"/>
        <v>40.792646666666663</v>
      </c>
      <c r="AK276" s="143">
        <f t="shared" si="191"/>
        <v>35.71982666666667</v>
      </c>
      <c r="AL276" s="143">
        <f t="shared" si="191"/>
        <v>30.785269999999997</v>
      </c>
      <c r="AM276" s="143">
        <f t="shared" si="191"/>
        <v>39.504393333333333</v>
      </c>
      <c r="AN276" s="143">
        <f t="shared" si="191"/>
        <v>40.303983333333335</v>
      </c>
      <c r="AO276" s="143">
        <f t="shared" si="191"/>
        <v>40.533539999999995</v>
      </c>
      <c r="AP276" s="143">
        <f t="shared" si="191"/>
        <v>37.586109999999998</v>
      </c>
      <c r="AQ276" s="143">
        <f t="shared" si="191"/>
        <v>40.123846666666672</v>
      </c>
      <c r="AR276" s="143"/>
      <c r="CH276" s="145"/>
      <c r="CV276" s="125"/>
      <c r="CW276" s="125"/>
      <c r="CX276" s="125"/>
      <c r="CY276" s="125"/>
      <c r="CZ276" s="125"/>
      <c r="DA276" s="125"/>
      <c r="DB276" s="125"/>
      <c r="DC276" s="125"/>
      <c r="DD276" s="125"/>
    </row>
    <row r="277" spans="1:108" s="127" customFormat="1" x14ac:dyDescent="0.25">
      <c r="A277" s="127">
        <v>2011</v>
      </c>
      <c r="B277" s="127" t="s">
        <v>630</v>
      </c>
      <c r="C277" s="125">
        <v>136589952.75119999</v>
      </c>
      <c r="D277" s="125">
        <v>72921074.256300002</v>
      </c>
      <c r="E277" s="125">
        <v>63668878.494900003</v>
      </c>
      <c r="F277" s="125">
        <v>16683524.9494</v>
      </c>
      <c r="G277" s="125">
        <v>29885788.8781</v>
      </c>
      <c r="H277" s="125">
        <v>29665998.357000001</v>
      </c>
      <c r="I277" s="125">
        <v>32210833.2097</v>
      </c>
      <c r="J277" s="125">
        <v>28143807.357000001</v>
      </c>
      <c r="K277" s="125">
        <v>91762620.444800004</v>
      </c>
      <c r="M277" s="130">
        <v>38.55921</v>
      </c>
      <c r="N277" s="130">
        <v>40.961080000000003</v>
      </c>
      <c r="O277" s="130">
        <v>35.808300000000003</v>
      </c>
      <c r="P277" s="130">
        <v>30.70168</v>
      </c>
      <c r="Q277" s="130">
        <v>39.62435</v>
      </c>
      <c r="R277" s="130">
        <v>40.397399999999998</v>
      </c>
      <c r="S277" s="130">
        <v>40.68721</v>
      </c>
      <c r="T277" s="130">
        <v>37.712910000000001</v>
      </c>
      <c r="U277" s="130">
        <v>40.24736</v>
      </c>
      <c r="V277" s="142"/>
      <c r="W277" s="128"/>
      <c r="X277" s="123"/>
      <c r="Y277" s="128"/>
      <c r="Z277" s="128"/>
      <c r="AA277" s="128"/>
      <c r="AB277" s="128"/>
      <c r="AC277" s="128"/>
      <c r="AD277" s="128"/>
      <c r="AE277" s="128"/>
      <c r="AF277" s="128"/>
      <c r="AG277" s="128"/>
      <c r="AH277" s="128"/>
      <c r="AI277" s="128"/>
      <c r="AJ277" s="128"/>
      <c r="AK277" s="128"/>
      <c r="AL277" s="128"/>
      <c r="AR277" s="145"/>
      <c r="CH277" s="145"/>
      <c r="CV277" s="125"/>
      <c r="CW277" s="125"/>
      <c r="CX277" s="125"/>
      <c r="CY277" s="125"/>
      <c r="CZ277" s="125"/>
      <c r="DA277" s="125"/>
      <c r="DB277" s="125"/>
      <c r="DC277" s="125"/>
      <c r="DD277" s="125"/>
    </row>
    <row r="278" spans="1:108" s="127" customFormat="1" x14ac:dyDescent="0.25">
      <c r="A278" s="127">
        <v>2011</v>
      </c>
      <c r="B278" s="127" t="s">
        <v>629</v>
      </c>
      <c r="C278" s="125">
        <v>133379687.4905</v>
      </c>
      <c r="D278" s="125">
        <v>72234066.934200004</v>
      </c>
      <c r="E278" s="125">
        <v>61145620.556299999</v>
      </c>
      <c r="F278" s="125">
        <v>17597161.189800002</v>
      </c>
      <c r="G278" s="125">
        <v>29039680.167300001</v>
      </c>
      <c r="H278" s="125">
        <v>28689321.783199999</v>
      </c>
      <c r="I278" s="125">
        <v>31094157.6118</v>
      </c>
      <c r="J278" s="125">
        <v>26959366.738400001</v>
      </c>
      <c r="K278" s="125">
        <v>88823159.562299997</v>
      </c>
      <c r="M278" s="130">
        <v>38.44115</v>
      </c>
      <c r="N278" s="130">
        <v>40.831780000000002</v>
      </c>
      <c r="O278" s="130">
        <v>35.616999999999997</v>
      </c>
      <c r="P278" s="130">
        <v>31.77336</v>
      </c>
      <c r="Q278" s="130">
        <v>39.483350000000002</v>
      </c>
      <c r="R278" s="130">
        <v>40.204300000000003</v>
      </c>
      <c r="S278" s="130">
        <v>40.38505</v>
      </c>
      <c r="T278" s="130">
        <v>37.552489999999999</v>
      </c>
      <c r="U278" s="130">
        <v>40.031860000000002</v>
      </c>
      <c r="V278" s="142"/>
      <c r="W278" s="128"/>
      <c r="X278" s="123"/>
      <c r="Y278" s="128"/>
      <c r="Z278" s="128"/>
      <c r="AA278" s="128"/>
      <c r="AB278" s="128"/>
      <c r="AC278" s="128"/>
      <c r="AD278" s="128"/>
      <c r="AE278" s="128"/>
      <c r="AF278" s="128"/>
      <c r="AG278" s="128"/>
      <c r="AH278" s="128"/>
      <c r="AI278" s="128"/>
      <c r="AJ278" s="128"/>
      <c r="AK278" s="128"/>
      <c r="AL278" s="128"/>
      <c r="AR278" s="145"/>
      <c r="CH278" s="145"/>
      <c r="CV278" s="125"/>
      <c r="CW278" s="125"/>
      <c r="CX278" s="125"/>
      <c r="CY278" s="125"/>
      <c r="CZ278" s="125"/>
      <c r="DA278" s="125"/>
      <c r="DB278" s="125"/>
      <c r="DC278" s="125"/>
      <c r="DD278" s="125"/>
    </row>
    <row r="279" spans="1:108" s="127" customFormat="1" x14ac:dyDescent="0.25">
      <c r="A279" s="127">
        <v>2011</v>
      </c>
      <c r="B279" s="127" t="s">
        <v>628</v>
      </c>
      <c r="C279" s="125">
        <v>130834825.31290001</v>
      </c>
      <c r="D279" s="125">
        <v>71569969.881600007</v>
      </c>
      <c r="E279" s="125">
        <v>59264855.431299999</v>
      </c>
      <c r="F279" s="125">
        <v>17977776.612100001</v>
      </c>
      <c r="G279" s="125">
        <v>28519408.152800001</v>
      </c>
      <c r="H279" s="125">
        <v>27985640.302000001</v>
      </c>
      <c r="I279" s="125">
        <v>30203518.814599998</v>
      </c>
      <c r="J279" s="125">
        <v>26148481.431400001</v>
      </c>
      <c r="K279" s="125">
        <v>86708567.269400001</v>
      </c>
      <c r="M279" s="130">
        <v>38.389429999999997</v>
      </c>
      <c r="N279" s="130">
        <v>40.77637</v>
      </c>
      <c r="O279" s="130">
        <v>35.506900000000002</v>
      </c>
      <c r="P279" s="130">
        <v>32.133859999999999</v>
      </c>
      <c r="Q279" s="130">
        <v>39.315080000000002</v>
      </c>
      <c r="R279" s="130">
        <v>40.113590000000002</v>
      </c>
      <c r="S279" s="130">
        <v>40.336269999999999</v>
      </c>
      <c r="T279" s="130">
        <v>37.586680000000001</v>
      </c>
      <c r="U279" s="130">
        <v>39.928519999999999</v>
      </c>
      <c r="V279" s="142"/>
      <c r="W279" s="127">
        <v>91</v>
      </c>
      <c r="X279" s="123" t="s">
        <v>486</v>
      </c>
      <c r="Y279" s="143">
        <f t="shared" ref="Y279:AG279" si="192">AVERAGE(C279:C281)</f>
        <v>133273661.22953333</v>
      </c>
      <c r="Z279" s="143">
        <f t="shared" si="192"/>
        <v>72165034.399900004</v>
      </c>
      <c r="AA279" s="143">
        <f t="shared" si="192"/>
        <v>61108626.829633333</v>
      </c>
      <c r="AB279" s="143">
        <f t="shared" si="192"/>
        <v>17427186.085533336</v>
      </c>
      <c r="AC279" s="143">
        <f t="shared" si="192"/>
        <v>29268422.899800003</v>
      </c>
      <c r="AD279" s="143">
        <f t="shared" si="192"/>
        <v>28567622.038800001</v>
      </c>
      <c r="AE279" s="143">
        <f t="shared" si="192"/>
        <v>30985443.304866668</v>
      </c>
      <c r="AF279" s="143">
        <f t="shared" si="192"/>
        <v>27024986.900533333</v>
      </c>
      <c r="AG279" s="143">
        <f t="shared" si="192"/>
        <v>88821488.24346666</v>
      </c>
      <c r="AH279" s="143"/>
      <c r="AI279" s="143">
        <f t="shared" ref="AI279:AQ279" si="193">IF(MIN(M279:M281)/AVERAGE(M279:M281)&lt;0.97,(3*AVERAGE(M279:M281)-MIN(M279:M281))/2,AVERAGE(M279:M281))</f>
        <v>38.461526666666664</v>
      </c>
      <c r="AJ279" s="143">
        <f t="shared" si="193"/>
        <v>40.834456666666668</v>
      </c>
      <c r="AK279" s="143">
        <f t="shared" si="193"/>
        <v>35.657793333333331</v>
      </c>
      <c r="AL279" s="143">
        <f t="shared" si="193"/>
        <v>32.128749999999997</v>
      </c>
      <c r="AM279" s="143">
        <f t="shared" si="193"/>
        <v>39.397406666666669</v>
      </c>
      <c r="AN279" s="143">
        <f t="shared" si="193"/>
        <v>40.28199</v>
      </c>
      <c r="AO279" s="143">
        <f t="shared" si="193"/>
        <v>40.465283333333332</v>
      </c>
      <c r="AP279" s="143">
        <f t="shared" si="193"/>
        <v>37.607896666666669</v>
      </c>
      <c r="AQ279" s="143">
        <f t="shared" si="193"/>
        <v>40.054549999999999</v>
      </c>
      <c r="AR279" s="143"/>
      <c r="CH279" s="145"/>
      <c r="CV279" s="125"/>
      <c r="CW279" s="125"/>
      <c r="CX279" s="125"/>
      <c r="CY279" s="125"/>
      <c r="CZ279" s="125"/>
      <c r="DA279" s="125"/>
      <c r="DB279" s="125"/>
      <c r="DC279" s="125"/>
      <c r="DD279" s="125"/>
    </row>
    <row r="280" spans="1:108" s="127" customFormat="1" x14ac:dyDescent="0.25">
      <c r="A280" s="127">
        <v>2011</v>
      </c>
      <c r="B280" s="127" t="s">
        <v>627</v>
      </c>
      <c r="C280" s="125">
        <v>132046207.26010001</v>
      </c>
      <c r="D280" s="125">
        <v>71808427.987499997</v>
      </c>
      <c r="E280" s="125">
        <v>60237779.272600003</v>
      </c>
      <c r="F280" s="125">
        <v>17406792.779899999</v>
      </c>
      <c r="G280" s="125">
        <v>29230733.875500001</v>
      </c>
      <c r="H280" s="125">
        <v>28193069.2027</v>
      </c>
      <c r="I280" s="125">
        <v>30630782.6886</v>
      </c>
      <c r="J280" s="125">
        <v>26584828.713399999</v>
      </c>
      <c r="K280" s="125">
        <v>88054585.766800001</v>
      </c>
      <c r="M280" s="130">
        <v>38.372039999999998</v>
      </c>
      <c r="N280" s="130">
        <v>40.691229999999997</v>
      </c>
      <c r="O280" s="130">
        <v>35.60736</v>
      </c>
      <c r="P280" s="130">
        <v>32.123640000000002</v>
      </c>
      <c r="Q280" s="130">
        <v>39.28828</v>
      </c>
      <c r="R280" s="130">
        <v>40.066000000000003</v>
      </c>
      <c r="S280" s="130">
        <v>40.285220000000002</v>
      </c>
      <c r="T280" s="130">
        <v>37.455030000000001</v>
      </c>
      <c r="U280" s="130">
        <v>39.88409</v>
      </c>
      <c r="V280" s="142"/>
      <c r="W280" s="128"/>
      <c r="X280" s="123"/>
      <c r="Y280" s="128"/>
      <c r="Z280" s="128"/>
      <c r="AA280" s="128"/>
      <c r="AB280" s="128"/>
      <c r="AC280" s="128"/>
      <c r="AD280" s="128"/>
      <c r="AE280" s="128"/>
      <c r="AF280" s="128"/>
      <c r="AG280" s="128"/>
      <c r="AH280" s="128"/>
      <c r="AI280" s="128"/>
      <c r="AJ280" s="128"/>
      <c r="AK280" s="128"/>
      <c r="AL280" s="128"/>
      <c r="AR280" s="145"/>
      <c r="CH280" s="145"/>
      <c r="CV280" s="125"/>
      <c r="CW280" s="125"/>
      <c r="CX280" s="125"/>
      <c r="CY280" s="125"/>
      <c r="CZ280" s="125"/>
      <c r="DA280" s="125"/>
      <c r="DB280" s="125"/>
      <c r="DC280" s="125"/>
      <c r="DD280" s="125"/>
    </row>
    <row r="281" spans="1:108" s="127" customFormat="1" x14ac:dyDescent="0.25">
      <c r="A281" s="127">
        <v>2011</v>
      </c>
      <c r="B281" s="127" t="s">
        <v>626</v>
      </c>
      <c r="C281" s="125">
        <v>136939951.11559999</v>
      </c>
      <c r="D281" s="125">
        <v>73116705.330599993</v>
      </c>
      <c r="E281" s="125">
        <v>63823245.784999996</v>
      </c>
      <c r="F281" s="125">
        <v>16896988.864599999</v>
      </c>
      <c r="G281" s="125">
        <v>30055126.671100002</v>
      </c>
      <c r="H281" s="125">
        <v>29524156.611699998</v>
      </c>
      <c r="I281" s="125">
        <v>32122028.411400001</v>
      </c>
      <c r="J281" s="125">
        <v>28341650.5568</v>
      </c>
      <c r="K281" s="125">
        <v>91701311.694199994</v>
      </c>
      <c r="M281" s="130">
        <v>38.623109999999997</v>
      </c>
      <c r="N281" s="130">
        <v>41.035769999999999</v>
      </c>
      <c r="O281" s="130">
        <v>35.859119999999997</v>
      </c>
      <c r="P281" s="130">
        <v>30.656279999999999</v>
      </c>
      <c r="Q281" s="130">
        <v>39.588859999999997</v>
      </c>
      <c r="R281" s="130">
        <v>40.666379999999997</v>
      </c>
      <c r="S281" s="130">
        <v>40.774360000000001</v>
      </c>
      <c r="T281" s="130">
        <v>37.781979999999997</v>
      </c>
      <c r="U281" s="130">
        <v>40.351039999999998</v>
      </c>
      <c r="V281" s="142"/>
      <c r="W281" s="128"/>
      <c r="X281" s="123"/>
      <c r="Y281" s="128"/>
      <c r="Z281" s="128"/>
      <c r="AA281" s="128"/>
      <c r="AB281" s="128"/>
      <c r="AC281" s="128"/>
      <c r="AD281" s="128"/>
      <c r="AE281" s="128"/>
      <c r="AF281" s="128"/>
      <c r="AG281" s="128"/>
      <c r="AH281" s="128"/>
      <c r="AI281" s="128"/>
      <c r="AJ281" s="128"/>
      <c r="AK281" s="128"/>
      <c r="AL281" s="128"/>
      <c r="AR281" s="145"/>
      <c r="CH281" s="145"/>
      <c r="CV281" s="125"/>
      <c r="CW281" s="125"/>
      <c r="CX281" s="125"/>
      <c r="CY281" s="125"/>
      <c r="CZ281" s="125"/>
      <c r="DA281" s="125"/>
      <c r="DB281" s="125"/>
      <c r="DC281" s="125"/>
      <c r="DD281" s="125"/>
    </row>
    <row r="282" spans="1:108" s="127" customFormat="1" x14ac:dyDescent="0.25">
      <c r="A282" s="127">
        <v>2011</v>
      </c>
      <c r="B282" s="127" t="s">
        <v>625</v>
      </c>
      <c r="C282" s="125">
        <v>137317767.3689</v>
      </c>
      <c r="D282" s="125">
        <v>73316922.574399993</v>
      </c>
      <c r="E282" s="125">
        <v>64000844.794500001</v>
      </c>
      <c r="F282" s="125">
        <v>17286827.953299999</v>
      </c>
      <c r="G282" s="125">
        <v>29972523.8981</v>
      </c>
      <c r="H282" s="125">
        <v>29605479.409000002</v>
      </c>
      <c r="I282" s="125">
        <v>32241779.1072</v>
      </c>
      <c r="J282" s="125">
        <v>28211157.0013</v>
      </c>
      <c r="K282" s="125">
        <v>91819782.414299995</v>
      </c>
      <c r="M282" s="130">
        <v>38.294080000000001</v>
      </c>
      <c r="N282" s="130">
        <v>40.712960000000002</v>
      </c>
      <c r="O282" s="130">
        <v>35.523110000000003</v>
      </c>
      <c r="P282" s="130">
        <v>30.538329999999998</v>
      </c>
      <c r="Q282" s="130">
        <v>39.396799999999999</v>
      </c>
      <c r="R282" s="130">
        <v>40.207140000000003</v>
      </c>
      <c r="S282" s="130">
        <v>40.465780000000002</v>
      </c>
      <c r="T282" s="130">
        <v>37.385390000000001</v>
      </c>
      <c r="U282" s="130">
        <v>40.033439999999999</v>
      </c>
      <c r="V282" s="142"/>
      <c r="W282" s="127">
        <v>92</v>
      </c>
      <c r="X282" s="123" t="s">
        <v>487</v>
      </c>
      <c r="Y282" s="143">
        <f t="shared" ref="Y282:AG282" si="194">AVERAGE(C282:C284)</f>
        <v>137507955.51523334</v>
      </c>
      <c r="Z282" s="143">
        <f t="shared" si="194"/>
        <v>73307052.439566672</v>
      </c>
      <c r="AA282" s="143">
        <f t="shared" si="194"/>
        <v>64200903.075666666</v>
      </c>
      <c r="AB282" s="143">
        <f t="shared" si="194"/>
        <v>17015551.667666666</v>
      </c>
      <c r="AC282" s="143">
        <f t="shared" si="194"/>
        <v>30068018.565333333</v>
      </c>
      <c r="AD282" s="143">
        <f t="shared" si="194"/>
        <v>29729920.812000003</v>
      </c>
      <c r="AE282" s="143">
        <f t="shared" si="194"/>
        <v>32260247.297233332</v>
      </c>
      <c r="AF282" s="143">
        <f t="shared" si="194"/>
        <v>28434217.172999997</v>
      </c>
      <c r="AG282" s="143">
        <f t="shared" si="194"/>
        <v>92058186.674566671</v>
      </c>
      <c r="AH282" s="143"/>
      <c r="AI282" s="143">
        <f t="shared" ref="AI282:AQ282" si="195">IF(MIN(M282:M284)/AVERAGE(M282:M284)&lt;0.97,(3*AVERAGE(M282:M284)-MIN(M282:M284))/2,AVERAGE(M282:M284))</f>
        <v>38.286386666666665</v>
      </c>
      <c r="AJ282" s="143">
        <f t="shared" si="195"/>
        <v>40.70462666666667</v>
      </c>
      <c r="AK282" s="143">
        <f t="shared" si="195"/>
        <v>35.52496</v>
      </c>
      <c r="AL282" s="143">
        <f t="shared" si="195"/>
        <v>30.494960000000003</v>
      </c>
      <c r="AM282" s="143">
        <f t="shared" si="195"/>
        <v>39.382446666666659</v>
      </c>
      <c r="AN282" s="143">
        <f t="shared" si="195"/>
        <v>40.127423333333333</v>
      </c>
      <c r="AO282" s="143">
        <f t="shared" si="195"/>
        <v>40.51459333333333</v>
      </c>
      <c r="AP282" s="143">
        <f t="shared" si="195"/>
        <v>37.336680000000001</v>
      </c>
      <c r="AQ282" s="143">
        <f t="shared" si="195"/>
        <v>40.019796666666672</v>
      </c>
      <c r="AR282" s="143"/>
      <c r="CH282" s="145"/>
      <c r="CV282" s="125"/>
      <c r="CW282" s="125"/>
      <c r="CX282" s="125"/>
      <c r="CY282" s="125"/>
      <c r="CZ282" s="125"/>
      <c r="DA282" s="125"/>
      <c r="DB282" s="125"/>
      <c r="DC282" s="125"/>
      <c r="DD282" s="125"/>
    </row>
    <row r="283" spans="1:108" s="127" customFormat="1" x14ac:dyDescent="0.25">
      <c r="A283" s="127">
        <v>2011</v>
      </c>
      <c r="B283" s="127" t="s">
        <v>624</v>
      </c>
      <c r="C283" s="125">
        <v>137821549.44229999</v>
      </c>
      <c r="D283" s="125">
        <v>73515182.275900006</v>
      </c>
      <c r="E283" s="125">
        <v>64306367.1664</v>
      </c>
      <c r="F283" s="125">
        <v>17024489.908</v>
      </c>
      <c r="G283" s="125">
        <v>30194666.397399999</v>
      </c>
      <c r="H283" s="125">
        <v>29809090.236299999</v>
      </c>
      <c r="I283" s="125">
        <v>32290953.431299999</v>
      </c>
      <c r="J283" s="125">
        <v>28502349.469300002</v>
      </c>
      <c r="K283" s="125">
        <v>92294710.064999998</v>
      </c>
      <c r="M283" s="130">
        <v>38.048360000000002</v>
      </c>
      <c r="N283" s="130">
        <v>40.546019999999999</v>
      </c>
      <c r="O283" s="130">
        <v>35.193019999999997</v>
      </c>
      <c r="P283" s="130">
        <v>30.292490000000001</v>
      </c>
      <c r="Q283" s="130">
        <v>39.274209999999997</v>
      </c>
      <c r="R283" s="130">
        <v>39.808410000000002</v>
      </c>
      <c r="S283" s="130">
        <v>40.228909999999999</v>
      </c>
      <c r="T283" s="130">
        <v>37.071150000000003</v>
      </c>
      <c r="U283" s="130">
        <v>39.780769999999997</v>
      </c>
      <c r="V283" s="142"/>
      <c r="W283" s="128"/>
      <c r="X283" s="123"/>
      <c r="Y283" s="128"/>
      <c r="Z283" s="128"/>
      <c r="AA283" s="128"/>
      <c r="AB283" s="128"/>
      <c r="AC283" s="128"/>
      <c r="AD283" s="128"/>
      <c r="AE283" s="128"/>
      <c r="AF283" s="128"/>
      <c r="AG283" s="128"/>
      <c r="AH283" s="128"/>
      <c r="AI283" s="128"/>
      <c r="AJ283" s="128"/>
      <c r="AK283" s="128"/>
      <c r="AL283" s="128"/>
      <c r="AR283" s="145"/>
      <c r="CH283" s="145"/>
      <c r="CV283" s="125"/>
      <c r="CW283" s="125"/>
      <c r="CX283" s="125"/>
      <c r="CY283" s="125"/>
      <c r="CZ283" s="125"/>
      <c r="DA283" s="125"/>
      <c r="DB283" s="125"/>
      <c r="DC283" s="125"/>
      <c r="DD283" s="125"/>
    </row>
    <row r="284" spans="1:108" s="127" customFormat="1" x14ac:dyDescent="0.25">
      <c r="A284" s="127">
        <v>2011</v>
      </c>
      <c r="B284" s="127" t="s">
        <v>623</v>
      </c>
      <c r="C284" s="125">
        <v>137384549.73449999</v>
      </c>
      <c r="D284" s="125">
        <v>73089052.468400002</v>
      </c>
      <c r="E284" s="125">
        <v>64295497.266099997</v>
      </c>
      <c r="F284" s="125">
        <v>16735337.1417</v>
      </c>
      <c r="G284" s="125">
        <v>30036865.4005</v>
      </c>
      <c r="H284" s="125">
        <v>29775192.7907</v>
      </c>
      <c r="I284" s="125">
        <v>32248009.3532</v>
      </c>
      <c r="J284" s="125">
        <v>28589145.0484</v>
      </c>
      <c r="K284" s="125">
        <v>92060067.544400007</v>
      </c>
      <c r="M284" s="130">
        <v>38.516719999999999</v>
      </c>
      <c r="N284" s="130">
        <v>40.854900000000001</v>
      </c>
      <c r="O284" s="130">
        <v>35.858750000000001</v>
      </c>
      <c r="P284" s="130">
        <v>30.654060000000001</v>
      </c>
      <c r="Q284" s="130">
        <v>39.476329999999997</v>
      </c>
      <c r="R284" s="130">
        <v>40.366720000000001</v>
      </c>
      <c r="S284" s="130">
        <v>40.849089999999997</v>
      </c>
      <c r="T284" s="130">
        <v>37.5535</v>
      </c>
      <c r="U284" s="130">
        <v>40.245179999999998</v>
      </c>
      <c r="V284" s="142"/>
      <c r="W284" s="128"/>
      <c r="X284" s="123"/>
      <c r="Y284" s="128"/>
      <c r="Z284" s="128"/>
      <c r="AA284" s="128"/>
      <c r="AB284" s="128"/>
      <c r="AC284" s="128"/>
      <c r="AD284" s="128"/>
      <c r="AE284" s="128"/>
      <c r="AF284" s="128"/>
      <c r="AG284" s="128"/>
      <c r="AH284" s="128"/>
      <c r="AI284" s="128"/>
      <c r="AJ284" s="128"/>
      <c r="AK284" s="128"/>
      <c r="AL284" s="128"/>
      <c r="AR284" s="145"/>
      <c r="CH284" s="145"/>
      <c r="CV284" s="125"/>
      <c r="CW284" s="125"/>
      <c r="CX284" s="125"/>
      <c r="CY284" s="125"/>
      <c r="CZ284" s="125"/>
      <c r="DA284" s="125"/>
      <c r="DB284" s="125"/>
      <c r="DC284" s="125"/>
      <c r="DD284" s="125"/>
    </row>
    <row r="285" spans="1:108" s="127" customFormat="1" x14ac:dyDescent="0.25">
      <c r="A285" s="127">
        <v>2012</v>
      </c>
      <c r="B285" s="127" t="s">
        <v>633</v>
      </c>
      <c r="C285" s="125">
        <v>135914325.83199999</v>
      </c>
      <c r="D285" s="125">
        <v>71780584.192399994</v>
      </c>
      <c r="E285" s="125">
        <v>64133741.639600001</v>
      </c>
      <c r="F285" s="125">
        <v>16233589.9791</v>
      </c>
      <c r="G285" s="125">
        <v>29238071.7513</v>
      </c>
      <c r="H285" s="125">
        <v>29716467.920299999</v>
      </c>
      <c r="I285" s="125">
        <v>32006827.198600002</v>
      </c>
      <c r="J285" s="125">
        <v>28719368.982700001</v>
      </c>
      <c r="K285" s="125">
        <v>90961366.870199993</v>
      </c>
      <c r="M285" s="130">
        <v>38.0931</v>
      </c>
      <c r="N285" s="130">
        <v>40.355269999999997</v>
      </c>
      <c r="O285" s="130">
        <v>35.561199999999999</v>
      </c>
      <c r="P285" s="130">
        <v>30.127839999999999</v>
      </c>
      <c r="Q285" s="130">
        <v>39.048540000000003</v>
      </c>
      <c r="R285" s="130">
        <v>40.033610000000003</v>
      </c>
      <c r="S285" s="130">
        <v>40.287129999999998</v>
      </c>
      <c r="T285" s="130">
        <v>37.16968</v>
      </c>
      <c r="U285" s="130">
        <v>39.806179999999998</v>
      </c>
      <c r="V285" s="142"/>
      <c r="W285" s="127">
        <v>93</v>
      </c>
      <c r="X285" s="131" t="s">
        <v>526</v>
      </c>
      <c r="Y285" s="143">
        <f t="shared" ref="Y285:AG285" si="196">AVERAGE(C285:C287)</f>
        <v>136664932.80533335</v>
      </c>
      <c r="Z285" s="143">
        <f t="shared" si="196"/>
        <v>72251994.143299997</v>
      </c>
      <c r="AA285" s="143">
        <f t="shared" si="196"/>
        <v>64412938.662033342</v>
      </c>
      <c r="AB285" s="143">
        <f t="shared" si="196"/>
        <v>16611832.0734</v>
      </c>
      <c r="AC285" s="143">
        <f t="shared" si="196"/>
        <v>29372489.717966665</v>
      </c>
      <c r="AD285" s="143">
        <f t="shared" si="196"/>
        <v>29776857.824633334</v>
      </c>
      <c r="AE285" s="143">
        <f t="shared" si="196"/>
        <v>31805931.493433338</v>
      </c>
      <c r="AF285" s="143">
        <f t="shared" si="196"/>
        <v>29097821.695900004</v>
      </c>
      <c r="AG285" s="143">
        <f t="shared" si="196"/>
        <v>90955279.036033332</v>
      </c>
      <c r="AH285" s="143"/>
      <c r="AI285" s="143">
        <f t="shared" ref="AI285:AQ285" si="197">IF(MIN(M285:M287)/AVERAGE(M285:M287)&lt;0.97,(3*AVERAGE(M285:M287)-MIN(M285:M287))/2,AVERAGE(M285:M287))</f>
        <v>38.185540000000003</v>
      </c>
      <c r="AJ285" s="143">
        <f t="shared" si="197"/>
        <v>40.448773333333335</v>
      </c>
      <c r="AK285" s="143">
        <f t="shared" si="197"/>
        <v>35.646766666666664</v>
      </c>
      <c r="AL285" s="143">
        <f t="shared" si="197"/>
        <v>30.161793333333332</v>
      </c>
      <c r="AM285" s="143">
        <f t="shared" si="197"/>
        <v>39.209873333333341</v>
      </c>
      <c r="AN285" s="143">
        <f t="shared" si="197"/>
        <v>40.044363333333337</v>
      </c>
      <c r="AO285" s="143">
        <f t="shared" si="197"/>
        <v>40.392856666666667</v>
      </c>
      <c r="AP285" s="143">
        <f t="shared" si="197"/>
        <v>37.416363333333337</v>
      </c>
      <c r="AQ285" s="143">
        <f t="shared" si="197"/>
        <v>39.89676</v>
      </c>
      <c r="AR285" s="143"/>
      <c r="CH285" s="145"/>
      <c r="CV285" s="125"/>
      <c r="CW285" s="125"/>
      <c r="CX285" s="125"/>
      <c r="CY285" s="125"/>
      <c r="CZ285" s="125"/>
      <c r="DA285" s="125"/>
      <c r="DB285" s="125"/>
      <c r="DC285" s="125"/>
      <c r="DD285" s="125"/>
    </row>
    <row r="286" spans="1:108" s="127" customFormat="1" x14ac:dyDescent="0.25">
      <c r="A286" s="127">
        <v>2012</v>
      </c>
      <c r="B286" s="127" t="s">
        <v>632</v>
      </c>
      <c r="C286" s="125">
        <v>137102292.31299999</v>
      </c>
      <c r="D286" s="125">
        <v>72445489.267499998</v>
      </c>
      <c r="E286" s="125">
        <v>64656803.045500003</v>
      </c>
      <c r="F286" s="125">
        <v>16777700.239399999</v>
      </c>
      <c r="G286" s="125">
        <v>29434731.1193</v>
      </c>
      <c r="H286" s="125">
        <v>29812118.982900001</v>
      </c>
      <c r="I286" s="125">
        <v>31784393.8323</v>
      </c>
      <c r="J286" s="125">
        <v>29293348.1391</v>
      </c>
      <c r="K286" s="125">
        <v>91031243.934499994</v>
      </c>
      <c r="M286" s="130">
        <v>38.226750000000003</v>
      </c>
      <c r="N286" s="130">
        <v>40.42492</v>
      </c>
      <c r="O286" s="130">
        <v>35.763779999999997</v>
      </c>
      <c r="P286" s="130">
        <v>29.933509999999998</v>
      </c>
      <c r="Q286" s="130">
        <v>39.338929999999998</v>
      </c>
      <c r="R286" s="130">
        <v>40.13861</v>
      </c>
      <c r="S286" s="130">
        <v>40.538969999999999</v>
      </c>
      <c r="T286" s="130">
        <v>37.40457</v>
      </c>
      <c r="U286" s="130">
        <v>40.019820000000003</v>
      </c>
      <c r="V286" s="142"/>
      <c r="W286" s="128"/>
      <c r="X286" s="123"/>
      <c r="Y286" s="128"/>
      <c r="Z286" s="128"/>
      <c r="AA286" s="128"/>
      <c r="AB286" s="128"/>
      <c r="AC286" s="128"/>
      <c r="AD286" s="128"/>
      <c r="AE286" s="128"/>
      <c r="AF286" s="128"/>
      <c r="AG286" s="128"/>
      <c r="AH286" s="128"/>
      <c r="AI286" s="128"/>
      <c r="AJ286" s="128"/>
      <c r="AK286" s="128"/>
      <c r="AL286" s="128"/>
      <c r="AR286" s="145"/>
      <c r="CH286" s="145"/>
      <c r="CV286" s="125"/>
      <c r="CW286" s="125"/>
      <c r="CX286" s="125"/>
      <c r="CY286" s="125"/>
      <c r="CZ286" s="125"/>
      <c r="DA286" s="125"/>
      <c r="DB286" s="125"/>
      <c r="DC286" s="125"/>
      <c r="DD286" s="125"/>
    </row>
    <row r="287" spans="1:108" s="127" customFormat="1" x14ac:dyDescent="0.25">
      <c r="A287" s="127">
        <v>2012</v>
      </c>
      <c r="B287" s="127" t="s">
        <v>622</v>
      </c>
      <c r="C287" s="125">
        <v>136978180.271</v>
      </c>
      <c r="D287" s="125">
        <v>72529908.969999999</v>
      </c>
      <c r="E287" s="125">
        <v>64448271.300999999</v>
      </c>
      <c r="F287" s="125">
        <v>16824206.001699999</v>
      </c>
      <c r="G287" s="125">
        <v>29444666.283300001</v>
      </c>
      <c r="H287" s="125">
        <v>29801986.570700001</v>
      </c>
      <c r="I287" s="125">
        <v>31626573.4494</v>
      </c>
      <c r="J287" s="125">
        <v>29280747.9659</v>
      </c>
      <c r="K287" s="125">
        <v>90873226.303399995</v>
      </c>
      <c r="M287" s="130">
        <v>38.23677</v>
      </c>
      <c r="N287" s="130">
        <v>40.566130000000001</v>
      </c>
      <c r="O287" s="130">
        <v>35.615319999999997</v>
      </c>
      <c r="P287" s="130">
        <v>30.424029999999998</v>
      </c>
      <c r="Q287" s="130">
        <v>39.242150000000002</v>
      </c>
      <c r="R287" s="130">
        <v>39.96087</v>
      </c>
      <c r="S287" s="130">
        <v>40.352469999999997</v>
      </c>
      <c r="T287" s="130">
        <v>37.674840000000003</v>
      </c>
      <c r="U287" s="130">
        <v>39.864280000000001</v>
      </c>
      <c r="V287" s="142"/>
      <c r="W287" s="128"/>
      <c r="X287" s="123"/>
      <c r="Y287" s="128"/>
      <c r="Z287" s="128"/>
      <c r="AA287" s="128"/>
      <c r="AB287" s="128"/>
      <c r="AC287" s="128"/>
      <c r="AD287" s="128"/>
      <c r="AE287" s="128"/>
      <c r="AF287" s="128"/>
      <c r="AG287" s="128"/>
      <c r="AH287" s="128"/>
      <c r="AI287" s="128"/>
      <c r="AJ287" s="128"/>
      <c r="AK287" s="128"/>
      <c r="AL287" s="128"/>
      <c r="AR287" s="145"/>
      <c r="CH287" s="145"/>
      <c r="CV287" s="125"/>
      <c r="CW287" s="125"/>
      <c r="CX287" s="125"/>
      <c r="CY287" s="125"/>
      <c r="CZ287" s="125"/>
      <c r="DA287" s="125"/>
      <c r="DB287" s="125"/>
      <c r="DC287" s="125"/>
      <c r="DD287" s="125"/>
    </row>
    <row r="288" spans="1:108" s="127" customFormat="1" x14ac:dyDescent="0.25">
      <c r="A288" s="127">
        <v>2012</v>
      </c>
      <c r="B288" s="127" t="s">
        <v>631</v>
      </c>
      <c r="C288" s="125">
        <v>137188515.9567</v>
      </c>
      <c r="D288" s="125">
        <v>72992460.630799994</v>
      </c>
      <c r="E288" s="125">
        <v>64196055.325900003</v>
      </c>
      <c r="F288" s="125">
        <v>16984870.724800002</v>
      </c>
      <c r="G288" s="125">
        <v>29732382.160399999</v>
      </c>
      <c r="H288" s="125">
        <v>29790908.417300001</v>
      </c>
      <c r="I288" s="125">
        <v>31680025.698399998</v>
      </c>
      <c r="J288" s="125">
        <v>29000328.955800001</v>
      </c>
      <c r="K288" s="125">
        <v>91203316.276099995</v>
      </c>
      <c r="M288" s="130">
        <v>38.319420000000001</v>
      </c>
      <c r="N288" s="130">
        <v>40.80762</v>
      </c>
      <c r="O288" s="130">
        <v>35.490259999999999</v>
      </c>
      <c r="P288" s="130">
        <v>30.219799999999999</v>
      </c>
      <c r="Q288" s="130">
        <v>39.440010000000001</v>
      </c>
      <c r="R288" s="130">
        <v>40.008470000000003</v>
      </c>
      <c r="S288" s="130">
        <v>40.61186</v>
      </c>
      <c r="T288" s="130">
        <v>37.674939999999999</v>
      </c>
      <c r="U288" s="130">
        <v>40.032739999999997</v>
      </c>
      <c r="V288" s="142"/>
      <c r="W288" s="127">
        <v>94</v>
      </c>
      <c r="X288" s="131" t="s">
        <v>527</v>
      </c>
      <c r="Y288" s="143">
        <f t="shared" ref="Y288:AG288" si="198">AVERAGE(C288:C290)</f>
        <v>137506041.9596</v>
      </c>
      <c r="Z288" s="143">
        <f t="shared" si="198"/>
        <v>73608266.796033338</v>
      </c>
      <c r="AA288" s="143">
        <f t="shared" si="198"/>
        <v>63897775.163566671</v>
      </c>
      <c r="AB288" s="143">
        <f t="shared" si="198"/>
        <v>17503520.684766669</v>
      </c>
      <c r="AC288" s="143">
        <f t="shared" si="198"/>
        <v>29657539.600033332</v>
      </c>
      <c r="AD288" s="143">
        <f t="shared" si="198"/>
        <v>29582464.844633337</v>
      </c>
      <c r="AE288" s="143">
        <f t="shared" si="198"/>
        <v>31709568.130633336</v>
      </c>
      <c r="AF288" s="143">
        <f t="shared" si="198"/>
        <v>29052948.699533332</v>
      </c>
      <c r="AG288" s="143">
        <f t="shared" si="198"/>
        <v>90949572.575299993</v>
      </c>
      <c r="AH288" s="143"/>
      <c r="AI288" s="143">
        <f t="shared" ref="AI288:AQ288" si="199">IF(MIN(M288:M290)/AVERAGE(M288:M290)&lt;0.97,(3*AVERAGE(M288:M290)-MIN(M288:M290))/2,AVERAGE(M288:M290))</f>
        <v>38.46470333333334</v>
      </c>
      <c r="AJ288" s="143">
        <f t="shared" si="199"/>
        <v>40.93521333333333</v>
      </c>
      <c r="AK288" s="143">
        <f t="shared" si="199"/>
        <v>35.618249999999996</v>
      </c>
      <c r="AL288" s="143">
        <f t="shared" si="199"/>
        <v>30.793003333333331</v>
      </c>
      <c r="AM288" s="143">
        <f t="shared" si="199"/>
        <v>39.513933333333334</v>
      </c>
      <c r="AN288" s="143">
        <f t="shared" si="199"/>
        <v>40.295146666666668</v>
      </c>
      <c r="AO288" s="143">
        <f t="shared" si="199"/>
        <v>40.755249999999997</v>
      </c>
      <c r="AP288" s="143">
        <f t="shared" si="199"/>
        <v>37.637329999999999</v>
      </c>
      <c r="AQ288" s="143">
        <f t="shared" si="199"/>
        <v>40.200746666666667</v>
      </c>
      <c r="AR288" s="143"/>
      <c r="CH288" s="145"/>
      <c r="CV288" s="125"/>
      <c r="CW288" s="125"/>
      <c r="CX288" s="125"/>
      <c r="CY288" s="125"/>
      <c r="CZ288" s="125"/>
      <c r="DA288" s="125"/>
      <c r="DB288" s="125"/>
      <c r="DC288" s="125"/>
      <c r="DD288" s="125"/>
    </row>
    <row r="289" spans="1:108" s="127" customFormat="1" x14ac:dyDescent="0.25">
      <c r="A289" s="127">
        <v>2012</v>
      </c>
      <c r="B289" s="127" t="s">
        <v>630</v>
      </c>
      <c r="C289" s="125">
        <v>139163673.88409999</v>
      </c>
      <c r="D289" s="125">
        <v>74070345.802000001</v>
      </c>
      <c r="E289" s="125">
        <v>65093328.082099997</v>
      </c>
      <c r="F289" s="125">
        <v>17237584.299199998</v>
      </c>
      <c r="G289" s="125">
        <v>29908273.686000001</v>
      </c>
      <c r="H289" s="125">
        <v>30074966.129700001</v>
      </c>
      <c r="I289" s="125">
        <v>32277274.6701</v>
      </c>
      <c r="J289" s="125">
        <v>29665575.099100001</v>
      </c>
      <c r="K289" s="125">
        <v>92260514.485799998</v>
      </c>
      <c r="M289" s="130">
        <v>38.562480000000001</v>
      </c>
      <c r="N289" s="130">
        <v>41.038699999999999</v>
      </c>
      <c r="O289" s="130">
        <v>35.744779999999999</v>
      </c>
      <c r="P289" s="130">
        <v>30.40326</v>
      </c>
      <c r="Q289" s="130">
        <v>39.569960000000002</v>
      </c>
      <c r="R289" s="130">
        <v>40.470140000000001</v>
      </c>
      <c r="S289" s="130">
        <v>40.958599999999997</v>
      </c>
      <c r="T289" s="130">
        <v>37.746749999999999</v>
      </c>
      <c r="U289" s="130">
        <v>40.349209999999999</v>
      </c>
      <c r="V289" s="142"/>
      <c r="W289" s="128"/>
      <c r="X289" s="123"/>
      <c r="Y289" s="128"/>
      <c r="Z289" s="128"/>
      <c r="AA289" s="128"/>
      <c r="AB289" s="128"/>
      <c r="AC289" s="128"/>
      <c r="AD289" s="128"/>
      <c r="AE289" s="128"/>
      <c r="AF289" s="128"/>
      <c r="AG289" s="128"/>
      <c r="AH289" s="128"/>
      <c r="AI289" s="128"/>
      <c r="AJ289" s="128"/>
      <c r="AK289" s="128"/>
      <c r="AL289" s="128"/>
      <c r="AR289" s="145"/>
      <c r="CH289" s="145"/>
      <c r="CV289" s="125"/>
      <c r="CW289" s="125"/>
      <c r="CX289" s="125"/>
      <c r="CY289" s="125"/>
      <c r="CZ289" s="125"/>
      <c r="DA289" s="125"/>
      <c r="DB289" s="125"/>
      <c r="DC289" s="125"/>
      <c r="DD289" s="125"/>
    </row>
    <row r="290" spans="1:108" s="127" customFormat="1" x14ac:dyDescent="0.25">
      <c r="A290" s="127">
        <v>2012</v>
      </c>
      <c r="B290" s="127" t="s">
        <v>629</v>
      </c>
      <c r="C290" s="125">
        <v>136165936.03799999</v>
      </c>
      <c r="D290" s="125">
        <v>73761993.955300003</v>
      </c>
      <c r="E290" s="125">
        <v>62403942.082699999</v>
      </c>
      <c r="F290" s="125">
        <v>18288107.030299999</v>
      </c>
      <c r="G290" s="125">
        <v>29331962.953699999</v>
      </c>
      <c r="H290" s="125">
        <v>28881519.986900002</v>
      </c>
      <c r="I290" s="125">
        <v>31171404.023400001</v>
      </c>
      <c r="J290" s="125">
        <v>28492942.043699998</v>
      </c>
      <c r="K290" s="125">
        <v>89384886.964000002</v>
      </c>
      <c r="M290" s="130">
        <v>38.512210000000003</v>
      </c>
      <c r="N290" s="130">
        <v>40.959319999999998</v>
      </c>
      <c r="O290" s="130">
        <v>35.619709999999998</v>
      </c>
      <c r="P290" s="130">
        <v>31.755949999999999</v>
      </c>
      <c r="Q290" s="130">
        <v>39.531829999999999</v>
      </c>
      <c r="R290" s="130">
        <v>40.406829999999999</v>
      </c>
      <c r="S290" s="130">
        <v>40.69529</v>
      </c>
      <c r="T290" s="130">
        <v>37.490299999999998</v>
      </c>
      <c r="U290" s="130">
        <v>40.220289999999999</v>
      </c>
      <c r="V290" s="142"/>
      <c r="W290" s="128"/>
      <c r="X290" s="123"/>
      <c r="Y290" s="128"/>
      <c r="Z290" s="128"/>
      <c r="AA290" s="128"/>
      <c r="AB290" s="128"/>
      <c r="AC290" s="128"/>
      <c r="AD290" s="128"/>
      <c r="AE290" s="128"/>
      <c r="AF290" s="128"/>
      <c r="AG290" s="128"/>
      <c r="AH290" s="128"/>
      <c r="AI290" s="128"/>
      <c r="AJ290" s="128"/>
      <c r="AK290" s="128"/>
      <c r="AL290" s="128"/>
      <c r="AR290" s="145"/>
      <c r="CH290" s="145"/>
      <c r="CV290" s="125"/>
      <c r="CW290" s="125"/>
      <c r="CX290" s="125"/>
      <c r="CY290" s="125"/>
      <c r="CZ290" s="125"/>
      <c r="DA290" s="125"/>
      <c r="DB290" s="125"/>
      <c r="DC290" s="125"/>
      <c r="DD290" s="125"/>
    </row>
    <row r="291" spans="1:108" s="127" customFormat="1" x14ac:dyDescent="0.25">
      <c r="A291" s="127">
        <v>2012</v>
      </c>
      <c r="B291" s="127" t="s">
        <v>628</v>
      </c>
      <c r="C291" s="125">
        <v>134053717.8661</v>
      </c>
      <c r="D291" s="125">
        <v>73325425.136500001</v>
      </c>
      <c r="E291" s="125">
        <v>60728292.729599997</v>
      </c>
      <c r="F291" s="125">
        <v>18968421.7687</v>
      </c>
      <c r="G291" s="125">
        <v>28893262.132100001</v>
      </c>
      <c r="H291" s="125">
        <v>28230436.873199999</v>
      </c>
      <c r="I291" s="125">
        <v>30428360.423500001</v>
      </c>
      <c r="J291" s="125">
        <v>27533236.6686</v>
      </c>
      <c r="K291" s="125">
        <v>87552059.428800002</v>
      </c>
      <c r="M291" s="130">
        <v>38.414360000000002</v>
      </c>
      <c r="N291" s="130">
        <v>40.710059999999999</v>
      </c>
      <c r="O291" s="130">
        <v>35.642449999999997</v>
      </c>
      <c r="P291" s="130">
        <v>31.989789999999999</v>
      </c>
      <c r="Q291" s="130">
        <v>39.421889999999998</v>
      </c>
      <c r="R291" s="130">
        <v>40.287280000000003</v>
      </c>
      <c r="S291" s="130">
        <v>40.556710000000002</v>
      </c>
      <c r="T291" s="130">
        <v>37.495170000000002</v>
      </c>
      <c r="U291" s="130">
        <v>40.095329999999997</v>
      </c>
      <c r="V291" s="142"/>
      <c r="W291" s="127">
        <v>95</v>
      </c>
      <c r="X291" s="131" t="s">
        <v>528</v>
      </c>
      <c r="Y291" s="143">
        <f t="shared" ref="Y291:AG291" si="200">AVERAGE(C291:C293)</f>
        <v>136314267.29873332</v>
      </c>
      <c r="Z291" s="143">
        <f t="shared" si="200"/>
        <v>73635745.775399998</v>
      </c>
      <c r="AA291" s="143">
        <f t="shared" si="200"/>
        <v>62678521.523333333</v>
      </c>
      <c r="AB291" s="143">
        <f t="shared" si="200"/>
        <v>18019503.191400003</v>
      </c>
      <c r="AC291" s="143">
        <f t="shared" si="200"/>
        <v>29374914.071633335</v>
      </c>
      <c r="AD291" s="143">
        <f t="shared" si="200"/>
        <v>29139767.8193</v>
      </c>
      <c r="AE291" s="143">
        <f t="shared" si="200"/>
        <v>31261569.208166663</v>
      </c>
      <c r="AF291" s="143">
        <f t="shared" si="200"/>
        <v>28518513.008233335</v>
      </c>
      <c r="AG291" s="143">
        <f t="shared" si="200"/>
        <v>89776251.099099994</v>
      </c>
      <c r="AH291" s="143"/>
      <c r="AI291" s="143">
        <f t="shared" ref="AI291:AQ291" si="201">IF(MIN(M291:M293)/AVERAGE(M291:M293)&lt;0.97,(3*AVERAGE(M291:M293)-MIN(M291:M293))/2,AVERAGE(M291:M293))</f>
        <v>38.588633333333334</v>
      </c>
      <c r="AJ291" s="143">
        <f t="shared" si="201"/>
        <v>40.896326666666674</v>
      </c>
      <c r="AK291" s="143">
        <f t="shared" si="201"/>
        <v>35.875013333333335</v>
      </c>
      <c r="AL291" s="143">
        <f t="shared" si="201"/>
        <v>31.725979999999996</v>
      </c>
      <c r="AM291" s="143">
        <f t="shared" si="201"/>
        <v>39.499526666666668</v>
      </c>
      <c r="AN291" s="143">
        <f t="shared" si="201"/>
        <v>40.475650000000002</v>
      </c>
      <c r="AO291" s="143">
        <f t="shared" si="201"/>
        <v>40.670236666666675</v>
      </c>
      <c r="AP291" s="143">
        <f t="shared" si="201"/>
        <v>37.763013333333333</v>
      </c>
      <c r="AQ291" s="143">
        <f t="shared" si="201"/>
        <v>40.224219999999995</v>
      </c>
      <c r="AR291" s="143"/>
      <c r="CH291" s="145"/>
      <c r="CV291" s="125"/>
      <c r="CW291" s="125"/>
      <c r="CX291" s="125"/>
      <c r="CY291" s="125"/>
      <c r="CZ291" s="125"/>
      <c r="DA291" s="125"/>
      <c r="DB291" s="125"/>
      <c r="DC291" s="125"/>
      <c r="DD291" s="125"/>
    </row>
    <row r="292" spans="1:108" s="127" customFormat="1" x14ac:dyDescent="0.25">
      <c r="A292" s="127">
        <v>2012</v>
      </c>
      <c r="B292" s="127" t="s">
        <v>627</v>
      </c>
      <c r="C292" s="125">
        <v>135129319.98699999</v>
      </c>
      <c r="D292" s="125">
        <v>73089268.959099993</v>
      </c>
      <c r="E292" s="125">
        <v>62040051.027900003</v>
      </c>
      <c r="F292" s="125">
        <v>17669951.921599999</v>
      </c>
      <c r="G292" s="125">
        <v>29174818.505600002</v>
      </c>
      <c r="H292" s="125">
        <v>28978110.658399999</v>
      </c>
      <c r="I292" s="125">
        <v>31000910.625599999</v>
      </c>
      <c r="J292" s="125">
        <v>28305528.275800001</v>
      </c>
      <c r="K292" s="125">
        <v>89153839.7896</v>
      </c>
      <c r="M292" s="130">
        <v>38.647289999999998</v>
      </c>
      <c r="N292" s="130">
        <v>41.028590000000001</v>
      </c>
      <c r="O292" s="130">
        <v>35.841880000000003</v>
      </c>
      <c r="P292" s="130">
        <v>32.217309999999998</v>
      </c>
      <c r="Q292" s="130">
        <v>39.539430000000003</v>
      </c>
      <c r="R292" s="130">
        <v>40.391590000000001</v>
      </c>
      <c r="S292" s="130">
        <v>40.618009999999998</v>
      </c>
      <c r="T292" s="130">
        <v>37.79759</v>
      </c>
      <c r="U292" s="130">
        <v>40.191459999999999</v>
      </c>
      <c r="V292" s="142"/>
      <c r="W292" s="128"/>
      <c r="X292" s="123"/>
      <c r="Y292" s="128"/>
      <c r="Z292" s="128"/>
      <c r="AA292" s="128"/>
      <c r="AB292" s="128"/>
      <c r="AC292" s="128"/>
      <c r="AD292" s="128"/>
      <c r="AE292" s="128"/>
      <c r="AF292" s="128"/>
      <c r="AG292" s="128"/>
      <c r="AH292" s="128"/>
      <c r="AI292" s="128"/>
      <c r="AJ292" s="128"/>
      <c r="AK292" s="128"/>
      <c r="AL292" s="128"/>
      <c r="AR292" s="145"/>
      <c r="CH292" s="145"/>
      <c r="CV292" s="125"/>
      <c r="CW292" s="125"/>
      <c r="CX292" s="125"/>
      <c r="CY292" s="125"/>
      <c r="CZ292" s="125"/>
      <c r="DA292" s="125"/>
      <c r="DB292" s="125"/>
      <c r="DC292" s="125"/>
      <c r="DD292" s="125"/>
    </row>
    <row r="293" spans="1:108" s="127" customFormat="1" x14ac:dyDescent="0.25">
      <c r="A293" s="127">
        <v>2012</v>
      </c>
      <c r="B293" s="127" t="s">
        <v>626</v>
      </c>
      <c r="C293" s="125">
        <v>139759764.0431</v>
      </c>
      <c r="D293" s="125">
        <v>74492543.230599999</v>
      </c>
      <c r="E293" s="125">
        <v>65267220.8125</v>
      </c>
      <c r="F293" s="125">
        <v>17420135.883900002</v>
      </c>
      <c r="G293" s="125">
        <v>30056661.577199999</v>
      </c>
      <c r="H293" s="125">
        <v>30210755.9263</v>
      </c>
      <c r="I293" s="125">
        <v>32355436.575399999</v>
      </c>
      <c r="J293" s="125">
        <v>29716774.0803</v>
      </c>
      <c r="K293" s="125">
        <v>92622854.078899994</v>
      </c>
      <c r="M293" s="130">
        <v>38.704250000000002</v>
      </c>
      <c r="N293" s="130">
        <v>40.950330000000001</v>
      </c>
      <c r="O293" s="130">
        <v>36.140709999999999</v>
      </c>
      <c r="P293" s="130">
        <v>30.970839999999999</v>
      </c>
      <c r="Q293" s="130">
        <v>39.537260000000003</v>
      </c>
      <c r="R293" s="130">
        <v>40.748080000000002</v>
      </c>
      <c r="S293" s="130">
        <v>40.835990000000002</v>
      </c>
      <c r="T293" s="130">
        <v>37.996279999999999</v>
      </c>
      <c r="U293" s="130">
        <v>40.385869999999997</v>
      </c>
      <c r="V293" s="142"/>
      <c r="W293" s="128"/>
      <c r="X293" s="123"/>
      <c r="Y293" s="128"/>
      <c r="Z293" s="128"/>
      <c r="AA293" s="128"/>
      <c r="AB293" s="128"/>
      <c r="AC293" s="128"/>
      <c r="AD293" s="128"/>
      <c r="AE293" s="128"/>
      <c r="AF293" s="128"/>
      <c r="AG293" s="128"/>
      <c r="AH293" s="128"/>
      <c r="AI293" s="128"/>
      <c r="AJ293" s="128"/>
      <c r="AK293" s="128"/>
      <c r="AL293" s="128"/>
      <c r="AR293" s="145"/>
      <c r="CH293" s="145"/>
      <c r="CV293" s="125"/>
      <c r="CW293" s="125"/>
      <c r="CX293" s="125"/>
      <c r="CY293" s="125"/>
      <c r="CZ293" s="125"/>
      <c r="DA293" s="125"/>
      <c r="DB293" s="125"/>
      <c r="DC293" s="125"/>
      <c r="DD293" s="125"/>
    </row>
    <row r="294" spans="1:108" s="127" customFormat="1" x14ac:dyDescent="0.25">
      <c r="A294" s="127">
        <v>2012</v>
      </c>
      <c r="B294" s="127" t="s">
        <v>625</v>
      </c>
      <c r="C294" s="125">
        <v>140526231.1839</v>
      </c>
      <c r="D294" s="125">
        <v>74795045.335199997</v>
      </c>
      <c r="E294" s="125">
        <v>65731185.848700002</v>
      </c>
      <c r="F294" s="125">
        <v>17728364.604499999</v>
      </c>
      <c r="G294" s="125">
        <v>30367881.2053</v>
      </c>
      <c r="H294" s="125">
        <v>30231899.646499999</v>
      </c>
      <c r="I294" s="125">
        <v>32133595.8398</v>
      </c>
      <c r="J294" s="125">
        <v>30064489.887800001</v>
      </c>
      <c r="K294" s="125">
        <v>92733376.691599995</v>
      </c>
      <c r="M294" s="130">
        <v>38.418559999999999</v>
      </c>
      <c r="N294" s="130">
        <v>40.798499999999997</v>
      </c>
      <c r="O294" s="130">
        <v>35.710439999999998</v>
      </c>
      <c r="P294" s="130">
        <v>30.751629999999999</v>
      </c>
      <c r="Q294" s="130">
        <v>39.526359999999997</v>
      </c>
      <c r="R294" s="130">
        <v>40.54222</v>
      </c>
      <c r="S294" s="130">
        <v>40.51191</v>
      </c>
      <c r="T294" s="130">
        <v>37.447690000000001</v>
      </c>
      <c r="U294" s="130">
        <v>40.19905</v>
      </c>
      <c r="V294" s="142"/>
      <c r="W294" s="127">
        <v>96</v>
      </c>
      <c r="X294" s="131" t="s">
        <v>529</v>
      </c>
      <c r="Y294" s="143">
        <f t="shared" ref="Y294:AG294" si="202">AVERAGE(C294:C296)</f>
        <v>139996154.22363332</v>
      </c>
      <c r="Z294" s="143">
        <f t="shared" si="202"/>
        <v>74438194.041600004</v>
      </c>
      <c r="AA294" s="143">
        <f t="shared" si="202"/>
        <v>65557960.18203333</v>
      </c>
      <c r="AB294" s="143">
        <f t="shared" si="202"/>
        <v>17499126.669833332</v>
      </c>
      <c r="AC294" s="143">
        <f t="shared" si="202"/>
        <v>30337193.60406667</v>
      </c>
      <c r="AD294" s="143">
        <f t="shared" si="202"/>
        <v>29989184.411333334</v>
      </c>
      <c r="AE294" s="143">
        <f t="shared" si="202"/>
        <v>31975685.955533337</v>
      </c>
      <c r="AF294" s="143">
        <f t="shared" si="202"/>
        <v>30194963.582866669</v>
      </c>
      <c r="AG294" s="143">
        <f t="shared" si="202"/>
        <v>92302063.970933318</v>
      </c>
      <c r="AH294" s="143"/>
      <c r="AI294" s="143">
        <f t="shared" ref="AI294:AQ294" si="203">IF(MIN(M294:M296)/AVERAGE(M294:M296)&lt;0.97,(3*AVERAGE(M294:M296)-MIN(M294:M296))/2,AVERAGE(M294:M296))</f>
        <v>38.487646666666663</v>
      </c>
      <c r="AJ294" s="143">
        <f t="shared" si="203"/>
        <v>40.790093333333338</v>
      </c>
      <c r="AK294" s="143">
        <f t="shared" si="203"/>
        <v>35.873169999999995</v>
      </c>
      <c r="AL294" s="143">
        <f t="shared" si="203"/>
        <v>30.677450000000004</v>
      </c>
      <c r="AM294" s="143">
        <f t="shared" si="203"/>
        <v>39.52662999999999</v>
      </c>
      <c r="AN294" s="143">
        <f t="shared" si="203"/>
        <v>40.510786666666668</v>
      </c>
      <c r="AO294" s="143">
        <f t="shared" si="203"/>
        <v>40.64391333333333</v>
      </c>
      <c r="AP294" s="143">
        <f t="shared" si="203"/>
        <v>37.676546666666667</v>
      </c>
      <c r="AQ294" s="143">
        <f t="shared" si="203"/>
        <v>40.23343666666667</v>
      </c>
      <c r="AR294" s="143"/>
      <c r="CH294" s="145"/>
      <c r="CV294" s="125"/>
      <c r="CW294" s="125"/>
      <c r="CX294" s="125"/>
      <c r="CY294" s="125"/>
      <c r="CZ294" s="125"/>
      <c r="DA294" s="125"/>
      <c r="DB294" s="125"/>
      <c r="DC294" s="125"/>
      <c r="DD294" s="125"/>
    </row>
    <row r="295" spans="1:108" s="127" customFormat="1" x14ac:dyDescent="0.25">
      <c r="A295" s="127">
        <v>2012</v>
      </c>
      <c r="B295" s="127" t="s">
        <v>624</v>
      </c>
      <c r="C295" s="125">
        <v>139855795.08320001</v>
      </c>
      <c r="D295" s="125">
        <v>74450917.591199994</v>
      </c>
      <c r="E295" s="125">
        <v>65404877.491999999</v>
      </c>
      <c r="F295" s="125">
        <v>17552580.123799998</v>
      </c>
      <c r="G295" s="125">
        <v>30305852.200100001</v>
      </c>
      <c r="H295" s="125">
        <v>29835058.2795</v>
      </c>
      <c r="I295" s="125">
        <v>31873033.501699999</v>
      </c>
      <c r="J295" s="125">
        <v>30289270.978100002</v>
      </c>
      <c r="K295" s="125">
        <v>92013943.981299996</v>
      </c>
      <c r="M295" s="130">
        <v>38.422199999999997</v>
      </c>
      <c r="N295" s="130">
        <v>40.708240000000004</v>
      </c>
      <c r="O295" s="130">
        <v>35.819989999999997</v>
      </c>
      <c r="P295" s="130">
        <v>30.432980000000001</v>
      </c>
      <c r="Q295" s="130">
        <v>39.323619999999998</v>
      </c>
      <c r="R295" s="130">
        <v>40.489150000000002</v>
      </c>
      <c r="S295" s="130">
        <v>40.655079999999998</v>
      </c>
      <c r="T295" s="130">
        <v>37.764449999999997</v>
      </c>
      <c r="U295" s="130">
        <v>40.162750000000003</v>
      </c>
      <c r="V295" s="142"/>
      <c r="W295" s="128"/>
      <c r="X295" s="123"/>
      <c r="Y295" s="128"/>
      <c r="Z295" s="128"/>
      <c r="AA295" s="128"/>
      <c r="AB295" s="128"/>
      <c r="AC295" s="128"/>
      <c r="AD295" s="128"/>
      <c r="AE295" s="128"/>
      <c r="AF295" s="128"/>
      <c r="AG295" s="128"/>
      <c r="AH295" s="128"/>
      <c r="AI295" s="128"/>
      <c r="AJ295" s="128"/>
      <c r="AK295" s="128"/>
      <c r="AL295" s="128"/>
      <c r="AR295" s="145"/>
      <c r="CH295" s="145"/>
      <c r="CV295" s="125"/>
      <c r="CW295" s="125"/>
      <c r="CX295" s="125"/>
      <c r="CY295" s="125"/>
      <c r="CZ295" s="125"/>
      <c r="DA295" s="125"/>
      <c r="DB295" s="125"/>
      <c r="DC295" s="125"/>
      <c r="DD295" s="125"/>
    </row>
    <row r="296" spans="1:108" s="127" customFormat="1" x14ac:dyDescent="0.25">
      <c r="A296" s="127">
        <v>2012</v>
      </c>
      <c r="B296" s="127" t="s">
        <v>623</v>
      </c>
      <c r="C296" s="125">
        <v>139606436.40380001</v>
      </c>
      <c r="D296" s="125">
        <v>74068619.198400006</v>
      </c>
      <c r="E296" s="125">
        <v>65537817.205399998</v>
      </c>
      <c r="F296" s="125">
        <v>17216435.281199999</v>
      </c>
      <c r="G296" s="125">
        <v>30337847.406800002</v>
      </c>
      <c r="H296" s="125">
        <v>29900595.307999998</v>
      </c>
      <c r="I296" s="125">
        <v>31920428.5251</v>
      </c>
      <c r="J296" s="125">
        <v>30231129.8827</v>
      </c>
      <c r="K296" s="125">
        <v>92158871.239899993</v>
      </c>
      <c r="M296" s="130">
        <v>38.62218</v>
      </c>
      <c r="N296" s="130">
        <v>40.86354</v>
      </c>
      <c r="O296" s="130">
        <v>36.089080000000003</v>
      </c>
      <c r="P296" s="130">
        <v>30.847740000000002</v>
      </c>
      <c r="Q296" s="130">
        <v>39.729909999999997</v>
      </c>
      <c r="R296" s="130">
        <v>40.500990000000002</v>
      </c>
      <c r="S296" s="130">
        <v>40.764749999999999</v>
      </c>
      <c r="T296" s="130">
        <v>37.817500000000003</v>
      </c>
      <c r="U296" s="130">
        <v>40.338509999999999</v>
      </c>
      <c r="V296" s="142"/>
      <c r="W296" s="128"/>
      <c r="X296" s="123"/>
      <c r="Y296" s="128"/>
      <c r="Z296" s="128"/>
      <c r="AA296" s="128"/>
      <c r="AB296" s="128"/>
      <c r="AC296" s="128"/>
      <c r="AD296" s="128"/>
      <c r="AE296" s="128"/>
      <c r="AF296" s="128"/>
      <c r="AG296" s="128"/>
      <c r="AH296" s="128"/>
      <c r="AI296" s="128"/>
      <c r="AJ296" s="128"/>
      <c r="AK296" s="128"/>
      <c r="AL296" s="128"/>
      <c r="AR296" s="145"/>
      <c r="CH296" s="145"/>
      <c r="CV296" s="125"/>
      <c r="CW296" s="125"/>
      <c r="CX296" s="125"/>
      <c r="CY296" s="125"/>
      <c r="CZ296" s="125"/>
      <c r="DA296" s="125"/>
      <c r="DB296" s="125"/>
      <c r="DC296" s="125"/>
      <c r="DD296" s="125"/>
    </row>
    <row r="297" spans="1:108" s="127" customFormat="1" x14ac:dyDescent="0.25">
      <c r="A297" s="127">
        <v>2013</v>
      </c>
      <c r="B297" s="127" t="s">
        <v>633</v>
      </c>
      <c r="C297" s="125">
        <v>137028230.15790001</v>
      </c>
      <c r="D297" s="125">
        <v>72608189.743799999</v>
      </c>
      <c r="E297" s="125">
        <v>64420040.414099999</v>
      </c>
      <c r="F297" s="125">
        <v>16583507.8496</v>
      </c>
      <c r="G297" s="125">
        <v>29780018.740200002</v>
      </c>
      <c r="H297" s="125">
        <v>29496020.3233</v>
      </c>
      <c r="I297" s="125">
        <v>31389486.579599999</v>
      </c>
      <c r="J297" s="125">
        <v>29779196.665199999</v>
      </c>
      <c r="K297" s="125">
        <v>90665525.643099993</v>
      </c>
      <c r="M297" s="130">
        <v>38.23151</v>
      </c>
      <c r="N297" s="130">
        <v>40.358289999999997</v>
      </c>
      <c r="O297" s="130">
        <v>35.834420000000001</v>
      </c>
      <c r="P297" s="130">
        <v>30.607489999999999</v>
      </c>
      <c r="Q297" s="130">
        <v>39.26746</v>
      </c>
      <c r="R297" s="130">
        <v>40.088140000000003</v>
      </c>
      <c r="S297" s="130">
        <v>40.356839999999998</v>
      </c>
      <c r="T297" s="130">
        <v>37.362000000000002</v>
      </c>
      <c r="U297" s="130">
        <v>39.911610000000003</v>
      </c>
      <c r="V297" s="142"/>
      <c r="W297" s="127">
        <v>97</v>
      </c>
      <c r="X297" s="123" t="s">
        <v>530</v>
      </c>
      <c r="Y297" s="143">
        <f t="shared" ref="Y297:AG297" si="204">AVERAGE(C297:C299)</f>
        <v>137853259.12593332</v>
      </c>
      <c r="Z297" s="143">
        <f t="shared" si="204"/>
        <v>73123268.913166657</v>
      </c>
      <c r="AA297" s="143">
        <f t="shared" si="204"/>
        <v>64729990.21276667</v>
      </c>
      <c r="AB297" s="143">
        <f t="shared" si="204"/>
        <v>16669569.237733334</v>
      </c>
      <c r="AC297" s="143">
        <f t="shared" si="204"/>
        <v>29955149.778999999</v>
      </c>
      <c r="AD297" s="143">
        <f t="shared" si="204"/>
        <v>29552729.162733331</v>
      </c>
      <c r="AE297" s="143">
        <f t="shared" si="204"/>
        <v>31569782.317433331</v>
      </c>
      <c r="AF297" s="143">
        <f t="shared" si="204"/>
        <v>30106028.629033331</v>
      </c>
      <c r="AG297" s="143">
        <f t="shared" si="204"/>
        <v>91077661.259166658</v>
      </c>
      <c r="AH297" s="143"/>
      <c r="AI297" s="143">
        <f t="shared" ref="AI297:AQ297" si="205">IF(MIN(M297:M299)/AVERAGE(M297:M299)&lt;0.97,(3*AVERAGE(M297:M299)-MIN(M297:M299))/2,AVERAGE(M297:M299))</f>
        <v>38.354006666666663</v>
      </c>
      <c r="AJ297" s="143">
        <f t="shared" si="205"/>
        <v>40.540416666666665</v>
      </c>
      <c r="AK297" s="143">
        <f t="shared" si="205"/>
        <v>35.883940000000003</v>
      </c>
      <c r="AL297" s="143">
        <f t="shared" si="205"/>
        <v>30.569686666666666</v>
      </c>
      <c r="AM297" s="143">
        <f t="shared" si="205"/>
        <v>39.371479999999998</v>
      </c>
      <c r="AN297" s="143">
        <f t="shared" si="205"/>
        <v>40.247160000000001</v>
      </c>
      <c r="AO297" s="143">
        <f t="shared" si="205"/>
        <v>40.56536333333333</v>
      </c>
      <c r="AP297" s="143">
        <f t="shared" si="205"/>
        <v>37.474553333333326</v>
      </c>
      <c r="AQ297" s="143">
        <f t="shared" si="205"/>
        <v>40.069470000000003</v>
      </c>
      <c r="AR297" s="143"/>
      <c r="CH297" s="145"/>
      <c r="CV297" s="125"/>
      <c r="CW297" s="125"/>
      <c r="CX297" s="125"/>
      <c r="CY297" s="125"/>
      <c r="CZ297" s="125"/>
      <c r="DA297" s="125"/>
      <c r="DB297" s="125"/>
      <c r="DC297" s="125"/>
      <c r="DD297" s="125"/>
    </row>
    <row r="298" spans="1:108" s="127" customFormat="1" x14ac:dyDescent="0.25">
      <c r="A298" s="127">
        <v>2013</v>
      </c>
      <c r="B298" s="127" t="s">
        <v>632</v>
      </c>
      <c r="C298" s="125">
        <v>138499861.2588</v>
      </c>
      <c r="D298" s="125">
        <v>73431392.338</v>
      </c>
      <c r="E298" s="125">
        <v>65068468.9208</v>
      </c>
      <c r="F298" s="125">
        <v>16915075.777600002</v>
      </c>
      <c r="G298" s="125">
        <v>30042989.234999999</v>
      </c>
      <c r="H298" s="125">
        <v>29482199.583099999</v>
      </c>
      <c r="I298" s="125">
        <v>31774568.6798</v>
      </c>
      <c r="J298" s="125">
        <v>30285027.9833</v>
      </c>
      <c r="K298" s="125">
        <v>91299757.497899994</v>
      </c>
      <c r="M298" s="130">
        <v>38.307049999999997</v>
      </c>
      <c r="N298" s="130">
        <v>40.465760000000003</v>
      </c>
      <c r="O298" s="130">
        <v>35.870899999999999</v>
      </c>
      <c r="P298" s="130">
        <v>30.434640000000002</v>
      </c>
      <c r="Q298" s="130">
        <v>39.234029999999997</v>
      </c>
      <c r="R298" s="130">
        <v>40.239139999999999</v>
      </c>
      <c r="S298" s="130">
        <v>40.601289999999999</v>
      </c>
      <c r="T298" s="130">
        <v>37.496499999999997</v>
      </c>
      <c r="U298" s="130">
        <v>40.034439999999996</v>
      </c>
      <c r="V298" s="142"/>
      <c r="W298" s="128"/>
      <c r="X298" s="123"/>
      <c r="Y298" s="128"/>
      <c r="Z298" s="128"/>
      <c r="AA298" s="128"/>
      <c r="AB298" s="128"/>
      <c r="AC298" s="128"/>
      <c r="AD298" s="128"/>
      <c r="AE298" s="128"/>
      <c r="AF298" s="128"/>
      <c r="AG298" s="128"/>
      <c r="AH298" s="128"/>
      <c r="AI298" s="128"/>
      <c r="AJ298" s="128"/>
      <c r="AK298" s="128"/>
      <c r="AL298" s="128"/>
      <c r="AR298" s="145"/>
      <c r="CH298" s="145"/>
      <c r="CV298" s="125"/>
      <c r="CW298" s="125"/>
      <c r="CX298" s="125"/>
      <c r="CY298" s="125"/>
      <c r="CZ298" s="125"/>
      <c r="DA298" s="125"/>
      <c r="DB298" s="125"/>
      <c r="DC298" s="125"/>
      <c r="DD298" s="125"/>
    </row>
    <row r="299" spans="1:108" s="127" customFormat="1" x14ac:dyDescent="0.25">
      <c r="A299" s="127">
        <v>2013</v>
      </c>
      <c r="B299" s="127" t="s">
        <v>622</v>
      </c>
      <c r="C299" s="125">
        <v>138031685.96110001</v>
      </c>
      <c r="D299" s="125">
        <v>73330224.657700002</v>
      </c>
      <c r="E299" s="125">
        <v>64701461.303400002</v>
      </c>
      <c r="F299" s="125">
        <v>16510124.085999999</v>
      </c>
      <c r="G299" s="125">
        <v>30042441.3618</v>
      </c>
      <c r="H299" s="125">
        <v>29679967.581799999</v>
      </c>
      <c r="I299" s="125">
        <v>31545291.692899998</v>
      </c>
      <c r="J299" s="125">
        <v>30253861.238600001</v>
      </c>
      <c r="K299" s="125">
        <v>91267700.636500001</v>
      </c>
      <c r="M299" s="130">
        <v>38.52346</v>
      </c>
      <c r="N299" s="130">
        <v>40.797199999999997</v>
      </c>
      <c r="O299" s="130">
        <v>35.9465</v>
      </c>
      <c r="P299" s="130">
        <v>30.666930000000001</v>
      </c>
      <c r="Q299" s="130">
        <v>39.612949999999998</v>
      </c>
      <c r="R299" s="130">
        <v>40.414200000000001</v>
      </c>
      <c r="S299" s="130">
        <v>40.737960000000001</v>
      </c>
      <c r="T299" s="130">
        <v>37.565159999999999</v>
      </c>
      <c r="U299" s="130">
        <v>40.262360000000001</v>
      </c>
      <c r="V299" s="142"/>
      <c r="W299" s="128"/>
      <c r="X299" s="123"/>
      <c r="Y299" s="128"/>
      <c r="Z299" s="128"/>
      <c r="AA299" s="128"/>
      <c r="AB299" s="128"/>
      <c r="AC299" s="128"/>
      <c r="AD299" s="128"/>
      <c r="AE299" s="128"/>
      <c r="AF299" s="128"/>
      <c r="AG299" s="128"/>
      <c r="AH299" s="128"/>
      <c r="AI299" s="128"/>
      <c r="AJ299" s="128"/>
      <c r="AK299" s="128"/>
      <c r="AL299" s="128"/>
      <c r="AR299" s="145"/>
      <c r="CH299" s="145"/>
      <c r="CV299" s="125"/>
      <c r="CW299" s="125"/>
      <c r="CX299" s="125"/>
      <c r="CY299" s="125"/>
      <c r="CZ299" s="125"/>
      <c r="DA299" s="125"/>
      <c r="DB299" s="125"/>
      <c r="DC299" s="125"/>
      <c r="DD299" s="125"/>
    </row>
    <row r="300" spans="1:108" s="127" customFormat="1" x14ac:dyDescent="0.25">
      <c r="A300" s="127">
        <v>2013</v>
      </c>
      <c r="B300" s="127" t="s">
        <v>631</v>
      </c>
      <c r="C300" s="125">
        <v>139933770.19350001</v>
      </c>
      <c r="D300" s="125">
        <v>74182423.967099994</v>
      </c>
      <c r="E300" s="125">
        <v>65751346.226400003</v>
      </c>
      <c r="F300" s="125">
        <v>17056395.224800002</v>
      </c>
      <c r="G300" s="125">
        <v>30351921.800099999</v>
      </c>
      <c r="H300" s="125">
        <v>29998717.344999999</v>
      </c>
      <c r="I300" s="125">
        <v>31977343.144099999</v>
      </c>
      <c r="J300" s="125">
        <v>30549392.679499999</v>
      </c>
      <c r="K300" s="125">
        <v>92327982.289199993</v>
      </c>
      <c r="M300" s="130">
        <v>38.58643</v>
      </c>
      <c r="N300" s="130">
        <v>40.949120000000001</v>
      </c>
      <c r="O300" s="130">
        <v>35.920780000000001</v>
      </c>
      <c r="P300" s="130">
        <v>30.778870000000001</v>
      </c>
      <c r="Q300" s="130">
        <v>39.597810000000003</v>
      </c>
      <c r="R300" s="130">
        <v>40.460239999999999</v>
      </c>
      <c r="S300" s="130">
        <v>40.812860000000001</v>
      </c>
      <c r="T300" s="130">
        <v>37.770189999999999</v>
      </c>
      <c r="U300" s="130">
        <v>40.298850000000002</v>
      </c>
      <c r="V300" s="142"/>
      <c r="W300" s="127">
        <v>98</v>
      </c>
      <c r="X300" s="123" t="s">
        <v>531</v>
      </c>
      <c r="Y300" s="143">
        <f t="shared" ref="Y300:AG300" si="206">AVERAGE(C300:C302)</f>
        <v>139727008.02436668</v>
      </c>
      <c r="Z300" s="143">
        <f t="shared" si="206"/>
        <v>74518158.952500001</v>
      </c>
      <c r="AA300" s="143">
        <f t="shared" si="206"/>
        <v>65208849.071866661</v>
      </c>
      <c r="AB300" s="143">
        <f t="shared" si="206"/>
        <v>17636149.490699999</v>
      </c>
      <c r="AC300" s="143">
        <f t="shared" si="206"/>
        <v>30282487.995033335</v>
      </c>
      <c r="AD300" s="143">
        <f t="shared" si="206"/>
        <v>29772449.294799998</v>
      </c>
      <c r="AE300" s="143">
        <f t="shared" si="206"/>
        <v>31702260.968233332</v>
      </c>
      <c r="AF300" s="143">
        <f t="shared" si="206"/>
        <v>30333660.275599997</v>
      </c>
      <c r="AG300" s="143">
        <f t="shared" si="206"/>
        <v>91757198.258066654</v>
      </c>
      <c r="AH300" s="143"/>
      <c r="AI300" s="143">
        <f t="shared" ref="AI300:AQ300" si="207">IF(MIN(M300:M302)/AVERAGE(M300:M302)&lt;0.97,(3*AVERAGE(M300:M302)-MIN(M300:M302))/2,AVERAGE(M300:M302))</f>
        <v>38.688073333333328</v>
      </c>
      <c r="AJ300" s="143">
        <f t="shared" si="207"/>
        <v>41.096966666666667</v>
      </c>
      <c r="AK300" s="143">
        <f t="shared" si="207"/>
        <v>35.933880000000002</v>
      </c>
      <c r="AL300" s="143">
        <f t="shared" si="207"/>
        <v>31.494900000000001</v>
      </c>
      <c r="AM300" s="143">
        <f t="shared" si="207"/>
        <v>39.663209999999999</v>
      </c>
      <c r="AN300" s="143">
        <f t="shared" si="207"/>
        <v>40.550596666666671</v>
      </c>
      <c r="AO300" s="143">
        <f t="shared" si="207"/>
        <v>40.83653666666666</v>
      </c>
      <c r="AP300" s="143">
        <f t="shared" si="207"/>
        <v>37.805086666666661</v>
      </c>
      <c r="AQ300" s="143">
        <f t="shared" si="207"/>
        <v>40.356586666666665</v>
      </c>
      <c r="AR300" s="143"/>
      <c r="CH300" s="145"/>
      <c r="CV300" s="125"/>
      <c r="CW300" s="125"/>
      <c r="CX300" s="125"/>
      <c r="CY300" s="125"/>
      <c r="CZ300" s="125"/>
      <c r="DA300" s="125"/>
      <c r="DB300" s="125"/>
      <c r="DC300" s="125"/>
      <c r="DD300" s="125"/>
    </row>
    <row r="301" spans="1:108" s="127" customFormat="1" x14ac:dyDescent="0.25">
      <c r="A301" s="127">
        <v>2013</v>
      </c>
      <c r="B301" s="127" t="s">
        <v>630</v>
      </c>
      <c r="C301" s="125">
        <v>140666648.21399999</v>
      </c>
      <c r="D301" s="125">
        <v>74613400.441699997</v>
      </c>
      <c r="E301" s="125">
        <v>66053247.772299998</v>
      </c>
      <c r="F301" s="125">
        <v>17193603.186999999</v>
      </c>
      <c r="G301" s="125">
        <v>30589131.378199998</v>
      </c>
      <c r="H301" s="125">
        <v>30193553.411800001</v>
      </c>
      <c r="I301" s="125">
        <v>31982421.358100001</v>
      </c>
      <c r="J301" s="125">
        <v>30707938.878899999</v>
      </c>
      <c r="K301" s="125">
        <v>92765106.148100004</v>
      </c>
      <c r="M301" s="130">
        <v>38.814509999999999</v>
      </c>
      <c r="N301" s="130">
        <v>41.222189999999998</v>
      </c>
      <c r="O301" s="130">
        <v>36.094810000000003</v>
      </c>
      <c r="P301" s="130">
        <v>31.30057</v>
      </c>
      <c r="Q301" s="130">
        <v>39.744129999999998</v>
      </c>
      <c r="R301" s="130">
        <v>40.751910000000002</v>
      </c>
      <c r="S301" s="130">
        <v>41.044199999999996</v>
      </c>
      <c r="T301" s="130">
        <v>37.86842</v>
      </c>
      <c r="U301" s="130">
        <v>40.52037</v>
      </c>
      <c r="V301" s="142"/>
      <c r="W301" s="128"/>
      <c r="X301" s="123"/>
      <c r="Y301" s="128"/>
      <c r="Z301" s="128"/>
      <c r="AA301" s="128"/>
      <c r="AB301" s="128"/>
      <c r="AC301" s="128"/>
      <c r="AD301" s="128"/>
      <c r="AE301" s="128"/>
      <c r="AF301" s="128"/>
      <c r="AG301" s="128"/>
      <c r="AH301" s="128"/>
      <c r="AI301" s="128"/>
      <c r="AJ301" s="128"/>
      <c r="AK301" s="128"/>
      <c r="AL301" s="128"/>
      <c r="AR301" s="145"/>
      <c r="CH301" s="145"/>
      <c r="CV301" s="125"/>
      <c r="CW301" s="125"/>
      <c r="CX301" s="125"/>
      <c r="CY301" s="125"/>
      <c r="CZ301" s="125"/>
      <c r="DA301" s="125"/>
      <c r="DB301" s="125"/>
      <c r="DC301" s="125"/>
      <c r="DD301" s="125"/>
    </row>
    <row r="302" spans="1:108" s="127" customFormat="1" x14ac:dyDescent="0.25">
      <c r="A302" s="127">
        <v>2013</v>
      </c>
      <c r="B302" s="127" t="s">
        <v>629</v>
      </c>
      <c r="C302" s="125">
        <v>138580605.6656</v>
      </c>
      <c r="D302" s="125">
        <v>74758652.448699996</v>
      </c>
      <c r="E302" s="125">
        <v>63821953.216899998</v>
      </c>
      <c r="F302" s="125">
        <v>18658450.0603</v>
      </c>
      <c r="G302" s="125">
        <v>29906410.8068</v>
      </c>
      <c r="H302" s="125">
        <v>29125077.127599999</v>
      </c>
      <c r="I302" s="125">
        <v>31147018.4025</v>
      </c>
      <c r="J302" s="125">
        <v>29743649.268399999</v>
      </c>
      <c r="K302" s="125">
        <v>90178506.336899996</v>
      </c>
      <c r="M302" s="130">
        <v>38.66328</v>
      </c>
      <c r="N302" s="130">
        <v>41.119590000000002</v>
      </c>
      <c r="O302" s="130">
        <v>35.786050000000003</v>
      </c>
      <c r="P302" s="130">
        <v>32.405259999999998</v>
      </c>
      <c r="Q302" s="130">
        <v>39.647689999999997</v>
      </c>
      <c r="R302" s="130">
        <v>40.439639999999997</v>
      </c>
      <c r="S302" s="130">
        <v>40.652549999999998</v>
      </c>
      <c r="T302" s="130">
        <v>37.776649999999997</v>
      </c>
      <c r="U302" s="130">
        <v>40.250540000000001</v>
      </c>
      <c r="V302" s="142"/>
      <c r="W302" s="128"/>
      <c r="X302" s="123"/>
      <c r="Y302" s="128"/>
      <c r="Z302" s="128"/>
      <c r="AA302" s="128"/>
      <c r="AB302" s="128"/>
      <c r="AC302" s="128"/>
      <c r="AD302" s="128"/>
      <c r="AE302" s="128"/>
      <c r="AF302" s="128"/>
      <c r="AG302" s="128"/>
      <c r="AH302" s="128"/>
      <c r="AI302" s="128"/>
      <c r="AJ302" s="128"/>
      <c r="AK302" s="128"/>
      <c r="AL302" s="128"/>
      <c r="AR302" s="145"/>
      <c r="CH302" s="145"/>
      <c r="CV302" s="125"/>
      <c r="CW302" s="125"/>
      <c r="CX302" s="125"/>
      <c r="CY302" s="125"/>
      <c r="CZ302" s="125"/>
      <c r="DA302" s="125"/>
      <c r="DB302" s="125"/>
      <c r="DC302" s="125"/>
      <c r="DD302" s="125"/>
    </row>
    <row r="303" spans="1:108" s="127" customFormat="1" x14ac:dyDescent="0.25">
      <c r="A303" s="127">
        <v>2013</v>
      </c>
      <c r="B303" s="127" t="s">
        <v>628</v>
      </c>
      <c r="C303" s="125">
        <v>136052907.9993</v>
      </c>
      <c r="D303" s="125">
        <v>73968103.613800004</v>
      </c>
      <c r="E303" s="125">
        <v>62084804.385499999</v>
      </c>
      <c r="F303" s="125">
        <v>19108791.377300002</v>
      </c>
      <c r="G303" s="125">
        <v>29435949.9375</v>
      </c>
      <c r="H303" s="125">
        <v>28411364.2676</v>
      </c>
      <c r="I303" s="125">
        <v>30269658.942899998</v>
      </c>
      <c r="J303" s="125">
        <v>28827143.473999999</v>
      </c>
      <c r="K303" s="125">
        <v>88116973.148000002</v>
      </c>
      <c r="M303" s="130">
        <v>38.456890000000001</v>
      </c>
      <c r="N303" s="130">
        <v>40.820369999999997</v>
      </c>
      <c r="O303" s="130">
        <v>35.641030000000001</v>
      </c>
      <c r="P303" s="130">
        <v>32.561729999999997</v>
      </c>
      <c r="Q303" s="130">
        <v>39.528199999999998</v>
      </c>
      <c r="R303" s="130">
        <v>40.274520000000003</v>
      </c>
      <c r="S303" s="130">
        <v>40.269359999999999</v>
      </c>
      <c r="T303" s="130">
        <v>37.57611</v>
      </c>
      <c r="U303" s="130">
        <v>40.023429999999998</v>
      </c>
      <c r="V303" s="142"/>
      <c r="W303" s="127">
        <v>99</v>
      </c>
      <c r="X303" s="123" t="s">
        <v>532</v>
      </c>
      <c r="Y303" s="143">
        <f t="shared" ref="Y303:AG303" si="208">AVERAGE(C303:C305)</f>
        <v>138303899.12976667</v>
      </c>
      <c r="Z303" s="143">
        <f t="shared" si="208"/>
        <v>74342215.172166675</v>
      </c>
      <c r="AA303" s="143">
        <f t="shared" si="208"/>
        <v>63961683.957599998</v>
      </c>
      <c r="AB303" s="143">
        <f t="shared" si="208"/>
        <v>18310104.700466666</v>
      </c>
      <c r="AC303" s="143">
        <f t="shared" si="208"/>
        <v>30069407.116233334</v>
      </c>
      <c r="AD303" s="143">
        <f t="shared" si="208"/>
        <v>29243457.607899997</v>
      </c>
      <c r="AE303" s="143">
        <f t="shared" si="208"/>
        <v>30923200.299466666</v>
      </c>
      <c r="AF303" s="143">
        <f t="shared" si="208"/>
        <v>29757729.405699998</v>
      </c>
      <c r="AG303" s="143">
        <f t="shared" si="208"/>
        <v>90236065.023599997</v>
      </c>
      <c r="AH303" s="143"/>
      <c r="AI303" s="143">
        <f t="shared" ref="AI303:AQ303" si="209">IF(MIN(M303:M305)/AVERAGE(M303:M305)&lt;0.97,(3*AVERAGE(M303:M305)-MIN(M303:M305))/2,AVERAGE(M303:M305))</f>
        <v>38.680473333333332</v>
      </c>
      <c r="AJ303" s="143">
        <f t="shared" si="209"/>
        <v>41.037226666666669</v>
      </c>
      <c r="AK303" s="143">
        <f t="shared" si="209"/>
        <v>35.939553333333329</v>
      </c>
      <c r="AL303" s="143">
        <f t="shared" si="209"/>
        <v>32.188733333333332</v>
      </c>
      <c r="AM303" s="143">
        <f t="shared" si="209"/>
        <v>39.693773333333333</v>
      </c>
      <c r="AN303" s="143">
        <f t="shared" si="209"/>
        <v>40.503799999999998</v>
      </c>
      <c r="AO303" s="143">
        <f t="shared" si="209"/>
        <v>40.612403333333333</v>
      </c>
      <c r="AP303" s="143">
        <f t="shared" si="209"/>
        <v>37.837613333333337</v>
      </c>
      <c r="AQ303" s="143">
        <f t="shared" si="209"/>
        <v>40.27104666666667</v>
      </c>
      <c r="AR303" s="143"/>
      <c r="CH303" s="145"/>
      <c r="CV303" s="125"/>
      <c r="CW303" s="125"/>
      <c r="CX303" s="125"/>
      <c r="CY303" s="125"/>
      <c r="CZ303" s="125"/>
      <c r="DA303" s="125"/>
      <c r="DB303" s="125"/>
      <c r="DC303" s="125"/>
      <c r="DD303" s="125"/>
    </row>
    <row r="304" spans="1:108" s="127" customFormat="1" x14ac:dyDescent="0.25">
      <c r="A304" s="127">
        <v>2013</v>
      </c>
      <c r="B304" s="127" t="s">
        <v>627</v>
      </c>
      <c r="C304" s="125">
        <v>137422165.7067</v>
      </c>
      <c r="D304" s="125">
        <v>73903708.537900001</v>
      </c>
      <c r="E304" s="125">
        <v>63518457.168799996</v>
      </c>
      <c r="F304" s="125">
        <v>18057538.448800001</v>
      </c>
      <c r="G304" s="125">
        <v>29855115.2608</v>
      </c>
      <c r="H304" s="125">
        <v>29057928.776500002</v>
      </c>
      <c r="I304" s="125">
        <v>30683719.925299998</v>
      </c>
      <c r="J304" s="125">
        <v>29767863.295299999</v>
      </c>
      <c r="K304" s="125">
        <v>89596763.962599993</v>
      </c>
      <c r="M304" s="130">
        <v>38.718850000000003</v>
      </c>
      <c r="N304" s="130">
        <v>41.08296</v>
      </c>
      <c r="O304" s="130">
        <v>35.968220000000002</v>
      </c>
      <c r="P304" s="130">
        <v>32.520099999999999</v>
      </c>
      <c r="Q304" s="130">
        <v>39.730789999999999</v>
      </c>
      <c r="R304" s="130">
        <v>40.558920000000001</v>
      </c>
      <c r="S304" s="130">
        <v>40.577590000000001</v>
      </c>
      <c r="T304" s="130">
        <v>37.752090000000003</v>
      </c>
      <c r="U304" s="130">
        <v>40.289360000000002</v>
      </c>
      <c r="V304" s="142"/>
      <c r="W304" s="128"/>
      <c r="X304" s="123"/>
      <c r="Y304" s="128"/>
      <c r="Z304" s="128"/>
      <c r="AA304" s="128"/>
      <c r="AB304" s="128"/>
      <c r="AC304" s="128"/>
      <c r="AD304" s="128"/>
      <c r="AE304" s="128"/>
      <c r="AF304" s="128"/>
      <c r="AG304" s="128"/>
      <c r="AH304" s="128"/>
      <c r="AI304" s="128"/>
      <c r="AJ304" s="128"/>
      <c r="AK304" s="128"/>
      <c r="AL304" s="128"/>
      <c r="AR304" s="145"/>
      <c r="CH304" s="145"/>
      <c r="CV304" s="125"/>
      <c r="CW304" s="125"/>
      <c r="CX304" s="125"/>
      <c r="CY304" s="125"/>
      <c r="CZ304" s="125"/>
      <c r="DA304" s="125"/>
      <c r="DB304" s="125"/>
      <c r="DC304" s="125"/>
      <c r="DD304" s="125"/>
    </row>
    <row r="305" spans="1:108" s="127" customFormat="1" x14ac:dyDescent="0.25">
      <c r="A305" s="127">
        <v>2013</v>
      </c>
      <c r="B305" s="127" t="s">
        <v>626</v>
      </c>
      <c r="C305" s="125">
        <v>141436623.68329999</v>
      </c>
      <c r="D305" s="125">
        <v>75154833.364800006</v>
      </c>
      <c r="E305" s="125">
        <v>66281790.318499997</v>
      </c>
      <c r="F305" s="125">
        <v>17763984.2753</v>
      </c>
      <c r="G305" s="125">
        <v>30917156.150400002</v>
      </c>
      <c r="H305" s="125">
        <v>30261079.779599998</v>
      </c>
      <c r="I305" s="125">
        <v>31816222.030200001</v>
      </c>
      <c r="J305" s="125">
        <v>30678181.447799999</v>
      </c>
      <c r="K305" s="125">
        <v>92994457.960199997</v>
      </c>
      <c r="M305" s="130">
        <v>38.865679999999998</v>
      </c>
      <c r="N305" s="130">
        <v>41.208350000000003</v>
      </c>
      <c r="O305" s="130">
        <v>36.209409999999998</v>
      </c>
      <c r="P305" s="130">
        <v>31.484369999999998</v>
      </c>
      <c r="Q305" s="130">
        <v>39.822330000000001</v>
      </c>
      <c r="R305" s="130">
        <v>40.677959999999999</v>
      </c>
      <c r="S305" s="130">
        <v>40.990259999999999</v>
      </c>
      <c r="T305" s="130">
        <v>38.184640000000002</v>
      </c>
      <c r="U305" s="130">
        <v>40.500349999999997</v>
      </c>
      <c r="V305" s="142"/>
      <c r="W305" s="128"/>
      <c r="X305" s="123"/>
      <c r="Y305" s="128"/>
      <c r="Z305" s="128"/>
      <c r="AA305" s="128"/>
      <c r="AB305" s="128"/>
      <c r="AC305" s="128"/>
      <c r="AD305" s="128"/>
      <c r="AE305" s="128"/>
      <c r="AF305" s="128"/>
      <c r="AG305" s="128"/>
      <c r="AH305" s="128"/>
      <c r="AI305" s="128"/>
      <c r="AJ305" s="128"/>
      <c r="AK305" s="128"/>
      <c r="AL305" s="128"/>
      <c r="AR305" s="145"/>
      <c r="CH305" s="145"/>
      <c r="CV305" s="125"/>
      <c r="CW305" s="125"/>
      <c r="CX305" s="125"/>
      <c r="CY305" s="125"/>
      <c r="CZ305" s="125"/>
      <c r="DA305" s="125"/>
      <c r="DB305" s="125"/>
      <c r="DC305" s="125"/>
      <c r="DD305" s="125"/>
    </row>
    <row r="306" spans="1:108" s="127" customFormat="1" x14ac:dyDescent="0.25">
      <c r="A306" s="127">
        <v>2013</v>
      </c>
      <c r="B306" s="127" t="s">
        <v>625</v>
      </c>
      <c r="C306" s="125">
        <v>140805478.15169999</v>
      </c>
      <c r="D306" s="125">
        <v>74655255.081400007</v>
      </c>
      <c r="E306" s="125">
        <v>66150223.070299998</v>
      </c>
      <c r="F306" s="125">
        <v>17791642.5823</v>
      </c>
      <c r="G306" s="125">
        <v>30710870.164099999</v>
      </c>
      <c r="H306" s="125">
        <v>30039504.655999999</v>
      </c>
      <c r="I306" s="125">
        <v>31581153.9562</v>
      </c>
      <c r="J306" s="125">
        <v>30682306.793099999</v>
      </c>
      <c r="K306" s="125">
        <v>92331528.776299998</v>
      </c>
      <c r="M306" s="130">
        <v>38.785179999999997</v>
      </c>
      <c r="N306" s="130">
        <v>41.132800000000003</v>
      </c>
      <c r="O306" s="130">
        <v>36.135719999999999</v>
      </c>
      <c r="P306" s="130">
        <v>31.101579999999998</v>
      </c>
      <c r="Q306" s="130">
        <v>39.78443</v>
      </c>
      <c r="R306" s="130">
        <v>40.662260000000003</v>
      </c>
      <c r="S306" s="130">
        <v>40.820210000000003</v>
      </c>
      <c r="T306" s="130">
        <v>38.308030000000002</v>
      </c>
      <c r="U306" s="130">
        <v>40.424309999999998</v>
      </c>
      <c r="V306" s="142"/>
      <c r="W306" s="127">
        <v>100</v>
      </c>
      <c r="X306" s="123" t="s">
        <v>533</v>
      </c>
      <c r="Y306" s="143">
        <f t="shared" ref="Y306:AG306" si="210">AVERAGE(C306:C308)</f>
        <v>140889017.19099998</v>
      </c>
      <c r="Z306" s="143">
        <f t="shared" si="210"/>
        <v>74691128.835300013</v>
      </c>
      <c r="AA306" s="143">
        <f t="shared" si="210"/>
        <v>66197888.355699994</v>
      </c>
      <c r="AB306" s="143">
        <f t="shared" si="210"/>
        <v>17707309.292600002</v>
      </c>
      <c r="AC306" s="143">
        <f t="shared" si="210"/>
        <v>30744911.725299999</v>
      </c>
      <c r="AD306" s="143">
        <f t="shared" si="210"/>
        <v>30084367.7907</v>
      </c>
      <c r="AE306" s="143">
        <f t="shared" si="210"/>
        <v>31649453.258166667</v>
      </c>
      <c r="AF306" s="143">
        <f t="shared" si="210"/>
        <v>30702975.124233335</v>
      </c>
      <c r="AG306" s="143">
        <f t="shared" si="210"/>
        <v>92478732.774166659</v>
      </c>
      <c r="AH306" s="143"/>
      <c r="AI306" s="143">
        <f t="shared" ref="AI306:AQ306" si="211">IF(MIN(M306:M308)/AVERAGE(M306:M308)&lt;0.97,(3*AVERAGE(M306:M308)-MIN(M306:M308))/2,AVERAGE(M306:M308))</f>
        <v>38.609966666666665</v>
      </c>
      <c r="AJ306" s="143">
        <f t="shared" si="211"/>
        <v>40.871576666666662</v>
      </c>
      <c r="AK306" s="143">
        <f t="shared" si="211"/>
        <v>36.058093333333332</v>
      </c>
      <c r="AL306" s="143">
        <f t="shared" si="211"/>
        <v>30.878270000000001</v>
      </c>
      <c r="AM306" s="143">
        <f t="shared" si="211"/>
        <v>39.568073333333331</v>
      </c>
      <c r="AN306" s="143">
        <f t="shared" si="211"/>
        <v>40.519853333333337</v>
      </c>
      <c r="AO306" s="143">
        <f t="shared" si="211"/>
        <v>40.792259999999999</v>
      </c>
      <c r="AP306" s="143">
        <f t="shared" si="211"/>
        <v>37.988680000000009</v>
      </c>
      <c r="AQ306" s="143">
        <f t="shared" si="211"/>
        <v>40.29666666666666</v>
      </c>
      <c r="AR306" s="143"/>
      <c r="CH306" s="145"/>
      <c r="CV306" s="125"/>
      <c r="CW306" s="125"/>
      <c r="CX306" s="125"/>
      <c r="CY306" s="125"/>
      <c r="CZ306" s="125"/>
      <c r="DA306" s="125"/>
      <c r="DB306" s="125"/>
      <c r="DC306" s="125"/>
      <c r="DD306" s="125"/>
    </row>
    <row r="307" spans="1:108" s="127" customFormat="1" x14ac:dyDescent="0.25">
      <c r="A307" s="127">
        <v>2013</v>
      </c>
      <c r="B307" s="127" t="s">
        <v>624</v>
      </c>
      <c r="C307" s="125">
        <v>141358212.77309999</v>
      </c>
      <c r="D307" s="125">
        <v>75003555.590700001</v>
      </c>
      <c r="E307" s="125">
        <v>66354657.182400003</v>
      </c>
      <c r="F307" s="125">
        <v>17702894.048999999</v>
      </c>
      <c r="G307" s="125">
        <v>30783349.982900001</v>
      </c>
      <c r="H307" s="125">
        <v>30199243.510400001</v>
      </c>
      <c r="I307" s="125">
        <v>31777798.114599999</v>
      </c>
      <c r="J307" s="125">
        <v>30894927.1162</v>
      </c>
      <c r="K307" s="125">
        <v>92760391.607899994</v>
      </c>
      <c r="M307" s="130">
        <v>38.649760000000001</v>
      </c>
      <c r="N307" s="130">
        <v>40.935510000000001</v>
      </c>
      <c r="O307" s="130">
        <v>36.066090000000003</v>
      </c>
      <c r="P307" s="130">
        <v>30.927</v>
      </c>
      <c r="Q307" s="130">
        <v>39.61909</v>
      </c>
      <c r="R307" s="130">
        <v>40.546520000000001</v>
      </c>
      <c r="S307" s="130">
        <v>40.948869999999999</v>
      </c>
      <c r="T307" s="130">
        <v>37.890250000000002</v>
      </c>
      <c r="U307" s="130">
        <v>40.376579999999997</v>
      </c>
      <c r="V307" s="142"/>
      <c r="W307" s="128"/>
      <c r="X307" s="123"/>
      <c r="Y307" s="128"/>
      <c r="Z307" s="128"/>
      <c r="AA307" s="128"/>
      <c r="AB307" s="128"/>
      <c r="AC307" s="128"/>
      <c r="AD307" s="128"/>
      <c r="AE307" s="128"/>
      <c r="AF307" s="128"/>
      <c r="AG307" s="128"/>
      <c r="AH307" s="128"/>
      <c r="AI307" s="128"/>
      <c r="AJ307" s="128"/>
      <c r="AK307" s="128"/>
      <c r="AL307" s="128"/>
      <c r="AR307" s="145"/>
      <c r="CH307" s="145"/>
      <c r="CV307" s="125"/>
      <c r="CW307" s="125"/>
      <c r="CX307" s="125"/>
      <c r="CY307" s="125"/>
      <c r="CZ307" s="125"/>
      <c r="DA307" s="125"/>
      <c r="DB307" s="125"/>
      <c r="DC307" s="125"/>
      <c r="DD307" s="125"/>
    </row>
    <row r="308" spans="1:108" s="127" customFormat="1" x14ac:dyDescent="0.25">
      <c r="A308" s="127">
        <v>2013</v>
      </c>
      <c r="B308" s="127" t="s">
        <v>623</v>
      </c>
      <c r="C308" s="125">
        <v>140503360.64820001</v>
      </c>
      <c r="D308" s="125">
        <v>74414575.833800003</v>
      </c>
      <c r="E308" s="125">
        <v>66088784.814400002</v>
      </c>
      <c r="F308" s="125">
        <v>17627391.2465</v>
      </c>
      <c r="G308" s="125">
        <v>30740515.028900001</v>
      </c>
      <c r="H308" s="125">
        <v>30014355.205699999</v>
      </c>
      <c r="I308" s="125">
        <v>31589407.703699999</v>
      </c>
      <c r="J308" s="125">
        <v>30531691.463399999</v>
      </c>
      <c r="K308" s="125">
        <v>92344277.938299999</v>
      </c>
      <c r="M308" s="130">
        <v>38.394959999999998</v>
      </c>
      <c r="N308" s="130">
        <v>40.546419999999998</v>
      </c>
      <c r="O308" s="130">
        <v>35.972470000000001</v>
      </c>
      <c r="P308" s="130">
        <v>30.60623</v>
      </c>
      <c r="Q308" s="130">
        <v>39.300699999999999</v>
      </c>
      <c r="R308" s="130">
        <v>40.35078</v>
      </c>
      <c r="S308" s="130">
        <v>40.607700000000001</v>
      </c>
      <c r="T308" s="130">
        <v>37.767760000000003</v>
      </c>
      <c r="U308" s="130">
        <v>40.089109999999998</v>
      </c>
      <c r="V308" s="142"/>
      <c r="W308" s="128"/>
      <c r="X308" s="123"/>
      <c r="Y308" s="128"/>
      <c r="Z308" s="128"/>
      <c r="AA308" s="128"/>
      <c r="AB308" s="128"/>
      <c r="AC308" s="128"/>
      <c r="AD308" s="128"/>
      <c r="AE308" s="128"/>
      <c r="AF308" s="128"/>
      <c r="AG308" s="128"/>
      <c r="AH308" s="128"/>
      <c r="AI308" s="128"/>
      <c r="AJ308" s="128"/>
      <c r="AK308" s="128"/>
      <c r="AL308" s="128"/>
      <c r="AR308" s="145"/>
      <c r="CH308" s="145"/>
      <c r="CV308" s="125"/>
      <c r="CW308" s="125"/>
      <c r="CX308" s="125"/>
      <c r="CY308" s="125"/>
      <c r="CZ308" s="125"/>
      <c r="DA308" s="125"/>
      <c r="DB308" s="125"/>
      <c r="DC308" s="125"/>
      <c r="DD308" s="125"/>
    </row>
    <row r="309" spans="1:108" s="127" customFormat="1" x14ac:dyDescent="0.25">
      <c r="A309" s="127">
        <v>2014</v>
      </c>
      <c r="B309" s="127" t="s">
        <v>633</v>
      </c>
      <c r="C309" s="125">
        <v>139783094.85550001</v>
      </c>
      <c r="D309" s="125">
        <v>73757538.132100001</v>
      </c>
      <c r="E309" s="125">
        <v>66025556.723399997</v>
      </c>
      <c r="F309" s="125">
        <v>17024768.580800001</v>
      </c>
      <c r="G309" s="125">
        <v>30519791.7852</v>
      </c>
      <c r="H309" s="125">
        <v>30146365.593400002</v>
      </c>
      <c r="I309" s="125">
        <v>31499107.638</v>
      </c>
      <c r="J309" s="125">
        <v>30593061.258099999</v>
      </c>
      <c r="K309" s="125">
        <v>92165265.016599998</v>
      </c>
      <c r="M309" s="130">
        <v>38.321199999999997</v>
      </c>
      <c r="N309" s="130">
        <v>40.557600000000001</v>
      </c>
      <c r="O309" s="130">
        <v>35.822899999999997</v>
      </c>
      <c r="P309" s="130">
        <v>30.52834</v>
      </c>
      <c r="Q309" s="130">
        <v>39.144199999999998</v>
      </c>
      <c r="R309" s="130">
        <v>40.287970000000001</v>
      </c>
      <c r="S309" s="130">
        <v>40.632770000000001</v>
      </c>
      <c r="T309" s="130">
        <v>37.518749999999997</v>
      </c>
      <c r="U309" s="130">
        <v>40.027059999999999</v>
      </c>
      <c r="V309" s="142"/>
      <c r="W309" s="127">
        <v>101</v>
      </c>
      <c r="X309" s="123" t="s">
        <v>534</v>
      </c>
      <c r="Y309" s="143">
        <f t="shared" ref="Y309:AG309" si="212">AVERAGE(C309:C311)</f>
        <v>140453144.53006664</v>
      </c>
      <c r="Z309" s="143">
        <f t="shared" si="212"/>
        <v>74132241.639300004</v>
      </c>
      <c r="AA309" s="143">
        <f t="shared" si="212"/>
        <v>66320902.890766658</v>
      </c>
      <c r="AB309" s="143">
        <f t="shared" si="212"/>
        <v>17252207.439366665</v>
      </c>
      <c r="AC309" s="143">
        <f t="shared" si="212"/>
        <v>30499088.980766665</v>
      </c>
      <c r="AD309" s="143">
        <f t="shared" si="212"/>
        <v>30161282.437933337</v>
      </c>
      <c r="AE309" s="143">
        <f t="shared" si="212"/>
        <v>31590731.276366666</v>
      </c>
      <c r="AF309" s="143">
        <f t="shared" si="212"/>
        <v>30949834.395633336</v>
      </c>
      <c r="AG309" s="143">
        <f t="shared" si="212"/>
        <v>92251102.695066676</v>
      </c>
      <c r="AH309" s="143"/>
      <c r="AI309" s="143">
        <f t="shared" ref="AI309:AQ309" si="213">IF(MIN(M309:M311)/AVERAGE(M309:M311)&lt;0.97,(3*AVERAGE(M309:M311)-MIN(M309:M311))/2,AVERAGE(M309:M311))</f>
        <v>38.166146666666663</v>
      </c>
      <c r="AJ309" s="143">
        <f t="shared" si="213"/>
        <v>40.536626666666663</v>
      </c>
      <c r="AK309" s="143">
        <f t="shared" si="213"/>
        <v>35.516706666666664</v>
      </c>
      <c r="AL309" s="143">
        <f t="shared" si="213"/>
        <v>30.425430000000002</v>
      </c>
      <c r="AM309" s="143">
        <f t="shared" si="213"/>
        <v>39.027790000000003</v>
      </c>
      <c r="AN309" s="143">
        <f t="shared" si="213"/>
        <v>40.152503333333328</v>
      </c>
      <c r="AO309" s="143">
        <f t="shared" si="213"/>
        <v>40.401823333333333</v>
      </c>
      <c r="AP309" s="143">
        <f t="shared" si="213"/>
        <v>37.41402333333334</v>
      </c>
      <c r="AQ309" s="143">
        <f t="shared" si="213"/>
        <v>39.865900000000003</v>
      </c>
      <c r="AR309" s="143"/>
      <c r="CH309" s="145"/>
      <c r="CV309" s="125"/>
      <c r="CW309" s="125"/>
      <c r="CX309" s="125"/>
      <c r="CY309" s="125"/>
      <c r="CZ309" s="125"/>
      <c r="DA309" s="125"/>
      <c r="DB309" s="125"/>
      <c r="DC309" s="125"/>
      <c r="DD309" s="125"/>
    </row>
    <row r="310" spans="1:108" s="127" customFormat="1" x14ac:dyDescent="0.25">
      <c r="A310" s="127">
        <v>2014</v>
      </c>
      <c r="B310" s="127" t="s">
        <v>632</v>
      </c>
      <c r="C310" s="125">
        <v>140379731.71039999</v>
      </c>
      <c r="D310" s="125">
        <v>73828687.861100003</v>
      </c>
      <c r="E310" s="125">
        <v>66551043.849299997</v>
      </c>
      <c r="F310" s="125">
        <v>17164970.906599998</v>
      </c>
      <c r="G310" s="125">
        <v>30532654.573899999</v>
      </c>
      <c r="H310" s="125">
        <v>30146426.8957</v>
      </c>
      <c r="I310" s="125">
        <v>31504394.080400001</v>
      </c>
      <c r="J310" s="125">
        <v>31031285.253800001</v>
      </c>
      <c r="K310" s="125">
        <v>92183475.549999997</v>
      </c>
      <c r="M310" s="130">
        <v>37.693339999999999</v>
      </c>
      <c r="N310" s="130">
        <v>40.181899999999999</v>
      </c>
      <c r="O310" s="130">
        <v>34.932650000000002</v>
      </c>
      <c r="P310" s="130">
        <v>29.990739999999999</v>
      </c>
      <c r="Q310" s="130">
        <v>38.500489999999999</v>
      </c>
      <c r="R310" s="130">
        <v>39.727319999999999</v>
      </c>
      <c r="S310" s="130">
        <v>39.982669999999999</v>
      </c>
      <c r="T310" s="130">
        <v>36.859659999999998</v>
      </c>
      <c r="U310" s="130">
        <v>39.408239999999999</v>
      </c>
      <c r="V310" s="142"/>
      <c r="W310" s="128"/>
      <c r="X310" s="123"/>
      <c r="Y310" s="128"/>
      <c r="Z310" s="128"/>
      <c r="AA310" s="128"/>
      <c r="AB310" s="128"/>
      <c r="AC310" s="128"/>
      <c r="AD310" s="128"/>
      <c r="AE310" s="128"/>
      <c r="AF310" s="128"/>
      <c r="AG310" s="128"/>
      <c r="AH310" s="128"/>
      <c r="AI310" s="128"/>
      <c r="AJ310" s="128"/>
      <c r="AK310" s="128"/>
      <c r="AL310" s="128"/>
      <c r="AR310" s="145"/>
      <c r="CH310" s="145"/>
      <c r="CV310" s="125"/>
      <c r="CW310" s="125"/>
      <c r="CX310" s="125"/>
      <c r="CY310" s="125"/>
      <c r="CZ310" s="125"/>
      <c r="DA310" s="125"/>
      <c r="DB310" s="125"/>
      <c r="DC310" s="125"/>
      <c r="DD310" s="125"/>
    </row>
    <row r="311" spans="1:108" s="127" customFormat="1" x14ac:dyDescent="0.25">
      <c r="A311" s="127">
        <v>2014</v>
      </c>
      <c r="B311" s="127" t="s">
        <v>622</v>
      </c>
      <c r="C311" s="125">
        <v>141196607.02430001</v>
      </c>
      <c r="D311" s="125">
        <v>74810498.924700007</v>
      </c>
      <c r="E311" s="125">
        <v>66386108.099600002</v>
      </c>
      <c r="F311" s="125">
        <v>17566882.830699999</v>
      </c>
      <c r="G311" s="125">
        <v>30444820.5832</v>
      </c>
      <c r="H311" s="125">
        <v>30191054.824700002</v>
      </c>
      <c r="I311" s="125">
        <v>31768692.1107</v>
      </c>
      <c r="J311" s="125">
        <v>31225156.675000001</v>
      </c>
      <c r="K311" s="125">
        <v>92404567.518600002</v>
      </c>
      <c r="M311" s="130">
        <v>38.483899999999998</v>
      </c>
      <c r="N311" s="130">
        <v>40.870379999999997</v>
      </c>
      <c r="O311" s="130">
        <v>35.79457</v>
      </c>
      <c r="P311" s="130">
        <v>30.757210000000001</v>
      </c>
      <c r="Q311" s="130">
        <v>39.438679999999998</v>
      </c>
      <c r="R311" s="130">
        <v>40.442219999999999</v>
      </c>
      <c r="S311" s="130">
        <v>40.590029999999999</v>
      </c>
      <c r="T311" s="130">
        <v>37.863660000000003</v>
      </c>
      <c r="U311" s="130">
        <v>40.162399999999998</v>
      </c>
      <c r="V311" s="142"/>
      <c r="W311" s="128"/>
      <c r="X311" s="123"/>
      <c r="Y311" s="128"/>
      <c r="Z311" s="128"/>
      <c r="AA311" s="128"/>
      <c r="AB311" s="128"/>
      <c r="AC311" s="128"/>
      <c r="AD311" s="128"/>
      <c r="AE311" s="128"/>
      <c r="AF311" s="128"/>
      <c r="AG311" s="128"/>
      <c r="AH311" s="128"/>
      <c r="AI311" s="128"/>
      <c r="AJ311" s="128"/>
      <c r="AK311" s="128"/>
      <c r="AL311" s="128"/>
      <c r="AR311" s="145"/>
      <c r="CH311" s="145"/>
      <c r="CV311" s="125"/>
      <c r="CW311" s="125"/>
      <c r="CX311" s="125"/>
      <c r="CY311" s="125"/>
      <c r="CZ311" s="125"/>
      <c r="DA311" s="125"/>
      <c r="DB311" s="125"/>
      <c r="DC311" s="125"/>
      <c r="DD311" s="125"/>
    </row>
    <row r="312" spans="1:108" s="127" customFormat="1" x14ac:dyDescent="0.25">
      <c r="A312" s="127">
        <v>2014</v>
      </c>
      <c r="B312" s="127" t="s">
        <v>631</v>
      </c>
      <c r="C312" s="125">
        <v>142434244.38589999</v>
      </c>
      <c r="D312" s="125">
        <v>75560087.226899996</v>
      </c>
      <c r="E312" s="125">
        <v>66874157.159000002</v>
      </c>
      <c r="F312" s="125">
        <v>17678174.7194</v>
      </c>
      <c r="G312" s="125">
        <v>30878331.463399999</v>
      </c>
      <c r="H312" s="125">
        <v>30192728.208799999</v>
      </c>
      <c r="I312" s="125">
        <v>32067112.6644</v>
      </c>
      <c r="J312" s="125">
        <v>31617897.3299</v>
      </c>
      <c r="K312" s="125">
        <v>93138172.336600006</v>
      </c>
      <c r="M312" s="130">
        <v>38.653210000000001</v>
      </c>
      <c r="N312" s="130">
        <v>40.967109999999998</v>
      </c>
      <c r="O312" s="130">
        <v>36.038760000000003</v>
      </c>
      <c r="P312" s="130">
        <v>30.965039999999998</v>
      </c>
      <c r="Q312" s="130">
        <v>39.496160000000003</v>
      </c>
      <c r="R312" s="130">
        <v>40.631549999999997</v>
      </c>
      <c r="S312" s="130">
        <v>40.809959999999997</v>
      </c>
      <c r="T312" s="130">
        <v>38.052010000000003</v>
      </c>
      <c r="U312" s="130">
        <v>40.316560000000003</v>
      </c>
      <c r="V312" s="142"/>
      <c r="W312" s="127">
        <v>102</v>
      </c>
      <c r="X312" s="123" t="s">
        <v>535</v>
      </c>
      <c r="Y312" s="143">
        <f t="shared" ref="Y312:AG312" si="214">AVERAGE(C312:C314)</f>
        <v>142143712.10880002</v>
      </c>
      <c r="Z312" s="143">
        <f t="shared" si="214"/>
        <v>76056136.885633335</v>
      </c>
      <c r="AA312" s="143">
        <f t="shared" si="214"/>
        <v>66087575.223166667</v>
      </c>
      <c r="AB312" s="143">
        <f t="shared" si="214"/>
        <v>18229770.361733336</v>
      </c>
      <c r="AC312" s="143">
        <f t="shared" si="214"/>
        <v>30797754.648800001</v>
      </c>
      <c r="AD312" s="143">
        <f t="shared" si="214"/>
        <v>29886327.327633332</v>
      </c>
      <c r="AE312" s="143">
        <f t="shared" si="214"/>
        <v>31876918.549833331</v>
      </c>
      <c r="AF312" s="143">
        <f t="shared" si="214"/>
        <v>31352941.220800001</v>
      </c>
      <c r="AG312" s="143">
        <f t="shared" si="214"/>
        <v>92561000.526266649</v>
      </c>
      <c r="AH312" s="143"/>
      <c r="AI312" s="143">
        <f t="shared" ref="AI312:AQ312" si="215">IF(MIN(M312:M314)/AVERAGE(M312:M314)&lt;0.97,(3*AVERAGE(M312:M314)-MIN(M312:M314))/2,AVERAGE(M312:M314))</f>
        <v>38.748826666666666</v>
      </c>
      <c r="AJ312" s="143">
        <f t="shared" si="215"/>
        <v>41.111036666666664</v>
      </c>
      <c r="AK312" s="143">
        <f t="shared" si="215"/>
        <v>36.028610000000008</v>
      </c>
      <c r="AL312" s="143">
        <f t="shared" si="215"/>
        <v>31.666756666666668</v>
      </c>
      <c r="AM312" s="143">
        <f t="shared" si="215"/>
        <v>39.686563333333332</v>
      </c>
      <c r="AN312" s="143">
        <f t="shared" si="215"/>
        <v>40.700063333333333</v>
      </c>
      <c r="AO312" s="143">
        <f t="shared" si="215"/>
        <v>40.864709999999995</v>
      </c>
      <c r="AP312" s="143">
        <f t="shared" si="215"/>
        <v>37.923683333333337</v>
      </c>
      <c r="AQ312" s="143">
        <f t="shared" si="215"/>
        <v>40.419673333333328</v>
      </c>
      <c r="AR312" s="143"/>
      <c r="CH312" s="145"/>
      <c r="CV312" s="125"/>
      <c r="CW312" s="125"/>
      <c r="CX312" s="125"/>
      <c r="CY312" s="125"/>
      <c r="CZ312" s="125"/>
      <c r="DA312" s="125"/>
      <c r="DB312" s="125"/>
      <c r="DC312" s="125"/>
      <c r="DD312" s="125"/>
    </row>
    <row r="313" spans="1:108" s="127" customFormat="1" x14ac:dyDescent="0.25">
      <c r="A313" s="127">
        <v>2014</v>
      </c>
      <c r="B313" s="127" t="s">
        <v>630</v>
      </c>
      <c r="C313" s="125">
        <v>143107180.8721</v>
      </c>
      <c r="D313" s="125">
        <v>76280497.154499993</v>
      </c>
      <c r="E313" s="125">
        <v>66826683.717600003</v>
      </c>
      <c r="F313" s="125">
        <v>18002115.817000002</v>
      </c>
      <c r="G313" s="125">
        <v>30988018.852600001</v>
      </c>
      <c r="H313" s="125">
        <v>30191897.2163</v>
      </c>
      <c r="I313" s="125">
        <v>32263141.251800001</v>
      </c>
      <c r="J313" s="125">
        <v>31662007.7344</v>
      </c>
      <c r="K313" s="125">
        <v>93443057.320700005</v>
      </c>
      <c r="M313" s="130">
        <v>38.883839999999999</v>
      </c>
      <c r="N313" s="130">
        <v>41.245980000000003</v>
      </c>
      <c r="O313" s="130">
        <v>36.187530000000002</v>
      </c>
      <c r="P313" s="130">
        <v>31.76341</v>
      </c>
      <c r="Q313" s="130">
        <v>39.844990000000003</v>
      </c>
      <c r="R313" s="130">
        <v>40.79007</v>
      </c>
      <c r="S313" s="130">
        <v>41.098219999999998</v>
      </c>
      <c r="T313" s="130">
        <v>37.917470000000002</v>
      </c>
      <c r="U313" s="130">
        <v>40.58305</v>
      </c>
      <c r="V313" s="142"/>
      <c r="W313" s="128"/>
      <c r="X313" s="123"/>
      <c r="Y313" s="128"/>
      <c r="Z313" s="128"/>
      <c r="AA313" s="128"/>
      <c r="AB313" s="128"/>
      <c r="AC313" s="128"/>
      <c r="AD313" s="128"/>
      <c r="AE313" s="128"/>
      <c r="AF313" s="128"/>
      <c r="AG313" s="128"/>
      <c r="AH313" s="128"/>
      <c r="AI313" s="128"/>
      <c r="AJ313" s="128"/>
      <c r="AK313" s="128"/>
      <c r="AL313" s="128"/>
      <c r="AR313" s="145"/>
      <c r="CH313" s="145"/>
      <c r="CV313" s="125"/>
      <c r="CW313" s="125"/>
      <c r="CX313" s="125"/>
      <c r="CY313" s="125"/>
      <c r="CZ313" s="125"/>
      <c r="DA313" s="125"/>
      <c r="DB313" s="125"/>
      <c r="DC313" s="125"/>
      <c r="DD313" s="125"/>
    </row>
    <row r="314" spans="1:108" s="127" customFormat="1" x14ac:dyDescent="0.25">
      <c r="A314" s="127">
        <v>2014</v>
      </c>
      <c r="B314" s="127" t="s">
        <v>629</v>
      </c>
      <c r="C314" s="125">
        <v>140889711.0684</v>
      </c>
      <c r="D314" s="125">
        <v>76327826.2755</v>
      </c>
      <c r="E314" s="125">
        <v>64561884.792900003</v>
      </c>
      <c r="F314" s="125">
        <v>19009020.548799999</v>
      </c>
      <c r="G314" s="125">
        <v>30526913.630399998</v>
      </c>
      <c r="H314" s="125">
        <v>29274356.557799999</v>
      </c>
      <c r="I314" s="125">
        <v>31300501.7333</v>
      </c>
      <c r="J314" s="125">
        <v>30778918.598099999</v>
      </c>
      <c r="K314" s="125">
        <v>91101771.921499997</v>
      </c>
      <c r="M314" s="130">
        <v>38.709429999999998</v>
      </c>
      <c r="N314" s="130">
        <v>41.120019999999997</v>
      </c>
      <c r="O314" s="130">
        <v>35.859540000000003</v>
      </c>
      <c r="P314" s="130">
        <v>32.271819999999998</v>
      </c>
      <c r="Q314" s="130">
        <v>39.718539999999997</v>
      </c>
      <c r="R314" s="130">
        <v>40.678570000000001</v>
      </c>
      <c r="S314" s="130">
        <v>40.685949999999998</v>
      </c>
      <c r="T314" s="130">
        <v>37.801569999999998</v>
      </c>
      <c r="U314" s="130">
        <v>40.359409999999997</v>
      </c>
      <c r="V314" s="142"/>
      <c r="W314" s="128"/>
      <c r="X314" s="123"/>
      <c r="Y314" s="128"/>
      <c r="Z314" s="128"/>
      <c r="AA314" s="128"/>
      <c r="AB314" s="128"/>
      <c r="AC314" s="128"/>
      <c r="AD314" s="128"/>
      <c r="AE314" s="128"/>
      <c r="AF314" s="128"/>
      <c r="AG314" s="128"/>
      <c r="AH314" s="128"/>
      <c r="AI314" s="128"/>
      <c r="AJ314" s="128"/>
      <c r="AK314" s="128"/>
      <c r="AL314" s="128"/>
      <c r="AR314" s="145"/>
      <c r="CH314" s="145"/>
      <c r="CV314" s="125"/>
      <c r="CW314" s="125"/>
      <c r="CX314" s="125"/>
      <c r="CY314" s="125"/>
      <c r="CZ314" s="125"/>
      <c r="DA314" s="125"/>
      <c r="DB314" s="125"/>
      <c r="DC314" s="125"/>
      <c r="DD314" s="125"/>
    </row>
    <row r="315" spans="1:108" s="127" customFormat="1" x14ac:dyDescent="0.25">
      <c r="A315" s="127">
        <v>2014</v>
      </c>
      <c r="B315" s="127" t="s">
        <v>628</v>
      </c>
      <c r="C315" s="125">
        <v>137920603.28209999</v>
      </c>
      <c r="D315" s="125">
        <v>75679260.906900004</v>
      </c>
      <c r="E315" s="125">
        <v>62241342.375200003</v>
      </c>
      <c r="F315" s="125">
        <v>19320913.105900001</v>
      </c>
      <c r="G315" s="125">
        <v>30059169.666499998</v>
      </c>
      <c r="H315" s="125">
        <v>28382792.633099999</v>
      </c>
      <c r="I315" s="125">
        <v>30306915.449299999</v>
      </c>
      <c r="J315" s="125">
        <v>29850812.427299999</v>
      </c>
      <c r="K315" s="125">
        <v>88748877.748899996</v>
      </c>
      <c r="M315" s="130">
        <v>38.482120000000002</v>
      </c>
      <c r="N315" s="130">
        <v>40.824950000000001</v>
      </c>
      <c r="O315" s="130">
        <v>35.633450000000003</v>
      </c>
      <c r="P315" s="130">
        <v>32.502899999999997</v>
      </c>
      <c r="Q315" s="130">
        <v>39.566719999999997</v>
      </c>
      <c r="R315" s="130">
        <v>40.164479999999998</v>
      </c>
      <c r="S315" s="130">
        <v>40.476190000000003</v>
      </c>
      <c r="T315" s="130">
        <v>37.635820000000002</v>
      </c>
      <c r="U315" s="130">
        <v>40.068460000000002</v>
      </c>
      <c r="V315" s="142"/>
      <c r="W315" s="127">
        <v>103</v>
      </c>
      <c r="X315" s="123" t="s">
        <v>536</v>
      </c>
      <c r="Y315" s="143">
        <f t="shared" ref="Y315:AG315" si="216">AVERAGE(C315:C317)</f>
        <v>140046969.01503333</v>
      </c>
      <c r="Z315" s="143">
        <f t="shared" si="216"/>
        <v>75911208.924600005</v>
      </c>
      <c r="AA315" s="143">
        <f t="shared" si="216"/>
        <v>64135760.090433329</v>
      </c>
      <c r="AB315" s="143">
        <f t="shared" si="216"/>
        <v>18497276.327600002</v>
      </c>
      <c r="AC315" s="143">
        <f t="shared" si="216"/>
        <v>30651428.475733329</v>
      </c>
      <c r="AD315" s="143">
        <f t="shared" si="216"/>
        <v>29317152.150933336</v>
      </c>
      <c r="AE315" s="143">
        <f t="shared" si="216"/>
        <v>31016047.573866665</v>
      </c>
      <c r="AF315" s="143">
        <f t="shared" si="216"/>
        <v>30565064.486900002</v>
      </c>
      <c r="AG315" s="143">
        <f t="shared" si="216"/>
        <v>90984628.20053333</v>
      </c>
      <c r="AH315" s="143"/>
      <c r="AI315" s="143">
        <f t="shared" ref="AI315:AQ315" si="217">IF(MIN(M315:M317)/AVERAGE(M315:M317)&lt;0.97,(3*AVERAGE(M315:M317)-MIN(M315:M317))/2,AVERAGE(M315:M317))</f>
        <v>38.787500000000001</v>
      </c>
      <c r="AJ315" s="143">
        <f t="shared" si="217"/>
        <v>41.131230000000002</v>
      </c>
      <c r="AK315" s="143">
        <f t="shared" si="217"/>
        <v>36.01193</v>
      </c>
      <c r="AL315" s="143">
        <f t="shared" si="217"/>
        <v>32.371016666666669</v>
      </c>
      <c r="AM315" s="143">
        <f t="shared" si="217"/>
        <v>39.873946666666662</v>
      </c>
      <c r="AN315" s="143">
        <f t="shared" si="217"/>
        <v>40.565133333333335</v>
      </c>
      <c r="AO315" s="143">
        <f t="shared" si="217"/>
        <v>40.804660000000005</v>
      </c>
      <c r="AP315" s="143">
        <f t="shared" si="217"/>
        <v>37.812506666666671</v>
      </c>
      <c r="AQ315" s="143">
        <f t="shared" si="217"/>
        <v>40.414023333333333</v>
      </c>
      <c r="AR315" s="143"/>
      <c r="CH315" s="145"/>
      <c r="CV315" s="125"/>
      <c r="CW315" s="125"/>
      <c r="CX315" s="125"/>
      <c r="CY315" s="125"/>
      <c r="CZ315" s="125"/>
      <c r="DA315" s="125"/>
      <c r="DB315" s="125"/>
      <c r="DC315" s="125"/>
      <c r="DD315" s="125"/>
    </row>
    <row r="316" spans="1:108" s="127" customFormat="1" x14ac:dyDescent="0.25">
      <c r="A316" s="127">
        <v>2014</v>
      </c>
      <c r="B316" s="127" t="s">
        <v>627</v>
      </c>
      <c r="C316" s="125">
        <v>138966873.2085</v>
      </c>
      <c r="D316" s="125">
        <v>75456609.056799993</v>
      </c>
      <c r="E316" s="125">
        <v>63510264.151699997</v>
      </c>
      <c r="F316" s="125">
        <v>18403228.966600001</v>
      </c>
      <c r="G316" s="125">
        <v>30476902.4932</v>
      </c>
      <c r="H316" s="125">
        <v>29098502.471099999</v>
      </c>
      <c r="I316" s="125">
        <v>30888249.456599999</v>
      </c>
      <c r="J316" s="125">
        <v>30099989.820999999</v>
      </c>
      <c r="K316" s="125">
        <v>90463654.420900002</v>
      </c>
      <c r="M316" s="130">
        <v>38.81315</v>
      </c>
      <c r="N316" s="130">
        <v>41.133879999999998</v>
      </c>
      <c r="O316" s="130">
        <v>36.055889999999998</v>
      </c>
      <c r="P316" s="130">
        <v>32.991759999999999</v>
      </c>
      <c r="Q316" s="130">
        <v>39.926639999999999</v>
      </c>
      <c r="R316" s="130">
        <v>40.558140000000002</v>
      </c>
      <c r="S316" s="130">
        <v>40.66019</v>
      </c>
      <c r="T316" s="130">
        <v>37.662610000000001</v>
      </c>
      <c r="U316" s="130">
        <v>40.380229999999997</v>
      </c>
      <c r="V316" s="142"/>
      <c r="W316" s="128"/>
      <c r="X316" s="123"/>
      <c r="Y316" s="128"/>
      <c r="Z316" s="128"/>
      <c r="AA316" s="128"/>
      <c r="AB316" s="128"/>
      <c r="AC316" s="128"/>
      <c r="AD316" s="128"/>
      <c r="AE316" s="128"/>
      <c r="AF316" s="128"/>
      <c r="AG316" s="128"/>
      <c r="AH316" s="128"/>
      <c r="AI316" s="128"/>
      <c r="AJ316" s="128"/>
      <c r="AK316" s="128"/>
      <c r="AL316" s="128"/>
      <c r="AR316" s="145"/>
      <c r="CH316" s="145"/>
      <c r="CV316" s="125"/>
      <c r="CW316" s="125"/>
      <c r="CX316" s="125"/>
      <c r="CY316" s="125"/>
      <c r="CZ316" s="125"/>
      <c r="DA316" s="125"/>
      <c r="DB316" s="125"/>
      <c r="DC316" s="125"/>
      <c r="DD316" s="125"/>
    </row>
    <row r="317" spans="1:108" s="127" customFormat="1" x14ac:dyDescent="0.25">
      <c r="A317" s="127">
        <v>2014</v>
      </c>
      <c r="B317" s="127" t="s">
        <v>626</v>
      </c>
      <c r="C317" s="125">
        <v>143253430.55450001</v>
      </c>
      <c r="D317" s="125">
        <v>76597756.810100004</v>
      </c>
      <c r="E317" s="125">
        <v>66655673.744400002</v>
      </c>
      <c r="F317" s="125">
        <v>17767686.910300002</v>
      </c>
      <c r="G317" s="125">
        <v>31418213.267499998</v>
      </c>
      <c r="H317" s="125">
        <v>30470161.3486</v>
      </c>
      <c r="I317" s="125">
        <v>31852977.815699998</v>
      </c>
      <c r="J317" s="125">
        <v>31744391.212400001</v>
      </c>
      <c r="K317" s="125">
        <v>93741352.431799993</v>
      </c>
      <c r="M317" s="130">
        <v>39.067230000000002</v>
      </c>
      <c r="N317" s="130">
        <v>41.43486</v>
      </c>
      <c r="O317" s="130">
        <v>36.346449999999997</v>
      </c>
      <c r="P317" s="130">
        <v>31.618390000000002</v>
      </c>
      <c r="Q317" s="130">
        <v>40.128480000000003</v>
      </c>
      <c r="R317" s="130">
        <v>40.97278</v>
      </c>
      <c r="S317" s="130">
        <v>41.2776</v>
      </c>
      <c r="T317" s="130">
        <v>38.139090000000003</v>
      </c>
      <c r="U317" s="130">
        <v>40.793379999999999</v>
      </c>
      <c r="V317" s="142"/>
      <c r="W317" s="128"/>
      <c r="X317" s="123"/>
      <c r="Y317" s="128"/>
      <c r="Z317" s="128"/>
      <c r="AA317" s="128"/>
      <c r="AB317" s="128"/>
      <c r="AC317" s="128"/>
      <c r="AD317" s="128"/>
      <c r="AE317" s="128"/>
      <c r="AF317" s="128"/>
      <c r="AG317" s="128"/>
      <c r="AH317" s="128"/>
      <c r="AI317" s="128"/>
      <c r="AJ317" s="128"/>
      <c r="AK317" s="128"/>
      <c r="AL317" s="128"/>
      <c r="AR317" s="145"/>
      <c r="CH317" s="145"/>
      <c r="CV317" s="125"/>
      <c r="CW317" s="125"/>
      <c r="CX317" s="125"/>
      <c r="CY317" s="125"/>
      <c r="CZ317" s="125"/>
      <c r="DA317" s="125"/>
      <c r="DB317" s="125"/>
      <c r="DC317" s="125"/>
      <c r="DD317" s="125"/>
    </row>
    <row r="318" spans="1:108" s="127" customFormat="1" x14ac:dyDescent="0.25">
      <c r="A318" s="127">
        <v>2014</v>
      </c>
      <c r="B318" s="127" t="s">
        <v>625</v>
      </c>
      <c r="C318" s="125">
        <v>144016330.28839999</v>
      </c>
      <c r="D318" s="125">
        <v>76744842.528799996</v>
      </c>
      <c r="E318" s="125">
        <v>67271487.759599999</v>
      </c>
      <c r="F318" s="125">
        <v>18423304.612300001</v>
      </c>
      <c r="G318" s="125">
        <v>31722951.904899999</v>
      </c>
      <c r="H318" s="125">
        <v>30370873.838500001</v>
      </c>
      <c r="I318" s="125">
        <v>31765678.094099998</v>
      </c>
      <c r="J318" s="125">
        <v>31733521.838599999</v>
      </c>
      <c r="K318" s="125">
        <v>93859503.837500006</v>
      </c>
      <c r="M318" s="130">
        <v>38.672989999999999</v>
      </c>
      <c r="N318" s="130">
        <v>41.147849999999998</v>
      </c>
      <c r="O318" s="130">
        <v>35.849620000000002</v>
      </c>
      <c r="P318" s="130">
        <v>31.250520000000002</v>
      </c>
      <c r="Q318" s="130">
        <v>39.652500000000003</v>
      </c>
      <c r="R318" s="130">
        <v>40.517339999999997</v>
      </c>
      <c r="S318" s="130">
        <v>41.09075</v>
      </c>
      <c r="T318" s="130">
        <v>37.81765</v>
      </c>
      <c r="U318" s="130">
        <v>40.419110000000003</v>
      </c>
      <c r="V318" s="142"/>
      <c r="W318" s="127">
        <v>104</v>
      </c>
      <c r="X318" s="123" t="s">
        <v>537</v>
      </c>
      <c r="Y318" s="143">
        <f t="shared" ref="Y318:AG318" si="218">AVERAGE(C318:C320)</f>
        <v>143939018.83940002</v>
      </c>
      <c r="Z318" s="143">
        <f t="shared" si="218"/>
        <v>76300768.805999994</v>
      </c>
      <c r="AA318" s="143">
        <f t="shared" si="218"/>
        <v>67638250.033399999</v>
      </c>
      <c r="AB318" s="143">
        <f t="shared" si="218"/>
        <v>18106570.941133332</v>
      </c>
      <c r="AC318" s="143">
        <f t="shared" si="218"/>
        <v>31762798.862299997</v>
      </c>
      <c r="AD318" s="143">
        <f t="shared" si="218"/>
        <v>30335309.717800003</v>
      </c>
      <c r="AE318" s="143">
        <f t="shared" si="218"/>
        <v>31759144.324266668</v>
      </c>
      <c r="AF318" s="143">
        <f t="shared" si="218"/>
        <v>31975194.993900001</v>
      </c>
      <c r="AG318" s="143">
        <f t="shared" si="218"/>
        <v>93857252.904366672</v>
      </c>
      <c r="AH318" s="143"/>
      <c r="AI318" s="143">
        <f t="shared" ref="AI318:AQ318" si="219">IF(MIN(M318:M320)/AVERAGE(M318:M320)&lt;0.97,(3*AVERAGE(M318:M320)-MIN(M318:M320))/2,AVERAGE(M318:M320))</f>
        <v>38.641533333333335</v>
      </c>
      <c r="AJ318" s="143">
        <f t="shared" si="219"/>
        <v>41.068006666666669</v>
      </c>
      <c r="AK318" s="143">
        <f t="shared" si="219"/>
        <v>35.904083333333332</v>
      </c>
      <c r="AL318" s="143">
        <f t="shared" si="219"/>
        <v>31.052760000000003</v>
      </c>
      <c r="AM318" s="143">
        <f t="shared" si="219"/>
        <v>39.625476666666664</v>
      </c>
      <c r="AN318" s="143">
        <f t="shared" si="219"/>
        <v>40.639099999999992</v>
      </c>
      <c r="AO318" s="143">
        <f t="shared" si="219"/>
        <v>40.968600000000002</v>
      </c>
      <c r="AP318" s="143">
        <f t="shared" si="219"/>
        <v>37.754356666666666</v>
      </c>
      <c r="AQ318" s="143">
        <f t="shared" si="219"/>
        <v>40.40757</v>
      </c>
      <c r="AR318" s="143"/>
      <c r="CH318" s="145"/>
      <c r="CV318" s="125"/>
      <c r="CW318" s="125"/>
      <c r="CX318" s="125"/>
      <c r="CY318" s="125"/>
      <c r="CZ318" s="125"/>
      <c r="DA318" s="125"/>
      <c r="DB318" s="125"/>
      <c r="DC318" s="125"/>
      <c r="DD318" s="125"/>
    </row>
    <row r="319" spans="1:108" s="127" customFormat="1" x14ac:dyDescent="0.25">
      <c r="A319" s="127">
        <v>2014</v>
      </c>
      <c r="B319" s="127" t="s">
        <v>624</v>
      </c>
      <c r="C319" s="125">
        <v>144076320.01699999</v>
      </c>
      <c r="D319" s="125">
        <v>76083576.440200001</v>
      </c>
      <c r="E319" s="125">
        <v>67992743.576800004</v>
      </c>
      <c r="F319" s="125">
        <v>18095370.120499998</v>
      </c>
      <c r="G319" s="125">
        <v>31855534.121199999</v>
      </c>
      <c r="H319" s="125">
        <v>30402609.196400002</v>
      </c>
      <c r="I319" s="125">
        <v>31732030.684500001</v>
      </c>
      <c r="J319" s="125">
        <v>31990775.894400001</v>
      </c>
      <c r="K319" s="125">
        <v>93990174.002100006</v>
      </c>
      <c r="M319" s="130">
        <v>38.380000000000003</v>
      </c>
      <c r="N319" s="130">
        <v>40.879150000000003</v>
      </c>
      <c r="O319" s="130">
        <v>35.583480000000002</v>
      </c>
      <c r="P319" s="130">
        <v>30.754480000000001</v>
      </c>
      <c r="Q319" s="130">
        <v>39.376530000000002</v>
      </c>
      <c r="R319" s="130">
        <v>40.428359999999998</v>
      </c>
      <c r="S319" s="130">
        <v>40.599670000000003</v>
      </c>
      <c r="T319" s="130">
        <v>37.55265</v>
      </c>
      <c r="U319" s="130">
        <v>40.1297</v>
      </c>
      <c r="V319" s="142"/>
      <c r="W319" s="128"/>
      <c r="X319" s="123"/>
      <c r="Y319" s="128"/>
      <c r="Z319" s="128"/>
      <c r="AA319" s="128"/>
      <c r="AB319" s="128"/>
      <c r="AC319" s="128"/>
      <c r="AD319" s="128"/>
      <c r="AE319" s="128"/>
      <c r="AF319" s="128"/>
      <c r="AG319" s="128"/>
      <c r="AH319" s="128"/>
      <c r="AI319" s="128"/>
      <c r="AJ319" s="128"/>
      <c r="AK319" s="128"/>
      <c r="AL319" s="128"/>
      <c r="AR319" s="145"/>
      <c r="CH319" s="145"/>
      <c r="CV319" s="125"/>
      <c r="CW319" s="125"/>
      <c r="CX319" s="125"/>
      <c r="CY319" s="125"/>
      <c r="CZ319" s="125"/>
      <c r="DA319" s="125"/>
      <c r="DB319" s="125"/>
      <c r="DC319" s="125"/>
      <c r="DD319" s="125"/>
    </row>
    <row r="320" spans="1:108" s="127" customFormat="1" x14ac:dyDescent="0.25">
      <c r="A320" s="127">
        <v>2014</v>
      </c>
      <c r="B320" s="127" t="s">
        <v>623</v>
      </c>
      <c r="C320" s="125">
        <v>143724406.2128</v>
      </c>
      <c r="D320" s="125">
        <v>76073887.449000001</v>
      </c>
      <c r="E320" s="125">
        <v>67650518.763799995</v>
      </c>
      <c r="F320" s="125">
        <v>17801038.090599999</v>
      </c>
      <c r="G320" s="125">
        <v>31709910.560800001</v>
      </c>
      <c r="H320" s="125">
        <v>30232446.118500002</v>
      </c>
      <c r="I320" s="125">
        <v>31779724.194200002</v>
      </c>
      <c r="J320" s="125">
        <v>32201287.2487</v>
      </c>
      <c r="K320" s="125">
        <v>93722080.873500004</v>
      </c>
      <c r="M320" s="130">
        <v>38.871609999999997</v>
      </c>
      <c r="N320" s="130">
        <v>41.177019999999999</v>
      </c>
      <c r="O320" s="130">
        <v>36.279150000000001</v>
      </c>
      <c r="P320" s="130">
        <v>31.153279999999999</v>
      </c>
      <c r="Q320" s="130">
        <v>39.8474</v>
      </c>
      <c r="R320" s="130">
        <v>40.971600000000002</v>
      </c>
      <c r="S320" s="130">
        <v>41.215380000000003</v>
      </c>
      <c r="T320" s="130">
        <v>37.892769999999999</v>
      </c>
      <c r="U320" s="130">
        <v>40.673900000000003</v>
      </c>
      <c r="V320" s="142"/>
      <c r="W320" s="128"/>
      <c r="X320" s="123"/>
      <c r="Y320" s="128"/>
      <c r="Z320" s="128"/>
      <c r="AA320" s="128"/>
      <c r="AB320" s="128"/>
      <c r="AC320" s="128"/>
      <c r="AD320" s="128"/>
      <c r="AE320" s="128"/>
      <c r="AF320" s="128"/>
      <c r="AG320" s="128"/>
      <c r="AH320" s="128"/>
      <c r="AI320" s="128"/>
      <c r="AJ320" s="128"/>
      <c r="AK320" s="128"/>
      <c r="AL320" s="128"/>
      <c r="AR320" s="145"/>
      <c r="CH320" s="145"/>
      <c r="CV320" s="125"/>
      <c r="CW320" s="125"/>
      <c r="CX320" s="125"/>
      <c r="CY320" s="125"/>
      <c r="CZ320" s="125"/>
      <c r="DA320" s="125"/>
      <c r="DB320" s="125"/>
      <c r="DC320" s="125"/>
      <c r="DD320" s="125"/>
    </row>
    <row r="321" spans="1:108" s="127" customFormat="1" x14ac:dyDescent="0.25">
      <c r="A321" s="127">
        <v>2015</v>
      </c>
      <c r="B321" s="127" t="s">
        <v>633</v>
      </c>
      <c r="C321" s="125">
        <v>142558548.95989999</v>
      </c>
      <c r="D321" s="125">
        <v>75333381.816599995</v>
      </c>
      <c r="E321" s="125">
        <v>67225167.143299997</v>
      </c>
      <c r="F321" s="125">
        <v>17418804.243700001</v>
      </c>
      <c r="G321" s="125">
        <v>31407299.424800001</v>
      </c>
      <c r="H321" s="125">
        <v>30142893.597100001</v>
      </c>
      <c r="I321" s="125">
        <v>31655072.305799998</v>
      </c>
      <c r="J321" s="125">
        <v>31934479.388500001</v>
      </c>
      <c r="K321" s="125">
        <v>93205265.327700004</v>
      </c>
      <c r="M321" s="130">
        <v>38.518009999999997</v>
      </c>
      <c r="N321" s="130">
        <v>40.808619999999998</v>
      </c>
      <c r="O321" s="130">
        <v>35.951129999999999</v>
      </c>
      <c r="P321" s="130">
        <v>30.882580000000001</v>
      </c>
      <c r="Q321" s="130">
        <v>39.543489999999998</v>
      </c>
      <c r="R321" s="130">
        <v>40.410260000000001</v>
      </c>
      <c r="S321" s="130">
        <v>40.661659999999998</v>
      </c>
      <c r="T321" s="130">
        <v>37.763260000000002</v>
      </c>
      <c r="U321" s="130">
        <v>40.203569999999999</v>
      </c>
      <c r="V321" s="142"/>
      <c r="W321" s="127">
        <v>105</v>
      </c>
      <c r="X321" s="123" t="s">
        <v>538</v>
      </c>
      <c r="Y321" s="143">
        <f t="shared" ref="Y321:AG321" si="220">AVERAGE(C321:C323)</f>
        <v>143124423.93476665</v>
      </c>
      <c r="Z321" s="143">
        <f t="shared" si="220"/>
        <v>75838276.116333321</v>
      </c>
      <c r="AA321" s="143">
        <f t="shared" si="220"/>
        <v>67286147.818433329</v>
      </c>
      <c r="AB321" s="143">
        <f t="shared" si="220"/>
        <v>17516806.441333335</v>
      </c>
      <c r="AC321" s="143">
        <f t="shared" si="220"/>
        <v>31479425.441499997</v>
      </c>
      <c r="AD321" s="143">
        <f t="shared" si="220"/>
        <v>30247756.543166667</v>
      </c>
      <c r="AE321" s="143">
        <f t="shared" si="220"/>
        <v>31788534.417166669</v>
      </c>
      <c r="AF321" s="143">
        <f t="shared" si="220"/>
        <v>32091901.091600001</v>
      </c>
      <c r="AG321" s="143">
        <f t="shared" si="220"/>
        <v>93515716.401833341</v>
      </c>
      <c r="AH321" s="143"/>
      <c r="AI321" s="143">
        <f t="shared" ref="AI321:AQ321" si="221">IF(MIN(M321:M323)/AVERAGE(M321:M323)&lt;0.97,(3*AVERAGE(M321:M323)-MIN(M321:M323))/2,AVERAGE(M321:M323))</f>
        <v>38.562933333333334</v>
      </c>
      <c r="AJ321" s="143">
        <f t="shared" si="221"/>
        <v>40.872419999999998</v>
      </c>
      <c r="AK321" s="143">
        <f t="shared" si="221"/>
        <v>35.959463333333332</v>
      </c>
      <c r="AL321" s="143">
        <f t="shared" si="221"/>
        <v>30.904953333333335</v>
      </c>
      <c r="AM321" s="143">
        <f t="shared" si="221"/>
        <v>39.513026666666669</v>
      </c>
      <c r="AN321" s="143">
        <f t="shared" si="221"/>
        <v>40.433873333333331</v>
      </c>
      <c r="AO321" s="143">
        <f t="shared" si="221"/>
        <v>40.841403333333332</v>
      </c>
      <c r="AP321" s="143">
        <f t="shared" si="221"/>
        <v>37.790240000000004</v>
      </c>
      <c r="AQ321" s="143">
        <f t="shared" si="221"/>
        <v>40.262520000000002</v>
      </c>
      <c r="AR321" s="143"/>
      <c r="CH321" s="145"/>
      <c r="CV321" s="125"/>
      <c r="CW321" s="125"/>
      <c r="CX321" s="125"/>
      <c r="CY321" s="125"/>
      <c r="CZ321" s="125"/>
      <c r="DA321" s="125"/>
      <c r="DB321" s="125"/>
      <c r="DC321" s="125"/>
      <c r="DD321" s="125"/>
    </row>
    <row r="322" spans="1:108" s="127" customFormat="1" x14ac:dyDescent="0.25">
      <c r="A322" s="127">
        <v>2015</v>
      </c>
      <c r="B322" s="127" t="s">
        <v>632</v>
      </c>
      <c r="C322" s="125">
        <v>143427097.01269999</v>
      </c>
      <c r="D322" s="125">
        <v>75808128.114700004</v>
      </c>
      <c r="E322" s="125">
        <v>67618968.898000002</v>
      </c>
      <c r="F322" s="125">
        <v>17763328.891800001</v>
      </c>
      <c r="G322" s="125">
        <v>31631870.534899998</v>
      </c>
      <c r="H322" s="125">
        <v>30228948.470199998</v>
      </c>
      <c r="I322" s="125">
        <v>31858230.074700002</v>
      </c>
      <c r="J322" s="125">
        <v>31944719.041099999</v>
      </c>
      <c r="K322" s="125">
        <v>93719049.079799995</v>
      </c>
      <c r="M322" s="130">
        <v>38.467120000000001</v>
      </c>
      <c r="N322" s="130">
        <v>40.732089999999999</v>
      </c>
      <c r="O322" s="130">
        <v>35.927849999999999</v>
      </c>
      <c r="P322" s="130">
        <v>30.730979999999999</v>
      </c>
      <c r="Q322" s="130">
        <v>39.465589999999999</v>
      </c>
      <c r="R322" s="130">
        <v>40.32255</v>
      </c>
      <c r="S322" s="130">
        <v>40.883319999999998</v>
      </c>
      <c r="T322" s="130">
        <v>37.614789999999999</v>
      </c>
      <c r="U322" s="130">
        <v>40.223939999999999</v>
      </c>
      <c r="V322" s="142"/>
      <c r="W322" s="128"/>
      <c r="X322" s="123"/>
      <c r="Y322" s="128"/>
      <c r="Z322" s="128"/>
      <c r="AA322" s="128"/>
      <c r="AB322" s="128"/>
      <c r="AC322" s="128"/>
      <c r="AD322" s="128"/>
      <c r="AE322" s="128"/>
      <c r="AF322" s="128"/>
      <c r="AG322" s="128"/>
      <c r="AH322" s="128"/>
      <c r="AI322" s="128"/>
      <c r="AJ322" s="128"/>
      <c r="AK322" s="128"/>
      <c r="AL322" s="128"/>
      <c r="AR322" s="145"/>
      <c r="CH322" s="145"/>
      <c r="CV322" s="125"/>
      <c r="CW322" s="125"/>
      <c r="CX322" s="125"/>
      <c r="CY322" s="125"/>
      <c r="CZ322" s="125"/>
      <c r="DA322" s="125"/>
      <c r="DB322" s="125"/>
      <c r="DC322" s="125"/>
      <c r="DD322" s="125"/>
    </row>
    <row r="323" spans="1:108" s="127" customFormat="1" x14ac:dyDescent="0.25">
      <c r="A323" s="127">
        <v>2015</v>
      </c>
      <c r="B323" s="127" t="s">
        <v>622</v>
      </c>
      <c r="C323" s="125">
        <v>143387625.8317</v>
      </c>
      <c r="D323" s="125">
        <v>76373318.417699993</v>
      </c>
      <c r="E323" s="125">
        <v>67014307.413999997</v>
      </c>
      <c r="F323" s="125">
        <v>17368286.188499998</v>
      </c>
      <c r="G323" s="125">
        <v>31399106.364799999</v>
      </c>
      <c r="H323" s="125">
        <v>30371427.562199999</v>
      </c>
      <c r="I323" s="125">
        <v>31852300.870999999</v>
      </c>
      <c r="J323" s="125">
        <v>32396504.845199998</v>
      </c>
      <c r="K323" s="125">
        <v>93622834.797999993</v>
      </c>
      <c r="M323" s="130">
        <v>38.703670000000002</v>
      </c>
      <c r="N323" s="130">
        <v>41.076549999999997</v>
      </c>
      <c r="O323" s="130">
        <v>35.999409999999997</v>
      </c>
      <c r="P323" s="130">
        <v>31.101299999999998</v>
      </c>
      <c r="Q323" s="130">
        <v>39.53</v>
      </c>
      <c r="R323" s="130">
        <v>40.568809999999999</v>
      </c>
      <c r="S323" s="130">
        <v>40.979230000000001</v>
      </c>
      <c r="T323" s="130">
        <v>37.992669999999997</v>
      </c>
      <c r="U323" s="130">
        <v>40.360050000000001</v>
      </c>
      <c r="V323" s="142"/>
      <c r="W323" s="128"/>
      <c r="X323" s="123"/>
      <c r="Y323" s="128"/>
      <c r="Z323" s="128"/>
      <c r="AA323" s="128"/>
      <c r="AB323" s="128"/>
      <c r="AC323" s="128"/>
      <c r="AD323" s="128"/>
      <c r="AE323" s="128"/>
      <c r="AF323" s="128"/>
      <c r="AG323" s="128"/>
      <c r="AH323" s="128"/>
      <c r="AI323" s="128"/>
      <c r="AJ323" s="128"/>
      <c r="AK323" s="128"/>
      <c r="AL323" s="128"/>
      <c r="AR323" s="145"/>
      <c r="CH323" s="145"/>
      <c r="CV323" s="125"/>
      <c r="CW323" s="125"/>
      <c r="CX323" s="125"/>
      <c r="CY323" s="125"/>
      <c r="CZ323" s="125"/>
      <c r="DA323" s="125"/>
      <c r="DB323" s="125"/>
      <c r="DC323" s="125"/>
      <c r="DD323" s="125"/>
    </row>
    <row r="324" spans="1:108" s="127" customFormat="1" x14ac:dyDescent="0.25">
      <c r="A324" s="127">
        <v>2015</v>
      </c>
      <c r="B324" s="127" t="s">
        <v>631</v>
      </c>
      <c r="C324" s="125">
        <v>145125162.35479999</v>
      </c>
      <c r="D324" s="125">
        <v>77362956.065699995</v>
      </c>
      <c r="E324" s="125">
        <v>67762206.289100006</v>
      </c>
      <c r="F324" s="125">
        <v>17871693.979899999</v>
      </c>
      <c r="G324" s="125">
        <v>31735162.929900002</v>
      </c>
      <c r="H324" s="125">
        <v>30596685.2049</v>
      </c>
      <c r="I324" s="125">
        <v>32120461.620000001</v>
      </c>
      <c r="J324" s="125">
        <v>32801158.620099999</v>
      </c>
      <c r="K324" s="125">
        <v>94452309.754800007</v>
      </c>
      <c r="M324" s="130">
        <v>38.65137</v>
      </c>
      <c r="N324" s="130">
        <v>40.859540000000003</v>
      </c>
      <c r="O324" s="130">
        <v>36.130339999999997</v>
      </c>
      <c r="P324" s="130">
        <v>30.739229999999999</v>
      </c>
      <c r="Q324" s="130">
        <v>39.604489999999998</v>
      </c>
      <c r="R324" s="130">
        <v>40.505499999999998</v>
      </c>
      <c r="S324" s="130">
        <v>41.081200000000003</v>
      </c>
      <c r="T324" s="130">
        <v>37.93121</v>
      </c>
      <c r="U324" s="130">
        <v>40.39855</v>
      </c>
      <c r="V324" s="142"/>
      <c r="W324" s="127">
        <v>106</v>
      </c>
      <c r="X324" s="123" t="s">
        <v>539</v>
      </c>
      <c r="Y324" s="143">
        <f t="shared" ref="Y324:AG324" si="222">AVERAGE(C324:C326)</f>
        <v>145009383.57086667</v>
      </c>
      <c r="Z324" s="143">
        <f t="shared" si="222"/>
        <v>77719336.483899996</v>
      </c>
      <c r="AA324" s="143">
        <f t="shared" si="222"/>
        <v>67290047.086966679</v>
      </c>
      <c r="AB324" s="143">
        <f t="shared" si="222"/>
        <v>18445611.092333332</v>
      </c>
      <c r="AC324" s="143">
        <f t="shared" si="222"/>
        <v>31722246.628766667</v>
      </c>
      <c r="AD324" s="143">
        <f t="shared" si="222"/>
        <v>30404305.175366666</v>
      </c>
      <c r="AE324" s="143">
        <f t="shared" si="222"/>
        <v>31902223.800266668</v>
      </c>
      <c r="AF324" s="143">
        <f t="shared" si="222"/>
        <v>32534996.874133334</v>
      </c>
      <c r="AG324" s="143">
        <f t="shared" si="222"/>
        <v>94028775.604399994</v>
      </c>
      <c r="AH324" s="143"/>
      <c r="AI324" s="143">
        <f t="shared" ref="AI324:AQ324" si="223">IF(MIN(M324:M326)/AVERAGE(M324:M326)&lt;0.97,(3*AVERAGE(M324:M326)-MIN(M324:M326))/2,AVERAGE(M324:M326))</f>
        <v>38.786546666666666</v>
      </c>
      <c r="AJ324" s="143">
        <f t="shared" si="223"/>
        <v>41.037423333333329</v>
      </c>
      <c r="AK324" s="143">
        <f t="shared" si="223"/>
        <v>36.185583333333334</v>
      </c>
      <c r="AL324" s="143">
        <f t="shared" si="223"/>
        <v>31.547083333333337</v>
      </c>
      <c r="AM324" s="143">
        <f t="shared" si="223"/>
        <v>39.767206666666667</v>
      </c>
      <c r="AN324" s="143">
        <f t="shared" si="223"/>
        <v>40.568923333333331</v>
      </c>
      <c r="AO324" s="143">
        <f t="shared" si="223"/>
        <v>41.001106666666665</v>
      </c>
      <c r="AP324" s="143">
        <f t="shared" si="223"/>
        <v>38.086056666666671</v>
      </c>
      <c r="AQ324" s="143">
        <f t="shared" si="223"/>
        <v>40.445270000000001</v>
      </c>
      <c r="AR324" s="143"/>
      <c r="CH324" s="145"/>
      <c r="CV324" s="125"/>
      <c r="CW324" s="125"/>
      <c r="CX324" s="125"/>
      <c r="CY324" s="125"/>
      <c r="CZ324" s="125"/>
      <c r="DA324" s="125"/>
      <c r="DB324" s="125"/>
      <c r="DC324" s="125"/>
      <c r="DD324" s="125"/>
    </row>
    <row r="325" spans="1:108" s="127" customFormat="1" x14ac:dyDescent="0.25">
      <c r="A325" s="127">
        <v>2015</v>
      </c>
      <c r="B325" s="127" t="s">
        <v>630</v>
      </c>
      <c r="C325" s="125">
        <v>146194499.16339999</v>
      </c>
      <c r="D325" s="125">
        <v>78066864.151800007</v>
      </c>
      <c r="E325" s="125">
        <v>68127635.011600003</v>
      </c>
      <c r="F325" s="125">
        <v>18368129.688000001</v>
      </c>
      <c r="G325" s="125">
        <v>31990739.961199999</v>
      </c>
      <c r="H325" s="125">
        <v>30707745.914700001</v>
      </c>
      <c r="I325" s="125">
        <v>32242384.346799999</v>
      </c>
      <c r="J325" s="125">
        <v>32885499.252700001</v>
      </c>
      <c r="K325" s="125">
        <v>94940870.2227</v>
      </c>
      <c r="M325" s="130">
        <v>38.926659999999998</v>
      </c>
      <c r="N325" s="130">
        <v>41.157640000000001</v>
      </c>
      <c r="O325" s="130">
        <v>36.370199999999997</v>
      </c>
      <c r="P325" s="130">
        <v>31.54691</v>
      </c>
      <c r="Q325" s="130">
        <v>39.935720000000003</v>
      </c>
      <c r="R325" s="130">
        <v>40.788339999999998</v>
      </c>
      <c r="S325" s="130">
        <v>41.147069999999999</v>
      </c>
      <c r="T325" s="130">
        <v>38.151609999999998</v>
      </c>
      <c r="U325" s="130">
        <v>40.622869999999999</v>
      </c>
      <c r="V325" s="142"/>
      <c r="W325" s="128"/>
      <c r="X325" s="123"/>
      <c r="Y325" s="128"/>
      <c r="Z325" s="128"/>
      <c r="AA325" s="128"/>
      <c r="AB325" s="128"/>
      <c r="AC325" s="128"/>
      <c r="AD325" s="128"/>
      <c r="AE325" s="128"/>
      <c r="AF325" s="128"/>
      <c r="AG325" s="128"/>
      <c r="AH325" s="128"/>
      <c r="AI325" s="128"/>
      <c r="AJ325" s="128"/>
      <c r="AK325" s="128"/>
      <c r="AL325" s="128"/>
      <c r="AR325" s="145"/>
      <c r="CH325" s="145"/>
      <c r="CV325" s="125"/>
      <c r="CW325" s="125"/>
      <c r="CX325" s="125"/>
      <c r="CY325" s="125"/>
      <c r="CZ325" s="125"/>
      <c r="DA325" s="125"/>
      <c r="DB325" s="125"/>
      <c r="DC325" s="125"/>
      <c r="DD325" s="125"/>
    </row>
    <row r="326" spans="1:108" s="127" customFormat="1" x14ac:dyDescent="0.25">
      <c r="A326" s="127">
        <v>2015</v>
      </c>
      <c r="B326" s="127" t="s">
        <v>629</v>
      </c>
      <c r="C326" s="125">
        <v>143708489.19440001</v>
      </c>
      <c r="D326" s="125">
        <v>77728189.234200001</v>
      </c>
      <c r="E326" s="125">
        <v>65980299.960199997</v>
      </c>
      <c r="F326" s="125">
        <v>19097009.609099999</v>
      </c>
      <c r="G326" s="125">
        <v>31440836.995200001</v>
      </c>
      <c r="H326" s="125">
        <v>29908484.406500001</v>
      </c>
      <c r="I326" s="125">
        <v>31343825.434</v>
      </c>
      <c r="J326" s="125">
        <v>31918332.749600001</v>
      </c>
      <c r="K326" s="125">
        <v>92693146.835700005</v>
      </c>
      <c r="M326" s="130">
        <v>38.781610000000001</v>
      </c>
      <c r="N326" s="130">
        <v>41.095089999999999</v>
      </c>
      <c r="O326" s="130">
        <v>36.05621</v>
      </c>
      <c r="P326" s="130">
        <v>32.355110000000003</v>
      </c>
      <c r="Q326" s="130">
        <v>39.761409999999998</v>
      </c>
      <c r="R326" s="130">
        <v>40.412930000000003</v>
      </c>
      <c r="S326" s="130">
        <v>40.77505</v>
      </c>
      <c r="T326" s="130">
        <v>38.175350000000002</v>
      </c>
      <c r="U326" s="130">
        <v>40.314390000000003</v>
      </c>
      <c r="V326" s="142"/>
      <c r="W326" s="128"/>
      <c r="X326" s="123"/>
      <c r="Y326" s="128"/>
      <c r="Z326" s="128"/>
      <c r="AA326" s="128"/>
      <c r="AB326" s="128"/>
      <c r="AC326" s="128"/>
      <c r="AD326" s="128"/>
      <c r="AE326" s="128"/>
      <c r="AF326" s="128"/>
      <c r="AG326" s="128"/>
      <c r="AH326" s="128"/>
      <c r="AI326" s="128"/>
      <c r="AJ326" s="128"/>
      <c r="AK326" s="128"/>
      <c r="AL326" s="128"/>
      <c r="AR326" s="145"/>
      <c r="CH326" s="145"/>
      <c r="CV326" s="125"/>
      <c r="CW326" s="125"/>
      <c r="CX326" s="125"/>
      <c r="CY326" s="125"/>
      <c r="CZ326" s="125"/>
      <c r="DA326" s="125"/>
      <c r="DB326" s="125"/>
      <c r="DC326" s="125"/>
      <c r="DD326" s="125"/>
    </row>
    <row r="327" spans="1:108" s="127" customFormat="1" x14ac:dyDescent="0.25">
      <c r="A327" s="127">
        <v>2015</v>
      </c>
      <c r="B327" s="127" t="s">
        <v>628</v>
      </c>
      <c r="C327" s="125">
        <v>140906227.7613</v>
      </c>
      <c r="D327" s="125">
        <v>77148592.893399999</v>
      </c>
      <c r="E327" s="125">
        <v>63757634.867899999</v>
      </c>
      <c r="F327" s="125">
        <v>19776430.341800001</v>
      </c>
      <c r="G327" s="125">
        <v>30772438.461100001</v>
      </c>
      <c r="H327" s="125">
        <v>29051059.6653</v>
      </c>
      <c r="I327" s="125">
        <v>30378129.854200002</v>
      </c>
      <c r="J327" s="125">
        <v>30928169.438900001</v>
      </c>
      <c r="K327" s="125">
        <v>90201627.980599999</v>
      </c>
      <c r="M327" s="130">
        <v>38.850349999999999</v>
      </c>
      <c r="N327" s="130">
        <v>41.176699999999997</v>
      </c>
      <c r="O327" s="130">
        <v>36.035400000000003</v>
      </c>
      <c r="P327" s="130">
        <v>33.186869999999999</v>
      </c>
      <c r="Q327" s="130">
        <v>39.904229999999998</v>
      </c>
      <c r="R327" s="130">
        <v>40.379930000000002</v>
      </c>
      <c r="S327" s="130">
        <v>40.753300000000003</v>
      </c>
      <c r="T327" s="130">
        <v>38.117330000000003</v>
      </c>
      <c r="U327" s="130">
        <v>40.343389999999999</v>
      </c>
      <c r="V327" s="142"/>
      <c r="W327" s="127">
        <v>107</v>
      </c>
      <c r="X327" s="123" t="s">
        <v>540</v>
      </c>
      <c r="Y327" s="143">
        <f t="shared" ref="Y327:AG327" si="224">AVERAGE(C327:C329)</f>
        <v>142284611.92410001</v>
      </c>
      <c r="Z327" s="143">
        <f t="shared" si="224"/>
        <v>77060898.715766668</v>
      </c>
      <c r="AA327" s="143">
        <f t="shared" si="224"/>
        <v>65223713.208333336</v>
      </c>
      <c r="AB327" s="143">
        <f t="shared" si="224"/>
        <v>19021169.369166669</v>
      </c>
      <c r="AC327" s="143">
        <f t="shared" si="224"/>
        <v>31339494.085933331</v>
      </c>
      <c r="AD327" s="143">
        <f t="shared" si="224"/>
        <v>29712831.701633334</v>
      </c>
      <c r="AE327" s="143">
        <f t="shared" si="224"/>
        <v>30972504.235333335</v>
      </c>
      <c r="AF327" s="143">
        <f t="shared" si="224"/>
        <v>31238612.532033335</v>
      </c>
      <c r="AG327" s="143">
        <f t="shared" si="224"/>
        <v>92024830.0229</v>
      </c>
      <c r="AH327" s="143"/>
      <c r="AI327" s="143">
        <f t="shared" ref="AI327:AQ327" si="225">IF(MIN(M327:M329)/AVERAGE(M327:M329)&lt;0.97,(3*AVERAGE(M327:M329)-MIN(M327:M329))/2,AVERAGE(M327:M329))</f>
        <v>38.891030000000008</v>
      </c>
      <c r="AJ327" s="143">
        <f t="shared" si="225"/>
        <v>41.202655000000007</v>
      </c>
      <c r="AK327" s="143">
        <f t="shared" si="225"/>
        <v>36.11733000000001</v>
      </c>
      <c r="AL327" s="143">
        <f t="shared" si="225"/>
        <v>33.043274999999994</v>
      </c>
      <c r="AM327" s="143">
        <f t="shared" si="225"/>
        <v>39.948809999999987</v>
      </c>
      <c r="AN327" s="143">
        <f t="shared" si="225"/>
        <v>40.490735000000001</v>
      </c>
      <c r="AO327" s="143">
        <f t="shared" si="225"/>
        <v>40.759965000000001</v>
      </c>
      <c r="AP327" s="143">
        <f t="shared" si="225"/>
        <v>38.146315000000001</v>
      </c>
      <c r="AQ327" s="143">
        <f t="shared" si="225"/>
        <v>40.395935000000009</v>
      </c>
      <c r="AR327" s="143"/>
      <c r="CH327" s="145"/>
      <c r="CV327" s="125"/>
      <c r="CW327" s="125"/>
      <c r="CX327" s="125"/>
      <c r="CY327" s="125"/>
      <c r="CZ327" s="125"/>
      <c r="DA327" s="125"/>
      <c r="DB327" s="125"/>
      <c r="DC327" s="125"/>
      <c r="DD327" s="125"/>
    </row>
    <row r="328" spans="1:108" s="127" customFormat="1" x14ac:dyDescent="0.25">
      <c r="A328" s="127">
        <v>2015</v>
      </c>
      <c r="B328" s="127" t="s">
        <v>627</v>
      </c>
      <c r="C328" s="125">
        <v>141264686.74349999</v>
      </c>
      <c r="D328" s="125">
        <v>76749128.034600005</v>
      </c>
      <c r="E328" s="125">
        <v>64515558.708899997</v>
      </c>
      <c r="F328" s="125">
        <v>19110224.4934</v>
      </c>
      <c r="G328" s="125">
        <v>31313025.838300001</v>
      </c>
      <c r="H328" s="125">
        <v>29396797.495200001</v>
      </c>
      <c r="I328" s="125">
        <v>30647849.183800001</v>
      </c>
      <c r="J328" s="125">
        <v>30796789.732799999</v>
      </c>
      <c r="K328" s="125">
        <v>91357672.517299995</v>
      </c>
      <c r="M328" s="130">
        <v>38.931710000000002</v>
      </c>
      <c r="N328" s="130">
        <v>41.228610000000003</v>
      </c>
      <c r="O328" s="130">
        <v>36.199260000000002</v>
      </c>
      <c r="P328" s="130">
        <v>32.899679999999996</v>
      </c>
      <c r="Q328" s="130">
        <v>39.993389999999998</v>
      </c>
      <c r="R328" s="130">
        <v>40.60154</v>
      </c>
      <c r="S328" s="130">
        <v>40.766629999999999</v>
      </c>
      <c r="T328" s="130">
        <v>38.1753</v>
      </c>
      <c r="U328" s="130">
        <v>40.448480000000004</v>
      </c>
      <c r="V328" s="142"/>
      <c r="W328" s="128"/>
      <c r="X328" s="123"/>
      <c r="Y328" s="128"/>
      <c r="Z328" s="128"/>
      <c r="AA328" s="128"/>
      <c r="AB328" s="128"/>
      <c r="AC328" s="128"/>
      <c r="AD328" s="128"/>
      <c r="AE328" s="128"/>
      <c r="AF328" s="128"/>
      <c r="AG328" s="128"/>
      <c r="AH328" s="128"/>
      <c r="AI328" s="128"/>
      <c r="AJ328" s="128"/>
      <c r="AK328" s="128"/>
      <c r="AL328" s="128"/>
      <c r="AR328" s="145"/>
      <c r="CH328" s="145"/>
      <c r="CV328" s="125"/>
      <c r="CW328" s="125"/>
      <c r="CX328" s="125"/>
      <c r="CY328" s="125"/>
      <c r="CZ328" s="125"/>
      <c r="DA328" s="125"/>
      <c r="DB328" s="125"/>
      <c r="DC328" s="125"/>
      <c r="DD328" s="125"/>
    </row>
    <row r="329" spans="1:108" s="127" customFormat="1" x14ac:dyDescent="0.25">
      <c r="A329" s="127">
        <v>2015</v>
      </c>
      <c r="B329" s="127" t="s">
        <v>626</v>
      </c>
      <c r="C329" s="125">
        <v>144682921.26750001</v>
      </c>
      <c r="D329" s="125">
        <v>77284975.219300002</v>
      </c>
      <c r="E329" s="125">
        <v>67397946.048199996</v>
      </c>
      <c r="F329" s="125">
        <v>18176853.272300001</v>
      </c>
      <c r="G329" s="125">
        <v>31933017.9584</v>
      </c>
      <c r="H329" s="125">
        <v>30690637.944400001</v>
      </c>
      <c r="I329" s="125">
        <v>31891533.668000001</v>
      </c>
      <c r="J329" s="125">
        <v>31990878.424400002</v>
      </c>
      <c r="K329" s="125">
        <v>94515189.570800006</v>
      </c>
      <c r="M329" s="130">
        <v>36.885779999999997</v>
      </c>
      <c r="N329" s="130">
        <v>39.102159999999998</v>
      </c>
      <c r="O329" s="130">
        <v>34.344259999999998</v>
      </c>
      <c r="P329" s="130">
        <v>30.6069</v>
      </c>
      <c r="Q329" s="130">
        <v>37.91131</v>
      </c>
      <c r="R329" s="130">
        <v>38.57987</v>
      </c>
      <c r="S329" s="130">
        <v>38.699460000000002</v>
      </c>
      <c r="T329" s="130">
        <v>35.996400000000001</v>
      </c>
      <c r="U329" s="130">
        <v>38.39434</v>
      </c>
      <c r="V329" s="142"/>
      <c r="W329" s="128"/>
      <c r="X329" s="123"/>
      <c r="Y329" s="128"/>
      <c r="Z329" s="128"/>
      <c r="AA329" s="128"/>
      <c r="AB329" s="128"/>
      <c r="AC329" s="128"/>
      <c r="AD329" s="128"/>
      <c r="AE329" s="128"/>
      <c r="AF329" s="128"/>
      <c r="AG329" s="128"/>
      <c r="AH329" s="128"/>
      <c r="AI329" s="128"/>
      <c r="AJ329" s="128"/>
      <c r="AK329" s="128"/>
      <c r="AL329" s="128"/>
      <c r="AR329" s="145"/>
      <c r="CH329" s="145"/>
      <c r="CV329" s="125"/>
      <c r="CW329" s="125"/>
      <c r="CX329" s="125"/>
      <c r="CY329" s="125"/>
      <c r="CZ329" s="125"/>
      <c r="DA329" s="125"/>
      <c r="DB329" s="125"/>
      <c r="DC329" s="125"/>
      <c r="DD329" s="125"/>
    </row>
    <row r="330" spans="1:108" s="127" customFormat="1" x14ac:dyDescent="0.25">
      <c r="A330" s="127">
        <v>2015</v>
      </c>
      <c r="B330" s="127" t="s">
        <v>625</v>
      </c>
      <c r="C330" s="125">
        <v>145962784.22240001</v>
      </c>
      <c r="D330" s="125">
        <v>77674500.641900003</v>
      </c>
      <c r="E330" s="125">
        <v>68288283.580500007</v>
      </c>
      <c r="F330" s="125">
        <v>18448915.570799999</v>
      </c>
      <c r="G330" s="125">
        <v>32080852.069200002</v>
      </c>
      <c r="H330" s="125">
        <v>30759604.233800001</v>
      </c>
      <c r="I330" s="125">
        <v>31975316.385899998</v>
      </c>
      <c r="J330" s="125">
        <v>32698095.962699998</v>
      </c>
      <c r="K330" s="125">
        <v>94815772.688899994</v>
      </c>
      <c r="M330" s="130">
        <v>38.700090000000003</v>
      </c>
      <c r="N330" s="130">
        <v>41.167499999999997</v>
      </c>
      <c r="O330" s="130">
        <v>35.893540000000002</v>
      </c>
      <c r="P330" s="130">
        <v>31.185759999999998</v>
      </c>
      <c r="Q330" s="130">
        <v>39.654800000000002</v>
      </c>
      <c r="R330" s="130">
        <v>40.559890000000003</v>
      </c>
      <c r="S330" s="130">
        <v>40.971420000000002</v>
      </c>
      <c r="T330" s="130">
        <v>38.03248</v>
      </c>
      <c r="U330" s="130">
        <v>40.392440000000001</v>
      </c>
      <c r="V330" s="142"/>
      <c r="W330" s="127">
        <v>108</v>
      </c>
      <c r="X330" s="123" t="s">
        <v>541</v>
      </c>
      <c r="Y330" s="143">
        <f t="shared" ref="Y330:AG330" si="226">AVERAGE(C330:C332)</f>
        <v>146300604.0212</v>
      </c>
      <c r="Z330" s="143">
        <f t="shared" si="226"/>
        <v>77497263.10149999</v>
      </c>
      <c r="AA330" s="143">
        <f t="shared" si="226"/>
        <v>68803340.919700012</v>
      </c>
      <c r="AB330" s="143">
        <f t="shared" si="226"/>
        <v>18319511.339200001</v>
      </c>
      <c r="AC330" s="143">
        <f t="shared" si="226"/>
        <v>32195823.703466669</v>
      </c>
      <c r="AD330" s="143">
        <f t="shared" si="226"/>
        <v>30760903.539833337</v>
      </c>
      <c r="AE330" s="143">
        <f t="shared" si="226"/>
        <v>32061441.647733331</v>
      </c>
      <c r="AF330" s="143">
        <f t="shared" si="226"/>
        <v>32962923.790966664</v>
      </c>
      <c r="AG330" s="143">
        <f t="shared" si="226"/>
        <v>95018168.891033337</v>
      </c>
      <c r="AH330" s="143"/>
      <c r="AI330" s="143">
        <f t="shared" ref="AI330:AQ330" si="227">IF(MIN(M330:M332)/AVERAGE(M330:M332)&lt;0.97,(3*AVERAGE(M330:M332)-MIN(M330:M332))/2,AVERAGE(M330:M332))</f>
        <v>38.639736666666671</v>
      </c>
      <c r="AJ330" s="143">
        <f t="shared" si="227"/>
        <v>41.034600000000005</v>
      </c>
      <c r="AK330" s="143">
        <f t="shared" si="227"/>
        <v>35.941853333333334</v>
      </c>
      <c r="AL330" s="143">
        <f t="shared" si="227"/>
        <v>31.066419999999997</v>
      </c>
      <c r="AM330" s="143">
        <f t="shared" si="227"/>
        <v>39.627913333333332</v>
      </c>
      <c r="AN330" s="143">
        <f t="shared" si="227"/>
        <v>40.519793333333332</v>
      </c>
      <c r="AO330" s="143">
        <f t="shared" si="227"/>
        <v>40.932426666666665</v>
      </c>
      <c r="AP330" s="143">
        <f t="shared" si="227"/>
        <v>37.89942666666667</v>
      </c>
      <c r="AQ330" s="143">
        <f t="shared" si="227"/>
        <v>40.35686333333333</v>
      </c>
      <c r="AR330" s="143"/>
      <c r="CH330" s="145"/>
      <c r="CV330" s="125"/>
      <c r="CW330" s="125"/>
      <c r="CX330" s="125"/>
      <c r="CY330" s="125"/>
      <c r="CZ330" s="125"/>
      <c r="DA330" s="125"/>
      <c r="DB330" s="125"/>
      <c r="DC330" s="125"/>
      <c r="DD330" s="125"/>
    </row>
    <row r="331" spans="1:108" s="127" customFormat="1" x14ac:dyDescent="0.25">
      <c r="A331" s="127">
        <v>2015</v>
      </c>
      <c r="B331" s="127" t="s">
        <v>624</v>
      </c>
      <c r="C331" s="125">
        <v>146454287.99810001</v>
      </c>
      <c r="D331" s="125">
        <v>77333440.941699997</v>
      </c>
      <c r="E331" s="125">
        <v>69120847.056400001</v>
      </c>
      <c r="F331" s="125">
        <v>18199787.819800001</v>
      </c>
      <c r="G331" s="125">
        <v>32227405.8609</v>
      </c>
      <c r="H331" s="125">
        <v>30807477.540600002</v>
      </c>
      <c r="I331" s="125">
        <v>32234460.7513</v>
      </c>
      <c r="J331" s="125">
        <v>32985156.0255</v>
      </c>
      <c r="K331" s="125">
        <v>95269344.152799994</v>
      </c>
      <c r="M331" s="130">
        <v>38.326120000000003</v>
      </c>
      <c r="N331" s="130">
        <v>40.754249999999999</v>
      </c>
      <c r="O331" s="130">
        <v>35.609490000000001</v>
      </c>
      <c r="P331" s="130">
        <v>30.852319999999999</v>
      </c>
      <c r="Q331" s="130">
        <v>39.24577</v>
      </c>
      <c r="R331" s="130">
        <v>40.170020000000001</v>
      </c>
      <c r="S331" s="130">
        <v>40.612789999999997</v>
      </c>
      <c r="T331" s="130">
        <v>37.59451</v>
      </c>
      <c r="U331" s="130">
        <v>40.007179999999998</v>
      </c>
      <c r="V331" s="142"/>
      <c r="W331" s="128"/>
      <c r="X331" s="123"/>
      <c r="Y331" s="128"/>
      <c r="Z331" s="128"/>
      <c r="AA331" s="128"/>
      <c r="AB331" s="128"/>
      <c r="AC331" s="128"/>
      <c r="AD331" s="128"/>
      <c r="AE331" s="128"/>
      <c r="AF331" s="128"/>
      <c r="AG331" s="128"/>
      <c r="AH331" s="128"/>
      <c r="AI331" s="128"/>
      <c r="AJ331" s="128"/>
      <c r="AK331" s="128"/>
      <c r="AL331" s="128"/>
      <c r="AR331" s="145"/>
      <c r="CH331" s="145"/>
      <c r="CV331" s="125"/>
      <c r="CW331" s="125"/>
      <c r="CX331" s="125"/>
      <c r="CY331" s="125"/>
      <c r="CZ331" s="125"/>
      <c r="DA331" s="125"/>
      <c r="DB331" s="125"/>
      <c r="DC331" s="125"/>
      <c r="DD331" s="125"/>
    </row>
    <row r="332" spans="1:108" s="127" customFormat="1" x14ac:dyDescent="0.25">
      <c r="A332" s="127">
        <v>2015</v>
      </c>
      <c r="B332" s="127" t="s">
        <v>623</v>
      </c>
      <c r="C332" s="125">
        <v>146484739.84310001</v>
      </c>
      <c r="D332" s="125">
        <v>77483847.720899999</v>
      </c>
      <c r="E332" s="125">
        <v>69000892.122199997</v>
      </c>
      <c r="F332" s="125">
        <v>18309830.627</v>
      </c>
      <c r="G332" s="125">
        <v>32279213.180300001</v>
      </c>
      <c r="H332" s="125">
        <v>30715628.845100001</v>
      </c>
      <c r="I332" s="125">
        <v>31974547.806000002</v>
      </c>
      <c r="J332" s="125">
        <v>33205519.3847</v>
      </c>
      <c r="K332" s="125">
        <v>94969389.831400007</v>
      </c>
      <c r="M332" s="130">
        <v>38.893000000000001</v>
      </c>
      <c r="N332" s="130">
        <v>41.182049999999997</v>
      </c>
      <c r="O332" s="130">
        <v>36.32253</v>
      </c>
      <c r="P332" s="130">
        <v>31.161180000000002</v>
      </c>
      <c r="Q332" s="130">
        <v>39.983170000000001</v>
      </c>
      <c r="R332" s="130">
        <v>40.829470000000001</v>
      </c>
      <c r="S332" s="130">
        <v>41.213070000000002</v>
      </c>
      <c r="T332" s="130">
        <v>38.071289999999998</v>
      </c>
      <c r="U332" s="130">
        <v>40.670969999999997</v>
      </c>
      <c r="V332" s="142"/>
      <c r="W332" s="128"/>
      <c r="X332" s="123"/>
      <c r="Y332" s="128"/>
      <c r="Z332" s="128"/>
      <c r="AA332" s="128"/>
      <c r="AB332" s="128"/>
      <c r="AC332" s="128"/>
      <c r="AD332" s="128"/>
      <c r="AE332" s="128"/>
      <c r="AF332" s="128"/>
      <c r="AG332" s="128"/>
      <c r="AH332" s="128"/>
      <c r="AI332" s="128"/>
      <c r="AJ332" s="128"/>
      <c r="AK332" s="128"/>
      <c r="AL332" s="128"/>
      <c r="AR332" s="145"/>
      <c r="CH332" s="145"/>
      <c r="CV332" s="125"/>
      <c r="CW332" s="125"/>
      <c r="CX332" s="125"/>
      <c r="CY332" s="125"/>
      <c r="CZ332" s="125"/>
      <c r="DA332" s="125"/>
      <c r="DB332" s="125"/>
      <c r="DC332" s="125"/>
      <c r="DD332" s="125"/>
    </row>
    <row r="333" spans="1:108" s="127" customFormat="1" x14ac:dyDescent="0.25">
      <c r="A333" s="127">
        <v>2016</v>
      </c>
      <c r="B333" s="127" t="s">
        <v>633</v>
      </c>
      <c r="C333" s="125">
        <v>145358454.98050001</v>
      </c>
      <c r="D333" s="125">
        <v>76950968.282499999</v>
      </c>
      <c r="E333" s="125">
        <v>68407486.697999999</v>
      </c>
      <c r="F333" s="125">
        <v>17754053.0715</v>
      </c>
      <c r="G333" s="125">
        <v>32410285.520300001</v>
      </c>
      <c r="H333" s="125">
        <v>30549956.657400001</v>
      </c>
      <c r="I333" s="125">
        <v>31772778.682999998</v>
      </c>
      <c r="J333" s="125">
        <v>32871381.048300002</v>
      </c>
      <c r="K333" s="125">
        <v>94733020.860699996</v>
      </c>
      <c r="M333" s="130">
        <v>38.537460000000003</v>
      </c>
      <c r="N333" s="130">
        <v>40.719830000000002</v>
      </c>
      <c r="O333" s="130">
        <v>36.082529999999998</v>
      </c>
      <c r="P333" s="130">
        <v>30.884650000000001</v>
      </c>
      <c r="Q333" s="130">
        <v>39.529789999999998</v>
      </c>
      <c r="R333" s="130">
        <v>40.498280000000001</v>
      </c>
      <c r="S333" s="130">
        <v>40.779330000000002</v>
      </c>
      <c r="T333" s="130">
        <v>37.703110000000002</v>
      </c>
      <c r="U333" s="130">
        <v>40.261200000000002</v>
      </c>
      <c r="V333" s="142"/>
      <c r="W333" s="127">
        <v>109</v>
      </c>
      <c r="X333" s="123" t="s">
        <v>542</v>
      </c>
      <c r="Y333" s="143">
        <f t="shared" ref="Y333:AG333" si="228">AVERAGE(C333:C335)</f>
        <v>146155542.06913337</v>
      </c>
      <c r="Z333" s="143">
        <f t="shared" si="228"/>
        <v>77530774.679966673</v>
      </c>
      <c r="AA333" s="143">
        <f t="shared" si="228"/>
        <v>68624767.389166668</v>
      </c>
      <c r="AB333" s="143">
        <f t="shared" si="228"/>
        <v>17861469.474333335</v>
      </c>
      <c r="AC333" s="143">
        <f t="shared" si="228"/>
        <v>32600984.223433334</v>
      </c>
      <c r="AD333" s="143">
        <f t="shared" si="228"/>
        <v>30619875.442666665</v>
      </c>
      <c r="AE333" s="143">
        <f t="shared" si="228"/>
        <v>31911698.758200001</v>
      </c>
      <c r="AF333" s="143">
        <f t="shared" si="228"/>
        <v>33161514.170499999</v>
      </c>
      <c r="AG333" s="143">
        <f t="shared" si="228"/>
        <v>95132558.4243</v>
      </c>
      <c r="AH333" s="143"/>
      <c r="AI333" s="143">
        <f t="shared" ref="AI333:AQ333" si="229">IF(MIN(M333:M335)/AVERAGE(M333:M335)&lt;0.97,(3*AVERAGE(M333:M335)-MIN(M333:M335))/2,AVERAGE(M333:M335))</f>
        <v>38.56142333333333</v>
      </c>
      <c r="AJ333" s="143">
        <f t="shared" si="229"/>
        <v>40.748146666666663</v>
      </c>
      <c r="AK333" s="143">
        <f t="shared" si="229"/>
        <v>36.090963333333328</v>
      </c>
      <c r="AL333" s="143">
        <f t="shared" si="229"/>
        <v>30.899013333333333</v>
      </c>
      <c r="AM333" s="143">
        <f t="shared" si="229"/>
        <v>39.674596666666673</v>
      </c>
      <c r="AN333" s="143">
        <f t="shared" si="229"/>
        <v>40.388483333333333</v>
      </c>
      <c r="AO333" s="143">
        <f t="shared" si="229"/>
        <v>40.836540000000007</v>
      </c>
      <c r="AP333" s="143">
        <f t="shared" si="229"/>
        <v>37.71776333333333</v>
      </c>
      <c r="AQ333" s="143">
        <f t="shared" si="229"/>
        <v>40.29423666666667</v>
      </c>
      <c r="AR333" s="143"/>
      <c r="CH333" s="145"/>
      <c r="CV333" s="125"/>
      <c r="CW333" s="125"/>
      <c r="CX333" s="125"/>
      <c r="CY333" s="125"/>
      <c r="CZ333" s="125"/>
      <c r="DA333" s="125"/>
      <c r="DB333" s="125"/>
      <c r="DC333" s="125"/>
      <c r="DD333" s="125"/>
    </row>
    <row r="334" spans="1:108" s="127" customFormat="1" x14ac:dyDescent="0.25">
      <c r="A334" s="127">
        <v>2016</v>
      </c>
      <c r="B334" s="127" t="s">
        <v>632</v>
      </c>
      <c r="C334" s="125">
        <v>146437959.25470001</v>
      </c>
      <c r="D334" s="125">
        <v>77706509.682099998</v>
      </c>
      <c r="E334" s="125">
        <v>68731449.572600007</v>
      </c>
      <c r="F334" s="125">
        <v>17981811.176899999</v>
      </c>
      <c r="G334" s="125">
        <v>32743176.296300001</v>
      </c>
      <c r="H334" s="125">
        <v>30599843.524799999</v>
      </c>
      <c r="I334" s="125">
        <v>31817380.570799999</v>
      </c>
      <c r="J334" s="125">
        <v>33295747.685899999</v>
      </c>
      <c r="K334" s="125">
        <v>95160400.391900003</v>
      </c>
      <c r="M334" s="130">
        <v>38.384</v>
      </c>
      <c r="N334" s="130">
        <v>40.615650000000002</v>
      </c>
      <c r="O334" s="130">
        <v>35.860939999999999</v>
      </c>
      <c r="P334" s="130">
        <v>30.61598</v>
      </c>
      <c r="Q334" s="130">
        <v>39.587090000000003</v>
      </c>
      <c r="R334" s="130">
        <v>40.193600000000004</v>
      </c>
      <c r="S334" s="130">
        <v>40.679450000000003</v>
      </c>
      <c r="T334" s="130">
        <v>37.53951</v>
      </c>
      <c r="U334" s="130">
        <v>40.147359999999999</v>
      </c>
      <c r="V334" s="142"/>
      <c r="W334" s="128"/>
      <c r="X334" s="123"/>
      <c r="Y334" s="128"/>
      <c r="Z334" s="128"/>
      <c r="AA334" s="128"/>
      <c r="AB334" s="128"/>
      <c r="AC334" s="128"/>
      <c r="AD334" s="128"/>
      <c r="AE334" s="128"/>
      <c r="AF334" s="128"/>
      <c r="AG334" s="128"/>
      <c r="AH334" s="128"/>
      <c r="AI334" s="128"/>
      <c r="AJ334" s="128"/>
      <c r="AK334" s="128"/>
      <c r="AL334" s="128"/>
      <c r="AR334" s="145"/>
      <c r="CH334" s="145"/>
      <c r="CV334" s="125"/>
      <c r="CW334" s="125"/>
      <c r="CX334" s="125"/>
      <c r="CY334" s="125"/>
      <c r="CZ334" s="125"/>
      <c r="DA334" s="125"/>
      <c r="DB334" s="125"/>
      <c r="DC334" s="125"/>
      <c r="DD334" s="125"/>
    </row>
    <row r="335" spans="1:108" s="127" customFormat="1" x14ac:dyDescent="0.25">
      <c r="A335" s="127">
        <v>2016</v>
      </c>
      <c r="B335" s="127" t="s">
        <v>622</v>
      </c>
      <c r="C335" s="125">
        <v>146670211.97220001</v>
      </c>
      <c r="D335" s="125">
        <v>77934846.075299993</v>
      </c>
      <c r="E335" s="125">
        <v>68735365.896899998</v>
      </c>
      <c r="F335" s="125">
        <v>17848544.174600001</v>
      </c>
      <c r="G335" s="125">
        <v>32649490.853700001</v>
      </c>
      <c r="H335" s="125">
        <v>30709826.145799998</v>
      </c>
      <c r="I335" s="125">
        <v>32144937.020799998</v>
      </c>
      <c r="J335" s="125">
        <v>33317413.7773</v>
      </c>
      <c r="K335" s="125">
        <v>95504254.020300001</v>
      </c>
      <c r="M335" s="130">
        <v>38.762810000000002</v>
      </c>
      <c r="N335" s="130">
        <v>40.90896</v>
      </c>
      <c r="O335" s="130">
        <v>36.329419999999999</v>
      </c>
      <c r="P335" s="130">
        <v>31.19641</v>
      </c>
      <c r="Q335" s="130">
        <v>39.906910000000003</v>
      </c>
      <c r="R335" s="130">
        <v>40.473570000000002</v>
      </c>
      <c r="S335" s="130">
        <v>41.050840000000001</v>
      </c>
      <c r="T335" s="130">
        <v>37.910670000000003</v>
      </c>
      <c r="U335" s="130">
        <v>40.474150000000002</v>
      </c>
      <c r="V335" s="142"/>
      <c r="W335" s="128"/>
      <c r="X335" s="123"/>
      <c r="Y335" s="128"/>
      <c r="Z335" s="128"/>
      <c r="AA335" s="128"/>
      <c r="AB335" s="128"/>
      <c r="AC335" s="128"/>
      <c r="AD335" s="128"/>
      <c r="AE335" s="128"/>
      <c r="AF335" s="128"/>
      <c r="AG335" s="128"/>
      <c r="AH335" s="128"/>
      <c r="AI335" s="128"/>
      <c r="AJ335" s="128"/>
      <c r="AK335" s="128"/>
      <c r="AL335" s="128"/>
      <c r="AR335" s="145"/>
      <c r="CH335" s="145"/>
      <c r="CV335" s="125"/>
      <c r="CW335" s="125"/>
      <c r="CX335" s="125"/>
      <c r="CY335" s="125"/>
      <c r="CZ335" s="125"/>
      <c r="DA335" s="125"/>
      <c r="DB335" s="125"/>
      <c r="DC335" s="125"/>
      <c r="DD335" s="125"/>
    </row>
    <row r="336" spans="1:108" s="127" customFormat="1" x14ac:dyDescent="0.25">
      <c r="A336" s="127">
        <v>2016</v>
      </c>
      <c r="B336" s="127" t="s">
        <v>631</v>
      </c>
      <c r="C336" s="125">
        <v>147853270.93720001</v>
      </c>
      <c r="D336" s="125">
        <v>78698688.565300003</v>
      </c>
      <c r="E336" s="125">
        <v>69154582.371900007</v>
      </c>
      <c r="F336" s="125">
        <v>18123177.949900001</v>
      </c>
      <c r="G336" s="125">
        <v>32691187.040899999</v>
      </c>
      <c r="H336" s="125">
        <v>30747434.570700001</v>
      </c>
      <c r="I336" s="125">
        <v>32297251.2465</v>
      </c>
      <c r="J336" s="125">
        <v>33994220.129199997</v>
      </c>
      <c r="K336" s="125">
        <v>95735872.858099997</v>
      </c>
      <c r="M336" s="130">
        <v>38.889189999999999</v>
      </c>
      <c r="N336" s="130">
        <v>41.118090000000002</v>
      </c>
      <c r="O336" s="130">
        <v>36.35266</v>
      </c>
      <c r="P336" s="130">
        <v>30.89818</v>
      </c>
      <c r="Q336" s="130">
        <v>40.039709999999999</v>
      </c>
      <c r="R336" s="130">
        <v>40.815170000000002</v>
      </c>
      <c r="S336" s="130">
        <v>41.100960000000001</v>
      </c>
      <c r="T336" s="130">
        <v>38.199570000000001</v>
      </c>
      <c r="U336" s="130">
        <v>40.646790000000003</v>
      </c>
      <c r="V336" s="142"/>
      <c r="W336" s="127">
        <v>110</v>
      </c>
      <c r="X336" s="123" t="s">
        <v>543</v>
      </c>
      <c r="Y336" s="143">
        <f t="shared" ref="Y336:AG336" si="230">AVERAGE(C336:C338)</f>
        <v>146913274.82690001</v>
      </c>
      <c r="Z336" s="143">
        <f t="shared" si="230"/>
        <v>78822293.691366673</v>
      </c>
      <c r="AA336" s="143">
        <f t="shared" si="230"/>
        <v>68090981.135533333</v>
      </c>
      <c r="AB336" s="143">
        <f t="shared" si="230"/>
        <v>18589788.104000002</v>
      </c>
      <c r="AC336" s="143">
        <f t="shared" si="230"/>
        <v>32539519.228666667</v>
      </c>
      <c r="AD336" s="143">
        <f t="shared" si="230"/>
        <v>30537328.330633331</v>
      </c>
      <c r="AE336" s="143">
        <f t="shared" si="230"/>
        <v>31844133.510999996</v>
      </c>
      <c r="AF336" s="143">
        <f t="shared" si="230"/>
        <v>33402505.652600002</v>
      </c>
      <c r="AG336" s="143">
        <f t="shared" si="230"/>
        <v>94920981.070299998</v>
      </c>
      <c r="AH336" s="143"/>
      <c r="AI336" s="143">
        <f t="shared" ref="AI336:AQ336" si="231">IF(MIN(M336:M338)/AVERAGE(M336:M338)&lt;0.97,(3*AVERAGE(M336:M338)-MIN(M336:M338))/2,AVERAGE(M336:M338))</f>
        <v>38.879523333333331</v>
      </c>
      <c r="AJ336" s="143">
        <f t="shared" si="231"/>
        <v>41.112479999999998</v>
      </c>
      <c r="AK336" s="143">
        <f t="shared" si="231"/>
        <v>36.29289</v>
      </c>
      <c r="AL336" s="143">
        <f t="shared" si="231"/>
        <v>31.793423333333333</v>
      </c>
      <c r="AM336" s="143">
        <f t="shared" si="231"/>
        <v>40.003729999999997</v>
      </c>
      <c r="AN336" s="143">
        <f t="shared" si="231"/>
        <v>40.651980000000002</v>
      </c>
      <c r="AO336" s="143">
        <f t="shared" si="231"/>
        <v>40.98433</v>
      </c>
      <c r="AP336" s="143">
        <f t="shared" si="231"/>
        <v>38.082456666666666</v>
      </c>
      <c r="AQ336" s="143">
        <f t="shared" si="231"/>
        <v>40.541383333333336</v>
      </c>
      <c r="AR336" s="143"/>
      <c r="CH336" s="145"/>
      <c r="CV336" s="125"/>
      <c r="CW336" s="125"/>
      <c r="CX336" s="125"/>
      <c r="CY336" s="125"/>
      <c r="CZ336" s="125"/>
      <c r="DA336" s="125"/>
      <c r="DB336" s="125"/>
      <c r="DC336" s="125"/>
      <c r="DD336" s="125"/>
    </row>
    <row r="337" spans="1:108" s="127" customFormat="1" x14ac:dyDescent="0.25">
      <c r="A337" s="127">
        <v>2016</v>
      </c>
      <c r="B337" s="127" t="s">
        <v>630</v>
      </c>
      <c r="C337" s="125">
        <v>147861078.05939999</v>
      </c>
      <c r="D337" s="125">
        <v>78966259.699599996</v>
      </c>
      <c r="E337" s="125">
        <v>68894818.359799996</v>
      </c>
      <c r="F337" s="125">
        <v>18282397.872900002</v>
      </c>
      <c r="G337" s="125">
        <v>32869228.2797</v>
      </c>
      <c r="H337" s="125">
        <v>30904068.989</v>
      </c>
      <c r="I337" s="125">
        <v>32213639.5086</v>
      </c>
      <c r="J337" s="125">
        <v>33591743.409199998</v>
      </c>
      <c r="K337" s="125">
        <v>95986936.7773</v>
      </c>
      <c r="M337" s="130">
        <v>38.89669</v>
      </c>
      <c r="N337" s="130">
        <v>41.082749999999997</v>
      </c>
      <c r="O337" s="130">
        <v>36.391039999999997</v>
      </c>
      <c r="P337" s="130">
        <v>31.573589999999999</v>
      </c>
      <c r="Q337" s="130">
        <v>40.025019999999998</v>
      </c>
      <c r="R337" s="130">
        <v>40.643250000000002</v>
      </c>
      <c r="S337" s="130">
        <v>41.105910000000002</v>
      </c>
      <c r="T337" s="130">
        <v>38.052819999999997</v>
      </c>
      <c r="U337" s="130">
        <v>40.586820000000003</v>
      </c>
      <c r="V337" s="142"/>
      <c r="W337" s="128"/>
      <c r="X337" s="123"/>
      <c r="Y337" s="128"/>
      <c r="Z337" s="128"/>
      <c r="AA337" s="128"/>
      <c r="AB337" s="128"/>
      <c r="AC337" s="128"/>
      <c r="AD337" s="128"/>
      <c r="AE337" s="128"/>
      <c r="AF337" s="128"/>
      <c r="AG337" s="128"/>
      <c r="AH337" s="128"/>
      <c r="AI337" s="128"/>
      <c r="AJ337" s="128"/>
      <c r="AK337" s="128"/>
      <c r="AL337" s="128"/>
      <c r="AR337" s="145"/>
      <c r="CH337" s="145"/>
      <c r="CV337" s="125"/>
      <c r="CW337" s="125"/>
      <c r="CX337" s="125"/>
      <c r="CY337" s="125"/>
      <c r="CZ337" s="125"/>
      <c r="DA337" s="125"/>
      <c r="DB337" s="125"/>
      <c r="DC337" s="125"/>
      <c r="DD337" s="125"/>
    </row>
    <row r="338" spans="1:108" s="127" customFormat="1" x14ac:dyDescent="0.25">
      <c r="A338" s="127">
        <v>2016</v>
      </c>
      <c r="B338" s="127" t="s">
        <v>629</v>
      </c>
      <c r="C338" s="125">
        <v>145025475.48410001</v>
      </c>
      <c r="D338" s="125">
        <v>78801932.809200004</v>
      </c>
      <c r="E338" s="125">
        <v>66223542.674900003</v>
      </c>
      <c r="F338" s="125">
        <v>19363788.4892</v>
      </c>
      <c r="G338" s="125">
        <v>32058142.365400001</v>
      </c>
      <c r="H338" s="125">
        <v>29960481.4322</v>
      </c>
      <c r="I338" s="125">
        <v>31021509.777899999</v>
      </c>
      <c r="J338" s="125">
        <v>32621553.419399999</v>
      </c>
      <c r="K338" s="125">
        <v>93040133.575499997</v>
      </c>
      <c r="M338" s="130">
        <v>38.852690000000003</v>
      </c>
      <c r="N338" s="130">
        <v>41.136600000000001</v>
      </c>
      <c r="O338" s="130">
        <v>36.134970000000003</v>
      </c>
      <c r="P338" s="130">
        <v>32.908499999999997</v>
      </c>
      <c r="Q338" s="130">
        <v>39.946460000000002</v>
      </c>
      <c r="R338" s="130">
        <v>40.497520000000002</v>
      </c>
      <c r="S338" s="130">
        <v>40.746119999999998</v>
      </c>
      <c r="T338" s="130">
        <v>37.994979999999998</v>
      </c>
      <c r="U338" s="130">
        <v>40.390540000000001</v>
      </c>
      <c r="V338" s="142"/>
      <c r="W338" s="128"/>
      <c r="X338" s="123"/>
      <c r="Y338" s="128"/>
      <c r="Z338" s="128"/>
      <c r="AA338" s="128"/>
      <c r="AB338" s="128"/>
      <c r="AC338" s="128"/>
      <c r="AD338" s="128"/>
      <c r="AE338" s="128"/>
      <c r="AF338" s="128"/>
      <c r="AG338" s="128"/>
      <c r="AH338" s="128"/>
      <c r="AI338" s="128"/>
      <c r="AJ338" s="128"/>
      <c r="AK338" s="128"/>
      <c r="AL338" s="128"/>
      <c r="AR338" s="145"/>
      <c r="CH338" s="145"/>
      <c r="CV338" s="125"/>
      <c r="CW338" s="125"/>
      <c r="CX338" s="125"/>
      <c r="CY338" s="125"/>
      <c r="CZ338" s="125"/>
      <c r="DA338" s="125"/>
      <c r="DB338" s="125"/>
      <c r="DC338" s="125"/>
      <c r="DD338" s="125"/>
    </row>
    <row r="339" spans="1:108" s="127" customFormat="1" x14ac:dyDescent="0.25">
      <c r="A339" s="127">
        <v>2016</v>
      </c>
      <c r="B339" s="127" t="s">
        <v>628</v>
      </c>
      <c r="C339" s="125">
        <v>143487493.38440001</v>
      </c>
      <c r="D339" s="125">
        <v>78417691.023900002</v>
      </c>
      <c r="E339" s="125">
        <v>65069802.3605</v>
      </c>
      <c r="F339" s="125">
        <v>19883883.7859</v>
      </c>
      <c r="G339" s="125">
        <v>32021279.912900001</v>
      </c>
      <c r="H339" s="125">
        <v>29398181.547600001</v>
      </c>
      <c r="I339" s="125">
        <v>30197501.4045</v>
      </c>
      <c r="J339" s="125">
        <v>31986646.7335</v>
      </c>
      <c r="K339" s="125">
        <v>91616962.864999995</v>
      </c>
      <c r="M339" s="130">
        <v>38.778790000000001</v>
      </c>
      <c r="N339" s="130">
        <v>41.00985</v>
      </c>
      <c r="O339" s="130">
        <v>36.090069999999997</v>
      </c>
      <c r="P339" s="130">
        <v>33.21848</v>
      </c>
      <c r="Q339" s="130">
        <v>39.888869999999997</v>
      </c>
      <c r="R339" s="130">
        <v>40.303229999999999</v>
      </c>
      <c r="S339" s="130">
        <v>40.781910000000003</v>
      </c>
      <c r="T339" s="130">
        <v>37.831809999999997</v>
      </c>
      <c r="U339" s="130">
        <v>40.316180000000003</v>
      </c>
      <c r="V339" s="142"/>
      <c r="W339" s="127">
        <v>111</v>
      </c>
      <c r="X339" s="123" t="s">
        <v>544</v>
      </c>
      <c r="Y339" s="143">
        <f t="shared" ref="Y339:AG339" si="232">AVERAGE(C339:C341)</f>
        <v>145092329.26110002</v>
      </c>
      <c r="Z339" s="143">
        <f t="shared" si="232"/>
        <v>78526811.077633336</v>
      </c>
      <c r="AA339" s="143">
        <f t="shared" si="232"/>
        <v>66565518.183466673</v>
      </c>
      <c r="AB339" s="143">
        <f t="shared" si="232"/>
        <v>19283381.666966666</v>
      </c>
      <c r="AC339" s="143">
        <f t="shared" si="232"/>
        <v>32491047.7731</v>
      </c>
      <c r="AD339" s="143">
        <f t="shared" si="232"/>
        <v>30037540.292766672</v>
      </c>
      <c r="AE339" s="143">
        <f t="shared" si="232"/>
        <v>30858909.141866669</v>
      </c>
      <c r="AF339" s="143">
        <f t="shared" si="232"/>
        <v>32421450.386399999</v>
      </c>
      <c r="AG339" s="143">
        <f t="shared" si="232"/>
        <v>93387497.207733333</v>
      </c>
      <c r="AH339" s="143"/>
      <c r="AI339" s="143">
        <f t="shared" ref="AI339:AQ339" si="233">IF(MIN(M339:M341)/AVERAGE(M339:M341)&lt;0.97,(3*AVERAGE(M339:M341)-MIN(M339:M341))/2,AVERAGE(M339:M341))</f>
        <v>38.883229999999998</v>
      </c>
      <c r="AJ339" s="143">
        <f t="shared" si="233"/>
        <v>41.067846666666668</v>
      </c>
      <c r="AK339" s="143">
        <f t="shared" si="233"/>
        <v>36.303776666666664</v>
      </c>
      <c r="AL339" s="143">
        <f t="shared" si="233"/>
        <v>33.322890000000001</v>
      </c>
      <c r="AM339" s="143">
        <f t="shared" si="233"/>
        <v>39.956513333333334</v>
      </c>
      <c r="AN339" s="143">
        <f t="shared" si="233"/>
        <v>40.558083333333336</v>
      </c>
      <c r="AO339" s="143">
        <f t="shared" si="233"/>
        <v>40.952863333333333</v>
      </c>
      <c r="AP339" s="143">
        <f t="shared" si="233"/>
        <v>37.910793333333324</v>
      </c>
      <c r="AQ339" s="143">
        <f t="shared" si="233"/>
        <v>40.47967666666667</v>
      </c>
      <c r="AR339" s="143"/>
      <c r="CH339" s="145"/>
      <c r="CV339" s="125"/>
      <c r="CW339" s="125"/>
      <c r="CX339" s="125"/>
      <c r="CY339" s="125"/>
      <c r="CZ339" s="125"/>
      <c r="DA339" s="125"/>
      <c r="DB339" s="125"/>
      <c r="DC339" s="125"/>
      <c r="DD339" s="125"/>
    </row>
    <row r="340" spans="1:108" s="127" customFormat="1" x14ac:dyDescent="0.25">
      <c r="A340" s="127">
        <v>2016</v>
      </c>
      <c r="B340" s="127" t="s">
        <v>627</v>
      </c>
      <c r="C340" s="125">
        <v>143816725.89910001</v>
      </c>
      <c r="D340" s="125">
        <v>78189316.976500005</v>
      </c>
      <c r="E340" s="125">
        <v>65627408.922600001</v>
      </c>
      <c r="F340" s="125">
        <v>19451888.740499999</v>
      </c>
      <c r="G340" s="125">
        <v>32365092.5513</v>
      </c>
      <c r="H340" s="125">
        <v>29550004.505600002</v>
      </c>
      <c r="I340" s="125">
        <v>30415009.613400001</v>
      </c>
      <c r="J340" s="125">
        <v>32034730.488299999</v>
      </c>
      <c r="K340" s="125">
        <v>92330106.670300007</v>
      </c>
      <c r="M340" s="130">
        <v>38.883789999999998</v>
      </c>
      <c r="N340" s="130">
        <v>41.06024</v>
      </c>
      <c r="O340" s="130">
        <v>36.29074</v>
      </c>
      <c r="P340" s="130">
        <v>33.427300000000002</v>
      </c>
      <c r="Q340" s="130">
        <v>39.906869999999998</v>
      </c>
      <c r="R340" s="130">
        <v>40.399760000000001</v>
      </c>
      <c r="S340" s="130">
        <v>40.82911</v>
      </c>
      <c r="T340" s="130">
        <v>37.918059999999997</v>
      </c>
      <c r="U340" s="130">
        <v>40.36842</v>
      </c>
      <c r="V340" s="142"/>
      <c r="W340" s="128"/>
      <c r="X340" s="123"/>
      <c r="Y340" s="128"/>
      <c r="Z340" s="128"/>
      <c r="AA340" s="128"/>
      <c r="AB340" s="128"/>
      <c r="AC340" s="128"/>
      <c r="AD340" s="128"/>
      <c r="AE340" s="128"/>
      <c r="AF340" s="128"/>
      <c r="AG340" s="128"/>
      <c r="AH340" s="128"/>
      <c r="AI340" s="128"/>
      <c r="AJ340" s="128"/>
      <c r="AK340" s="128"/>
      <c r="AL340" s="128"/>
      <c r="AR340" s="145"/>
      <c r="CH340" s="145"/>
      <c r="CV340" s="125"/>
      <c r="CW340" s="125"/>
      <c r="CX340" s="125"/>
      <c r="CY340" s="125"/>
      <c r="CZ340" s="125"/>
      <c r="DA340" s="125"/>
      <c r="DB340" s="125"/>
      <c r="DC340" s="125"/>
      <c r="DD340" s="125"/>
    </row>
    <row r="341" spans="1:108" s="127" customFormat="1" x14ac:dyDescent="0.25">
      <c r="A341" s="127">
        <v>2016</v>
      </c>
      <c r="B341" s="127" t="s">
        <v>626</v>
      </c>
      <c r="C341" s="125">
        <v>147972768.4998</v>
      </c>
      <c r="D341" s="125">
        <v>78973425.232500002</v>
      </c>
      <c r="E341" s="125">
        <v>68999343.267299995</v>
      </c>
      <c r="F341" s="125">
        <v>18514372.4745</v>
      </c>
      <c r="G341" s="125">
        <v>33086770.855099998</v>
      </c>
      <c r="H341" s="125">
        <v>31164434.825100001</v>
      </c>
      <c r="I341" s="125">
        <v>31964216.407699998</v>
      </c>
      <c r="J341" s="125">
        <v>33242973.937399998</v>
      </c>
      <c r="K341" s="125">
        <v>96215422.087899998</v>
      </c>
      <c r="M341" s="130">
        <v>38.987110000000001</v>
      </c>
      <c r="N341" s="130">
        <v>41.133450000000003</v>
      </c>
      <c r="O341" s="130">
        <v>36.530520000000003</v>
      </c>
      <c r="P341" s="130">
        <v>31.606539999999999</v>
      </c>
      <c r="Q341" s="130">
        <v>40.073799999999999</v>
      </c>
      <c r="R341" s="130">
        <v>40.971260000000001</v>
      </c>
      <c r="S341" s="130">
        <v>41.247570000000003</v>
      </c>
      <c r="T341" s="130">
        <v>37.982509999999998</v>
      </c>
      <c r="U341" s="130">
        <v>40.754429999999999</v>
      </c>
      <c r="V341" s="142"/>
      <c r="W341" s="128"/>
      <c r="X341" s="123"/>
      <c r="Y341" s="128"/>
      <c r="Z341" s="128"/>
      <c r="AA341" s="128"/>
      <c r="AB341" s="128"/>
      <c r="AC341" s="128"/>
      <c r="AD341" s="128"/>
      <c r="AE341" s="128"/>
      <c r="AF341" s="128"/>
      <c r="AG341" s="128"/>
      <c r="AH341" s="128"/>
      <c r="AI341" s="128"/>
      <c r="AJ341" s="128"/>
      <c r="AK341" s="128"/>
      <c r="AL341" s="128"/>
      <c r="AR341" s="145"/>
      <c r="CH341" s="145"/>
      <c r="CV341" s="125"/>
      <c r="CW341" s="125"/>
      <c r="CX341" s="125"/>
      <c r="CY341" s="125"/>
      <c r="CZ341" s="125"/>
      <c r="DA341" s="125"/>
      <c r="DB341" s="125"/>
      <c r="DC341" s="125"/>
      <c r="DD341" s="125"/>
    </row>
    <row r="342" spans="1:108" s="127" customFormat="1" x14ac:dyDescent="0.25">
      <c r="A342" s="127">
        <v>2016</v>
      </c>
      <c r="B342" s="127" t="s">
        <v>625</v>
      </c>
      <c r="C342" s="125">
        <v>148192898.26949999</v>
      </c>
      <c r="D342" s="125">
        <v>78756445.249300003</v>
      </c>
      <c r="E342" s="125">
        <v>69436453.020199999</v>
      </c>
      <c r="F342" s="125">
        <v>18303886.548300002</v>
      </c>
      <c r="G342" s="125">
        <v>33003958.807700001</v>
      </c>
      <c r="H342" s="125">
        <v>31018578.511500001</v>
      </c>
      <c r="I342" s="125">
        <v>32180062.674899999</v>
      </c>
      <c r="J342" s="125">
        <v>33686411.7271</v>
      </c>
      <c r="K342" s="125">
        <v>96202599.994100004</v>
      </c>
      <c r="M342" s="130">
        <v>38.560169999999999</v>
      </c>
      <c r="N342" s="130">
        <v>40.874270000000003</v>
      </c>
      <c r="O342" s="130">
        <v>35.935459999999999</v>
      </c>
      <c r="P342" s="130">
        <v>31.212679999999999</v>
      </c>
      <c r="Q342" s="130">
        <v>39.667099999999998</v>
      </c>
      <c r="R342" s="130">
        <v>40.447539999999996</v>
      </c>
      <c r="S342" s="130">
        <v>40.611319999999999</v>
      </c>
      <c r="T342" s="130">
        <v>37.770650000000003</v>
      </c>
      <c r="U342" s="130">
        <v>40.234580000000001</v>
      </c>
      <c r="V342" s="142"/>
      <c r="W342" s="127">
        <v>112</v>
      </c>
      <c r="X342" s="123" t="s">
        <v>545</v>
      </c>
      <c r="Y342" s="143">
        <f t="shared" ref="Y342:AG342" si="234">AVERAGE(C342:C344)</f>
        <v>148339076.66373333</v>
      </c>
      <c r="Z342" s="143">
        <f t="shared" si="234"/>
        <v>78761762.515500009</v>
      </c>
      <c r="AA342" s="143">
        <f t="shared" si="234"/>
        <v>69577314.148233339</v>
      </c>
      <c r="AB342" s="143">
        <f t="shared" si="234"/>
        <v>18444988.710933331</v>
      </c>
      <c r="AC342" s="143">
        <f t="shared" si="234"/>
        <v>33056233.389966667</v>
      </c>
      <c r="AD342" s="143">
        <f t="shared" si="234"/>
        <v>31042355.926899999</v>
      </c>
      <c r="AE342" s="143">
        <f t="shared" si="234"/>
        <v>32060062.630133335</v>
      </c>
      <c r="AF342" s="143">
        <f t="shared" si="234"/>
        <v>33735436.005800001</v>
      </c>
      <c r="AG342" s="143">
        <f t="shared" si="234"/>
        <v>96158651.947000012</v>
      </c>
      <c r="AH342" s="143"/>
      <c r="AI342" s="143">
        <f t="shared" ref="AI342:AQ342" si="235">IF(MIN(M342:M344)/AVERAGE(M342:M344)&lt;0.97,(3*AVERAGE(M342:M344)-MIN(M342:M344))/2,AVERAGE(M342:M344))</f>
        <v>38.556483333333333</v>
      </c>
      <c r="AJ342" s="143">
        <f t="shared" si="235"/>
        <v>40.845256666666671</v>
      </c>
      <c r="AK342" s="143">
        <f t="shared" si="235"/>
        <v>35.965503333333338</v>
      </c>
      <c r="AL342" s="143">
        <f t="shared" si="235"/>
        <v>31.185993333333332</v>
      </c>
      <c r="AM342" s="143">
        <f t="shared" si="235"/>
        <v>39.746740000000003</v>
      </c>
      <c r="AN342" s="143">
        <f t="shared" si="235"/>
        <v>40.465780000000002</v>
      </c>
      <c r="AO342" s="143">
        <f t="shared" si="235"/>
        <v>40.688673333333334</v>
      </c>
      <c r="AP342" s="143">
        <f t="shared" si="235"/>
        <v>37.637496666666671</v>
      </c>
      <c r="AQ342" s="143">
        <f t="shared" si="235"/>
        <v>40.292763333333333</v>
      </c>
      <c r="AR342" s="143"/>
      <c r="CH342" s="145"/>
      <c r="CV342" s="125"/>
      <c r="CW342" s="125"/>
      <c r="CX342" s="125"/>
      <c r="CY342" s="125"/>
      <c r="CZ342" s="125"/>
      <c r="DA342" s="125"/>
      <c r="DB342" s="125"/>
      <c r="DC342" s="125"/>
      <c r="DD342" s="125"/>
    </row>
    <row r="343" spans="1:108" s="127" customFormat="1" x14ac:dyDescent="0.25">
      <c r="A343" s="127">
        <v>2016</v>
      </c>
      <c r="B343" s="127" t="s">
        <v>624</v>
      </c>
      <c r="C343" s="125">
        <v>148583436.204</v>
      </c>
      <c r="D343" s="125">
        <v>78886551.988199994</v>
      </c>
      <c r="E343" s="125">
        <v>69696884.215800002</v>
      </c>
      <c r="F343" s="125">
        <v>18525476.660300002</v>
      </c>
      <c r="G343" s="125">
        <v>33017848.777600002</v>
      </c>
      <c r="H343" s="125">
        <v>31149407.233899999</v>
      </c>
      <c r="I343" s="125">
        <v>32082537.397500001</v>
      </c>
      <c r="J343" s="125">
        <v>33808166.1347</v>
      </c>
      <c r="K343" s="125">
        <v>96249793.408999994</v>
      </c>
      <c r="M343" s="130">
        <v>38.353050000000003</v>
      </c>
      <c r="N343" s="130">
        <v>40.698680000000003</v>
      </c>
      <c r="O343" s="130">
        <v>35.698149999999998</v>
      </c>
      <c r="P343" s="130">
        <v>31.152889999999999</v>
      </c>
      <c r="Q343" s="130">
        <v>39.709800000000001</v>
      </c>
      <c r="R343" s="130">
        <v>40.260109999999997</v>
      </c>
      <c r="S343" s="130">
        <v>40.400129999999997</v>
      </c>
      <c r="T343" s="130">
        <v>37.27373</v>
      </c>
      <c r="U343" s="130">
        <v>40.118000000000002</v>
      </c>
      <c r="V343" s="142"/>
      <c r="W343" s="128"/>
      <c r="X343" s="123"/>
      <c r="Y343" s="128"/>
      <c r="Z343" s="128"/>
      <c r="AA343" s="128"/>
      <c r="AB343" s="128"/>
      <c r="AC343" s="128"/>
      <c r="AD343" s="128"/>
      <c r="AE343" s="128"/>
      <c r="AF343" s="128"/>
      <c r="AG343" s="128"/>
      <c r="AH343" s="128"/>
      <c r="AI343" s="128"/>
      <c r="AJ343" s="128"/>
      <c r="AK343" s="128"/>
      <c r="AL343" s="128"/>
      <c r="AR343" s="145"/>
      <c r="CH343" s="145"/>
      <c r="CV343" s="125"/>
      <c r="CW343" s="125"/>
      <c r="CX343" s="125"/>
      <c r="CY343" s="125"/>
      <c r="CZ343" s="125"/>
      <c r="DA343" s="125"/>
      <c r="DB343" s="125"/>
      <c r="DC343" s="125"/>
      <c r="DD343" s="125"/>
    </row>
    <row r="344" spans="1:108" s="127" customFormat="1" x14ac:dyDescent="0.25">
      <c r="A344" s="127">
        <v>2016</v>
      </c>
      <c r="B344" s="127" t="s">
        <v>623</v>
      </c>
      <c r="C344" s="125">
        <v>148240895.51769999</v>
      </c>
      <c r="D344" s="125">
        <v>78642290.309</v>
      </c>
      <c r="E344" s="125">
        <v>69598605.208700001</v>
      </c>
      <c r="F344" s="125">
        <v>18505602.924199998</v>
      </c>
      <c r="G344" s="125">
        <v>33146892.584600002</v>
      </c>
      <c r="H344" s="125">
        <v>30959082.035300002</v>
      </c>
      <c r="I344" s="125">
        <v>31917587.818</v>
      </c>
      <c r="J344" s="125">
        <v>33711730.155599996</v>
      </c>
      <c r="K344" s="125">
        <v>96023562.437900007</v>
      </c>
      <c r="M344" s="130">
        <v>38.756230000000002</v>
      </c>
      <c r="N344" s="130">
        <v>40.962820000000001</v>
      </c>
      <c r="O344" s="130">
        <v>36.262900000000002</v>
      </c>
      <c r="P344" s="130">
        <v>31.192409999999999</v>
      </c>
      <c r="Q344" s="130">
        <v>39.863320000000002</v>
      </c>
      <c r="R344" s="130">
        <v>40.689689999999999</v>
      </c>
      <c r="S344" s="130">
        <v>41.054569999999998</v>
      </c>
      <c r="T344" s="130">
        <v>37.868110000000001</v>
      </c>
      <c r="U344" s="130">
        <v>40.525709999999997</v>
      </c>
      <c r="V344" s="142"/>
      <c r="W344" s="128"/>
      <c r="X344" s="123"/>
      <c r="Y344" s="128"/>
      <c r="Z344" s="128"/>
      <c r="AA344" s="128"/>
      <c r="AB344" s="128"/>
      <c r="AC344" s="128"/>
      <c r="AD344" s="128"/>
      <c r="AE344" s="128"/>
      <c r="AF344" s="128"/>
      <c r="AG344" s="128"/>
      <c r="AH344" s="128"/>
      <c r="AI344" s="128"/>
      <c r="AJ344" s="128"/>
      <c r="AK344" s="128"/>
      <c r="AL344" s="128"/>
      <c r="AR344" s="145"/>
      <c r="CH344" s="145"/>
      <c r="CV344" s="125"/>
      <c r="CW344" s="125"/>
      <c r="CX344" s="125"/>
      <c r="CY344" s="125"/>
      <c r="CZ344" s="125"/>
      <c r="DA344" s="125"/>
      <c r="DB344" s="125"/>
      <c r="DC344" s="125"/>
      <c r="DD344" s="125"/>
    </row>
    <row r="345" spans="1:108" s="127" customFormat="1" x14ac:dyDescent="0.25">
      <c r="A345" s="127">
        <v>2017</v>
      </c>
      <c r="B345" s="127" t="s">
        <v>633</v>
      </c>
      <c r="C345" s="125">
        <v>146070641.85260001</v>
      </c>
      <c r="D345" s="125">
        <v>77473895.872500002</v>
      </c>
      <c r="E345" s="125">
        <v>68596745.980100006</v>
      </c>
      <c r="F345" s="125">
        <v>17732261.196400002</v>
      </c>
      <c r="G345" s="125">
        <v>32823124.877099998</v>
      </c>
      <c r="H345" s="125">
        <v>30516291.892299999</v>
      </c>
      <c r="I345" s="125">
        <v>31509140.982299998</v>
      </c>
      <c r="J345" s="125">
        <v>33489822.9045</v>
      </c>
      <c r="K345" s="125">
        <v>94848557.751699999</v>
      </c>
      <c r="M345" s="130">
        <v>38.341839999999998</v>
      </c>
      <c r="N345" s="130">
        <v>40.47148</v>
      </c>
      <c r="O345" s="130">
        <v>35.936610000000002</v>
      </c>
      <c r="P345" s="130">
        <v>30.657530000000001</v>
      </c>
      <c r="Q345" s="130">
        <v>39.48668</v>
      </c>
      <c r="R345" s="130">
        <v>40.177109999999999</v>
      </c>
      <c r="S345" s="130">
        <v>40.575150000000001</v>
      </c>
      <c r="T345" s="130">
        <v>37.514969999999998</v>
      </c>
      <c r="U345" s="130">
        <v>40.070410000000003</v>
      </c>
      <c r="V345" s="142"/>
      <c r="W345" s="127">
        <v>113</v>
      </c>
      <c r="X345" s="123" t="s">
        <v>546</v>
      </c>
      <c r="Y345" s="143">
        <f t="shared" ref="Y345:AG345" si="236">AVERAGE(C345:C347)</f>
        <v>147045620.94663334</v>
      </c>
      <c r="Z345" s="143">
        <f t="shared" si="236"/>
        <v>77948769.997533336</v>
      </c>
      <c r="AA345" s="143">
        <f t="shared" si="236"/>
        <v>69096850.949100003</v>
      </c>
      <c r="AB345" s="143">
        <f t="shared" si="236"/>
        <v>18020431.866566669</v>
      </c>
      <c r="AC345" s="143">
        <f t="shared" si="236"/>
        <v>33190792.501766667</v>
      </c>
      <c r="AD345" s="143">
        <f t="shared" si="236"/>
        <v>30528639.559066664</v>
      </c>
      <c r="AE345" s="143">
        <f t="shared" si="236"/>
        <v>31504381.195099998</v>
      </c>
      <c r="AF345" s="143">
        <f t="shared" si="236"/>
        <v>33801375.824133337</v>
      </c>
      <c r="AG345" s="143">
        <f t="shared" si="236"/>
        <v>95223813.255933329</v>
      </c>
      <c r="AH345" s="143"/>
      <c r="AI345" s="143">
        <f t="shared" ref="AI345:AQ345" si="237">IF(MIN(M345:M347)/AVERAGE(M345:M347)&lt;0.97,(3*AVERAGE(M345:M347)-MIN(M345:M347))/2,AVERAGE(M345:M347))</f>
        <v>38.44824333333333</v>
      </c>
      <c r="AJ345" s="143">
        <f t="shared" si="237"/>
        <v>40.610909999999997</v>
      </c>
      <c r="AK345" s="143">
        <f t="shared" si="237"/>
        <v>36.008483333333338</v>
      </c>
      <c r="AL345" s="143">
        <f t="shared" si="237"/>
        <v>30.88542</v>
      </c>
      <c r="AM345" s="143">
        <f t="shared" si="237"/>
        <v>39.531376666666667</v>
      </c>
      <c r="AN345" s="143">
        <f t="shared" si="237"/>
        <v>40.344610000000003</v>
      </c>
      <c r="AO345" s="143">
        <f t="shared" si="237"/>
        <v>40.640999999999998</v>
      </c>
      <c r="AP345" s="143">
        <f t="shared" si="237"/>
        <v>37.660356666666672</v>
      </c>
      <c r="AQ345" s="143">
        <f t="shared" si="237"/>
        <v>40.159153333333336</v>
      </c>
      <c r="AR345" s="143"/>
      <c r="CH345" s="145"/>
      <c r="CV345" s="125"/>
      <c r="CW345" s="125"/>
      <c r="CX345" s="125"/>
      <c r="CY345" s="125"/>
      <c r="CZ345" s="125"/>
      <c r="DA345" s="125"/>
      <c r="DB345" s="125"/>
      <c r="DC345" s="125"/>
      <c r="DD345" s="125"/>
    </row>
    <row r="346" spans="1:108" s="127" customFormat="1" x14ac:dyDescent="0.25">
      <c r="A346" s="127">
        <v>2017</v>
      </c>
      <c r="B346" s="127" t="s">
        <v>632</v>
      </c>
      <c r="C346" s="125">
        <v>147709022.05930001</v>
      </c>
      <c r="D346" s="125">
        <v>78223548.992300004</v>
      </c>
      <c r="E346" s="125">
        <v>69485473.067000002</v>
      </c>
      <c r="F346" s="125">
        <v>18299012.7641</v>
      </c>
      <c r="G346" s="125">
        <v>33358775.7711</v>
      </c>
      <c r="H346" s="125">
        <v>30615289.6384</v>
      </c>
      <c r="I346" s="125">
        <v>31525378.669300001</v>
      </c>
      <c r="J346" s="125">
        <v>33910565.216399997</v>
      </c>
      <c r="K346" s="125">
        <v>95499444.078799993</v>
      </c>
      <c r="M346" s="130">
        <v>38.526020000000003</v>
      </c>
      <c r="N346" s="130">
        <v>40.663989999999998</v>
      </c>
      <c r="O346" s="130">
        <v>36.119190000000003</v>
      </c>
      <c r="P346" s="130">
        <v>30.74222</v>
      </c>
      <c r="Q346" s="130">
        <v>39.605260000000001</v>
      </c>
      <c r="R346" s="130">
        <v>40.534590000000001</v>
      </c>
      <c r="S346" s="130">
        <v>40.761119999999998</v>
      </c>
      <c r="T346" s="130">
        <v>37.773380000000003</v>
      </c>
      <c r="U346" s="130">
        <v>40.284750000000003</v>
      </c>
      <c r="V346" s="142"/>
      <c r="W346" s="128"/>
      <c r="X346" s="123"/>
      <c r="Y346" s="128"/>
      <c r="Z346" s="128"/>
      <c r="AA346" s="128"/>
      <c r="AB346" s="128"/>
      <c r="AC346" s="128"/>
      <c r="AD346" s="128"/>
      <c r="AE346" s="128"/>
      <c r="AF346" s="128"/>
      <c r="AG346" s="128"/>
      <c r="AH346" s="128"/>
      <c r="AI346" s="128"/>
      <c r="AJ346" s="128"/>
      <c r="AK346" s="128"/>
      <c r="AL346" s="128"/>
      <c r="AR346" s="145"/>
      <c r="CH346" s="145"/>
      <c r="CV346" s="125"/>
      <c r="CW346" s="125"/>
      <c r="CX346" s="125"/>
      <c r="CY346" s="125"/>
      <c r="CZ346" s="125"/>
      <c r="DA346" s="125"/>
      <c r="DB346" s="125"/>
      <c r="DC346" s="125"/>
      <c r="DD346" s="125"/>
    </row>
    <row r="347" spans="1:108" s="127" customFormat="1" x14ac:dyDescent="0.25">
      <c r="A347" s="127">
        <v>2017</v>
      </c>
      <c r="B347" s="127" t="s">
        <v>622</v>
      </c>
      <c r="C347" s="125">
        <v>147357198.928</v>
      </c>
      <c r="D347" s="125">
        <v>78148865.127800003</v>
      </c>
      <c r="E347" s="125">
        <v>69208333.8002</v>
      </c>
      <c r="F347" s="125">
        <v>18030021.639199998</v>
      </c>
      <c r="G347" s="125">
        <v>33390476.857099999</v>
      </c>
      <c r="H347" s="125">
        <v>30454337.146499999</v>
      </c>
      <c r="I347" s="125">
        <v>31478623.933699999</v>
      </c>
      <c r="J347" s="125">
        <v>34003739.351499997</v>
      </c>
      <c r="K347" s="125">
        <v>95323437.937299997</v>
      </c>
      <c r="M347" s="130">
        <v>38.476869999999998</v>
      </c>
      <c r="N347" s="130">
        <v>40.69726</v>
      </c>
      <c r="O347" s="130">
        <v>35.969650000000001</v>
      </c>
      <c r="P347" s="130">
        <v>31.256509999999999</v>
      </c>
      <c r="Q347" s="130">
        <v>39.502189999999999</v>
      </c>
      <c r="R347" s="130">
        <v>40.322130000000001</v>
      </c>
      <c r="S347" s="130">
        <v>40.586730000000003</v>
      </c>
      <c r="T347" s="130">
        <v>37.692720000000001</v>
      </c>
      <c r="U347" s="130">
        <v>40.122300000000003</v>
      </c>
      <c r="V347" s="142"/>
      <c r="W347" s="128"/>
      <c r="X347" s="123"/>
      <c r="Y347" s="128"/>
      <c r="Z347" s="128"/>
      <c r="AA347" s="128"/>
      <c r="AB347" s="128"/>
      <c r="AC347" s="128"/>
      <c r="AD347" s="128"/>
      <c r="AE347" s="128"/>
      <c r="AF347" s="128"/>
      <c r="AG347" s="128"/>
      <c r="AH347" s="128"/>
      <c r="AI347" s="128"/>
      <c r="AJ347" s="128"/>
      <c r="AK347" s="128"/>
      <c r="AL347" s="128"/>
      <c r="AR347" s="145"/>
      <c r="CH347" s="145"/>
      <c r="CV347" s="125"/>
      <c r="CW347" s="125"/>
      <c r="CX347" s="125"/>
      <c r="CY347" s="125"/>
      <c r="CZ347" s="125"/>
      <c r="DA347" s="125"/>
      <c r="DB347" s="125"/>
      <c r="DC347" s="125"/>
      <c r="DD347" s="125"/>
    </row>
    <row r="348" spans="1:108" s="127" customFormat="1" x14ac:dyDescent="0.25">
      <c r="A348" s="127">
        <v>2017</v>
      </c>
      <c r="B348" s="127" t="s">
        <v>631</v>
      </c>
      <c r="C348" s="125">
        <v>148310050.78740001</v>
      </c>
      <c r="D348" s="125">
        <v>79137884.1505</v>
      </c>
      <c r="E348" s="125">
        <v>69172166.636899993</v>
      </c>
      <c r="F348" s="125">
        <v>18187893.425700001</v>
      </c>
      <c r="G348" s="125">
        <v>33548621.2027</v>
      </c>
      <c r="H348" s="125">
        <v>30587167.7042</v>
      </c>
      <c r="I348" s="125">
        <v>31564826.188099999</v>
      </c>
      <c r="J348" s="125">
        <v>34421542.2667</v>
      </c>
      <c r="K348" s="125">
        <v>95700615.094999999</v>
      </c>
      <c r="M348" s="130">
        <v>38.340060000000001</v>
      </c>
      <c r="N348" s="130">
        <v>40.513440000000003</v>
      </c>
      <c r="O348" s="130">
        <v>35.853540000000002</v>
      </c>
      <c r="P348" s="130">
        <v>30.747620000000001</v>
      </c>
      <c r="Q348" s="130">
        <v>39.554670000000002</v>
      </c>
      <c r="R348" s="130">
        <v>40.377110000000002</v>
      </c>
      <c r="S348" s="130">
        <v>40.342979999999997</v>
      </c>
      <c r="T348" s="130">
        <v>37.521149999999999</v>
      </c>
      <c r="U348" s="130">
        <v>40.077539999999999</v>
      </c>
      <c r="V348" s="142"/>
      <c r="W348" s="127">
        <v>114</v>
      </c>
      <c r="X348" s="123" t="s">
        <v>547</v>
      </c>
      <c r="Y348" s="143">
        <f t="shared" ref="Y348:AG348" si="238">AVERAGE(C348:C350)</f>
        <v>148446608.47213331</v>
      </c>
      <c r="Z348" s="143">
        <f t="shared" si="238"/>
        <v>79481591.086099997</v>
      </c>
      <c r="AA348" s="143">
        <f t="shared" si="238"/>
        <v>68965017.386033341</v>
      </c>
      <c r="AB348" s="143">
        <f t="shared" si="238"/>
        <v>18661275.393233333</v>
      </c>
      <c r="AC348" s="143">
        <f t="shared" si="238"/>
        <v>33288886.094600003</v>
      </c>
      <c r="AD348" s="143">
        <f t="shared" si="238"/>
        <v>30770326.112666667</v>
      </c>
      <c r="AE348" s="143">
        <f t="shared" si="238"/>
        <v>31519189.963233333</v>
      </c>
      <c r="AF348" s="143">
        <f t="shared" si="238"/>
        <v>34206930.908400007</v>
      </c>
      <c r="AG348" s="143">
        <f t="shared" si="238"/>
        <v>95578402.170499995</v>
      </c>
      <c r="AH348" s="143"/>
      <c r="AI348" s="143">
        <f t="shared" ref="AI348:AQ348" si="239">IF(MIN(M348:M350)/AVERAGE(M348:M350)&lt;0.97,(3*AVERAGE(M348:M350)-MIN(M348:M350))/2,AVERAGE(M348:M350))</f>
        <v>38.779640000000001</v>
      </c>
      <c r="AJ348" s="143">
        <f t="shared" si="239"/>
        <v>41.034983333333336</v>
      </c>
      <c r="AK348" s="143">
        <f t="shared" si="239"/>
        <v>36.179360000000003</v>
      </c>
      <c r="AL348" s="143">
        <f t="shared" si="239"/>
        <v>32.373840000000001</v>
      </c>
      <c r="AM348" s="143">
        <f t="shared" si="239"/>
        <v>39.852683333333339</v>
      </c>
      <c r="AN348" s="143">
        <f t="shared" si="239"/>
        <v>40.676193333333337</v>
      </c>
      <c r="AO348" s="143">
        <f t="shared" si="239"/>
        <v>40.753073333333333</v>
      </c>
      <c r="AP348" s="143">
        <f t="shared" si="239"/>
        <v>37.985753333333328</v>
      </c>
      <c r="AQ348" s="143">
        <f t="shared" si="239"/>
        <v>40.414880000000004</v>
      </c>
      <c r="AR348" s="143"/>
      <c r="CH348" s="145"/>
      <c r="CV348" s="125"/>
      <c r="CW348" s="125"/>
      <c r="CX348" s="125"/>
      <c r="CY348" s="125"/>
      <c r="CZ348" s="125"/>
      <c r="DA348" s="125"/>
      <c r="DB348" s="125"/>
      <c r="DC348" s="125"/>
      <c r="DD348" s="125"/>
    </row>
    <row r="349" spans="1:108" s="127" customFormat="1" x14ac:dyDescent="0.25">
      <c r="A349" s="127">
        <v>2017</v>
      </c>
      <c r="B349" s="127" t="s">
        <v>630</v>
      </c>
      <c r="C349" s="125">
        <v>150062431.45899999</v>
      </c>
      <c r="D349" s="125">
        <v>79953002.577099994</v>
      </c>
      <c r="E349" s="125">
        <v>70109428.881899998</v>
      </c>
      <c r="F349" s="125">
        <v>18277793.568799999</v>
      </c>
      <c r="G349" s="125">
        <v>33418270.3376</v>
      </c>
      <c r="H349" s="125">
        <v>31349004.858199999</v>
      </c>
      <c r="I349" s="125">
        <v>32092588.529300001</v>
      </c>
      <c r="J349" s="125">
        <v>34924774.165100001</v>
      </c>
      <c r="K349" s="125">
        <v>96859863.725099996</v>
      </c>
      <c r="M349" s="130">
        <v>39.023710000000001</v>
      </c>
      <c r="N349" s="130">
        <v>41.30424</v>
      </c>
      <c r="O349" s="130">
        <v>36.422980000000003</v>
      </c>
      <c r="P349" s="130">
        <v>31.678149999999999</v>
      </c>
      <c r="Q349" s="130">
        <v>40.0304</v>
      </c>
      <c r="R349" s="130">
        <v>41.046480000000003</v>
      </c>
      <c r="S349" s="130">
        <v>41.082189999999997</v>
      </c>
      <c r="T349" s="130">
        <v>38.197499999999998</v>
      </c>
      <c r="U349" s="130">
        <v>40.707740000000001</v>
      </c>
      <c r="V349" s="142"/>
      <c r="W349" s="128"/>
      <c r="X349" s="128"/>
      <c r="Y349" s="128"/>
      <c r="Z349" s="128"/>
      <c r="AA349" s="128"/>
      <c r="AB349" s="128"/>
      <c r="AC349" s="128"/>
      <c r="AD349" s="128"/>
      <c r="AE349" s="128"/>
      <c r="AF349" s="128"/>
      <c r="AG349" s="128"/>
      <c r="AH349" s="128"/>
      <c r="AI349" s="128"/>
      <c r="AJ349" s="128"/>
      <c r="AK349" s="128"/>
      <c r="AL349" s="128"/>
      <c r="AR349" s="145"/>
      <c r="CH349" s="145"/>
      <c r="CV349" s="125"/>
      <c r="CW349" s="125"/>
      <c r="CX349" s="125"/>
      <c r="CY349" s="125"/>
      <c r="CZ349" s="125"/>
      <c r="DA349" s="125"/>
      <c r="DB349" s="125"/>
      <c r="DC349" s="125"/>
      <c r="DD349" s="125"/>
    </row>
    <row r="350" spans="1:108" s="127" customFormat="1" x14ac:dyDescent="0.25">
      <c r="A350" s="127">
        <v>2017</v>
      </c>
      <c r="B350" s="127" t="s">
        <v>629</v>
      </c>
      <c r="C350" s="125">
        <v>146967343.16999999</v>
      </c>
      <c r="D350" s="125">
        <v>79353886.530699998</v>
      </c>
      <c r="E350" s="125">
        <v>67613456.639300004</v>
      </c>
      <c r="F350" s="125">
        <v>19518139.185199998</v>
      </c>
      <c r="G350" s="125">
        <v>32899766.743500002</v>
      </c>
      <c r="H350" s="125">
        <v>30374805.775600001</v>
      </c>
      <c r="I350" s="125">
        <v>30900155.1723</v>
      </c>
      <c r="J350" s="125">
        <v>33274476.293400001</v>
      </c>
      <c r="K350" s="125">
        <v>94174727.691400006</v>
      </c>
      <c r="M350" s="130">
        <v>38.975149999999999</v>
      </c>
      <c r="N350" s="130">
        <v>41.287269999999999</v>
      </c>
      <c r="O350" s="130">
        <v>36.261560000000003</v>
      </c>
      <c r="P350" s="130">
        <v>33.06953</v>
      </c>
      <c r="Q350" s="130">
        <v>39.97298</v>
      </c>
      <c r="R350" s="130">
        <v>40.604990000000001</v>
      </c>
      <c r="S350" s="130">
        <v>40.834049999999998</v>
      </c>
      <c r="T350" s="130">
        <v>38.238610000000001</v>
      </c>
      <c r="U350" s="130">
        <v>40.459359999999997</v>
      </c>
      <c r="V350" s="142"/>
      <c r="W350" s="128"/>
      <c r="X350" s="128"/>
      <c r="Y350" s="128"/>
      <c r="Z350" s="128"/>
      <c r="AA350" s="128"/>
      <c r="AB350" s="128"/>
      <c r="AC350" s="128"/>
      <c r="AD350" s="128"/>
      <c r="AE350" s="128"/>
      <c r="AF350" s="128"/>
      <c r="AG350" s="128"/>
      <c r="AH350" s="128"/>
      <c r="AI350" s="128"/>
      <c r="AJ350" s="128"/>
      <c r="AK350" s="128"/>
      <c r="AL350" s="128"/>
      <c r="AR350" s="145"/>
      <c r="CH350" s="145"/>
      <c r="CV350" s="125"/>
      <c r="CW350" s="125"/>
      <c r="CX350" s="125"/>
      <c r="CY350" s="125"/>
      <c r="CZ350" s="125"/>
      <c r="DA350" s="125"/>
      <c r="DB350" s="125"/>
      <c r="DC350" s="125"/>
      <c r="DD350" s="125"/>
    </row>
    <row r="351" spans="1:108" s="127" customFormat="1" x14ac:dyDescent="0.25">
      <c r="A351" s="127">
        <v>2017</v>
      </c>
      <c r="B351" s="127" t="s">
        <v>628</v>
      </c>
      <c r="C351" s="125">
        <v>145586462.15549999</v>
      </c>
      <c r="D351" s="125">
        <v>79119020.711700007</v>
      </c>
      <c r="E351" s="125">
        <v>66467441.443800002</v>
      </c>
      <c r="F351" s="125">
        <v>20214865.028700002</v>
      </c>
      <c r="G351" s="125">
        <v>32615049.796999998</v>
      </c>
      <c r="H351" s="125">
        <v>29667289.066799998</v>
      </c>
      <c r="I351" s="125">
        <v>30359128.485399999</v>
      </c>
      <c r="J351" s="125">
        <v>32730129.777600002</v>
      </c>
      <c r="K351" s="125">
        <v>92641467.349199995</v>
      </c>
      <c r="M351" s="130">
        <v>38.86497</v>
      </c>
      <c r="N351" s="130">
        <v>41.134860000000003</v>
      </c>
      <c r="O351" s="130">
        <v>36.163029999999999</v>
      </c>
      <c r="P351" s="130">
        <v>33.179310000000001</v>
      </c>
      <c r="Q351" s="130">
        <v>39.88899</v>
      </c>
      <c r="R351" s="130">
        <v>40.423050000000003</v>
      </c>
      <c r="S351" s="130">
        <v>40.884909999999998</v>
      </c>
      <c r="T351" s="130">
        <v>38.070270000000001</v>
      </c>
      <c r="U351" s="130">
        <v>40.386389999999999</v>
      </c>
      <c r="V351" s="142"/>
      <c r="W351" s="127">
        <v>115</v>
      </c>
      <c r="X351" s="123" t="s">
        <v>561</v>
      </c>
      <c r="Y351" s="143">
        <f t="shared" ref="Y351:AG351" si="240">AVERAGE(C351:C353)</f>
        <v>146893407.39183334</v>
      </c>
      <c r="Z351" s="143">
        <f t="shared" si="240"/>
        <v>79158160.402166665</v>
      </c>
      <c r="AA351" s="143">
        <f t="shared" si="240"/>
        <v>67735246.989666656</v>
      </c>
      <c r="AB351" s="143">
        <f t="shared" si="240"/>
        <v>19491018.938133333</v>
      </c>
      <c r="AC351" s="143">
        <f t="shared" si="240"/>
        <v>32953791.375033334</v>
      </c>
      <c r="AD351" s="143">
        <f t="shared" si="240"/>
        <v>30368536.52</v>
      </c>
      <c r="AE351" s="143">
        <f t="shared" si="240"/>
        <v>30655101.083066668</v>
      </c>
      <c r="AF351" s="143">
        <f t="shared" si="240"/>
        <v>33424959.475600004</v>
      </c>
      <c r="AG351" s="143">
        <f t="shared" si="240"/>
        <v>93977428.978100002</v>
      </c>
      <c r="AH351" s="128"/>
      <c r="AI351" s="143">
        <f t="shared" ref="AI351:AQ351" si="241">IF(MIN(M351:M353)/AVERAGE(M351:M353)&lt;0.97,(3*AVERAGE(M351:M353)-MIN(M351:M353))/2,AVERAGE(M351:M353))</f>
        <v>38.794779999999996</v>
      </c>
      <c r="AJ351" s="143">
        <f t="shared" si="241"/>
        <v>41.00535</v>
      </c>
      <c r="AK351" s="143">
        <f t="shared" si="241"/>
        <v>36.209643333333332</v>
      </c>
      <c r="AL351" s="143">
        <f t="shared" si="241"/>
        <v>32.991309999999999</v>
      </c>
      <c r="AM351" s="143">
        <f t="shared" si="241"/>
        <v>39.79457</v>
      </c>
      <c r="AN351" s="143">
        <f t="shared" si="241"/>
        <v>40.539940000000001</v>
      </c>
      <c r="AO351" s="143">
        <f t="shared" si="241"/>
        <v>40.897553333333327</v>
      </c>
      <c r="AP351" s="143">
        <f t="shared" si="241"/>
        <v>38.027713333333331</v>
      </c>
      <c r="AQ351" s="143">
        <f t="shared" si="241"/>
        <v>40.395630000000004</v>
      </c>
      <c r="AR351" s="143"/>
      <c r="CH351" s="145"/>
      <c r="CV351" s="125"/>
      <c r="CW351" s="125"/>
      <c r="CX351" s="125"/>
      <c r="CY351" s="125"/>
      <c r="CZ351" s="125"/>
      <c r="DA351" s="125"/>
      <c r="DB351" s="125"/>
      <c r="DC351" s="125"/>
      <c r="DD351" s="125"/>
    </row>
    <row r="352" spans="1:108" s="127" customFormat="1" x14ac:dyDescent="0.25">
      <c r="A352" s="127">
        <v>2017</v>
      </c>
      <c r="B352" s="127" t="s">
        <v>627</v>
      </c>
      <c r="C352" s="125">
        <v>145666686.551</v>
      </c>
      <c r="D352" s="125">
        <v>78672926.187700003</v>
      </c>
      <c r="E352" s="125">
        <v>66993760.363300003</v>
      </c>
      <c r="F352" s="125">
        <v>19458219.340799998</v>
      </c>
      <c r="G352" s="125">
        <v>32677503.724100001</v>
      </c>
      <c r="H352" s="125">
        <v>30177676.183600001</v>
      </c>
      <c r="I352" s="125">
        <v>30101172.650199998</v>
      </c>
      <c r="J352" s="125">
        <v>33252114.6523</v>
      </c>
      <c r="K352" s="125">
        <v>92956352.557899997</v>
      </c>
      <c r="M352" s="130">
        <v>38.793039999999998</v>
      </c>
      <c r="N352" s="130">
        <v>40.995699999999999</v>
      </c>
      <c r="O352" s="130">
        <v>36.206389999999999</v>
      </c>
      <c r="P352" s="130">
        <v>32.803310000000003</v>
      </c>
      <c r="Q352" s="130">
        <v>39.764400000000002</v>
      </c>
      <c r="R352" s="130">
        <v>40.457680000000003</v>
      </c>
      <c r="S352" s="130">
        <v>40.724989999999998</v>
      </c>
      <c r="T352" s="130">
        <v>38.083880000000001</v>
      </c>
      <c r="U352" s="130">
        <v>40.300530000000002</v>
      </c>
      <c r="V352" s="142"/>
      <c r="W352" s="128"/>
      <c r="X352" s="123"/>
      <c r="Y352" s="128"/>
      <c r="Z352" s="128"/>
      <c r="AA352" s="128"/>
      <c r="AB352" s="128"/>
      <c r="AC352" s="128"/>
      <c r="AD352" s="128"/>
      <c r="AE352" s="128"/>
      <c r="AF352" s="128"/>
      <c r="AG352" s="128"/>
      <c r="AH352" s="128"/>
      <c r="AI352" s="128"/>
      <c r="AJ352" s="128"/>
      <c r="AK352" s="128"/>
      <c r="AL352" s="128"/>
      <c r="AR352" s="145"/>
      <c r="CH352" s="145"/>
      <c r="CV352" s="125"/>
      <c r="CW352" s="125"/>
      <c r="CX352" s="125"/>
      <c r="CY352" s="125"/>
      <c r="CZ352" s="125"/>
      <c r="DA352" s="125"/>
      <c r="DB352" s="125"/>
      <c r="DC352" s="125"/>
      <c r="DD352" s="125"/>
    </row>
    <row r="353" spans="1:64" x14ac:dyDescent="0.25">
      <c r="A353" s="127">
        <v>2017</v>
      </c>
      <c r="B353" s="127" t="s">
        <v>626</v>
      </c>
      <c r="C353" s="125">
        <v>149427073.46900001</v>
      </c>
      <c r="D353" s="125">
        <v>79682534.307099998</v>
      </c>
      <c r="E353" s="125">
        <v>69744539.161899999</v>
      </c>
      <c r="F353" s="125">
        <v>18799972.444899999</v>
      </c>
      <c r="G353" s="125">
        <v>33568820.604000002</v>
      </c>
      <c r="H353" s="125">
        <v>31260644.309599999</v>
      </c>
      <c r="I353" s="125">
        <v>31505002.113600001</v>
      </c>
      <c r="J353" s="125">
        <v>34292633.9969</v>
      </c>
      <c r="K353" s="125">
        <v>96334467.027199998</v>
      </c>
      <c r="M353" s="130">
        <v>38.726329999999997</v>
      </c>
      <c r="N353" s="130">
        <v>40.885489999999997</v>
      </c>
      <c r="O353" s="130">
        <v>36.259509999999999</v>
      </c>
      <c r="P353" s="130">
        <v>31.092310000000001</v>
      </c>
      <c r="Q353" s="130">
        <v>39.730319999999999</v>
      </c>
      <c r="R353" s="130">
        <v>40.739089999999997</v>
      </c>
      <c r="S353" s="130">
        <v>41.08276</v>
      </c>
      <c r="T353" s="130">
        <v>37.928989999999999</v>
      </c>
      <c r="U353" s="130">
        <v>40.499969999999998</v>
      </c>
      <c r="W353" s="128"/>
      <c r="Y353" s="128"/>
      <c r="Z353" s="128"/>
      <c r="AA353" s="128"/>
      <c r="AB353" s="128"/>
      <c r="AC353" s="128"/>
      <c r="AD353" s="128"/>
      <c r="AE353" s="128"/>
      <c r="AF353" s="128"/>
      <c r="AG353" s="128"/>
      <c r="AI353" s="128"/>
      <c r="AJ353" s="128"/>
      <c r="AK353" s="128"/>
      <c r="AL353" s="128"/>
      <c r="AM353" s="127"/>
      <c r="AN353" s="127"/>
      <c r="AO353" s="127"/>
      <c r="AP353" s="127"/>
      <c r="AQ353" s="127"/>
      <c r="AR353" s="145"/>
      <c r="AS353" s="127"/>
      <c r="AT353" s="127"/>
      <c r="AU353" s="127"/>
      <c r="AV353" s="127"/>
      <c r="AW353" s="127"/>
      <c r="AX353" s="127"/>
      <c r="AY353" s="127"/>
      <c r="AZ353" s="127"/>
      <c r="BA353" s="127"/>
      <c r="BB353" s="127"/>
      <c r="BC353" s="127"/>
      <c r="BD353" s="127"/>
      <c r="BE353" s="127"/>
      <c r="BF353" s="127"/>
      <c r="BG353" s="127"/>
      <c r="BH353" s="127"/>
      <c r="BI353" s="127"/>
      <c r="BJ353" s="127"/>
      <c r="BK353" s="127"/>
      <c r="BL353" s="127"/>
    </row>
    <row r="354" spans="1:64" x14ac:dyDescent="0.25">
      <c r="A354" s="127">
        <v>2017</v>
      </c>
      <c r="B354" s="127" t="s">
        <v>625</v>
      </c>
      <c r="C354" s="125">
        <v>150430786.8396</v>
      </c>
      <c r="D354" s="125">
        <v>80112022.854900002</v>
      </c>
      <c r="E354" s="125">
        <v>70318763.984699994</v>
      </c>
      <c r="F354" s="125">
        <v>18714104.9144</v>
      </c>
      <c r="G354" s="125">
        <v>33766173.783600003</v>
      </c>
      <c r="H354" s="125">
        <v>31561062.055500001</v>
      </c>
      <c r="I354" s="125">
        <v>31845119.454999998</v>
      </c>
      <c r="J354" s="125">
        <v>34544326.631099999</v>
      </c>
      <c r="K354" s="125">
        <v>97172355.294100001</v>
      </c>
      <c r="L354" s="129"/>
      <c r="M354" s="130">
        <v>38.740650000000002</v>
      </c>
      <c r="N354" s="130">
        <v>40.980759999999997</v>
      </c>
      <c r="O354" s="130">
        <v>36.188549999999999</v>
      </c>
      <c r="P354" s="130">
        <v>31.33304</v>
      </c>
      <c r="Q354" s="130">
        <v>39.740250000000003</v>
      </c>
      <c r="R354" s="130">
        <v>40.738509999999998</v>
      </c>
      <c r="S354" s="130">
        <v>41.007309999999997</v>
      </c>
      <c r="T354" s="130">
        <v>37.86168</v>
      </c>
      <c r="U354" s="130">
        <v>40.47972</v>
      </c>
      <c r="V354" s="148"/>
      <c r="W354" s="127">
        <v>116</v>
      </c>
      <c r="X354" s="123" t="s">
        <v>562</v>
      </c>
      <c r="Y354" s="143">
        <f t="shared" ref="Y354:AG354" si="242">AVERAGE(C354:C356)</f>
        <v>150453906.05463332</v>
      </c>
      <c r="Z354" s="143">
        <f t="shared" si="242"/>
        <v>79885611.632333323</v>
      </c>
      <c r="AA354" s="143">
        <f t="shared" si="242"/>
        <v>70568294.422299996</v>
      </c>
      <c r="AB354" s="143">
        <f t="shared" si="242"/>
        <v>18457744.415399998</v>
      </c>
      <c r="AC354" s="143">
        <f t="shared" si="242"/>
        <v>33824537.413999997</v>
      </c>
      <c r="AD354" s="143">
        <f t="shared" si="242"/>
        <v>31590511.964833334</v>
      </c>
      <c r="AE354" s="143">
        <f t="shared" si="242"/>
        <v>31969620.386933338</v>
      </c>
      <c r="AF354" s="143">
        <f t="shared" si="242"/>
        <v>34611491.873466671</v>
      </c>
      <c r="AG354" s="143">
        <f t="shared" si="242"/>
        <v>97384669.76576668</v>
      </c>
      <c r="AI354" s="143">
        <f t="shared" ref="AI354:AQ354" si="243">IF(MIN(M354:M356)/AVERAGE(M354:M356)&lt;0.97,(3*AVERAGE(M354:M356)-MIN(M354:M356))/2,AVERAGE(M354:M356))</f>
        <v>38.752200000000009</v>
      </c>
      <c r="AJ354" s="143">
        <f t="shared" si="243"/>
        <v>40.921833333333332</v>
      </c>
      <c r="AK354" s="143">
        <f t="shared" si="243"/>
        <v>36.295946666666666</v>
      </c>
      <c r="AL354" s="143">
        <f t="shared" si="243"/>
        <v>31.396576666666665</v>
      </c>
      <c r="AM354" s="143">
        <f t="shared" si="243"/>
        <v>39.741726666666665</v>
      </c>
      <c r="AN354" s="143">
        <f t="shared" si="243"/>
        <v>40.771599999999999</v>
      </c>
      <c r="AO354" s="143">
        <f t="shared" si="243"/>
        <v>40.950639999999993</v>
      </c>
      <c r="AP354" s="143">
        <f t="shared" si="243"/>
        <v>37.834513333333327</v>
      </c>
      <c r="AQ354" s="143">
        <f t="shared" si="243"/>
        <v>40.472589999999997</v>
      </c>
      <c r="AR354" s="143"/>
      <c r="AS354" s="127"/>
      <c r="AT354" s="127"/>
      <c r="AU354" s="127"/>
      <c r="AV354" s="127"/>
      <c r="AW354" s="127"/>
      <c r="AX354" s="127"/>
      <c r="AY354" s="127"/>
      <c r="AZ354" s="127"/>
      <c r="BA354" s="127"/>
      <c r="BB354" s="127"/>
      <c r="BC354" s="127"/>
      <c r="BD354" s="127"/>
      <c r="BE354" s="127"/>
      <c r="BF354" s="127"/>
      <c r="BG354" s="127"/>
      <c r="BH354" s="127"/>
      <c r="BI354" s="127"/>
      <c r="BJ354" s="127"/>
      <c r="BK354" s="127"/>
      <c r="BL354" s="127"/>
    </row>
    <row r="355" spans="1:64" x14ac:dyDescent="0.25">
      <c r="A355" s="127">
        <v>2017</v>
      </c>
      <c r="B355" s="127" t="s">
        <v>624</v>
      </c>
      <c r="C355" s="125">
        <v>150774574.05309999</v>
      </c>
      <c r="D355" s="125">
        <v>79818117.395699993</v>
      </c>
      <c r="E355" s="125">
        <v>70956456.657399997</v>
      </c>
      <c r="F355" s="125">
        <v>18349102.4146</v>
      </c>
      <c r="G355" s="125">
        <v>33970893.171599999</v>
      </c>
      <c r="H355" s="125">
        <v>31611307.124200001</v>
      </c>
      <c r="I355" s="125">
        <v>32049255.891899999</v>
      </c>
      <c r="J355" s="125">
        <v>34794015.450800002</v>
      </c>
      <c r="K355" s="125">
        <v>97631456.187700003</v>
      </c>
      <c r="L355" s="129"/>
      <c r="M355" s="130">
        <v>38.594540000000002</v>
      </c>
      <c r="N355" s="130">
        <v>40.788420000000002</v>
      </c>
      <c r="O355" s="130">
        <v>36.12668</v>
      </c>
      <c r="P355" s="130">
        <v>31.205819999999999</v>
      </c>
      <c r="Q355" s="130">
        <v>39.50318</v>
      </c>
      <c r="R355" s="130">
        <v>40.706829999999997</v>
      </c>
      <c r="S355" s="130">
        <v>40.781779999999998</v>
      </c>
      <c r="T355" s="130">
        <v>37.670169999999999</v>
      </c>
      <c r="U355" s="130">
        <v>40.312629999999999</v>
      </c>
      <c r="V355" s="148"/>
      <c r="W355" s="128"/>
      <c r="X355" s="128"/>
      <c r="Y355" s="128"/>
      <c r="Z355" s="128"/>
      <c r="AA355" s="128"/>
      <c r="AB355" s="128"/>
      <c r="AC355" s="128"/>
      <c r="AD355" s="128"/>
      <c r="AE355" s="128"/>
      <c r="AF355" s="128"/>
      <c r="AG355" s="128"/>
      <c r="AI355" s="128"/>
      <c r="AJ355" s="128"/>
      <c r="AK355" s="128"/>
      <c r="AL355" s="128"/>
      <c r="AM355" s="127"/>
      <c r="AN355" s="127"/>
      <c r="AO355" s="127"/>
      <c r="AP355" s="127"/>
      <c r="AQ355" s="127"/>
      <c r="AR355" s="145"/>
      <c r="AS355" s="127"/>
      <c r="AT355" s="127"/>
      <c r="AU355" s="127"/>
      <c r="AV355" s="127"/>
      <c r="AW355" s="127"/>
      <c r="AX355" s="127"/>
      <c r="AY355" s="127"/>
      <c r="AZ355" s="127"/>
      <c r="BA355" s="127"/>
      <c r="BB355" s="127"/>
      <c r="BC355" s="127"/>
      <c r="BD355" s="127"/>
      <c r="BE355" s="127"/>
      <c r="BF355" s="127"/>
      <c r="BG355" s="127"/>
      <c r="BH355" s="127"/>
      <c r="BI355" s="127"/>
      <c r="BJ355" s="127"/>
      <c r="BK355" s="127"/>
      <c r="BL355" s="127"/>
    </row>
    <row r="356" spans="1:64" x14ac:dyDescent="0.25">
      <c r="A356" s="127">
        <v>2017</v>
      </c>
      <c r="B356" s="127" t="s">
        <v>623</v>
      </c>
      <c r="C356" s="125">
        <v>150156357.2712</v>
      </c>
      <c r="D356" s="125">
        <v>79726694.646400005</v>
      </c>
      <c r="E356" s="125">
        <v>70429662.624799997</v>
      </c>
      <c r="F356" s="125">
        <v>18310025.917199999</v>
      </c>
      <c r="G356" s="125">
        <v>33736545.286799997</v>
      </c>
      <c r="H356" s="125">
        <v>31599166.7148</v>
      </c>
      <c r="I356" s="125">
        <v>32014485.813900001</v>
      </c>
      <c r="J356" s="125">
        <v>34496133.538500004</v>
      </c>
      <c r="K356" s="125">
        <v>97350197.815500006</v>
      </c>
      <c r="L356" s="129"/>
      <c r="M356" s="130">
        <v>38.921410000000002</v>
      </c>
      <c r="N356" s="130">
        <v>40.996319999999997</v>
      </c>
      <c r="O356" s="130">
        <v>36.572609999999997</v>
      </c>
      <c r="P356" s="130">
        <v>31.650870000000001</v>
      </c>
      <c r="Q356" s="130">
        <v>39.981749999999998</v>
      </c>
      <c r="R356" s="130">
        <v>40.869459999999997</v>
      </c>
      <c r="S356" s="130">
        <v>41.062829999999998</v>
      </c>
      <c r="T356" s="130">
        <v>37.971690000000002</v>
      </c>
      <c r="U356" s="130">
        <v>40.625419999999998</v>
      </c>
      <c r="V356" s="148"/>
      <c r="W356" s="128"/>
      <c r="X356" s="128"/>
      <c r="Y356" s="128"/>
      <c r="Z356" s="128"/>
      <c r="AA356" s="128"/>
      <c r="AB356" s="128"/>
      <c r="AC356" s="128"/>
      <c r="AD356" s="128"/>
      <c r="AE356" s="128"/>
      <c r="AF356" s="128"/>
      <c r="AG356" s="128"/>
      <c r="AI356" s="128"/>
      <c r="AJ356" s="128"/>
      <c r="AK356" s="128"/>
      <c r="AL356" s="128"/>
      <c r="AM356" s="127"/>
      <c r="AN356" s="127"/>
      <c r="AO356" s="127"/>
      <c r="AP356" s="127"/>
      <c r="AQ356" s="127"/>
      <c r="AR356" s="145"/>
      <c r="AS356" s="127"/>
      <c r="AT356" s="127"/>
      <c r="AU356" s="127"/>
      <c r="AV356" s="127"/>
      <c r="AW356" s="127"/>
      <c r="AX356" s="127"/>
      <c r="AY356" s="127"/>
      <c r="AZ356" s="127"/>
      <c r="BA356" s="127"/>
      <c r="BB356" s="127"/>
      <c r="BC356" s="127"/>
      <c r="BD356" s="127"/>
      <c r="BE356" s="127"/>
      <c r="BF356" s="127"/>
      <c r="BG356" s="127"/>
      <c r="BH356" s="127"/>
      <c r="BI356" s="127"/>
      <c r="BJ356" s="127"/>
      <c r="BK356" s="127"/>
      <c r="BL356" s="127"/>
    </row>
    <row r="357" spans="1:64" x14ac:dyDescent="0.25">
      <c r="A357" s="127"/>
      <c r="C357" s="129"/>
      <c r="D357" s="129"/>
      <c r="E357" s="129"/>
      <c r="F357" s="129"/>
      <c r="G357" s="129"/>
      <c r="H357" s="129"/>
      <c r="I357" s="129"/>
      <c r="J357" s="129"/>
      <c r="K357" s="129"/>
      <c r="L357" s="129"/>
      <c r="M357" s="129"/>
      <c r="N357" s="129"/>
      <c r="O357" s="129"/>
      <c r="P357" s="129"/>
      <c r="Q357" s="129"/>
      <c r="R357" s="129"/>
      <c r="S357" s="129"/>
      <c r="T357" s="129"/>
      <c r="U357" s="129"/>
      <c r="V357" s="148"/>
      <c r="AG357" s="143"/>
      <c r="AI357" s="143"/>
      <c r="AJ357" s="143"/>
      <c r="AK357" s="143"/>
      <c r="AL357" s="143"/>
      <c r="AM357" s="143"/>
      <c r="AN357" s="143"/>
      <c r="AO357" s="143"/>
      <c r="AP357" s="143"/>
      <c r="AQ357" s="143"/>
      <c r="AR357" s="143"/>
      <c r="AS357" s="127"/>
      <c r="AT357" s="127"/>
      <c r="AU357" s="127"/>
      <c r="AV357" s="127"/>
      <c r="AW357" s="127"/>
      <c r="AX357" s="127"/>
      <c r="AY357" s="127"/>
      <c r="AZ357" s="127"/>
      <c r="BA357" s="127"/>
      <c r="BB357" s="127"/>
      <c r="BC357" s="127"/>
      <c r="BD357" s="127"/>
      <c r="BE357" s="127"/>
      <c r="BF357" s="127"/>
      <c r="BG357" s="127"/>
      <c r="BH357" s="127"/>
      <c r="BI357" s="127"/>
      <c r="BJ357" s="127"/>
      <c r="BK357" s="127"/>
      <c r="BL357" s="127"/>
    </row>
    <row r="358" spans="1:64" x14ac:dyDescent="0.25">
      <c r="A358" s="127"/>
      <c r="C358" s="129"/>
      <c r="D358" s="129"/>
      <c r="E358" s="129"/>
      <c r="F358" s="129"/>
      <c r="G358" s="129"/>
      <c r="H358" s="129"/>
      <c r="I358" s="129"/>
      <c r="J358" s="129"/>
      <c r="K358" s="129"/>
      <c r="L358" s="129"/>
      <c r="M358" s="129"/>
      <c r="N358" s="129"/>
      <c r="O358" s="129"/>
      <c r="P358" s="129"/>
      <c r="Q358" s="129"/>
      <c r="R358" s="129"/>
      <c r="S358" s="129"/>
      <c r="T358" s="129"/>
      <c r="U358" s="129"/>
      <c r="V358" s="148"/>
      <c r="AG358" s="128"/>
      <c r="AI358" s="128"/>
      <c r="AJ358" s="128"/>
      <c r="AK358" s="128"/>
      <c r="AL358" s="128"/>
      <c r="AM358" s="127"/>
      <c r="AN358" s="127"/>
      <c r="AO358" s="127"/>
      <c r="AP358" s="127"/>
      <c r="AQ358" s="127"/>
      <c r="AR358" s="145"/>
      <c r="AS358" s="127"/>
      <c r="AT358" s="127"/>
      <c r="AU358" s="127"/>
      <c r="AV358" s="127"/>
      <c r="AW358" s="127"/>
      <c r="AX358" s="127"/>
      <c r="AY358" s="127"/>
      <c r="AZ358" s="127"/>
      <c r="BA358" s="127"/>
      <c r="BB358" s="127"/>
      <c r="BC358" s="127"/>
      <c r="BD358" s="127"/>
      <c r="BE358" s="127"/>
      <c r="BF358" s="127"/>
      <c r="BG358" s="127"/>
      <c r="BH358" s="127"/>
      <c r="BI358" s="127"/>
      <c r="BJ358" s="127"/>
      <c r="BK358" s="127"/>
      <c r="BL358" s="127"/>
    </row>
    <row r="359" spans="1:64" x14ac:dyDescent="0.25">
      <c r="A359" s="127"/>
      <c r="C359" s="129"/>
      <c r="D359" s="129"/>
      <c r="E359" s="129"/>
      <c r="F359" s="129"/>
      <c r="G359" s="129"/>
      <c r="H359" s="129"/>
      <c r="I359" s="129"/>
      <c r="J359" s="129"/>
      <c r="K359" s="129"/>
      <c r="L359" s="129"/>
      <c r="M359" s="129"/>
      <c r="N359" s="129"/>
      <c r="O359" s="129"/>
      <c r="P359" s="129"/>
      <c r="Q359" s="129"/>
      <c r="R359" s="129"/>
      <c r="S359" s="129"/>
      <c r="T359" s="129"/>
      <c r="U359" s="129"/>
      <c r="V359" s="148"/>
      <c r="AG359" s="128"/>
      <c r="AI359" s="128"/>
      <c r="AJ359" s="128"/>
      <c r="AK359" s="128"/>
      <c r="AL359" s="128"/>
      <c r="AM359" s="127"/>
      <c r="AN359" s="127"/>
      <c r="AO359" s="127"/>
      <c r="AP359" s="127"/>
      <c r="AQ359" s="127"/>
      <c r="AR359" s="145"/>
      <c r="AS359" s="127"/>
      <c r="AT359" s="127"/>
      <c r="AU359" s="127"/>
      <c r="AV359" s="127"/>
      <c r="AW359" s="127"/>
      <c r="AX359" s="127"/>
      <c r="AY359" s="127"/>
      <c r="AZ359" s="127"/>
      <c r="BA359" s="127"/>
      <c r="BB359" s="127"/>
      <c r="BC359" s="127"/>
      <c r="BD359" s="127"/>
      <c r="BE359" s="127"/>
      <c r="BF359" s="127"/>
      <c r="BG359" s="127"/>
      <c r="BH359" s="127"/>
      <c r="BI359" s="127"/>
      <c r="BJ359" s="127"/>
      <c r="BK359" s="127"/>
      <c r="BL359" s="127"/>
    </row>
    <row r="360" spans="1:64" x14ac:dyDescent="0.25">
      <c r="A360" s="127"/>
      <c r="C360" s="129"/>
      <c r="D360" s="129"/>
      <c r="E360" s="129"/>
      <c r="F360" s="129"/>
      <c r="G360" s="129"/>
      <c r="H360" s="129"/>
      <c r="I360" s="129"/>
      <c r="J360" s="129"/>
      <c r="K360" s="129"/>
      <c r="L360" s="129"/>
      <c r="M360" s="129"/>
      <c r="N360" s="129"/>
      <c r="O360" s="129"/>
      <c r="P360" s="129"/>
      <c r="Q360" s="129"/>
      <c r="R360" s="129"/>
      <c r="S360" s="129"/>
      <c r="T360" s="129"/>
      <c r="U360" s="129"/>
      <c r="V360" s="148"/>
      <c r="AG360" s="143"/>
      <c r="AQ360" s="143"/>
      <c r="AR360" s="143"/>
      <c r="AS360" s="127"/>
      <c r="AT360" s="127"/>
      <c r="AU360" s="127"/>
      <c r="AV360" s="127"/>
      <c r="AW360" s="127"/>
      <c r="AX360" s="127"/>
      <c r="AY360" s="127"/>
      <c r="AZ360" s="127"/>
      <c r="BA360" s="127"/>
      <c r="BB360" s="127"/>
      <c r="BC360" s="127"/>
      <c r="BD360" s="127"/>
      <c r="BE360" s="127"/>
      <c r="BF360" s="127"/>
      <c r="BG360" s="127"/>
      <c r="BH360" s="127"/>
      <c r="BI360" s="127"/>
      <c r="BJ360" s="127"/>
      <c r="BK360" s="127"/>
      <c r="BL360" s="127"/>
    </row>
    <row r="361" spans="1:64" x14ac:dyDescent="0.25">
      <c r="A361" s="127"/>
      <c r="C361" s="129"/>
      <c r="D361" s="129"/>
      <c r="E361" s="129"/>
      <c r="F361" s="129"/>
      <c r="G361" s="129"/>
      <c r="H361" s="129"/>
      <c r="I361" s="129"/>
      <c r="J361" s="129"/>
      <c r="K361" s="129"/>
      <c r="L361" s="129"/>
      <c r="M361" s="129"/>
      <c r="N361" s="129"/>
      <c r="O361" s="129"/>
      <c r="P361" s="129"/>
      <c r="Q361" s="129"/>
      <c r="R361" s="129"/>
      <c r="S361" s="129"/>
      <c r="T361" s="129"/>
      <c r="U361" s="129"/>
      <c r="V361" s="148"/>
      <c r="AG361" s="128"/>
      <c r="AQ361" s="127"/>
      <c r="AR361" s="145"/>
      <c r="AS361" s="127"/>
      <c r="AT361" s="127"/>
      <c r="AU361" s="127"/>
      <c r="AV361" s="127"/>
      <c r="AW361" s="127"/>
      <c r="AX361" s="127"/>
      <c r="AY361" s="127"/>
      <c r="AZ361" s="127"/>
      <c r="BA361" s="127"/>
      <c r="BB361" s="127"/>
      <c r="BC361" s="127"/>
      <c r="BD361" s="127"/>
      <c r="BE361" s="127"/>
      <c r="BF361" s="127"/>
      <c r="BG361" s="127"/>
      <c r="BH361" s="127"/>
      <c r="BI361" s="127"/>
      <c r="BJ361" s="127"/>
      <c r="BK361" s="127"/>
      <c r="BL361" s="127"/>
    </row>
    <row r="362" spans="1:64" x14ac:dyDescent="0.25">
      <c r="A362" s="127"/>
      <c r="C362" s="129"/>
      <c r="D362" s="129"/>
      <c r="E362" s="129"/>
      <c r="F362" s="129"/>
      <c r="G362" s="129"/>
      <c r="H362" s="129"/>
      <c r="I362" s="129"/>
      <c r="J362" s="129"/>
      <c r="K362" s="129"/>
      <c r="L362" s="129"/>
      <c r="M362" s="129"/>
      <c r="N362" s="129"/>
      <c r="O362" s="129"/>
      <c r="P362" s="129"/>
      <c r="Q362" s="129"/>
      <c r="R362" s="129"/>
      <c r="S362" s="129"/>
      <c r="T362" s="129"/>
      <c r="U362" s="129"/>
      <c r="V362" s="148"/>
      <c r="AG362" s="128"/>
      <c r="AQ362" s="127"/>
      <c r="AR362" s="145"/>
      <c r="AS362" s="127"/>
      <c r="AT362" s="127"/>
      <c r="AU362" s="127"/>
      <c r="AV362" s="127"/>
      <c r="AW362" s="127"/>
      <c r="AX362" s="127"/>
      <c r="AY362" s="127"/>
      <c r="AZ362" s="127"/>
      <c r="BA362" s="127"/>
      <c r="BB362" s="127"/>
      <c r="BC362" s="127"/>
      <c r="BD362" s="127"/>
      <c r="BE362" s="127"/>
      <c r="BF362" s="127"/>
      <c r="BG362" s="127"/>
      <c r="BH362" s="127"/>
      <c r="BI362" s="127"/>
      <c r="BJ362" s="127"/>
      <c r="BK362" s="127"/>
      <c r="BL362" s="127"/>
    </row>
    <row r="363" spans="1:64" x14ac:dyDescent="0.25">
      <c r="A363" s="127"/>
      <c r="C363" s="129"/>
      <c r="D363" s="129"/>
      <c r="E363" s="129"/>
      <c r="F363" s="129"/>
      <c r="G363" s="129"/>
      <c r="H363" s="129"/>
      <c r="I363" s="129"/>
      <c r="J363" s="129"/>
      <c r="K363" s="129"/>
      <c r="L363" s="129"/>
      <c r="M363" s="129"/>
      <c r="N363" s="129"/>
      <c r="O363" s="129"/>
      <c r="P363" s="129"/>
      <c r="Q363" s="129"/>
      <c r="R363" s="129"/>
      <c r="S363" s="129"/>
      <c r="T363" s="129"/>
      <c r="U363" s="129"/>
      <c r="V363" s="148"/>
      <c r="AG363" s="143"/>
      <c r="AQ363" s="143"/>
      <c r="AR363" s="143"/>
      <c r="AS363" s="127"/>
      <c r="AT363" s="127"/>
      <c r="AU363" s="127"/>
      <c r="AV363" s="127"/>
      <c r="AW363" s="127"/>
      <c r="AX363" s="127"/>
      <c r="AY363" s="127"/>
      <c r="AZ363" s="127"/>
      <c r="BA363" s="127"/>
      <c r="BB363" s="127"/>
      <c r="BC363" s="127"/>
      <c r="BD363" s="127"/>
      <c r="BE363" s="127"/>
      <c r="BF363" s="127"/>
      <c r="BG363" s="127"/>
      <c r="BH363" s="127"/>
      <c r="BI363" s="127"/>
      <c r="BJ363" s="127"/>
      <c r="BK363" s="127"/>
      <c r="BL363" s="127"/>
    </row>
    <row r="364" spans="1:64" x14ac:dyDescent="0.25">
      <c r="A364" s="127"/>
      <c r="C364" s="129"/>
      <c r="D364" s="129"/>
      <c r="E364" s="129"/>
      <c r="F364" s="129"/>
      <c r="G364" s="129"/>
      <c r="H364" s="129"/>
      <c r="I364" s="129"/>
      <c r="J364" s="129"/>
      <c r="K364" s="129"/>
      <c r="L364" s="129"/>
      <c r="M364" s="129"/>
      <c r="N364" s="129"/>
      <c r="O364" s="129"/>
      <c r="P364" s="129"/>
      <c r="Q364" s="129"/>
      <c r="R364" s="129"/>
      <c r="S364" s="129"/>
      <c r="T364" s="129"/>
      <c r="U364" s="129"/>
      <c r="V364" s="148"/>
      <c r="AG364" s="128"/>
      <c r="AQ364" s="127"/>
      <c r="AR364" s="145"/>
      <c r="AS364" s="127"/>
      <c r="AT364" s="127"/>
      <c r="AU364" s="127"/>
      <c r="AV364" s="127"/>
      <c r="AW364" s="127"/>
      <c r="AX364" s="127"/>
      <c r="AY364" s="127"/>
      <c r="AZ364" s="127"/>
      <c r="BA364" s="127"/>
      <c r="BB364" s="127"/>
      <c r="BC364" s="127"/>
      <c r="BD364" s="127"/>
      <c r="BE364" s="127"/>
      <c r="BF364" s="127"/>
      <c r="BG364" s="127"/>
      <c r="BH364" s="127"/>
      <c r="BI364" s="127"/>
      <c r="BJ364" s="127"/>
      <c r="BK364" s="127"/>
      <c r="BL364" s="127"/>
    </row>
    <row r="365" spans="1:64" x14ac:dyDescent="0.25">
      <c r="A365" s="127"/>
      <c r="C365" s="129"/>
      <c r="D365" s="129"/>
      <c r="E365" s="129"/>
      <c r="F365" s="129"/>
      <c r="G365" s="129"/>
      <c r="H365" s="129"/>
      <c r="I365" s="129"/>
      <c r="J365" s="129"/>
      <c r="K365" s="129"/>
      <c r="L365" s="129"/>
      <c r="M365" s="129"/>
      <c r="N365" s="129"/>
      <c r="O365" s="129"/>
      <c r="P365" s="129"/>
      <c r="Q365" s="129"/>
      <c r="R365" s="129"/>
      <c r="S365" s="129"/>
      <c r="T365" s="129"/>
      <c r="U365" s="129"/>
      <c r="V365" s="148"/>
      <c r="AG365" s="128"/>
      <c r="AQ365" s="127"/>
      <c r="AR365" s="145"/>
      <c r="AS365" s="127"/>
      <c r="AT365" s="127"/>
      <c r="AU365" s="127"/>
      <c r="AV365" s="127"/>
      <c r="AW365" s="127"/>
      <c r="AX365" s="127"/>
      <c r="AY365" s="127"/>
      <c r="AZ365" s="127"/>
      <c r="BA365" s="127"/>
      <c r="BB365" s="127"/>
      <c r="BC365" s="127"/>
      <c r="BD365" s="127"/>
      <c r="BE365" s="127"/>
      <c r="BF365" s="127"/>
      <c r="BG365" s="127"/>
      <c r="BH365" s="127"/>
      <c r="BI365" s="127"/>
      <c r="BJ365" s="127"/>
      <c r="BK365" s="127"/>
      <c r="BL365" s="127"/>
    </row>
    <row r="366" spans="1:64" x14ac:dyDescent="0.25">
      <c r="A366" s="127"/>
      <c r="C366" s="129"/>
      <c r="D366" s="129"/>
      <c r="E366" s="129"/>
      <c r="F366" s="129"/>
      <c r="G366" s="129"/>
      <c r="H366" s="129"/>
      <c r="I366" s="129"/>
      <c r="J366" s="129"/>
      <c r="K366" s="129"/>
      <c r="L366" s="129"/>
      <c r="M366" s="129"/>
      <c r="N366" s="129"/>
      <c r="O366" s="129"/>
      <c r="P366" s="129"/>
      <c r="Q366" s="129"/>
      <c r="R366" s="129"/>
      <c r="S366" s="129"/>
      <c r="T366" s="129"/>
      <c r="U366" s="129"/>
      <c r="V366" s="148"/>
      <c r="AG366" s="143"/>
      <c r="AQ366" s="143"/>
      <c r="AR366" s="143"/>
      <c r="AS366" s="127"/>
      <c r="AT366" s="127"/>
      <c r="AU366" s="127"/>
      <c r="AV366" s="127"/>
      <c r="AW366" s="127"/>
      <c r="AX366" s="127"/>
      <c r="AY366" s="127"/>
      <c r="AZ366" s="127"/>
      <c r="BA366" s="127"/>
      <c r="BB366" s="127"/>
      <c r="BC366" s="127"/>
      <c r="BD366" s="127"/>
      <c r="BE366" s="127"/>
      <c r="BF366" s="127"/>
      <c r="BG366" s="127"/>
      <c r="BH366" s="127"/>
      <c r="BI366" s="127"/>
      <c r="BJ366" s="127"/>
      <c r="BK366" s="127"/>
      <c r="BL366" s="127"/>
    </row>
    <row r="367" spans="1:64" x14ac:dyDescent="0.25">
      <c r="A367" s="127"/>
      <c r="C367" s="129"/>
      <c r="D367" s="129"/>
      <c r="E367" s="129"/>
      <c r="F367" s="129"/>
      <c r="G367" s="129"/>
      <c r="H367" s="129"/>
      <c r="I367" s="129"/>
      <c r="J367" s="129"/>
      <c r="K367" s="129"/>
      <c r="L367" s="129"/>
      <c r="M367" s="129"/>
      <c r="N367" s="129"/>
      <c r="O367" s="129"/>
      <c r="P367" s="129"/>
      <c r="Q367" s="129"/>
      <c r="R367" s="129"/>
      <c r="S367" s="129"/>
      <c r="T367" s="129"/>
      <c r="U367" s="129"/>
      <c r="V367" s="148"/>
      <c r="AG367" s="128"/>
      <c r="AQ367" s="127"/>
      <c r="AR367" s="145"/>
      <c r="AS367" s="127"/>
      <c r="AT367" s="127"/>
      <c r="AU367" s="127"/>
      <c r="AV367" s="127"/>
      <c r="AW367" s="127"/>
      <c r="AX367" s="127"/>
      <c r="AY367" s="127"/>
      <c r="AZ367" s="127"/>
      <c r="BA367" s="127"/>
      <c r="BB367" s="127"/>
      <c r="BC367" s="127"/>
      <c r="BD367" s="127"/>
      <c r="BE367" s="127"/>
      <c r="BF367" s="127"/>
      <c r="BG367" s="127"/>
      <c r="BH367" s="127"/>
      <c r="BI367" s="127"/>
      <c r="BJ367" s="127"/>
      <c r="BK367" s="127"/>
      <c r="BL367" s="127"/>
    </row>
    <row r="368" spans="1:64" x14ac:dyDescent="0.25">
      <c r="A368" s="127"/>
      <c r="C368" s="129"/>
      <c r="D368" s="129"/>
      <c r="E368" s="129"/>
      <c r="F368" s="129"/>
      <c r="G368" s="129"/>
      <c r="H368" s="129"/>
      <c r="I368" s="129"/>
      <c r="J368" s="129"/>
      <c r="K368" s="129"/>
      <c r="L368" s="129"/>
      <c r="M368" s="129"/>
      <c r="N368" s="129"/>
      <c r="O368" s="129"/>
      <c r="P368" s="129"/>
      <c r="Q368" s="129"/>
      <c r="R368" s="129"/>
      <c r="S368" s="129"/>
      <c r="T368" s="129"/>
      <c r="U368" s="129"/>
      <c r="V368" s="148"/>
      <c r="AG368" s="128"/>
      <c r="AQ368" s="127"/>
      <c r="AR368" s="145"/>
      <c r="AS368" s="127"/>
      <c r="AT368" s="127"/>
      <c r="AU368" s="127"/>
      <c r="AV368" s="127"/>
      <c r="AW368" s="127"/>
      <c r="AX368" s="127"/>
      <c r="AY368" s="127"/>
      <c r="AZ368" s="127"/>
      <c r="BA368" s="127"/>
      <c r="BB368" s="127"/>
      <c r="BC368" s="127"/>
      <c r="BD368" s="127"/>
      <c r="BE368" s="127"/>
      <c r="BF368" s="127"/>
      <c r="BG368" s="127"/>
      <c r="BH368" s="127"/>
      <c r="BI368" s="127"/>
      <c r="BJ368" s="127"/>
      <c r="BK368" s="127"/>
      <c r="BL368" s="127"/>
    </row>
    <row r="369" spans="1:64" x14ac:dyDescent="0.25">
      <c r="A369" s="127"/>
      <c r="C369" s="129"/>
      <c r="D369" s="129"/>
      <c r="E369" s="129"/>
      <c r="F369" s="129"/>
      <c r="G369" s="129"/>
      <c r="H369" s="129"/>
      <c r="I369" s="129"/>
      <c r="J369" s="129"/>
      <c r="K369" s="129"/>
      <c r="L369" s="129"/>
      <c r="M369" s="129"/>
      <c r="N369" s="129"/>
      <c r="O369" s="129"/>
      <c r="P369" s="129"/>
      <c r="Q369" s="129"/>
      <c r="R369" s="129"/>
      <c r="S369" s="129"/>
      <c r="T369" s="129"/>
      <c r="U369" s="129"/>
      <c r="V369" s="148"/>
      <c r="AG369" s="143"/>
      <c r="AQ369" s="143"/>
      <c r="AR369" s="143"/>
      <c r="AS369" s="127"/>
      <c r="AT369" s="127"/>
      <c r="AU369" s="127"/>
      <c r="AV369" s="127"/>
      <c r="AW369" s="127"/>
      <c r="AX369" s="127"/>
      <c r="AY369" s="127"/>
      <c r="AZ369" s="127"/>
      <c r="BA369" s="127"/>
      <c r="BB369" s="127"/>
      <c r="BC369" s="127"/>
      <c r="BD369" s="127"/>
      <c r="BE369" s="127"/>
      <c r="BF369" s="127"/>
      <c r="BG369" s="127"/>
      <c r="BH369" s="127"/>
      <c r="BI369" s="127"/>
      <c r="BJ369" s="127"/>
      <c r="BK369" s="127"/>
      <c r="BL369" s="127"/>
    </row>
    <row r="370" spans="1:64" x14ac:dyDescent="0.25">
      <c r="A370" s="127"/>
      <c r="C370" s="129"/>
      <c r="D370" s="129"/>
      <c r="E370" s="129"/>
      <c r="F370" s="129"/>
      <c r="G370" s="129"/>
      <c r="H370" s="129"/>
      <c r="I370" s="129"/>
      <c r="J370" s="129"/>
      <c r="K370" s="129"/>
      <c r="L370" s="129"/>
      <c r="M370" s="129"/>
      <c r="N370" s="129"/>
      <c r="O370" s="129"/>
      <c r="P370" s="129"/>
      <c r="Q370" s="129"/>
      <c r="R370" s="129"/>
      <c r="S370" s="129"/>
      <c r="T370" s="129"/>
      <c r="U370" s="129"/>
      <c r="V370" s="148"/>
      <c r="AG370" s="128"/>
      <c r="AQ370" s="127"/>
      <c r="AR370" s="145"/>
      <c r="AS370" s="127"/>
      <c r="AT370" s="127"/>
      <c r="AU370" s="127"/>
      <c r="AV370" s="127"/>
      <c r="AW370" s="127"/>
      <c r="AX370" s="127"/>
      <c r="AY370" s="127"/>
      <c r="AZ370" s="127"/>
      <c r="BA370" s="127"/>
      <c r="BB370" s="127"/>
      <c r="BC370" s="127"/>
      <c r="BD370" s="127"/>
      <c r="BE370" s="127"/>
      <c r="BF370" s="127"/>
      <c r="BG370" s="127"/>
      <c r="BH370" s="127"/>
      <c r="BI370" s="127"/>
      <c r="BJ370" s="127"/>
      <c r="BK370" s="127"/>
      <c r="BL370" s="127"/>
    </row>
    <row r="371" spans="1:64" x14ac:dyDescent="0.25">
      <c r="A371" s="127"/>
      <c r="C371" s="129"/>
      <c r="D371" s="129"/>
      <c r="E371" s="129"/>
      <c r="F371" s="129"/>
      <c r="G371" s="129"/>
      <c r="H371" s="129"/>
      <c r="I371" s="129"/>
      <c r="J371" s="129"/>
      <c r="K371" s="129"/>
      <c r="L371" s="129"/>
      <c r="M371" s="129"/>
      <c r="N371" s="129"/>
      <c r="O371" s="129"/>
      <c r="P371" s="129"/>
      <c r="Q371" s="129"/>
      <c r="R371" s="129"/>
      <c r="S371" s="129"/>
      <c r="T371" s="129"/>
      <c r="U371" s="129"/>
      <c r="V371" s="148"/>
      <c r="AG371" s="128"/>
      <c r="AQ371" s="127"/>
      <c r="AR371" s="145"/>
      <c r="AS371" s="127"/>
      <c r="AT371" s="127"/>
      <c r="AU371" s="127"/>
      <c r="AV371" s="127"/>
      <c r="AW371" s="127"/>
      <c r="AX371" s="127"/>
      <c r="AY371" s="127"/>
      <c r="AZ371" s="127"/>
      <c r="BA371" s="127"/>
      <c r="BB371" s="127"/>
      <c r="BC371" s="127"/>
      <c r="BD371" s="127"/>
      <c r="BE371" s="127"/>
      <c r="BF371" s="127"/>
      <c r="BG371" s="127"/>
      <c r="BH371" s="127"/>
      <c r="BI371" s="127"/>
      <c r="BJ371" s="127"/>
      <c r="BK371" s="127"/>
      <c r="BL371" s="127"/>
    </row>
    <row r="372" spans="1:64" x14ac:dyDescent="0.25">
      <c r="A372" s="127"/>
      <c r="C372" s="129"/>
      <c r="D372" s="129"/>
      <c r="E372" s="129"/>
      <c r="F372" s="129"/>
      <c r="G372" s="129"/>
      <c r="H372" s="129"/>
      <c r="I372" s="129"/>
      <c r="J372" s="129"/>
      <c r="K372" s="129"/>
      <c r="L372" s="129"/>
      <c r="M372" s="129"/>
      <c r="N372" s="129"/>
      <c r="O372" s="129"/>
      <c r="P372" s="129"/>
      <c r="Q372" s="129"/>
      <c r="R372" s="129"/>
      <c r="S372" s="129"/>
      <c r="T372" s="129"/>
      <c r="U372" s="129"/>
      <c r="V372" s="148"/>
      <c r="AG372" s="143"/>
      <c r="AQ372" s="143"/>
      <c r="AR372" s="143"/>
      <c r="AS372" s="127"/>
      <c r="AT372" s="127"/>
      <c r="AU372" s="127"/>
      <c r="AV372" s="127"/>
      <c r="AW372" s="127"/>
      <c r="AX372" s="127"/>
      <c r="AY372" s="127"/>
      <c r="AZ372" s="127"/>
      <c r="BA372" s="127"/>
      <c r="BB372" s="127"/>
      <c r="BC372" s="127"/>
      <c r="BD372" s="127"/>
      <c r="BE372" s="127"/>
      <c r="BF372" s="127"/>
      <c r="BG372" s="127"/>
      <c r="BH372" s="127"/>
      <c r="BI372" s="127"/>
      <c r="BJ372" s="127"/>
      <c r="BK372" s="127"/>
      <c r="BL372" s="127"/>
    </row>
    <row r="373" spans="1:64" x14ac:dyDescent="0.25">
      <c r="A373" s="127"/>
      <c r="C373" s="129"/>
      <c r="D373" s="129"/>
      <c r="E373" s="129"/>
      <c r="F373" s="129"/>
      <c r="G373" s="129"/>
      <c r="H373" s="129"/>
      <c r="I373" s="129"/>
      <c r="J373" s="129"/>
      <c r="K373" s="129"/>
      <c r="L373" s="129"/>
      <c r="M373" s="129"/>
      <c r="N373" s="129"/>
      <c r="O373" s="129"/>
      <c r="P373" s="129"/>
      <c r="Q373" s="129"/>
      <c r="R373" s="129"/>
      <c r="S373" s="129"/>
      <c r="T373" s="129"/>
      <c r="U373" s="129"/>
      <c r="V373" s="148"/>
      <c r="AG373" s="128"/>
      <c r="AQ373" s="127"/>
      <c r="AR373" s="145"/>
      <c r="AS373" s="127"/>
      <c r="AT373" s="127"/>
      <c r="AU373" s="127"/>
      <c r="AV373" s="127"/>
      <c r="AW373" s="127"/>
      <c r="AX373" s="127"/>
      <c r="AY373" s="127"/>
      <c r="AZ373" s="127"/>
      <c r="BA373" s="127"/>
      <c r="BB373" s="127"/>
      <c r="BC373" s="127"/>
      <c r="BD373" s="127"/>
      <c r="BE373" s="127"/>
      <c r="BF373" s="127"/>
      <c r="BG373" s="127"/>
      <c r="BH373" s="127"/>
      <c r="BI373" s="127"/>
      <c r="BJ373" s="127"/>
      <c r="BK373" s="127"/>
      <c r="BL373" s="127"/>
    </row>
    <row r="374" spans="1:64" x14ac:dyDescent="0.25">
      <c r="A374" s="127"/>
      <c r="C374" s="129"/>
      <c r="D374" s="129"/>
      <c r="E374" s="129"/>
      <c r="F374" s="129"/>
      <c r="G374" s="129"/>
      <c r="H374" s="129"/>
      <c r="I374" s="129"/>
      <c r="J374" s="129"/>
      <c r="K374" s="129"/>
      <c r="L374" s="129"/>
      <c r="M374" s="129"/>
      <c r="N374" s="129"/>
      <c r="O374" s="129"/>
      <c r="P374" s="129"/>
      <c r="Q374" s="129"/>
      <c r="R374" s="129"/>
      <c r="S374" s="129"/>
      <c r="T374" s="129"/>
      <c r="U374" s="129"/>
      <c r="V374" s="148"/>
      <c r="AG374" s="128"/>
      <c r="AQ374" s="127"/>
      <c r="AR374" s="145"/>
      <c r="AS374" s="127"/>
      <c r="AT374" s="127"/>
      <c r="AU374" s="127"/>
      <c r="AV374" s="127"/>
      <c r="AW374" s="127"/>
      <c r="AX374" s="127"/>
      <c r="AY374" s="127"/>
      <c r="AZ374" s="127"/>
      <c r="BA374" s="127"/>
      <c r="BB374" s="127"/>
      <c r="BC374" s="127"/>
      <c r="BD374" s="127"/>
      <c r="BE374" s="127"/>
      <c r="BF374" s="127"/>
      <c r="BG374" s="127"/>
      <c r="BH374" s="127"/>
      <c r="BI374" s="127"/>
      <c r="BJ374" s="127"/>
      <c r="BK374" s="127"/>
      <c r="BL374" s="127"/>
    </row>
    <row r="375" spans="1:64" x14ac:dyDescent="0.25">
      <c r="A375" s="127"/>
      <c r="C375" s="129"/>
      <c r="D375" s="129"/>
      <c r="E375" s="129"/>
      <c r="F375" s="129"/>
      <c r="G375" s="129"/>
      <c r="H375" s="129"/>
      <c r="I375" s="129"/>
      <c r="J375" s="129"/>
      <c r="K375" s="129"/>
      <c r="L375" s="129"/>
      <c r="M375" s="129"/>
      <c r="N375" s="129"/>
      <c r="O375" s="129"/>
      <c r="P375" s="129"/>
      <c r="Q375" s="129"/>
      <c r="R375" s="129"/>
      <c r="S375" s="129"/>
      <c r="T375" s="129"/>
      <c r="U375" s="129"/>
      <c r="V375" s="148"/>
      <c r="AG375" s="143"/>
      <c r="AQ375" s="143"/>
      <c r="AR375" s="143"/>
      <c r="AS375" s="127"/>
      <c r="AT375" s="127"/>
      <c r="AU375" s="127"/>
      <c r="AV375" s="127"/>
      <c r="AW375" s="127"/>
      <c r="AX375" s="127"/>
      <c r="AY375" s="127"/>
      <c r="AZ375" s="127"/>
      <c r="BA375" s="127"/>
      <c r="BB375" s="127"/>
      <c r="BC375" s="127"/>
      <c r="BD375" s="127"/>
      <c r="BE375" s="127"/>
      <c r="BF375" s="127"/>
      <c r="BG375" s="127"/>
      <c r="BH375" s="127"/>
      <c r="BI375" s="127"/>
      <c r="BJ375" s="127"/>
      <c r="BK375" s="127"/>
      <c r="BL375" s="127"/>
    </row>
    <row r="376" spans="1:64" x14ac:dyDescent="0.25">
      <c r="A376" s="127"/>
      <c r="C376" s="129"/>
      <c r="D376" s="129"/>
      <c r="E376" s="129"/>
      <c r="F376" s="129"/>
      <c r="G376" s="129"/>
      <c r="H376" s="129"/>
      <c r="I376" s="129"/>
      <c r="J376" s="129"/>
      <c r="K376" s="129"/>
      <c r="L376" s="129"/>
      <c r="M376" s="129"/>
      <c r="N376" s="129"/>
      <c r="O376" s="129"/>
      <c r="P376" s="129"/>
      <c r="Q376" s="129"/>
      <c r="R376" s="129"/>
      <c r="S376" s="129"/>
      <c r="T376" s="129"/>
      <c r="U376" s="129"/>
      <c r="V376" s="148"/>
      <c r="AG376" s="128"/>
      <c r="AQ376" s="127"/>
      <c r="AR376" s="145"/>
      <c r="AS376" s="127"/>
      <c r="AT376" s="127"/>
      <c r="AU376" s="127"/>
      <c r="AV376" s="127"/>
      <c r="AW376" s="127"/>
      <c r="AX376" s="127"/>
      <c r="AY376" s="127"/>
      <c r="AZ376" s="127"/>
      <c r="BA376" s="127"/>
      <c r="BB376" s="127"/>
      <c r="BC376" s="127"/>
      <c r="BD376" s="127"/>
      <c r="BE376" s="127"/>
      <c r="BF376" s="127"/>
      <c r="BG376" s="127"/>
      <c r="BH376" s="127"/>
      <c r="BI376" s="127"/>
      <c r="BJ376" s="127"/>
      <c r="BK376" s="127"/>
      <c r="BL376" s="127"/>
    </row>
    <row r="377" spans="1:64" x14ac:dyDescent="0.25">
      <c r="A377" s="127"/>
      <c r="C377" s="129"/>
      <c r="D377" s="129"/>
      <c r="E377" s="129"/>
      <c r="F377" s="129"/>
      <c r="G377" s="129"/>
      <c r="H377" s="129"/>
      <c r="I377" s="129"/>
      <c r="J377" s="129"/>
      <c r="K377" s="129"/>
      <c r="L377" s="129"/>
      <c r="M377" s="129"/>
      <c r="N377" s="129"/>
      <c r="O377" s="129"/>
      <c r="P377" s="129"/>
      <c r="Q377" s="129"/>
      <c r="R377" s="129"/>
      <c r="S377" s="129"/>
      <c r="T377" s="129"/>
      <c r="U377" s="129"/>
      <c r="V377" s="148"/>
      <c r="AG377" s="128"/>
      <c r="AQ377" s="127"/>
      <c r="AR377" s="145"/>
      <c r="AS377" s="127"/>
      <c r="AT377" s="127"/>
      <c r="AU377" s="127"/>
      <c r="AV377" s="127"/>
      <c r="AW377" s="127"/>
      <c r="AX377" s="127"/>
      <c r="AY377" s="127"/>
      <c r="AZ377" s="127"/>
      <c r="BA377" s="127"/>
      <c r="BB377" s="127"/>
      <c r="BC377" s="127"/>
      <c r="BD377" s="127"/>
      <c r="BE377" s="127"/>
      <c r="BF377" s="127"/>
      <c r="BG377" s="127"/>
      <c r="BH377" s="127"/>
      <c r="BI377" s="127"/>
      <c r="BJ377" s="127"/>
      <c r="BK377" s="127"/>
      <c r="BL377" s="127"/>
    </row>
    <row r="378" spans="1:64" x14ac:dyDescent="0.25">
      <c r="A378" s="127"/>
      <c r="C378" s="129"/>
      <c r="D378" s="129"/>
      <c r="E378" s="129"/>
      <c r="F378" s="129"/>
      <c r="G378" s="129"/>
      <c r="H378" s="129"/>
      <c r="I378" s="129"/>
      <c r="J378" s="129"/>
      <c r="K378" s="129"/>
      <c r="L378" s="129"/>
      <c r="M378" s="129"/>
      <c r="N378" s="129"/>
      <c r="O378" s="129"/>
      <c r="P378" s="129"/>
      <c r="Q378" s="129"/>
      <c r="R378" s="129"/>
      <c r="S378" s="129"/>
      <c r="T378" s="129"/>
      <c r="U378" s="129"/>
      <c r="V378" s="148"/>
      <c r="AG378" s="143"/>
      <c r="AQ378" s="143"/>
      <c r="AR378" s="143"/>
      <c r="AS378" s="127"/>
      <c r="AT378" s="127"/>
      <c r="AU378" s="127"/>
      <c r="AV378" s="127"/>
      <c r="AW378" s="127"/>
      <c r="AX378" s="127"/>
      <c r="AY378" s="127"/>
      <c r="AZ378" s="127"/>
      <c r="BA378" s="127"/>
      <c r="BB378" s="127"/>
      <c r="BC378" s="127"/>
      <c r="BD378" s="127"/>
      <c r="BE378" s="127"/>
      <c r="BF378" s="127"/>
      <c r="BG378" s="127"/>
      <c r="BH378" s="127"/>
      <c r="BI378" s="127"/>
      <c r="BJ378" s="127"/>
      <c r="BK378" s="127"/>
      <c r="BL378" s="127"/>
    </row>
    <row r="379" spans="1:64" x14ac:dyDescent="0.25">
      <c r="A379" s="127"/>
      <c r="C379" s="129"/>
      <c r="D379" s="129"/>
      <c r="E379" s="129"/>
      <c r="F379" s="129"/>
      <c r="G379" s="129"/>
      <c r="H379" s="129"/>
      <c r="I379" s="129"/>
      <c r="J379" s="129"/>
      <c r="K379" s="129"/>
      <c r="L379" s="129"/>
      <c r="M379" s="129"/>
      <c r="N379" s="129"/>
      <c r="O379" s="129"/>
      <c r="P379" s="129"/>
      <c r="Q379" s="129"/>
      <c r="R379" s="129"/>
      <c r="S379" s="129"/>
      <c r="T379" s="129"/>
      <c r="U379" s="129"/>
      <c r="V379" s="148"/>
      <c r="AG379" s="128"/>
      <c r="AQ379" s="127"/>
      <c r="AR379" s="145"/>
      <c r="AS379" s="127"/>
      <c r="AT379" s="127"/>
      <c r="AU379" s="127"/>
      <c r="AV379" s="127"/>
      <c r="AW379" s="127"/>
      <c r="AX379" s="127"/>
      <c r="AY379" s="127"/>
      <c r="AZ379" s="127"/>
      <c r="BA379" s="127"/>
      <c r="BB379" s="127"/>
      <c r="BC379" s="127"/>
      <c r="BD379" s="127"/>
      <c r="BE379" s="127"/>
      <c r="BF379" s="127"/>
      <c r="BG379" s="127"/>
      <c r="BH379" s="127"/>
      <c r="BI379" s="127"/>
      <c r="BJ379" s="127"/>
      <c r="BK379" s="127"/>
      <c r="BL379" s="127"/>
    </row>
    <row r="380" spans="1:64" x14ac:dyDescent="0.25">
      <c r="A380" s="127"/>
      <c r="C380" s="129"/>
      <c r="D380" s="129"/>
      <c r="E380" s="129"/>
      <c r="F380" s="129"/>
      <c r="G380" s="129"/>
      <c r="H380" s="129"/>
      <c r="I380" s="129"/>
      <c r="J380" s="129"/>
      <c r="K380" s="129"/>
      <c r="L380" s="129"/>
      <c r="M380" s="129"/>
      <c r="N380" s="129"/>
      <c r="O380" s="129"/>
      <c r="P380" s="129"/>
      <c r="Q380" s="129"/>
      <c r="R380" s="129"/>
      <c r="S380" s="129"/>
      <c r="T380" s="129"/>
      <c r="U380" s="129"/>
      <c r="V380" s="148"/>
      <c r="AG380" s="128"/>
      <c r="AQ380" s="127"/>
      <c r="AR380" s="145"/>
      <c r="AS380" s="127"/>
      <c r="AT380" s="127"/>
      <c r="AU380" s="127"/>
      <c r="AV380" s="127"/>
      <c r="AW380" s="127"/>
      <c r="AX380" s="127"/>
      <c r="AY380" s="127"/>
      <c r="AZ380" s="127"/>
      <c r="BA380" s="127"/>
      <c r="BB380" s="127"/>
      <c r="BC380" s="127"/>
      <c r="BD380" s="127"/>
      <c r="BE380" s="127"/>
      <c r="BF380" s="127"/>
      <c r="BG380" s="127"/>
      <c r="BH380" s="127"/>
      <c r="BI380" s="127"/>
      <c r="BJ380" s="127"/>
      <c r="BK380" s="127"/>
      <c r="BL380" s="127"/>
    </row>
    <row r="381" spans="1:64" x14ac:dyDescent="0.25">
      <c r="A381" s="127"/>
      <c r="C381" s="129"/>
      <c r="D381" s="129"/>
      <c r="E381" s="129"/>
      <c r="F381" s="129"/>
      <c r="G381" s="129"/>
      <c r="H381" s="129"/>
      <c r="I381" s="129"/>
      <c r="J381" s="129"/>
      <c r="K381" s="129"/>
      <c r="L381" s="129"/>
      <c r="M381" s="129"/>
      <c r="N381" s="129"/>
      <c r="O381" s="129"/>
      <c r="P381" s="129"/>
      <c r="Q381" s="129"/>
      <c r="R381" s="129"/>
      <c r="S381" s="129"/>
      <c r="T381" s="129"/>
      <c r="U381" s="129"/>
      <c r="V381" s="148"/>
      <c r="AG381" s="143"/>
      <c r="AQ381" s="143"/>
      <c r="AR381" s="143"/>
      <c r="AS381" s="127"/>
      <c r="AT381" s="127"/>
      <c r="AU381" s="127"/>
      <c r="AV381" s="127"/>
      <c r="AW381" s="127"/>
      <c r="AX381" s="127"/>
      <c r="AY381" s="127"/>
      <c r="AZ381" s="127"/>
      <c r="BA381" s="127"/>
      <c r="BB381" s="127"/>
      <c r="BC381" s="127"/>
      <c r="BD381" s="127"/>
      <c r="BE381" s="127"/>
      <c r="BF381" s="127"/>
      <c r="BG381" s="127"/>
      <c r="BH381" s="127"/>
      <c r="BI381" s="127"/>
      <c r="BJ381" s="127"/>
      <c r="BK381" s="127"/>
      <c r="BL381" s="127"/>
    </row>
    <row r="382" spans="1:64" x14ac:dyDescent="0.25">
      <c r="A382" s="127"/>
      <c r="C382" s="129"/>
      <c r="D382" s="129"/>
      <c r="E382" s="129"/>
      <c r="F382" s="129"/>
      <c r="G382" s="129"/>
      <c r="H382" s="129"/>
      <c r="I382" s="129"/>
      <c r="J382" s="129"/>
      <c r="K382" s="129"/>
      <c r="L382" s="129"/>
      <c r="M382" s="129"/>
      <c r="N382" s="129"/>
      <c r="O382" s="129"/>
      <c r="P382" s="129"/>
      <c r="Q382" s="129"/>
      <c r="R382" s="129"/>
      <c r="S382" s="129"/>
      <c r="T382" s="129"/>
      <c r="U382" s="129"/>
      <c r="V382" s="148"/>
      <c r="AG382" s="128"/>
      <c r="AQ382" s="127"/>
      <c r="AR382" s="145"/>
      <c r="AS382" s="127"/>
      <c r="AT382" s="127"/>
      <c r="AU382" s="127"/>
      <c r="AV382" s="127"/>
      <c r="AW382" s="127"/>
      <c r="AX382" s="127"/>
      <c r="AY382" s="127"/>
      <c r="AZ382" s="127"/>
      <c r="BA382" s="127"/>
      <c r="BB382" s="127"/>
      <c r="BC382" s="127"/>
      <c r="BD382" s="127"/>
      <c r="BE382" s="127"/>
      <c r="BF382" s="127"/>
      <c r="BG382" s="127"/>
      <c r="BH382" s="127"/>
      <c r="BI382" s="127"/>
      <c r="BJ382" s="127"/>
      <c r="BK382" s="127"/>
      <c r="BL382" s="127"/>
    </row>
    <row r="383" spans="1:64" x14ac:dyDescent="0.25">
      <c r="A383" s="127"/>
      <c r="C383" s="129"/>
      <c r="D383" s="129"/>
      <c r="E383" s="129"/>
      <c r="F383" s="129"/>
      <c r="G383" s="129"/>
      <c r="H383" s="129"/>
      <c r="I383" s="129"/>
      <c r="J383" s="129"/>
      <c r="K383" s="129"/>
      <c r="L383" s="129"/>
      <c r="M383" s="129"/>
      <c r="N383" s="129"/>
      <c r="O383" s="129"/>
      <c r="P383" s="129"/>
      <c r="Q383" s="129"/>
      <c r="R383" s="129"/>
      <c r="S383" s="129"/>
      <c r="T383" s="129"/>
      <c r="U383" s="129"/>
      <c r="V383" s="148"/>
      <c r="AG383" s="128"/>
      <c r="AQ383" s="127"/>
      <c r="AR383" s="145"/>
      <c r="AS383" s="127"/>
      <c r="AT383" s="127"/>
      <c r="AU383" s="127"/>
      <c r="AV383" s="127"/>
      <c r="AW383" s="127"/>
      <c r="AX383" s="127"/>
      <c r="AY383" s="127"/>
      <c r="AZ383" s="127"/>
      <c r="BA383" s="127"/>
      <c r="BB383" s="127"/>
      <c r="BC383" s="127"/>
      <c r="BD383" s="127"/>
      <c r="BE383" s="127"/>
      <c r="BF383" s="127"/>
      <c r="BG383" s="127"/>
      <c r="BH383" s="127"/>
      <c r="BI383" s="127"/>
      <c r="BJ383" s="127"/>
      <c r="BK383" s="127"/>
      <c r="BL383" s="127"/>
    </row>
    <row r="384" spans="1:64" x14ac:dyDescent="0.25">
      <c r="A384" s="127"/>
      <c r="C384" s="129"/>
      <c r="D384" s="129"/>
      <c r="E384" s="129"/>
      <c r="F384" s="129"/>
      <c r="G384" s="129"/>
      <c r="H384" s="129"/>
      <c r="I384" s="129"/>
      <c r="J384" s="129"/>
      <c r="K384" s="129"/>
      <c r="L384" s="129"/>
      <c r="M384" s="129"/>
      <c r="N384" s="129"/>
      <c r="O384" s="129"/>
      <c r="P384" s="129"/>
      <c r="Q384" s="129"/>
      <c r="R384" s="129"/>
      <c r="S384" s="129"/>
      <c r="T384" s="129"/>
      <c r="U384" s="129"/>
      <c r="V384" s="148"/>
      <c r="AG384" s="143"/>
      <c r="AQ384" s="143"/>
      <c r="AR384" s="143"/>
      <c r="AS384" s="127"/>
      <c r="AT384" s="127"/>
      <c r="AU384" s="127"/>
      <c r="AV384" s="127"/>
      <c r="AW384" s="127"/>
      <c r="AX384" s="127"/>
      <c r="AY384" s="127"/>
      <c r="AZ384" s="127"/>
      <c r="BA384" s="127"/>
      <c r="BB384" s="127"/>
      <c r="BC384" s="127"/>
      <c r="BD384" s="127"/>
      <c r="BE384" s="127"/>
      <c r="BF384" s="127"/>
      <c r="BG384" s="127"/>
      <c r="BH384" s="127"/>
      <c r="BI384" s="127"/>
      <c r="BJ384" s="127"/>
      <c r="BK384" s="127"/>
      <c r="BL384" s="127"/>
    </row>
    <row r="385" spans="1:64" x14ac:dyDescent="0.25">
      <c r="A385" s="127"/>
      <c r="C385" s="129"/>
      <c r="D385" s="129"/>
      <c r="E385" s="129"/>
      <c r="F385" s="129"/>
      <c r="G385" s="129"/>
      <c r="H385" s="129"/>
      <c r="I385" s="129"/>
      <c r="J385" s="129"/>
      <c r="K385" s="129"/>
      <c r="L385" s="129"/>
      <c r="M385" s="129"/>
      <c r="N385" s="129"/>
      <c r="O385" s="129"/>
      <c r="P385" s="129"/>
      <c r="Q385" s="129"/>
      <c r="R385" s="129"/>
      <c r="S385" s="129"/>
      <c r="T385" s="129"/>
      <c r="U385" s="129"/>
      <c r="V385" s="148"/>
      <c r="AG385" s="128"/>
      <c r="AQ385" s="127"/>
      <c r="AR385" s="145"/>
      <c r="AS385" s="127"/>
      <c r="AT385" s="127"/>
      <c r="AU385" s="127"/>
      <c r="AV385" s="127"/>
      <c r="AW385" s="127"/>
      <c r="AX385" s="127"/>
      <c r="AY385" s="127"/>
      <c r="AZ385" s="127"/>
      <c r="BA385" s="127"/>
      <c r="BB385" s="127"/>
      <c r="BC385" s="127"/>
      <c r="BD385" s="127"/>
      <c r="BE385" s="127"/>
      <c r="BF385" s="127"/>
      <c r="BG385" s="127"/>
      <c r="BH385" s="127"/>
      <c r="BI385" s="127"/>
      <c r="BJ385" s="127"/>
      <c r="BK385" s="127"/>
      <c r="BL385" s="127"/>
    </row>
    <row r="386" spans="1:64" x14ac:dyDescent="0.25">
      <c r="A386" s="127"/>
      <c r="C386" s="129"/>
      <c r="D386" s="129"/>
      <c r="E386" s="129"/>
      <c r="F386" s="129"/>
      <c r="G386" s="129"/>
      <c r="H386" s="129"/>
      <c r="I386" s="129"/>
      <c r="J386" s="129"/>
      <c r="K386" s="129"/>
      <c r="L386" s="129"/>
      <c r="M386" s="129"/>
      <c r="N386" s="129"/>
      <c r="O386" s="129"/>
      <c r="P386" s="129"/>
      <c r="Q386" s="129"/>
      <c r="R386" s="129"/>
      <c r="S386" s="129"/>
      <c r="T386" s="129"/>
      <c r="U386" s="129"/>
      <c r="V386" s="148"/>
      <c r="AG386" s="128"/>
      <c r="AQ386" s="127"/>
      <c r="AR386" s="145"/>
      <c r="AS386" s="127"/>
      <c r="AT386" s="127"/>
      <c r="AU386" s="127"/>
      <c r="AV386" s="127"/>
      <c r="AW386" s="127"/>
      <c r="AX386" s="127"/>
      <c r="AY386" s="127"/>
      <c r="AZ386" s="127"/>
      <c r="BA386" s="127"/>
      <c r="BB386" s="127"/>
      <c r="BC386" s="127"/>
      <c r="BD386" s="127"/>
      <c r="BE386" s="127"/>
      <c r="BF386" s="127"/>
      <c r="BG386" s="127"/>
      <c r="BH386" s="127"/>
      <c r="BI386" s="127"/>
      <c r="BJ386" s="127"/>
      <c r="BK386" s="127"/>
      <c r="BL386" s="127"/>
    </row>
    <row r="387" spans="1:64" x14ac:dyDescent="0.25">
      <c r="A387" s="127"/>
      <c r="C387" s="129"/>
      <c r="D387" s="129"/>
      <c r="E387" s="129"/>
      <c r="F387" s="129"/>
      <c r="G387" s="129"/>
      <c r="H387" s="129"/>
      <c r="I387" s="129"/>
      <c r="J387" s="129"/>
      <c r="K387" s="129"/>
      <c r="L387" s="129"/>
      <c r="M387" s="129"/>
      <c r="N387" s="129"/>
      <c r="O387" s="129"/>
      <c r="P387" s="129"/>
      <c r="Q387" s="129"/>
      <c r="R387" s="129"/>
      <c r="S387" s="129"/>
      <c r="T387" s="129"/>
      <c r="U387" s="129"/>
      <c r="V387" s="148"/>
      <c r="AG387" s="143"/>
      <c r="AQ387" s="143"/>
      <c r="AR387" s="143"/>
      <c r="AS387" s="127"/>
      <c r="AT387" s="127"/>
      <c r="AU387" s="127"/>
      <c r="AV387" s="127"/>
      <c r="AW387" s="127"/>
      <c r="AX387" s="127"/>
      <c r="AY387" s="127"/>
      <c r="AZ387" s="127"/>
      <c r="BA387" s="127"/>
      <c r="BB387" s="127"/>
      <c r="BC387" s="127"/>
      <c r="BD387" s="127"/>
      <c r="BE387" s="127"/>
      <c r="BF387" s="127"/>
      <c r="BG387" s="127"/>
      <c r="BH387" s="127"/>
      <c r="BI387" s="127"/>
      <c r="BJ387" s="127"/>
      <c r="BK387" s="127"/>
      <c r="BL387" s="127"/>
    </row>
    <row r="388" spans="1:64" x14ac:dyDescent="0.25">
      <c r="A388" s="127"/>
      <c r="C388" s="129"/>
      <c r="D388" s="129"/>
      <c r="E388" s="129"/>
      <c r="F388" s="129"/>
      <c r="G388" s="129"/>
      <c r="H388" s="129"/>
      <c r="I388" s="129"/>
      <c r="J388" s="129"/>
      <c r="K388" s="129"/>
      <c r="L388" s="129"/>
      <c r="M388" s="129"/>
      <c r="N388" s="129"/>
      <c r="O388" s="129"/>
      <c r="P388" s="129"/>
      <c r="Q388" s="129"/>
      <c r="R388" s="129"/>
      <c r="S388" s="129"/>
      <c r="T388" s="129"/>
      <c r="U388" s="129"/>
      <c r="V388" s="148"/>
      <c r="AG388" s="128"/>
      <c r="AQ388" s="127"/>
      <c r="AR388" s="145"/>
      <c r="AS388" s="127"/>
      <c r="AT388" s="127"/>
      <c r="AU388" s="127"/>
      <c r="AV388" s="127"/>
      <c r="AW388" s="127"/>
      <c r="AX388" s="127"/>
      <c r="AY388" s="127"/>
      <c r="AZ388" s="127"/>
      <c r="BA388" s="127"/>
      <c r="BB388" s="127"/>
      <c r="BC388" s="127"/>
      <c r="BD388" s="127"/>
      <c r="BE388" s="127"/>
      <c r="BF388" s="127"/>
      <c r="BG388" s="127"/>
      <c r="BH388" s="127"/>
      <c r="BI388" s="127"/>
      <c r="BJ388" s="127"/>
      <c r="BK388" s="127"/>
      <c r="BL388" s="127"/>
    </row>
    <row r="389" spans="1:64" x14ac:dyDescent="0.25">
      <c r="A389" s="127"/>
      <c r="C389" s="129"/>
      <c r="D389" s="129"/>
      <c r="E389" s="129"/>
      <c r="F389" s="129"/>
      <c r="G389" s="129"/>
      <c r="H389" s="129"/>
      <c r="I389" s="129"/>
      <c r="J389" s="129"/>
      <c r="K389" s="129"/>
      <c r="L389" s="129"/>
      <c r="M389" s="129"/>
      <c r="N389" s="129"/>
      <c r="O389" s="129"/>
      <c r="P389" s="129"/>
      <c r="Q389" s="129"/>
      <c r="R389" s="129"/>
      <c r="S389" s="129"/>
      <c r="T389" s="129"/>
      <c r="U389" s="129"/>
      <c r="V389" s="148"/>
      <c r="AG389" s="128"/>
      <c r="AQ389" s="127"/>
      <c r="AR389" s="145"/>
      <c r="AS389" s="127"/>
      <c r="AT389" s="127"/>
      <c r="AU389" s="127"/>
      <c r="AV389" s="127"/>
      <c r="AW389" s="127"/>
      <c r="AX389" s="127"/>
      <c r="AY389" s="127"/>
      <c r="AZ389" s="127"/>
      <c r="BA389" s="127"/>
      <c r="BB389" s="127"/>
      <c r="BC389" s="127"/>
      <c r="BD389" s="127"/>
      <c r="BE389" s="127"/>
      <c r="BF389" s="127"/>
      <c r="BG389" s="127"/>
      <c r="BH389" s="127"/>
      <c r="BI389" s="127"/>
      <c r="BJ389" s="127"/>
      <c r="BK389" s="127"/>
      <c r="BL389" s="127"/>
    </row>
    <row r="390" spans="1:64" x14ac:dyDescent="0.25">
      <c r="A390" s="127"/>
      <c r="C390" s="129"/>
      <c r="D390" s="129"/>
      <c r="E390" s="129"/>
      <c r="F390" s="129"/>
      <c r="G390" s="129"/>
      <c r="H390" s="129"/>
      <c r="I390" s="129"/>
      <c r="J390" s="129"/>
      <c r="K390" s="129"/>
      <c r="L390" s="129"/>
      <c r="M390" s="129"/>
      <c r="N390" s="129"/>
      <c r="O390" s="129"/>
      <c r="P390" s="129"/>
      <c r="Q390" s="129"/>
      <c r="R390" s="129"/>
      <c r="S390" s="129"/>
      <c r="T390" s="129"/>
      <c r="U390" s="129"/>
      <c r="V390" s="148"/>
      <c r="AG390" s="143"/>
      <c r="AQ390" s="143"/>
      <c r="AR390" s="143"/>
      <c r="AS390" s="127"/>
      <c r="AT390" s="127"/>
      <c r="AU390" s="127"/>
      <c r="AV390" s="127"/>
      <c r="AW390" s="127"/>
      <c r="AX390" s="127"/>
      <c r="AY390" s="127"/>
      <c r="AZ390" s="127"/>
      <c r="BA390" s="127"/>
      <c r="BB390" s="127"/>
      <c r="BC390" s="127"/>
      <c r="BD390" s="127"/>
      <c r="BE390" s="127"/>
      <c r="BF390" s="127"/>
      <c r="BG390" s="127"/>
      <c r="BH390" s="127"/>
      <c r="BI390" s="127"/>
      <c r="BJ390" s="127"/>
      <c r="BK390" s="127"/>
      <c r="BL390" s="127"/>
    </row>
    <row r="391" spans="1:64" x14ac:dyDescent="0.25">
      <c r="A391" s="127"/>
      <c r="C391" s="129"/>
      <c r="D391" s="129"/>
      <c r="E391" s="129"/>
      <c r="F391" s="129"/>
      <c r="G391" s="129"/>
      <c r="H391" s="129"/>
      <c r="I391" s="129"/>
      <c r="J391" s="129"/>
      <c r="K391" s="129"/>
      <c r="L391" s="129"/>
      <c r="M391" s="129"/>
      <c r="N391" s="129"/>
      <c r="O391" s="129"/>
      <c r="P391" s="129"/>
      <c r="Q391" s="129"/>
      <c r="R391" s="129"/>
      <c r="S391" s="129"/>
      <c r="T391" s="129"/>
      <c r="U391" s="129"/>
      <c r="V391" s="148"/>
      <c r="AG391" s="128"/>
      <c r="AQ391" s="127"/>
      <c r="AR391" s="145"/>
    </row>
    <row r="392" spans="1:64" x14ac:dyDescent="0.25">
      <c r="A392" s="127"/>
      <c r="C392" s="129"/>
      <c r="D392" s="129"/>
      <c r="E392" s="129"/>
      <c r="F392" s="129"/>
      <c r="G392" s="129"/>
      <c r="H392" s="129"/>
      <c r="I392" s="129"/>
      <c r="J392" s="129"/>
      <c r="K392" s="129"/>
      <c r="L392" s="129"/>
      <c r="M392" s="129"/>
      <c r="N392" s="129"/>
      <c r="O392" s="129"/>
      <c r="P392" s="129"/>
      <c r="Q392" s="129"/>
      <c r="R392" s="129"/>
      <c r="S392" s="129"/>
      <c r="T392" s="129"/>
      <c r="U392" s="129"/>
      <c r="V392" s="148"/>
      <c r="AG392" s="128"/>
      <c r="AQ392" s="127"/>
      <c r="AR392" s="145"/>
    </row>
    <row r="393" spans="1:64" x14ac:dyDescent="0.25">
      <c r="A393" s="127"/>
      <c r="C393" s="129"/>
      <c r="D393" s="129"/>
      <c r="E393" s="129"/>
      <c r="F393" s="129"/>
      <c r="G393" s="129"/>
      <c r="H393" s="129"/>
      <c r="I393" s="129"/>
      <c r="J393" s="129"/>
      <c r="K393" s="129"/>
      <c r="L393" s="129"/>
      <c r="M393" s="129"/>
      <c r="N393" s="129"/>
      <c r="O393" s="129"/>
      <c r="P393" s="129"/>
      <c r="Q393" s="129"/>
      <c r="R393" s="129"/>
      <c r="S393" s="129"/>
      <c r="T393" s="129"/>
      <c r="U393" s="129"/>
      <c r="V393" s="148"/>
      <c r="AG393" s="143"/>
      <c r="AQ393" s="143"/>
      <c r="AR393" s="143"/>
    </row>
    <row r="394" spans="1:64" x14ac:dyDescent="0.25">
      <c r="A394" s="127"/>
      <c r="C394" s="129"/>
      <c r="D394" s="129"/>
      <c r="E394" s="129"/>
      <c r="F394" s="129"/>
      <c r="G394" s="129"/>
      <c r="H394" s="129"/>
      <c r="I394" s="129"/>
      <c r="J394" s="129"/>
      <c r="K394" s="129"/>
      <c r="L394" s="129"/>
      <c r="M394" s="129"/>
      <c r="N394" s="129"/>
      <c r="O394" s="129"/>
      <c r="P394" s="129"/>
      <c r="Q394" s="129"/>
      <c r="R394" s="129"/>
      <c r="S394" s="129"/>
      <c r="T394" s="129"/>
      <c r="U394" s="129"/>
      <c r="V394" s="148"/>
      <c r="AG394" s="128"/>
      <c r="AQ394" s="127"/>
      <c r="AR394" s="145"/>
    </row>
    <row r="395" spans="1:64" x14ac:dyDescent="0.25">
      <c r="A395" s="127"/>
      <c r="C395" s="129"/>
      <c r="D395" s="129"/>
      <c r="E395" s="129"/>
      <c r="F395" s="129"/>
      <c r="G395" s="129"/>
      <c r="H395" s="129"/>
      <c r="I395" s="129"/>
      <c r="J395" s="129"/>
      <c r="K395" s="129"/>
      <c r="L395" s="129"/>
      <c r="M395" s="129"/>
      <c r="N395" s="129"/>
      <c r="O395" s="129"/>
      <c r="P395" s="129"/>
      <c r="Q395" s="129"/>
      <c r="R395" s="129"/>
      <c r="S395" s="129"/>
      <c r="T395" s="129"/>
      <c r="U395" s="129"/>
      <c r="V395" s="148"/>
      <c r="AG395" s="128"/>
      <c r="AQ395" s="127"/>
      <c r="AR395" s="145"/>
    </row>
    <row r="396" spans="1:64" x14ac:dyDescent="0.25">
      <c r="A396" s="127"/>
      <c r="C396" s="129"/>
      <c r="D396" s="129"/>
      <c r="E396" s="129"/>
      <c r="F396" s="129"/>
      <c r="G396" s="129"/>
      <c r="H396" s="129"/>
      <c r="I396" s="129"/>
      <c r="J396" s="129"/>
      <c r="K396" s="129"/>
      <c r="L396" s="129"/>
      <c r="M396" s="129"/>
      <c r="N396" s="129"/>
      <c r="O396" s="129"/>
      <c r="P396" s="129"/>
      <c r="Q396" s="129"/>
      <c r="R396" s="129"/>
      <c r="S396" s="129"/>
      <c r="T396" s="129"/>
      <c r="U396" s="129"/>
      <c r="V396" s="148"/>
      <c r="AG396" s="143"/>
      <c r="AQ396" s="143"/>
      <c r="AR396" s="143"/>
    </row>
    <row r="397" spans="1:64" x14ac:dyDescent="0.25">
      <c r="A397" s="127"/>
      <c r="C397" s="129"/>
      <c r="D397" s="129"/>
      <c r="E397" s="129"/>
      <c r="F397" s="129"/>
      <c r="G397" s="129"/>
      <c r="H397" s="129"/>
      <c r="I397" s="129"/>
      <c r="J397" s="129"/>
      <c r="K397" s="129"/>
      <c r="L397" s="129"/>
      <c r="M397" s="129"/>
      <c r="N397" s="129"/>
      <c r="O397" s="129"/>
      <c r="P397" s="129"/>
      <c r="Q397" s="129"/>
      <c r="R397" s="129"/>
      <c r="S397" s="129"/>
      <c r="T397" s="129"/>
      <c r="U397" s="129"/>
      <c r="V397" s="148"/>
      <c r="AG397" s="128"/>
      <c r="AQ397" s="127"/>
      <c r="AR397" s="145"/>
    </row>
    <row r="398" spans="1:64" x14ac:dyDescent="0.25">
      <c r="A398" s="127"/>
      <c r="C398" s="129"/>
      <c r="D398" s="129"/>
      <c r="E398" s="129"/>
      <c r="F398" s="129"/>
      <c r="G398" s="129"/>
      <c r="H398" s="129"/>
      <c r="I398" s="129"/>
      <c r="J398" s="129"/>
      <c r="K398" s="129"/>
      <c r="L398" s="129"/>
      <c r="M398" s="129"/>
      <c r="N398" s="129"/>
      <c r="O398" s="129"/>
      <c r="P398" s="129"/>
      <c r="Q398" s="129"/>
      <c r="R398" s="129"/>
      <c r="S398" s="129"/>
      <c r="T398" s="129"/>
      <c r="U398" s="129"/>
      <c r="V398" s="148"/>
      <c r="AG398" s="128"/>
      <c r="AQ398" s="127"/>
      <c r="AR398" s="145"/>
    </row>
    <row r="399" spans="1:64" x14ac:dyDescent="0.25">
      <c r="A399" s="127"/>
      <c r="C399" s="129"/>
      <c r="D399" s="129"/>
      <c r="E399" s="129"/>
      <c r="F399" s="129"/>
      <c r="G399" s="129"/>
      <c r="H399" s="129"/>
      <c r="I399" s="129"/>
      <c r="J399" s="129"/>
      <c r="K399" s="129"/>
      <c r="L399" s="129"/>
      <c r="M399" s="129"/>
      <c r="N399" s="129"/>
      <c r="O399" s="129"/>
      <c r="P399" s="129"/>
      <c r="Q399" s="129"/>
      <c r="R399" s="129"/>
      <c r="S399" s="129"/>
      <c r="T399" s="129"/>
      <c r="U399" s="129"/>
      <c r="V399" s="148"/>
      <c r="AG399" s="143"/>
      <c r="AQ399" s="143"/>
      <c r="AR399" s="143"/>
    </row>
    <row r="400" spans="1:64" x14ac:dyDescent="0.25">
      <c r="A400" s="127"/>
      <c r="C400" s="129"/>
      <c r="D400" s="129"/>
      <c r="E400" s="129"/>
      <c r="F400" s="129"/>
      <c r="G400" s="129"/>
      <c r="H400" s="129"/>
      <c r="I400" s="129"/>
      <c r="J400" s="129"/>
      <c r="K400" s="129"/>
      <c r="L400" s="129"/>
      <c r="M400" s="129"/>
      <c r="N400" s="129"/>
      <c r="O400" s="129"/>
      <c r="P400" s="129"/>
      <c r="Q400" s="129"/>
      <c r="R400" s="129"/>
      <c r="S400" s="129"/>
      <c r="T400" s="129"/>
      <c r="U400" s="129"/>
      <c r="V400" s="148"/>
      <c r="AG400" s="128"/>
      <c r="AQ400" s="127"/>
      <c r="AR400" s="145"/>
    </row>
    <row r="401" spans="1:33" x14ac:dyDescent="0.25">
      <c r="A401" s="127"/>
      <c r="C401" s="129"/>
      <c r="D401" s="129"/>
      <c r="E401" s="129"/>
      <c r="F401" s="129"/>
      <c r="G401" s="129"/>
      <c r="H401" s="129"/>
      <c r="I401" s="129"/>
      <c r="J401" s="129"/>
      <c r="K401" s="129"/>
      <c r="L401" s="129"/>
      <c r="M401" s="129"/>
      <c r="N401" s="129"/>
      <c r="O401" s="129"/>
      <c r="P401" s="129"/>
      <c r="Q401" s="129"/>
      <c r="R401" s="129"/>
      <c r="S401" s="129"/>
      <c r="T401" s="129"/>
      <c r="U401" s="129"/>
      <c r="V401" s="148"/>
      <c r="AG401" s="128"/>
    </row>
    <row r="402" spans="1:33" x14ac:dyDescent="0.25">
      <c r="A402" s="127"/>
      <c r="C402" s="129"/>
      <c r="D402" s="129"/>
      <c r="E402" s="129"/>
      <c r="F402" s="129"/>
      <c r="G402" s="129"/>
      <c r="H402" s="129"/>
      <c r="I402" s="129"/>
      <c r="J402" s="129"/>
      <c r="K402" s="129"/>
      <c r="L402" s="129"/>
      <c r="M402" s="129"/>
      <c r="N402" s="129"/>
      <c r="O402" s="129"/>
      <c r="P402" s="129"/>
      <c r="Q402" s="129"/>
      <c r="R402" s="129"/>
      <c r="S402" s="129"/>
      <c r="T402" s="129"/>
      <c r="U402" s="129"/>
      <c r="V402" s="148"/>
      <c r="AG402" s="143"/>
    </row>
    <row r="403" spans="1:33" x14ac:dyDescent="0.25">
      <c r="A403" s="127"/>
      <c r="C403" s="129"/>
      <c r="D403" s="129"/>
      <c r="E403" s="129"/>
      <c r="F403" s="129"/>
      <c r="G403" s="129"/>
      <c r="H403" s="129"/>
      <c r="I403" s="129"/>
      <c r="J403" s="129"/>
      <c r="K403" s="129"/>
      <c r="L403" s="129"/>
      <c r="M403" s="129"/>
      <c r="N403" s="129"/>
      <c r="O403" s="129"/>
      <c r="P403" s="129"/>
      <c r="Q403" s="129"/>
      <c r="R403" s="129"/>
      <c r="S403" s="129"/>
      <c r="T403" s="129"/>
      <c r="U403" s="129"/>
      <c r="V403" s="148"/>
      <c r="AG403" s="128"/>
    </row>
    <row r="404" spans="1:33" x14ac:dyDescent="0.25">
      <c r="A404" s="127"/>
      <c r="C404" s="129"/>
      <c r="D404" s="129"/>
      <c r="E404" s="129"/>
      <c r="F404" s="129"/>
      <c r="G404" s="129"/>
      <c r="H404" s="129"/>
      <c r="I404" s="129"/>
      <c r="J404" s="129"/>
      <c r="K404" s="129"/>
      <c r="L404" s="129"/>
      <c r="M404" s="129"/>
      <c r="N404" s="129"/>
      <c r="O404" s="129"/>
      <c r="P404" s="129"/>
      <c r="Q404" s="129"/>
      <c r="R404" s="129"/>
      <c r="S404" s="129"/>
      <c r="T404" s="129"/>
      <c r="U404" s="129"/>
      <c r="V404" s="148"/>
      <c r="AG404" s="128"/>
    </row>
    <row r="405" spans="1:33" x14ac:dyDescent="0.25">
      <c r="A405" s="127"/>
      <c r="C405" s="129"/>
      <c r="D405" s="129"/>
      <c r="E405" s="129"/>
      <c r="F405" s="129"/>
      <c r="G405" s="129"/>
      <c r="H405" s="129"/>
      <c r="I405" s="129"/>
      <c r="J405" s="129"/>
      <c r="K405" s="129"/>
      <c r="L405" s="129"/>
      <c r="M405" s="129"/>
      <c r="N405" s="129"/>
      <c r="O405" s="129"/>
      <c r="P405" s="129"/>
      <c r="Q405" s="129"/>
      <c r="R405" s="129"/>
      <c r="S405" s="129"/>
      <c r="T405" s="129"/>
      <c r="U405" s="129"/>
      <c r="V405" s="148"/>
      <c r="AG405" s="143"/>
    </row>
    <row r="406" spans="1:33" x14ac:dyDescent="0.25">
      <c r="A406" s="127"/>
      <c r="C406" s="129"/>
      <c r="D406" s="129"/>
      <c r="E406" s="129"/>
      <c r="F406" s="129"/>
      <c r="G406" s="129"/>
      <c r="H406" s="129"/>
      <c r="I406" s="129"/>
      <c r="J406" s="129"/>
      <c r="K406" s="129"/>
      <c r="L406" s="129"/>
      <c r="M406" s="129"/>
      <c r="N406" s="129"/>
      <c r="O406" s="129"/>
      <c r="P406" s="129"/>
      <c r="Q406" s="129"/>
      <c r="R406" s="129"/>
      <c r="S406" s="129"/>
      <c r="T406" s="129"/>
      <c r="U406" s="129"/>
      <c r="V406" s="148"/>
      <c r="AG406" s="128"/>
    </row>
    <row r="407" spans="1:33" x14ac:dyDescent="0.25">
      <c r="A407" s="127"/>
      <c r="C407" s="129"/>
      <c r="D407" s="129"/>
      <c r="E407" s="129"/>
      <c r="F407" s="129"/>
      <c r="G407" s="129"/>
      <c r="H407" s="129"/>
      <c r="I407" s="129"/>
      <c r="J407" s="129"/>
      <c r="K407" s="129"/>
      <c r="L407" s="129"/>
      <c r="M407" s="129"/>
      <c r="N407" s="129"/>
      <c r="O407" s="129"/>
      <c r="P407" s="129"/>
      <c r="Q407" s="129"/>
      <c r="R407" s="129"/>
      <c r="S407" s="129"/>
      <c r="T407" s="129"/>
      <c r="U407" s="129"/>
      <c r="V407" s="148"/>
      <c r="AG407" s="128"/>
    </row>
    <row r="408" spans="1:33" x14ac:dyDescent="0.25">
      <c r="A408" s="127"/>
      <c r="C408" s="129"/>
      <c r="D408" s="129"/>
      <c r="E408" s="129"/>
      <c r="F408" s="129"/>
      <c r="G408" s="129"/>
      <c r="H408" s="129"/>
      <c r="I408" s="129"/>
      <c r="J408" s="129"/>
      <c r="K408" s="129"/>
      <c r="L408" s="129"/>
      <c r="M408" s="129"/>
      <c r="N408" s="129"/>
      <c r="O408" s="129"/>
      <c r="P408" s="129"/>
      <c r="Q408" s="129"/>
      <c r="R408" s="129"/>
      <c r="S408" s="129"/>
      <c r="T408" s="129"/>
      <c r="U408" s="129"/>
      <c r="V408" s="148"/>
      <c r="AG408" s="143"/>
    </row>
    <row r="409" spans="1:33" x14ac:dyDescent="0.25">
      <c r="A409" s="127"/>
      <c r="C409" s="129"/>
      <c r="D409" s="129"/>
      <c r="E409" s="129"/>
      <c r="F409" s="129"/>
      <c r="G409" s="129"/>
      <c r="H409" s="129"/>
      <c r="I409" s="129"/>
      <c r="J409" s="129"/>
      <c r="K409" s="129"/>
      <c r="L409" s="129"/>
      <c r="M409" s="129"/>
      <c r="N409" s="129"/>
      <c r="O409" s="129"/>
      <c r="P409" s="129"/>
      <c r="Q409" s="129"/>
      <c r="R409" s="129"/>
      <c r="S409" s="129"/>
      <c r="T409" s="129"/>
      <c r="U409" s="129"/>
      <c r="V409" s="148"/>
      <c r="AG409" s="128"/>
    </row>
    <row r="410" spans="1:33" x14ac:dyDescent="0.25">
      <c r="A410" s="127"/>
      <c r="C410" s="129"/>
      <c r="D410" s="129"/>
      <c r="E410" s="129"/>
      <c r="F410" s="129"/>
      <c r="G410" s="129"/>
      <c r="H410" s="129"/>
      <c r="I410" s="129"/>
      <c r="J410" s="129"/>
      <c r="K410" s="129"/>
      <c r="L410" s="129"/>
      <c r="M410" s="129"/>
      <c r="N410" s="129"/>
      <c r="O410" s="129"/>
      <c r="P410" s="129"/>
      <c r="Q410" s="129"/>
      <c r="R410" s="129"/>
      <c r="S410" s="129"/>
      <c r="T410" s="129"/>
      <c r="U410" s="129"/>
      <c r="V410" s="148"/>
      <c r="AG410" s="128"/>
    </row>
    <row r="411" spans="1:33" x14ac:dyDescent="0.25">
      <c r="A411" s="127"/>
      <c r="C411" s="129"/>
      <c r="D411" s="129"/>
      <c r="E411" s="129"/>
      <c r="F411" s="129"/>
      <c r="G411" s="129"/>
      <c r="H411" s="129"/>
      <c r="I411" s="129"/>
      <c r="J411" s="129"/>
      <c r="K411" s="129"/>
      <c r="L411" s="129"/>
      <c r="M411" s="129"/>
      <c r="N411" s="129"/>
      <c r="O411" s="129"/>
      <c r="P411" s="129"/>
      <c r="Q411" s="129"/>
      <c r="R411" s="129"/>
      <c r="S411" s="129"/>
      <c r="T411" s="129"/>
      <c r="U411" s="129"/>
      <c r="V411" s="148"/>
      <c r="AG411" s="143"/>
    </row>
    <row r="412" spans="1:33" x14ac:dyDescent="0.25">
      <c r="A412" s="127"/>
      <c r="C412" s="129"/>
      <c r="D412" s="129"/>
      <c r="E412" s="129"/>
      <c r="F412" s="129"/>
      <c r="G412" s="129"/>
      <c r="H412" s="129"/>
      <c r="I412" s="129"/>
      <c r="J412" s="129"/>
      <c r="K412" s="129"/>
      <c r="L412" s="129"/>
      <c r="M412" s="129"/>
      <c r="N412" s="129"/>
      <c r="O412" s="129"/>
      <c r="P412" s="129"/>
      <c r="Q412" s="129"/>
      <c r="R412" s="129"/>
      <c r="S412" s="129"/>
      <c r="T412" s="129"/>
      <c r="U412" s="129"/>
      <c r="V412" s="148"/>
      <c r="AG412" s="128"/>
    </row>
    <row r="413" spans="1:33" x14ac:dyDescent="0.25">
      <c r="A413" s="127"/>
      <c r="C413" s="129"/>
      <c r="D413" s="129"/>
      <c r="E413" s="129"/>
      <c r="F413" s="129"/>
      <c r="G413" s="129"/>
      <c r="H413" s="129"/>
      <c r="I413" s="129"/>
      <c r="J413" s="129"/>
      <c r="K413" s="129"/>
      <c r="L413" s="129"/>
      <c r="M413" s="129"/>
      <c r="N413" s="129"/>
      <c r="O413" s="129"/>
      <c r="P413" s="129"/>
      <c r="Q413" s="129"/>
      <c r="R413" s="129"/>
      <c r="S413" s="129"/>
      <c r="T413" s="129"/>
      <c r="U413" s="129"/>
      <c r="V413" s="148"/>
      <c r="AG413" s="128"/>
    </row>
    <row r="414" spans="1:33" x14ac:dyDescent="0.25">
      <c r="A414" s="127"/>
      <c r="C414" s="129"/>
      <c r="D414" s="129"/>
      <c r="E414" s="129"/>
      <c r="F414" s="129"/>
      <c r="G414" s="129"/>
      <c r="H414" s="129"/>
      <c r="I414" s="129"/>
      <c r="J414" s="129"/>
      <c r="K414" s="129"/>
      <c r="L414" s="129"/>
      <c r="M414" s="129"/>
      <c r="N414" s="129"/>
      <c r="O414" s="129"/>
      <c r="P414" s="129"/>
      <c r="Q414" s="129"/>
      <c r="R414" s="129"/>
      <c r="S414" s="129"/>
      <c r="T414" s="129"/>
      <c r="U414" s="129"/>
      <c r="V414" s="148"/>
      <c r="AG414" s="143"/>
    </row>
    <row r="415" spans="1:33" x14ac:dyDescent="0.25">
      <c r="A415" s="127"/>
      <c r="C415" s="129"/>
      <c r="D415" s="129"/>
      <c r="E415" s="129"/>
      <c r="F415" s="129"/>
      <c r="G415" s="129"/>
      <c r="H415" s="129"/>
      <c r="I415" s="129"/>
      <c r="J415" s="129"/>
      <c r="K415" s="129"/>
      <c r="L415" s="129"/>
      <c r="M415" s="129"/>
      <c r="N415" s="129"/>
      <c r="O415" s="129"/>
      <c r="P415" s="129"/>
      <c r="Q415" s="129"/>
      <c r="R415" s="129"/>
      <c r="S415" s="129"/>
      <c r="T415" s="129"/>
      <c r="U415" s="129"/>
      <c r="V415" s="148"/>
      <c r="AG415" s="128"/>
    </row>
    <row r="416" spans="1:33" x14ac:dyDescent="0.25">
      <c r="A416" s="127"/>
      <c r="C416" s="129"/>
      <c r="D416" s="129"/>
      <c r="E416" s="129"/>
      <c r="F416" s="129"/>
      <c r="G416" s="129"/>
      <c r="H416" s="129"/>
      <c r="I416" s="129"/>
      <c r="J416" s="129"/>
      <c r="K416" s="129"/>
      <c r="L416" s="129"/>
      <c r="M416" s="129"/>
      <c r="N416" s="129"/>
      <c r="O416" s="129"/>
      <c r="P416" s="129"/>
      <c r="Q416" s="129"/>
      <c r="R416" s="129"/>
      <c r="S416" s="129"/>
      <c r="T416" s="129"/>
      <c r="U416" s="129"/>
      <c r="V416" s="148"/>
      <c r="AG416" s="128"/>
    </row>
    <row r="417" spans="1:33" x14ac:dyDescent="0.25">
      <c r="A417" s="127"/>
      <c r="C417" s="129"/>
      <c r="D417" s="129"/>
      <c r="E417" s="129"/>
      <c r="F417" s="129"/>
      <c r="G417" s="129"/>
      <c r="H417" s="129"/>
      <c r="I417" s="129"/>
      <c r="J417" s="129"/>
      <c r="K417" s="129"/>
      <c r="L417" s="129"/>
      <c r="M417" s="129"/>
      <c r="N417" s="129"/>
      <c r="O417" s="129"/>
      <c r="P417" s="129"/>
      <c r="Q417" s="129"/>
      <c r="R417" s="129"/>
      <c r="S417" s="129"/>
      <c r="T417" s="129"/>
      <c r="U417" s="129"/>
      <c r="V417" s="148"/>
      <c r="AG417" s="143"/>
    </row>
    <row r="418" spans="1:33" x14ac:dyDescent="0.25">
      <c r="A418" s="127"/>
      <c r="C418" s="129"/>
      <c r="D418" s="129"/>
      <c r="E418" s="129"/>
      <c r="F418" s="129"/>
      <c r="G418" s="129"/>
      <c r="H418" s="129"/>
      <c r="I418" s="129"/>
      <c r="J418" s="129"/>
      <c r="K418" s="129"/>
      <c r="L418" s="129"/>
      <c r="M418" s="129"/>
      <c r="N418" s="129"/>
      <c r="O418" s="129"/>
      <c r="P418" s="129"/>
      <c r="Q418" s="129"/>
      <c r="R418" s="129"/>
      <c r="S418" s="129"/>
      <c r="T418" s="129"/>
      <c r="U418" s="129"/>
      <c r="V418" s="148"/>
      <c r="AG418" s="128"/>
    </row>
    <row r="419" spans="1:33" x14ac:dyDescent="0.25">
      <c r="A419" s="127"/>
      <c r="C419" s="129"/>
      <c r="D419" s="129"/>
      <c r="E419" s="129"/>
      <c r="F419" s="129"/>
      <c r="G419" s="129"/>
      <c r="H419" s="129"/>
      <c r="I419" s="129"/>
      <c r="J419" s="129"/>
      <c r="K419" s="129"/>
      <c r="L419" s="129"/>
      <c r="M419" s="129"/>
      <c r="N419" s="129"/>
      <c r="O419" s="129"/>
      <c r="P419" s="129"/>
      <c r="Q419" s="129"/>
      <c r="R419" s="129"/>
      <c r="S419" s="129"/>
      <c r="T419" s="129"/>
      <c r="U419" s="129"/>
      <c r="V419" s="148"/>
      <c r="AG419" s="128"/>
    </row>
    <row r="420" spans="1:33" x14ac:dyDescent="0.25">
      <c r="A420" s="127"/>
      <c r="C420" s="129"/>
      <c r="D420" s="129"/>
      <c r="E420" s="129"/>
      <c r="F420" s="129"/>
      <c r="G420" s="129"/>
      <c r="H420" s="129"/>
      <c r="I420" s="129"/>
      <c r="J420" s="129"/>
      <c r="K420" s="129"/>
      <c r="L420" s="129"/>
      <c r="M420" s="129"/>
      <c r="N420" s="129"/>
      <c r="O420" s="129"/>
      <c r="P420" s="129"/>
      <c r="Q420" s="129"/>
      <c r="R420" s="129"/>
      <c r="S420" s="129"/>
      <c r="T420" s="129"/>
      <c r="U420" s="129"/>
      <c r="V420" s="148"/>
      <c r="AG420" s="143"/>
    </row>
    <row r="421" spans="1:33" x14ac:dyDescent="0.25">
      <c r="A421" s="127"/>
      <c r="C421" s="129"/>
      <c r="D421" s="129"/>
      <c r="E421" s="129"/>
      <c r="F421" s="129"/>
      <c r="G421" s="129"/>
      <c r="H421" s="129"/>
      <c r="I421" s="129"/>
      <c r="J421" s="129"/>
      <c r="K421" s="129"/>
      <c r="L421" s="129"/>
      <c r="M421" s="129"/>
      <c r="N421" s="129"/>
      <c r="O421" s="129"/>
      <c r="P421" s="129"/>
      <c r="Q421" s="129"/>
      <c r="R421" s="129"/>
      <c r="S421" s="129"/>
      <c r="T421" s="129"/>
      <c r="U421" s="129"/>
      <c r="V421" s="148"/>
      <c r="AG421" s="128"/>
    </row>
    <row r="422" spans="1:33" x14ac:dyDescent="0.25">
      <c r="A422" s="127"/>
      <c r="C422" s="129"/>
      <c r="D422" s="129"/>
      <c r="E422" s="129"/>
      <c r="F422" s="129"/>
      <c r="G422" s="129"/>
      <c r="H422" s="129"/>
      <c r="I422" s="129"/>
      <c r="J422" s="129"/>
      <c r="K422" s="129"/>
      <c r="L422" s="129"/>
      <c r="M422" s="129"/>
      <c r="N422" s="129"/>
      <c r="O422" s="129"/>
      <c r="P422" s="129"/>
      <c r="Q422" s="129"/>
      <c r="R422" s="129"/>
      <c r="S422" s="129"/>
      <c r="T422" s="129"/>
      <c r="U422" s="129"/>
      <c r="V422" s="148"/>
      <c r="AG422" s="128"/>
    </row>
    <row r="423" spans="1:33" x14ac:dyDescent="0.25">
      <c r="A423" s="127"/>
      <c r="C423" s="129"/>
      <c r="D423" s="129"/>
      <c r="E423" s="129"/>
      <c r="F423" s="129"/>
      <c r="G423" s="129"/>
      <c r="H423" s="129"/>
      <c r="I423" s="129"/>
      <c r="J423" s="129"/>
      <c r="K423" s="129"/>
      <c r="L423" s="129"/>
      <c r="M423" s="129"/>
      <c r="N423" s="129"/>
      <c r="O423" s="129"/>
      <c r="P423" s="129"/>
      <c r="Q423" s="129"/>
      <c r="R423" s="129"/>
      <c r="S423" s="129"/>
      <c r="T423" s="129"/>
      <c r="U423" s="129"/>
      <c r="V423" s="148"/>
      <c r="AG423" s="143"/>
    </row>
    <row r="424" spans="1:33" x14ac:dyDescent="0.25">
      <c r="A424" s="127"/>
      <c r="C424" s="129"/>
      <c r="D424" s="129"/>
      <c r="E424" s="129"/>
      <c r="F424" s="129"/>
      <c r="G424" s="129"/>
      <c r="H424" s="129"/>
      <c r="I424" s="129"/>
      <c r="J424" s="129"/>
      <c r="K424" s="129"/>
      <c r="L424" s="129"/>
      <c r="M424" s="129"/>
      <c r="N424" s="129"/>
      <c r="O424" s="129"/>
      <c r="P424" s="129"/>
      <c r="Q424" s="129"/>
      <c r="R424" s="129"/>
      <c r="S424" s="129"/>
      <c r="T424" s="129"/>
      <c r="U424" s="129"/>
      <c r="V424" s="148"/>
      <c r="AG424" s="128"/>
    </row>
    <row r="425" spans="1:33" x14ac:dyDescent="0.25">
      <c r="A425" s="127"/>
      <c r="C425" s="129"/>
      <c r="D425" s="129"/>
      <c r="E425" s="129"/>
      <c r="F425" s="129"/>
      <c r="G425" s="129"/>
      <c r="H425" s="129"/>
      <c r="I425" s="129"/>
      <c r="J425" s="129"/>
      <c r="K425" s="129"/>
      <c r="L425" s="129"/>
      <c r="M425" s="129"/>
      <c r="N425" s="129"/>
      <c r="O425" s="129"/>
      <c r="P425" s="129"/>
      <c r="Q425" s="129"/>
      <c r="R425" s="129"/>
      <c r="S425" s="129"/>
      <c r="T425" s="129"/>
      <c r="U425" s="129"/>
      <c r="V425" s="148"/>
      <c r="AG425" s="128"/>
    </row>
    <row r="426" spans="1:33" x14ac:dyDescent="0.25">
      <c r="A426" s="127"/>
      <c r="C426" s="129"/>
      <c r="D426" s="129"/>
      <c r="E426" s="129"/>
      <c r="F426" s="129"/>
      <c r="G426" s="129"/>
      <c r="H426" s="129"/>
      <c r="I426" s="129"/>
      <c r="J426" s="129"/>
      <c r="K426" s="129"/>
      <c r="L426" s="129"/>
      <c r="M426" s="129"/>
      <c r="N426" s="129"/>
      <c r="O426" s="129"/>
      <c r="P426" s="129"/>
      <c r="Q426" s="129"/>
      <c r="R426" s="129"/>
      <c r="S426" s="129"/>
      <c r="T426" s="129"/>
      <c r="U426" s="129"/>
      <c r="V426" s="148"/>
      <c r="AG426" s="143"/>
    </row>
    <row r="427" spans="1:33" x14ac:dyDescent="0.25">
      <c r="A427" s="127"/>
      <c r="C427" s="129"/>
      <c r="D427" s="129"/>
      <c r="E427" s="129"/>
      <c r="F427" s="129"/>
      <c r="G427" s="129"/>
      <c r="H427" s="129"/>
      <c r="I427" s="129"/>
      <c r="J427" s="129"/>
      <c r="K427" s="129"/>
      <c r="L427" s="129"/>
      <c r="M427" s="129"/>
      <c r="N427" s="129"/>
      <c r="O427" s="129"/>
      <c r="P427" s="129"/>
      <c r="Q427" s="129"/>
      <c r="R427" s="129"/>
      <c r="S427" s="129"/>
      <c r="T427" s="129"/>
      <c r="U427" s="129"/>
      <c r="V427" s="148"/>
      <c r="AG427" s="128"/>
    </row>
    <row r="428" spans="1:33" x14ac:dyDescent="0.25">
      <c r="A428" s="127"/>
      <c r="C428" s="129"/>
      <c r="D428" s="129"/>
      <c r="E428" s="129"/>
      <c r="F428" s="129"/>
      <c r="G428" s="129"/>
      <c r="H428" s="129"/>
      <c r="I428" s="129"/>
      <c r="J428" s="129"/>
      <c r="K428" s="129"/>
      <c r="L428" s="129"/>
      <c r="M428" s="129"/>
      <c r="N428" s="129"/>
      <c r="O428" s="129"/>
      <c r="P428" s="129"/>
      <c r="Q428" s="129"/>
      <c r="R428" s="129"/>
      <c r="S428" s="129"/>
      <c r="T428" s="129"/>
      <c r="U428" s="129"/>
      <c r="V428" s="148"/>
      <c r="AG428" s="128"/>
    </row>
    <row r="429" spans="1:33" x14ac:dyDescent="0.25">
      <c r="A429" s="127"/>
      <c r="C429" s="129"/>
      <c r="D429" s="129"/>
      <c r="E429" s="129"/>
      <c r="F429" s="129"/>
      <c r="G429" s="129"/>
      <c r="H429" s="129"/>
      <c r="I429" s="129"/>
      <c r="J429" s="129"/>
      <c r="K429" s="129"/>
      <c r="L429" s="129"/>
      <c r="M429" s="129"/>
      <c r="N429" s="129"/>
      <c r="O429" s="129"/>
      <c r="P429" s="129"/>
      <c r="Q429" s="129"/>
      <c r="R429" s="129"/>
      <c r="S429" s="129"/>
      <c r="T429" s="129"/>
      <c r="U429" s="129"/>
      <c r="V429" s="148"/>
      <c r="AG429" s="143"/>
    </row>
    <row r="430" spans="1:33" x14ac:dyDescent="0.25">
      <c r="A430" s="127"/>
      <c r="C430" s="129"/>
      <c r="D430" s="129"/>
      <c r="E430" s="129"/>
      <c r="F430" s="129"/>
      <c r="G430" s="129"/>
      <c r="H430" s="129"/>
      <c r="I430" s="129"/>
      <c r="J430" s="129"/>
      <c r="K430" s="129"/>
      <c r="L430" s="129"/>
      <c r="M430" s="129"/>
      <c r="N430" s="129"/>
      <c r="O430" s="129"/>
      <c r="P430" s="129"/>
      <c r="Q430" s="129"/>
      <c r="R430" s="129"/>
      <c r="S430" s="129"/>
      <c r="T430" s="129"/>
      <c r="U430" s="129"/>
      <c r="V430" s="148"/>
      <c r="AG430" s="128"/>
    </row>
    <row r="431" spans="1:33" x14ac:dyDescent="0.25">
      <c r="A431" s="127"/>
      <c r="C431" s="129"/>
      <c r="D431" s="129"/>
      <c r="E431" s="129"/>
      <c r="F431" s="129"/>
      <c r="G431" s="129"/>
      <c r="H431" s="129"/>
      <c r="I431" s="129"/>
      <c r="J431" s="129"/>
      <c r="K431" s="129"/>
      <c r="L431" s="129"/>
      <c r="M431" s="129"/>
      <c r="N431" s="129"/>
      <c r="O431" s="129"/>
      <c r="P431" s="129"/>
      <c r="Q431" s="129"/>
      <c r="R431" s="129"/>
      <c r="S431" s="129"/>
      <c r="T431" s="129"/>
      <c r="U431" s="129"/>
      <c r="V431" s="148"/>
      <c r="AG431" s="128"/>
    </row>
    <row r="432" spans="1:33" x14ac:dyDescent="0.25">
      <c r="A432" s="127"/>
      <c r="C432" s="129"/>
      <c r="D432" s="129"/>
      <c r="E432" s="129"/>
      <c r="F432" s="129"/>
      <c r="G432" s="129"/>
      <c r="H432" s="129"/>
      <c r="I432" s="129"/>
      <c r="J432" s="129"/>
      <c r="K432" s="129"/>
      <c r="L432" s="129"/>
      <c r="M432" s="129"/>
      <c r="N432" s="129"/>
      <c r="O432" s="129"/>
      <c r="P432" s="129"/>
      <c r="Q432" s="129"/>
      <c r="R432" s="129"/>
      <c r="S432" s="129"/>
      <c r="T432" s="129"/>
      <c r="U432" s="129"/>
      <c r="V432" s="148"/>
      <c r="AG432" s="143"/>
    </row>
    <row r="433" spans="1:33" x14ac:dyDescent="0.25">
      <c r="A433" s="127"/>
      <c r="C433" s="129"/>
      <c r="D433" s="129"/>
      <c r="E433" s="129"/>
      <c r="F433" s="129"/>
      <c r="G433" s="129"/>
      <c r="H433" s="129"/>
      <c r="I433" s="129"/>
      <c r="J433" s="129"/>
      <c r="K433" s="129"/>
      <c r="L433" s="129"/>
      <c r="M433" s="129"/>
      <c r="N433" s="129"/>
      <c r="O433" s="129"/>
      <c r="P433" s="129"/>
      <c r="Q433" s="129"/>
      <c r="R433" s="129"/>
      <c r="S433" s="129"/>
      <c r="T433" s="129"/>
      <c r="U433" s="129"/>
      <c r="V433" s="148"/>
      <c r="AG433" s="128"/>
    </row>
    <row r="434" spans="1:33" x14ac:dyDescent="0.25">
      <c r="A434" s="127"/>
      <c r="C434" s="129"/>
      <c r="D434" s="129"/>
      <c r="E434" s="129"/>
      <c r="F434" s="129"/>
      <c r="G434" s="129"/>
      <c r="H434" s="129"/>
      <c r="I434" s="129"/>
      <c r="J434" s="129"/>
      <c r="K434" s="129"/>
      <c r="L434" s="129"/>
      <c r="M434" s="129"/>
      <c r="N434" s="129"/>
      <c r="O434" s="129"/>
      <c r="P434" s="129"/>
      <c r="Q434" s="129"/>
      <c r="R434" s="129"/>
      <c r="S434" s="129"/>
      <c r="T434" s="129"/>
      <c r="U434" s="129"/>
      <c r="V434" s="148"/>
      <c r="AG434" s="128"/>
    </row>
    <row r="435" spans="1:33" x14ac:dyDescent="0.25">
      <c r="A435" s="127"/>
      <c r="C435" s="129"/>
      <c r="D435" s="129"/>
      <c r="E435" s="129"/>
      <c r="F435" s="129"/>
      <c r="G435" s="129"/>
      <c r="H435" s="129"/>
      <c r="I435" s="129"/>
      <c r="J435" s="129"/>
      <c r="K435" s="129"/>
      <c r="L435" s="129"/>
      <c r="M435" s="129"/>
      <c r="N435" s="129"/>
      <c r="O435" s="129"/>
      <c r="P435" s="129"/>
      <c r="Q435" s="129"/>
      <c r="R435" s="129"/>
      <c r="S435" s="129"/>
      <c r="T435" s="129"/>
      <c r="U435" s="129"/>
      <c r="V435" s="148"/>
      <c r="AG435" s="143"/>
    </row>
    <row r="436" spans="1:33" x14ac:dyDescent="0.25">
      <c r="A436" s="127"/>
      <c r="C436" s="129"/>
      <c r="D436" s="129"/>
      <c r="E436" s="129"/>
      <c r="F436" s="129"/>
      <c r="G436" s="129"/>
      <c r="H436" s="129"/>
      <c r="I436" s="129"/>
      <c r="J436" s="129"/>
      <c r="K436" s="129"/>
      <c r="L436" s="129"/>
      <c r="M436" s="129"/>
      <c r="N436" s="129"/>
      <c r="O436" s="129"/>
      <c r="P436" s="129"/>
      <c r="Q436" s="129"/>
      <c r="R436" s="129"/>
      <c r="S436" s="129"/>
      <c r="T436" s="129"/>
      <c r="U436" s="129"/>
      <c r="V436" s="148"/>
      <c r="AG436" s="128"/>
    </row>
    <row r="437" spans="1:33" x14ac:dyDescent="0.25">
      <c r="A437" s="127"/>
      <c r="C437" s="129"/>
      <c r="D437" s="129"/>
      <c r="E437" s="129"/>
      <c r="F437" s="129"/>
      <c r="G437" s="129"/>
      <c r="H437" s="129"/>
      <c r="I437" s="129"/>
      <c r="J437" s="129"/>
      <c r="K437" s="129"/>
      <c r="L437" s="129"/>
      <c r="M437" s="129"/>
      <c r="N437" s="129"/>
      <c r="O437" s="129"/>
      <c r="P437" s="129"/>
      <c r="Q437" s="129"/>
      <c r="R437" s="129"/>
      <c r="S437" s="129"/>
      <c r="T437" s="129"/>
      <c r="U437" s="129"/>
      <c r="V437" s="148"/>
      <c r="AG437" s="128"/>
    </row>
    <row r="438" spans="1:33" x14ac:dyDescent="0.25">
      <c r="A438" s="127"/>
      <c r="C438" s="129"/>
      <c r="D438" s="129"/>
      <c r="E438" s="129"/>
      <c r="F438" s="129"/>
      <c r="G438" s="129"/>
      <c r="H438" s="129"/>
      <c r="I438" s="129"/>
      <c r="J438" s="129"/>
      <c r="K438" s="129"/>
      <c r="L438" s="129"/>
      <c r="M438" s="129"/>
      <c r="N438" s="129"/>
      <c r="O438" s="129"/>
      <c r="P438" s="129"/>
      <c r="Q438" s="129"/>
      <c r="R438" s="129"/>
      <c r="S438" s="129"/>
      <c r="T438" s="129"/>
      <c r="U438" s="129"/>
      <c r="V438" s="148"/>
      <c r="AG438" s="143"/>
    </row>
    <row r="439" spans="1:33" x14ac:dyDescent="0.25">
      <c r="A439" s="127"/>
      <c r="C439" s="129"/>
      <c r="D439" s="129"/>
      <c r="E439" s="129"/>
      <c r="F439" s="129"/>
      <c r="G439" s="129"/>
      <c r="H439" s="129"/>
      <c r="I439" s="129"/>
      <c r="J439" s="129"/>
      <c r="K439" s="129"/>
      <c r="L439" s="129"/>
      <c r="M439" s="129"/>
      <c r="N439" s="129"/>
      <c r="O439" s="129"/>
      <c r="P439" s="129"/>
      <c r="Q439" s="129"/>
      <c r="R439" s="129"/>
      <c r="S439" s="129"/>
      <c r="T439" s="129"/>
      <c r="U439" s="129"/>
      <c r="V439" s="148"/>
      <c r="AG439" s="128"/>
    </row>
    <row r="440" spans="1:33" x14ac:dyDescent="0.25">
      <c r="A440" s="127"/>
      <c r="C440" s="129"/>
      <c r="D440" s="129"/>
      <c r="E440" s="129"/>
      <c r="F440" s="129"/>
      <c r="G440" s="129"/>
      <c r="H440" s="129"/>
      <c r="I440" s="129"/>
      <c r="J440" s="129"/>
      <c r="K440" s="129"/>
      <c r="L440" s="129"/>
      <c r="M440" s="129"/>
      <c r="N440" s="129"/>
      <c r="O440" s="129"/>
      <c r="P440" s="129"/>
      <c r="Q440" s="129"/>
      <c r="R440" s="129"/>
      <c r="S440" s="129"/>
      <c r="T440" s="129"/>
      <c r="U440" s="129"/>
      <c r="V440" s="148"/>
      <c r="AG440" s="128"/>
    </row>
    <row r="441" spans="1:33" x14ac:dyDescent="0.25">
      <c r="A441" s="127"/>
      <c r="C441" s="129"/>
      <c r="D441" s="129"/>
      <c r="E441" s="129"/>
      <c r="F441" s="129"/>
      <c r="G441" s="129"/>
      <c r="H441" s="129"/>
      <c r="I441" s="129"/>
      <c r="J441" s="129"/>
      <c r="K441" s="129"/>
      <c r="L441" s="129"/>
      <c r="M441" s="129"/>
      <c r="N441" s="129"/>
      <c r="O441" s="129"/>
      <c r="P441" s="129"/>
      <c r="Q441" s="129"/>
      <c r="R441" s="129"/>
      <c r="S441" s="129"/>
      <c r="T441" s="129"/>
      <c r="U441" s="129"/>
      <c r="V441" s="148"/>
      <c r="AG441" s="143"/>
    </row>
    <row r="442" spans="1:33" x14ac:dyDescent="0.25">
      <c r="A442" s="127"/>
      <c r="C442" s="129"/>
      <c r="D442" s="129"/>
      <c r="E442" s="129"/>
      <c r="F442" s="129"/>
      <c r="G442" s="129"/>
      <c r="H442" s="129"/>
      <c r="I442" s="129"/>
      <c r="J442" s="129"/>
      <c r="K442" s="129"/>
      <c r="L442" s="129"/>
      <c r="M442" s="129"/>
      <c r="N442" s="129"/>
      <c r="O442" s="129"/>
      <c r="P442" s="129"/>
      <c r="Q442" s="129"/>
      <c r="R442" s="129"/>
      <c r="S442" s="129"/>
      <c r="T442" s="129"/>
      <c r="U442" s="129"/>
      <c r="V442" s="148"/>
      <c r="AG442" s="128"/>
    </row>
    <row r="443" spans="1:33" x14ac:dyDescent="0.25">
      <c r="A443" s="127"/>
      <c r="C443" s="129"/>
      <c r="D443" s="129"/>
      <c r="E443" s="129"/>
      <c r="F443" s="129"/>
      <c r="G443" s="129"/>
      <c r="H443" s="129"/>
      <c r="I443" s="129"/>
      <c r="J443" s="129"/>
      <c r="K443" s="129"/>
      <c r="L443" s="129"/>
      <c r="M443" s="129"/>
      <c r="N443" s="129"/>
      <c r="O443" s="129"/>
      <c r="P443" s="129"/>
      <c r="Q443" s="129"/>
      <c r="R443" s="129"/>
      <c r="S443" s="129"/>
      <c r="T443" s="129"/>
      <c r="U443" s="129"/>
      <c r="V443" s="148"/>
      <c r="AG443" s="128"/>
    </row>
    <row r="444" spans="1:33" x14ac:dyDescent="0.25">
      <c r="A444" s="127"/>
      <c r="C444" s="129"/>
      <c r="D444" s="129"/>
      <c r="E444" s="129"/>
      <c r="F444" s="129"/>
      <c r="G444" s="129"/>
      <c r="H444" s="129"/>
      <c r="I444" s="129"/>
      <c r="J444" s="129"/>
      <c r="K444" s="129"/>
      <c r="L444" s="129"/>
      <c r="M444" s="129"/>
      <c r="N444" s="129"/>
      <c r="O444" s="129"/>
      <c r="P444" s="129"/>
      <c r="Q444" s="129"/>
      <c r="R444" s="129"/>
      <c r="S444" s="129"/>
      <c r="T444" s="129"/>
      <c r="U444" s="129"/>
      <c r="V444" s="148"/>
      <c r="AG444" s="143"/>
    </row>
    <row r="445" spans="1:33" x14ac:dyDescent="0.25">
      <c r="A445" s="127"/>
      <c r="C445" s="129"/>
      <c r="D445" s="129"/>
      <c r="E445" s="129"/>
      <c r="F445" s="129"/>
      <c r="G445" s="129"/>
      <c r="H445" s="129"/>
      <c r="I445" s="129"/>
      <c r="J445" s="129"/>
      <c r="K445" s="129"/>
      <c r="L445" s="129"/>
      <c r="M445" s="129"/>
      <c r="N445" s="129"/>
      <c r="O445" s="129"/>
      <c r="P445" s="129"/>
      <c r="Q445" s="129"/>
      <c r="R445" s="129"/>
      <c r="S445" s="129"/>
      <c r="T445" s="129"/>
      <c r="U445" s="129"/>
      <c r="V445" s="148"/>
      <c r="AG445" s="128"/>
    </row>
    <row r="446" spans="1:33" x14ac:dyDescent="0.25">
      <c r="A446" s="127"/>
      <c r="C446" s="129"/>
      <c r="D446" s="129"/>
      <c r="E446" s="129"/>
      <c r="F446" s="129"/>
      <c r="G446" s="129"/>
      <c r="H446" s="129"/>
      <c r="I446" s="129"/>
      <c r="J446" s="129"/>
      <c r="K446" s="129"/>
      <c r="L446" s="129"/>
      <c r="M446" s="129"/>
      <c r="N446" s="129"/>
      <c r="O446" s="129"/>
      <c r="P446" s="129"/>
      <c r="Q446" s="129"/>
      <c r="R446" s="129"/>
      <c r="S446" s="129"/>
      <c r="T446" s="129"/>
      <c r="U446" s="129"/>
      <c r="V446" s="148"/>
      <c r="AG446" s="128"/>
    </row>
    <row r="447" spans="1:33" x14ac:dyDescent="0.25">
      <c r="A447" s="127"/>
      <c r="C447" s="129"/>
      <c r="D447" s="129"/>
      <c r="E447" s="129"/>
      <c r="F447" s="129"/>
      <c r="G447" s="129"/>
      <c r="H447" s="129"/>
      <c r="I447" s="129"/>
      <c r="J447" s="129"/>
      <c r="K447" s="129"/>
      <c r="L447" s="129"/>
      <c r="M447" s="129"/>
      <c r="N447" s="129"/>
      <c r="O447" s="129"/>
      <c r="P447" s="129"/>
      <c r="Q447" s="129"/>
      <c r="R447" s="129"/>
      <c r="S447" s="129"/>
      <c r="T447" s="129"/>
      <c r="U447" s="129"/>
      <c r="V447" s="148"/>
      <c r="AG447" s="143"/>
    </row>
    <row r="448" spans="1:33" x14ac:dyDescent="0.25">
      <c r="A448" s="127"/>
      <c r="C448" s="129"/>
      <c r="D448" s="129"/>
      <c r="E448" s="129"/>
      <c r="F448" s="129"/>
      <c r="G448" s="129"/>
      <c r="H448" s="129"/>
      <c r="I448" s="129"/>
      <c r="J448" s="129"/>
      <c r="K448" s="129"/>
      <c r="L448" s="129"/>
      <c r="M448" s="129"/>
      <c r="N448" s="129"/>
      <c r="O448" s="129"/>
      <c r="P448" s="129"/>
      <c r="Q448" s="129"/>
      <c r="R448" s="129"/>
      <c r="S448" s="129"/>
      <c r="T448" s="129"/>
      <c r="U448" s="129"/>
      <c r="V448" s="148"/>
      <c r="AG448" s="128"/>
    </row>
    <row r="449" spans="1:33" x14ac:dyDescent="0.25">
      <c r="A449" s="127"/>
      <c r="C449" s="129"/>
      <c r="D449" s="129"/>
      <c r="E449" s="129"/>
      <c r="F449" s="129"/>
      <c r="G449" s="129"/>
      <c r="H449" s="129"/>
      <c r="I449" s="129"/>
      <c r="J449" s="129"/>
      <c r="K449" s="129"/>
      <c r="L449" s="129"/>
      <c r="M449" s="129"/>
      <c r="N449" s="129"/>
      <c r="O449" s="129"/>
      <c r="P449" s="129"/>
      <c r="Q449" s="129"/>
      <c r="R449" s="129"/>
      <c r="S449" s="129"/>
      <c r="T449" s="129"/>
      <c r="U449" s="129"/>
      <c r="V449" s="148"/>
      <c r="AG449" s="128"/>
    </row>
    <row r="450" spans="1:33" x14ac:dyDescent="0.25">
      <c r="A450" s="127"/>
      <c r="C450" s="129"/>
      <c r="D450" s="129"/>
      <c r="E450" s="129"/>
      <c r="F450" s="129"/>
      <c r="G450" s="129"/>
      <c r="H450" s="129"/>
      <c r="I450" s="129"/>
      <c r="J450" s="129"/>
      <c r="K450" s="129"/>
      <c r="L450" s="129"/>
      <c r="M450" s="129"/>
      <c r="N450" s="129"/>
      <c r="O450" s="129"/>
      <c r="P450" s="129"/>
      <c r="Q450" s="129"/>
      <c r="R450" s="129"/>
      <c r="S450" s="129"/>
      <c r="T450" s="129"/>
      <c r="U450" s="129"/>
      <c r="V450" s="148"/>
      <c r="AG450" s="143"/>
    </row>
    <row r="451" spans="1:33" x14ac:dyDescent="0.25">
      <c r="A451" s="127"/>
      <c r="C451" s="129"/>
      <c r="D451" s="129"/>
      <c r="E451" s="129"/>
      <c r="F451" s="129"/>
      <c r="G451" s="129"/>
      <c r="H451" s="129"/>
      <c r="I451" s="129"/>
      <c r="J451" s="129"/>
      <c r="K451" s="129"/>
      <c r="L451" s="129"/>
      <c r="M451" s="129"/>
      <c r="N451" s="129"/>
      <c r="O451" s="129"/>
      <c r="P451" s="129"/>
      <c r="Q451" s="129"/>
      <c r="R451" s="129"/>
      <c r="S451" s="129"/>
      <c r="T451" s="129"/>
      <c r="U451" s="129"/>
      <c r="V451" s="148"/>
      <c r="AG451" s="128"/>
    </row>
    <row r="452" spans="1:33" x14ac:dyDescent="0.25">
      <c r="A452" s="127"/>
      <c r="C452" s="129"/>
      <c r="D452" s="129"/>
      <c r="E452" s="129"/>
      <c r="F452" s="129"/>
      <c r="G452" s="129"/>
      <c r="H452" s="129"/>
      <c r="I452" s="129"/>
      <c r="J452" s="129"/>
      <c r="K452" s="129"/>
      <c r="L452" s="129"/>
      <c r="M452" s="129"/>
      <c r="N452" s="129"/>
      <c r="O452" s="129"/>
      <c r="P452" s="129"/>
      <c r="Q452" s="129"/>
      <c r="R452" s="129"/>
      <c r="S452" s="129"/>
      <c r="T452" s="129"/>
      <c r="U452" s="129"/>
      <c r="V452" s="148"/>
      <c r="AG452" s="128"/>
    </row>
    <row r="453" spans="1:33" x14ac:dyDescent="0.25">
      <c r="A453" s="127"/>
      <c r="C453" s="129"/>
      <c r="D453" s="129"/>
      <c r="E453" s="129"/>
      <c r="F453" s="129"/>
      <c r="G453" s="129"/>
      <c r="H453" s="129"/>
      <c r="I453" s="129"/>
      <c r="J453" s="129"/>
      <c r="K453" s="129"/>
      <c r="L453" s="129"/>
      <c r="M453" s="129"/>
      <c r="N453" s="129"/>
      <c r="O453" s="129"/>
      <c r="P453" s="129"/>
      <c r="Q453" s="129"/>
      <c r="R453" s="129"/>
      <c r="S453" s="129"/>
      <c r="T453" s="129"/>
      <c r="U453" s="129"/>
      <c r="V453" s="148"/>
      <c r="AG453" s="143"/>
    </row>
    <row r="454" spans="1:33" x14ac:dyDescent="0.25">
      <c r="A454" s="127"/>
      <c r="C454" s="129"/>
      <c r="D454" s="129"/>
      <c r="E454" s="129"/>
      <c r="F454" s="129"/>
      <c r="G454" s="129"/>
      <c r="H454" s="129"/>
      <c r="I454" s="129"/>
      <c r="J454" s="129"/>
      <c r="K454" s="129"/>
      <c r="L454" s="129"/>
      <c r="M454" s="129"/>
      <c r="N454" s="129"/>
      <c r="O454" s="129"/>
      <c r="P454" s="129"/>
      <c r="Q454" s="129"/>
      <c r="R454" s="129"/>
      <c r="S454" s="129"/>
      <c r="T454" s="129"/>
      <c r="U454" s="129"/>
      <c r="V454" s="148"/>
      <c r="AG454" s="128"/>
    </row>
    <row r="455" spans="1:33" x14ac:dyDescent="0.25">
      <c r="A455" s="127"/>
      <c r="C455" s="129"/>
      <c r="D455" s="129"/>
      <c r="E455" s="129"/>
      <c r="F455" s="129"/>
      <c r="G455" s="129"/>
      <c r="H455" s="129"/>
      <c r="I455" s="129"/>
      <c r="J455" s="129"/>
      <c r="K455" s="129"/>
      <c r="L455" s="129"/>
      <c r="M455" s="129"/>
      <c r="N455" s="129"/>
      <c r="O455" s="129"/>
      <c r="P455" s="129"/>
      <c r="Q455" s="129"/>
      <c r="R455" s="129"/>
      <c r="S455" s="129"/>
      <c r="T455" s="129"/>
      <c r="U455" s="129"/>
      <c r="V455" s="148"/>
      <c r="AG455" s="128"/>
    </row>
    <row r="456" spans="1:33" x14ac:dyDescent="0.25">
      <c r="A456" s="127"/>
      <c r="C456" s="129"/>
      <c r="D456" s="129"/>
      <c r="E456" s="129"/>
      <c r="F456" s="129"/>
      <c r="G456" s="129"/>
      <c r="H456" s="129"/>
      <c r="I456" s="129"/>
      <c r="J456" s="129"/>
      <c r="K456" s="129"/>
      <c r="L456" s="129"/>
      <c r="M456" s="129"/>
      <c r="N456" s="129"/>
      <c r="O456" s="129"/>
      <c r="P456" s="129"/>
      <c r="Q456" s="129"/>
      <c r="R456" s="129"/>
      <c r="S456" s="129"/>
      <c r="T456" s="129"/>
      <c r="U456" s="129"/>
      <c r="V456" s="148"/>
      <c r="AG456" s="143"/>
    </row>
    <row r="457" spans="1:33" x14ac:dyDescent="0.25">
      <c r="A457" s="127"/>
      <c r="C457" s="129"/>
      <c r="D457" s="129"/>
      <c r="E457" s="129"/>
      <c r="F457" s="129"/>
      <c r="G457" s="129"/>
      <c r="H457" s="129"/>
      <c r="I457" s="129"/>
      <c r="J457" s="129"/>
      <c r="K457" s="129"/>
      <c r="L457" s="129"/>
      <c r="M457" s="129"/>
      <c r="N457" s="129"/>
      <c r="O457" s="129"/>
      <c r="P457" s="129"/>
      <c r="Q457" s="129"/>
      <c r="R457" s="129"/>
      <c r="S457" s="129"/>
      <c r="T457" s="129"/>
      <c r="U457" s="129"/>
      <c r="V457" s="148"/>
      <c r="AG457" s="128"/>
    </row>
    <row r="458" spans="1:33" x14ac:dyDescent="0.25">
      <c r="A458" s="127"/>
      <c r="C458" s="129"/>
      <c r="D458" s="129"/>
      <c r="E458" s="129"/>
      <c r="F458" s="129"/>
      <c r="G458" s="129"/>
      <c r="H458" s="129"/>
      <c r="I458" s="129"/>
      <c r="J458" s="129"/>
      <c r="K458" s="129"/>
      <c r="L458" s="129"/>
      <c r="M458" s="129"/>
      <c r="N458" s="129"/>
      <c r="O458" s="129"/>
      <c r="P458" s="129"/>
      <c r="Q458" s="129"/>
      <c r="R458" s="129"/>
      <c r="S458" s="129"/>
      <c r="T458" s="129"/>
      <c r="U458" s="129"/>
      <c r="V458" s="148"/>
      <c r="AG458" s="128"/>
    </row>
    <row r="459" spans="1:33" x14ac:dyDescent="0.25">
      <c r="A459" s="127"/>
      <c r="C459" s="129"/>
      <c r="D459" s="129"/>
      <c r="E459" s="129"/>
      <c r="F459" s="129"/>
      <c r="G459" s="129"/>
      <c r="H459" s="129"/>
      <c r="I459" s="129"/>
      <c r="J459" s="129"/>
      <c r="K459" s="129"/>
      <c r="L459" s="129"/>
      <c r="M459" s="129"/>
      <c r="N459" s="129"/>
      <c r="O459" s="129"/>
      <c r="P459" s="129"/>
      <c r="Q459" s="129"/>
      <c r="R459" s="129"/>
      <c r="S459" s="129"/>
      <c r="T459" s="129"/>
      <c r="U459" s="129"/>
      <c r="V459" s="148"/>
      <c r="AG459" s="143"/>
    </row>
    <row r="460" spans="1:33" x14ac:dyDescent="0.25">
      <c r="A460" s="127"/>
      <c r="C460" s="129"/>
      <c r="D460" s="129"/>
      <c r="E460" s="129"/>
      <c r="F460" s="129"/>
      <c r="G460" s="129"/>
      <c r="H460" s="129"/>
      <c r="I460" s="129"/>
      <c r="J460" s="129"/>
      <c r="K460" s="129"/>
      <c r="L460" s="129"/>
      <c r="M460" s="129"/>
      <c r="N460" s="129"/>
      <c r="O460" s="129"/>
      <c r="P460" s="129"/>
      <c r="Q460" s="129"/>
      <c r="R460" s="129"/>
      <c r="S460" s="129"/>
      <c r="T460" s="129"/>
      <c r="U460" s="129"/>
      <c r="V460" s="148"/>
      <c r="AG460" s="128"/>
    </row>
    <row r="461" spans="1:33" x14ac:dyDescent="0.25">
      <c r="A461" s="127"/>
      <c r="C461" s="129"/>
      <c r="D461" s="129"/>
      <c r="E461" s="129"/>
      <c r="F461" s="129"/>
      <c r="G461" s="129"/>
      <c r="H461" s="129"/>
      <c r="I461" s="129"/>
      <c r="J461" s="129"/>
      <c r="K461" s="129"/>
      <c r="L461" s="129"/>
      <c r="M461" s="129"/>
      <c r="N461" s="129"/>
      <c r="O461" s="129"/>
      <c r="P461" s="129"/>
      <c r="Q461" s="129"/>
      <c r="R461" s="129"/>
      <c r="S461" s="129"/>
      <c r="T461" s="129"/>
      <c r="U461" s="129"/>
      <c r="V461" s="148"/>
      <c r="AG461" s="128"/>
    </row>
    <row r="462" spans="1:33" x14ac:dyDescent="0.25">
      <c r="A462" s="127"/>
      <c r="C462" s="129"/>
      <c r="D462" s="129"/>
      <c r="E462" s="129"/>
      <c r="F462" s="129"/>
      <c r="G462" s="129"/>
      <c r="H462" s="129"/>
      <c r="I462" s="129"/>
      <c r="J462" s="129"/>
      <c r="K462" s="129"/>
      <c r="L462" s="129"/>
      <c r="M462" s="129"/>
      <c r="N462" s="129"/>
      <c r="O462" s="129"/>
      <c r="P462" s="129"/>
      <c r="Q462" s="129"/>
      <c r="R462" s="129"/>
      <c r="S462" s="129"/>
      <c r="T462" s="129"/>
      <c r="U462" s="129"/>
      <c r="V462" s="148"/>
      <c r="AG462" s="143"/>
    </row>
    <row r="463" spans="1:33" x14ac:dyDescent="0.25">
      <c r="A463" s="127"/>
      <c r="C463" s="129"/>
      <c r="D463" s="129"/>
      <c r="E463" s="129"/>
      <c r="F463" s="129"/>
      <c r="G463" s="129"/>
      <c r="H463" s="129"/>
      <c r="I463" s="129"/>
      <c r="J463" s="129"/>
      <c r="K463" s="129"/>
      <c r="L463" s="129"/>
      <c r="M463" s="129"/>
      <c r="N463" s="129"/>
      <c r="O463" s="129"/>
      <c r="P463" s="129"/>
      <c r="Q463" s="129"/>
      <c r="R463" s="129"/>
      <c r="S463" s="129"/>
      <c r="T463" s="129"/>
      <c r="U463" s="129"/>
      <c r="V463" s="148"/>
      <c r="AG463" s="128"/>
    </row>
    <row r="464" spans="1:33" x14ac:dyDescent="0.25">
      <c r="A464" s="127"/>
      <c r="C464" s="129"/>
      <c r="D464" s="129"/>
      <c r="E464" s="129"/>
      <c r="F464" s="129"/>
      <c r="G464" s="129"/>
      <c r="H464" s="129"/>
      <c r="I464" s="129"/>
      <c r="J464" s="129"/>
      <c r="K464" s="129"/>
      <c r="L464" s="129"/>
      <c r="M464" s="129"/>
      <c r="N464" s="129"/>
      <c r="O464" s="129"/>
      <c r="P464" s="129"/>
      <c r="Q464" s="129"/>
      <c r="R464" s="129"/>
      <c r="S464" s="129"/>
      <c r="T464" s="129"/>
      <c r="U464" s="129"/>
      <c r="V464" s="148"/>
      <c r="AG464" s="128"/>
    </row>
    <row r="465" spans="1:33" x14ac:dyDescent="0.25">
      <c r="A465" s="127"/>
      <c r="C465" s="129"/>
      <c r="D465" s="129"/>
      <c r="E465" s="129"/>
      <c r="F465" s="129"/>
      <c r="G465" s="129"/>
      <c r="H465" s="129"/>
      <c r="I465" s="129"/>
      <c r="J465" s="129"/>
      <c r="K465" s="129"/>
      <c r="L465" s="129"/>
      <c r="M465" s="129"/>
      <c r="N465" s="129"/>
      <c r="O465" s="129"/>
      <c r="P465" s="129"/>
      <c r="Q465" s="129"/>
      <c r="R465" s="129"/>
      <c r="S465" s="129"/>
      <c r="T465" s="129"/>
      <c r="U465" s="129"/>
      <c r="V465" s="148"/>
      <c r="AG465" s="143"/>
    </row>
    <row r="466" spans="1:33" x14ac:dyDescent="0.25">
      <c r="A466" s="127"/>
      <c r="C466" s="129"/>
      <c r="D466" s="129"/>
      <c r="E466" s="129"/>
      <c r="F466" s="129"/>
      <c r="G466" s="129"/>
      <c r="H466" s="129"/>
      <c r="I466" s="129"/>
      <c r="J466" s="129"/>
      <c r="K466" s="129"/>
      <c r="L466" s="129"/>
      <c r="M466" s="129"/>
      <c r="N466" s="129"/>
      <c r="O466" s="129"/>
      <c r="P466" s="129"/>
      <c r="Q466" s="129"/>
      <c r="R466" s="129"/>
      <c r="S466" s="129"/>
      <c r="T466" s="129"/>
      <c r="U466" s="129"/>
      <c r="V466" s="148"/>
      <c r="AG466" s="128"/>
    </row>
    <row r="467" spans="1:33" x14ac:dyDescent="0.25">
      <c r="A467" s="127"/>
      <c r="C467" s="129"/>
      <c r="D467" s="129"/>
      <c r="E467" s="129"/>
      <c r="F467" s="129"/>
      <c r="G467" s="129"/>
      <c r="H467" s="129"/>
      <c r="I467" s="129"/>
      <c r="J467" s="129"/>
      <c r="K467" s="129"/>
      <c r="L467" s="129"/>
      <c r="M467" s="129"/>
      <c r="N467" s="129"/>
      <c r="O467" s="129"/>
      <c r="P467" s="129"/>
      <c r="Q467" s="129"/>
      <c r="R467" s="129"/>
      <c r="S467" s="129"/>
      <c r="T467" s="129"/>
      <c r="U467" s="129"/>
      <c r="V467" s="148"/>
      <c r="AG467" s="128"/>
    </row>
    <row r="468" spans="1:33" x14ac:dyDescent="0.25">
      <c r="A468" s="127"/>
      <c r="C468" s="129"/>
      <c r="D468" s="129"/>
      <c r="E468" s="129"/>
      <c r="F468" s="129"/>
      <c r="G468" s="129"/>
      <c r="H468" s="129"/>
      <c r="I468" s="129"/>
      <c r="J468" s="129"/>
      <c r="K468" s="129"/>
      <c r="L468" s="129"/>
      <c r="M468" s="129"/>
      <c r="N468" s="129"/>
      <c r="O468" s="129"/>
      <c r="P468" s="129"/>
      <c r="Q468" s="129"/>
      <c r="R468" s="129"/>
      <c r="S468" s="129"/>
      <c r="T468" s="129"/>
      <c r="U468" s="129"/>
      <c r="V468" s="148"/>
      <c r="AG468" s="143"/>
    </row>
    <row r="469" spans="1:33" x14ac:dyDescent="0.25">
      <c r="A469" s="127"/>
      <c r="C469" s="129"/>
      <c r="D469" s="129"/>
      <c r="E469" s="129"/>
      <c r="F469" s="129"/>
      <c r="G469" s="129"/>
      <c r="H469" s="129"/>
      <c r="I469" s="129"/>
      <c r="J469" s="129"/>
      <c r="K469" s="129"/>
      <c r="L469" s="129"/>
      <c r="M469" s="129"/>
      <c r="N469" s="129"/>
      <c r="O469" s="129"/>
      <c r="P469" s="129"/>
      <c r="Q469" s="129"/>
      <c r="R469" s="129"/>
      <c r="S469" s="129"/>
      <c r="T469" s="129"/>
      <c r="U469" s="129"/>
      <c r="V469" s="148"/>
      <c r="AG469" s="128"/>
    </row>
    <row r="470" spans="1:33" x14ac:dyDescent="0.25">
      <c r="A470" s="127"/>
      <c r="C470" s="129"/>
      <c r="D470" s="129"/>
      <c r="E470" s="129"/>
      <c r="F470" s="129"/>
      <c r="G470" s="129"/>
      <c r="H470" s="129"/>
      <c r="I470" s="129"/>
      <c r="J470" s="129"/>
      <c r="K470" s="129"/>
      <c r="L470" s="129"/>
      <c r="M470" s="129"/>
      <c r="N470" s="129"/>
      <c r="O470" s="129"/>
      <c r="P470" s="129"/>
      <c r="Q470" s="129"/>
      <c r="R470" s="129"/>
      <c r="S470" s="129"/>
      <c r="T470" s="129"/>
      <c r="U470" s="129"/>
      <c r="V470" s="148"/>
      <c r="AG470" s="128"/>
    </row>
    <row r="471" spans="1:33" x14ac:dyDescent="0.25">
      <c r="A471" s="127"/>
      <c r="C471" s="129"/>
      <c r="D471" s="129"/>
      <c r="E471" s="129"/>
      <c r="F471" s="129"/>
      <c r="G471" s="129"/>
      <c r="H471" s="129"/>
      <c r="I471" s="129"/>
      <c r="J471" s="129"/>
      <c r="K471" s="129"/>
      <c r="L471" s="129"/>
      <c r="M471" s="129"/>
      <c r="N471" s="129"/>
      <c r="O471" s="129"/>
      <c r="P471" s="129"/>
      <c r="Q471" s="129"/>
      <c r="R471" s="129"/>
      <c r="S471" s="129"/>
      <c r="T471" s="129"/>
      <c r="U471" s="129"/>
      <c r="V471" s="148"/>
      <c r="AG471" s="143"/>
    </row>
    <row r="472" spans="1:33" x14ac:dyDescent="0.25">
      <c r="A472" s="127"/>
      <c r="C472" s="129"/>
      <c r="D472" s="129"/>
      <c r="E472" s="129"/>
      <c r="F472" s="129"/>
      <c r="G472" s="129"/>
      <c r="H472" s="129"/>
      <c r="I472" s="129"/>
      <c r="J472" s="129"/>
      <c r="K472" s="129"/>
      <c r="L472" s="129"/>
      <c r="M472" s="129"/>
      <c r="N472" s="129"/>
      <c r="O472" s="129"/>
      <c r="P472" s="129"/>
      <c r="Q472" s="129"/>
      <c r="R472" s="129"/>
      <c r="S472" s="129"/>
      <c r="T472" s="129"/>
      <c r="U472" s="129"/>
      <c r="V472" s="148"/>
      <c r="AG472" s="128"/>
    </row>
    <row r="473" spans="1:33" x14ac:dyDescent="0.25">
      <c r="A473" s="127"/>
      <c r="C473" s="129"/>
      <c r="D473" s="129"/>
      <c r="E473" s="129"/>
      <c r="F473" s="129"/>
      <c r="G473" s="129"/>
      <c r="H473" s="129"/>
      <c r="I473" s="129"/>
      <c r="J473" s="129"/>
      <c r="K473" s="129"/>
      <c r="L473" s="129"/>
      <c r="M473" s="129"/>
      <c r="N473" s="129"/>
      <c r="O473" s="129"/>
      <c r="P473" s="129"/>
      <c r="Q473" s="129"/>
      <c r="R473" s="129"/>
      <c r="S473" s="129"/>
      <c r="T473" s="129"/>
      <c r="U473" s="129"/>
      <c r="V473" s="148"/>
      <c r="AG473" s="128"/>
    </row>
    <row r="474" spans="1:33" x14ac:dyDescent="0.25">
      <c r="A474" s="127"/>
      <c r="C474" s="129"/>
      <c r="D474" s="129"/>
      <c r="E474" s="129"/>
      <c r="F474" s="129"/>
      <c r="G474" s="129"/>
      <c r="H474" s="129"/>
      <c r="I474" s="129"/>
      <c r="J474" s="129"/>
      <c r="K474" s="129"/>
      <c r="L474" s="129"/>
      <c r="M474" s="129"/>
      <c r="N474" s="129"/>
      <c r="O474" s="129"/>
      <c r="P474" s="129"/>
      <c r="Q474" s="129"/>
      <c r="R474" s="129"/>
      <c r="S474" s="129"/>
      <c r="T474" s="129"/>
      <c r="U474" s="129"/>
      <c r="V474" s="148"/>
      <c r="AG474" s="143"/>
    </row>
    <row r="475" spans="1:33" x14ac:dyDescent="0.25">
      <c r="A475" s="127"/>
      <c r="C475" s="129"/>
      <c r="D475" s="129"/>
      <c r="E475" s="129"/>
      <c r="F475" s="129"/>
      <c r="G475" s="129"/>
      <c r="H475" s="129"/>
      <c r="I475" s="129"/>
      <c r="J475" s="129"/>
      <c r="K475" s="129"/>
      <c r="L475" s="129"/>
      <c r="M475" s="129"/>
      <c r="N475" s="129"/>
      <c r="O475" s="129"/>
      <c r="P475" s="129"/>
      <c r="Q475" s="129"/>
      <c r="R475" s="129"/>
      <c r="S475" s="129"/>
      <c r="T475" s="129"/>
      <c r="U475" s="129"/>
      <c r="V475" s="148"/>
      <c r="AG475" s="128"/>
    </row>
    <row r="476" spans="1:33" x14ac:dyDescent="0.25">
      <c r="A476" s="127"/>
      <c r="C476" s="129"/>
      <c r="D476" s="129"/>
      <c r="E476" s="129"/>
      <c r="F476" s="129"/>
      <c r="G476" s="129"/>
      <c r="H476" s="129"/>
      <c r="I476" s="129"/>
      <c r="J476" s="129"/>
      <c r="K476" s="129"/>
      <c r="L476" s="129"/>
      <c r="M476" s="129"/>
      <c r="N476" s="129"/>
      <c r="O476" s="129"/>
      <c r="P476" s="129"/>
      <c r="Q476" s="129"/>
      <c r="R476" s="129"/>
      <c r="S476" s="129"/>
      <c r="T476" s="129"/>
      <c r="U476" s="129"/>
      <c r="V476" s="148"/>
      <c r="AG476" s="128"/>
    </row>
    <row r="477" spans="1:33" x14ac:dyDescent="0.25">
      <c r="A477" s="127"/>
      <c r="C477" s="129"/>
      <c r="D477" s="129"/>
      <c r="E477" s="129"/>
      <c r="F477" s="129"/>
      <c r="G477" s="129"/>
      <c r="H477" s="129"/>
      <c r="I477" s="129"/>
      <c r="J477" s="129"/>
      <c r="K477" s="129"/>
      <c r="L477" s="129"/>
      <c r="M477" s="129"/>
      <c r="N477" s="129"/>
      <c r="O477" s="129"/>
      <c r="P477" s="129"/>
      <c r="Q477" s="129"/>
      <c r="R477" s="129"/>
      <c r="S477" s="129"/>
      <c r="T477" s="129"/>
      <c r="U477" s="129"/>
      <c r="V477" s="148"/>
      <c r="AG477" s="143"/>
    </row>
    <row r="478" spans="1:33" x14ac:dyDescent="0.25">
      <c r="A478" s="127"/>
      <c r="C478" s="129"/>
      <c r="D478" s="129"/>
      <c r="E478" s="129"/>
      <c r="F478" s="129"/>
      <c r="G478" s="129"/>
      <c r="H478" s="129"/>
      <c r="I478" s="129"/>
      <c r="J478" s="129"/>
      <c r="K478" s="129"/>
      <c r="L478" s="129"/>
      <c r="M478" s="129"/>
      <c r="N478" s="129"/>
      <c r="O478" s="129"/>
      <c r="P478" s="129"/>
      <c r="Q478" s="129"/>
      <c r="R478" s="129"/>
      <c r="S478" s="129"/>
      <c r="T478" s="129"/>
      <c r="U478" s="129"/>
      <c r="V478" s="148"/>
      <c r="AG478" s="128"/>
    </row>
    <row r="479" spans="1:33" x14ac:dyDescent="0.25">
      <c r="A479" s="127"/>
      <c r="C479" s="129"/>
      <c r="D479" s="129"/>
      <c r="E479" s="129"/>
      <c r="F479" s="129"/>
      <c r="G479" s="129"/>
      <c r="H479" s="129"/>
      <c r="I479" s="129"/>
      <c r="J479" s="129"/>
      <c r="K479" s="129"/>
      <c r="L479" s="129"/>
      <c r="M479" s="129"/>
      <c r="N479" s="129"/>
      <c r="O479" s="129"/>
      <c r="P479" s="129"/>
      <c r="Q479" s="129"/>
      <c r="R479" s="129"/>
      <c r="S479" s="129"/>
      <c r="T479" s="129"/>
      <c r="U479" s="129"/>
      <c r="V479" s="148"/>
      <c r="AG479" s="128"/>
    </row>
    <row r="480" spans="1:33" x14ac:dyDescent="0.25">
      <c r="A480" s="127"/>
      <c r="C480" s="129"/>
      <c r="D480" s="129"/>
      <c r="E480" s="129"/>
      <c r="F480" s="129"/>
      <c r="G480" s="129"/>
      <c r="H480" s="129"/>
      <c r="I480" s="129"/>
      <c r="J480" s="129"/>
      <c r="K480" s="129"/>
      <c r="L480" s="129"/>
      <c r="M480" s="129"/>
      <c r="N480" s="129"/>
      <c r="O480" s="129"/>
      <c r="P480" s="129"/>
      <c r="Q480" s="129"/>
      <c r="R480" s="129"/>
      <c r="S480" s="129"/>
      <c r="T480" s="129"/>
      <c r="U480" s="129"/>
      <c r="V480" s="148"/>
      <c r="AG480" s="143"/>
    </row>
    <row r="481" spans="1:33" x14ac:dyDescent="0.25">
      <c r="A481" s="127"/>
      <c r="C481" s="129"/>
      <c r="D481" s="129"/>
      <c r="E481" s="129"/>
      <c r="F481" s="129"/>
      <c r="G481" s="129"/>
      <c r="H481" s="129"/>
      <c r="I481" s="129"/>
      <c r="J481" s="129"/>
      <c r="K481" s="129"/>
      <c r="L481" s="129"/>
      <c r="M481" s="129"/>
      <c r="N481" s="129"/>
      <c r="O481" s="129"/>
      <c r="P481" s="129"/>
      <c r="Q481" s="129"/>
      <c r="R481" s="129"/>
      <c r="S481" s="129"/>
      <c r="T481" s="129"/>
      <c r="U481" s="129"/>
      <c r="V481" s="148"/>
      <c r="AG481" s="128"/>
    </row>
    <row r="482" spans="1:33" x14ac:dyDescent="0.25">
      <c r="A482" s="127"/>
      <c r="C482" s="129"/>
      <c r="D482" s="129"/>
      <c r="E482" s="129"/>
      <c r="F482" s="129"/>
      <c r="G482" s="129"/>
      <c r="H482" s="129"/>
      <c r="I482" s="129"/>
      <c r="J482" s="129"/>
      <c r="K482" s="129"/>
      <c r="L482" s="129"/>
      <c r="M482" s="129"/>
      <c r="N482" s="129"/>
      <c r="O482" s="129"/>
      <c r="P482" s="129"/>
      <c r="Q482" s="129"/>
      <c r="R482" s="129"/>
      <c r="S482" s="129"/>
      <c r="T482" s="129"/>
      <c r="U482" s="129"/>
      <c r="V482" s="148"/>
      <c r="AG482" s="128"/>
    </row>
    <row r="483" spans="1:33" x14ac:dyDescent="0.25">
      <c r="A483" s="127"/>
      <c r="C483" s="129"/>
      <c r="D483" s="129"/>
      <c r="E483" s="129"/>
      <c r="F483" s="129"/>
      <c r="G483" s="129"/>
      <c r="H483" s="129"/>
      <c r="I483" s="129"/>
      <c r="J483" s="129"/>
      <c r="K483" s="129"/>
      <c r="L483" s="129"/>
      <c r="M483" s="129"/>
      <c r="N483" s="129"/>
      <c r="O483" s="129"/>
      <c r="P483" s="129"/>
      <c r="Q483" s="129"/>
      <c r="R483" s="129"/>
      <c r="S483" s="129"/>
      <c r="T483" s="129"/>
      <c r="U483" s="129"/>
      <c r="V483" s="148"/>
      <c r="AG483" s="143"/>
    </row>
    <row r="484" spans="1:33" x14ac:dyDescent="0.25">
      <c r="A484" s="127"/>
      <c r="C484" s="129"/>
      <c r="D484" s="129"/>
      <c r="E484" s="129"/>
      <c r="F484" s="129"/>
      <c r="G484" s="129"/>
      <c r="H484" s="129"/>
      <c r="I484" s="129"/>
      <c r="J484" s="129"/>
      <c r="K484" s="129"/>
      <c r="L484" s="129"/>
      <c r="M484" s="129"/>
      <c r="N484" s="129"/>
      <c r="O484" s="129"/>
      <c r="P484" s="129"/>
      <c r="Q484" s="129"/>
      <c r="R484" s="129"/>
      <c r="S484" s="129"/>
      <c r="T484" s="129"/>
      <c r="U484" s="129"/>
      <c r="V484" s="148"/>
      <c r="AG484" s="128"/>
    </row>
    <row r="485" spans="1:33" x14ac:dyDescent="0.25">
      <c r="A485" s="127"/>
      <c r="C485" s="129"/>
      <c r="D485" s="129"/>
      <c r="E485" s="129"/>
      <c r="F485" s="129"/>
      <c r="G485" s="129"/>
      <c r="H485" s="129"/>
      <c r="I485" s="129"/>
      <c r="J485" s="129"/>
      <c r="K485" s="129"/>
      <c r="L485" s="129"/>
      <c r="M485" s="129"/>
      <c r="N485" s="129"/>
      <c r="O485" s="129"/>
      <c r="P485" s="129"/>
      <c r="Q485" s="129"/>
      <c r="R485" s="129"/>
      <c r="S485" s="129"/>
      <c r="T485" s="129"/>
      <c r="U485" s="129"/>
      <c r="V485" s="148"/>
      <c r="AG485" s="128"/>
    </row>
    <row r="486" spans="1:33" x14ac:dyDescent="0.25">
      <c r="A486" s="127"/>
      <c r="C486" s="129"/>
      <c r="D486" s="129"/>
      <c r="E486" s="129"/>
      <c r="F486" s="129"/>
      <c r="G486" s="129"/>
      <c r="H486" s="129"/>
      <c r="I486" s="129"/>
      <c r="J486" s="129"/>
      <c r="K486" s="129"/>
      <c r="L486" s="129"/>
      <c r="M486" s="129"/>
      <c r="N486" s="129"/>
      <c r="O486" s="129"/>
      <c r="P486" s="129"/>
      <c r="Q486" s="129"/>
      <c r="R486" s="129"/>
      <c r="S486" s="129"/>
      <c r="T486" s="129"/>
      <c r="U486" s="129"/>
      <c r="V486" s="148"/>
      <c r="AG486" s="143"/>
    </row>
    <row r="487" spans="1:33" x14ac:dyDescent="0.25">
      <c r="A487" s="127"/>
      <c r="C487" s="129"/>
      <c r="D487" s="129"/>
      <c r="E487" s="129"/>
      <c r="F487" s="129"/>
      <c r="G487" s="129"/>
      <c r="H487" s="129"/>
      <c r="I487" s="129"/>
      <c r="J487" s="129"/>
      <c r="K487" s="129"/>
      <c r="L487" s="129"/>
      <c r="M487" s="129"/>
      <c r="N487" s="129"/>
      <c r="O487" s="129"/>
      <c r="P487" s="129"/>
      <c r="Q487" s="129"/>
      <c r="R487" s="129"/>
      <c r="S487" s="129"/>
      <c r="T487" s="129"/>
      <c r="U487" s="129"/>
      <c r="V487" s="148"/>
      <c r="AG487" s="128"/>
    </row>
    <row r="488" spans="1:33" x14ac:dyDescent="0.25">
      <c r="A488" s="127"/>
      <c r="C488" s="129"/>
      <c r="D488" s="129"/>
      <c r="E488" s="129"/>
      <c r="F488" s="129"/>
      <c r="G488" s="129"/>
      <c r="H488" s="129"/>
      <c r="I488" s="129"/>
      <c r="J488" s="129"/>
      <c r="K488" s="129"/>
      <c r="L488" s="129"/>
      <c r="M488" s="129"/>
      <c r="N488" s="129"/>
      <c r="O488" s="129"/>
      <c r="P488" s="129"/>
      <c r="Q488" s="129"/>
      <c r="R488" s="129"/>
      <c r="S488" s="129"/>
      <c r="T488" s="129"/>
      <c r="U488" s="129"/>
      <c r="V488" s="148"/>
      <c r="AG488" s="128"/>
    </row>
    <row r="489" spans="1:33" x14ac:dyDescent="0.25">
      <c r="A489" s="127"/>
      <c r="C489" s="129"/>
      <c r="D489" s="129"/>
      <c r="E489" s="129"/>
      <c r="F489" s="129"/>
      <c r="G489" s="129"/>
      <c r="H489" s="129"/>
      <c r="I489" s="129"/>
      <c r="J489" s="129"/>
      <c r="K489" s="129"/>
      <c r="L489" s="129"/>
      <c r="M489" s="129"/>
      <c r="N489" s="129"/>
      <c r="O489" s="129"/>
      <c r="P489" s="129"/>
      <c r="Q489" s="129"/>
      <c r="R489" s="129"/>
      <c r="S489" s="129"/>
      <c r="T489" s="129"/>
      <c r="U489" s="129"/>
      <c r="V489" s="148"/>
      <c r="AG489" s="143"/>
    </row>
    <row r="490" spans="1:33" x14ac:dyDescent="0.25">
      <c r="A490" s="127"/>
      <c r="C490" s="129"/>
      <c r="D490" s="129"/>
      <c r="E490" s="129"/>
      <c r="F490" s="129"/>
      <c r="G490" s="129"/>
      <c r="H490" s="129"/>
      <c r="I490" s="129"/>
      <c r="J490" s="129"/>
      <c r="K490" s="129"/>
      <c r="L490" s="129"/>
      <c r="M490" s="129"/>
      <c r="N490" s="129"/>
      <c r="O490" s="129"/>
      <c r="P490" s="129"/>
      <c r="Q490" s="129"/>
      <c r="R490" s="129"/>
      <c r="S490" s="129"/>
      <c r="T490" s="129"/>
      <c r="U490" s="129"/>
      <c r="V490" s="148"/>
      <c r="AG490" s="128"/>
    </row>
    <row r="491" spans="1:33" x14ac:dyDescent="0.25">
      <c r="A491" s="127"/>
      <c r="C491" s="129"/>
      <c r="D491" s="129"/>
      <c r="E491" s="129"/>
      <c r="F491" s="129"/>
      <c r="G491" s="129"/>
      <c r="H491" s="129"/>
      <c r="I491" s="129"/>
      <c r="J491" s="129"/>
      <c r="K491" s="129"/>
      <c r="L491" s="129"/>
      <c r="M491" s="129"/>
      <c r="N491" s="129"/>
      <c r="O491" s="129"/>
      <c r="P491" s="129"/>
      <c r="Q491" s="129"/>
      <c r="R491" s="129"/>
      <c r="S491" s="129"/>
      <c r="T491" s="129"/>
      <c r="U491" s="129"/>
      <c r="V491" s="148"/>
      <c r="AG491" s="128"/>
    </row>
    <row r="492" spans="1:33" x14ac:dyDescent="0.25">
      <c r="A492" s="127"/>
      <c r="C492" s="129"/>
      <c r="D492" s="129"/>
      <c r="E492" s="129"/>
      <c r="F492" s="129"/>
      <c r="G492" s="129"/>
      <c r="H492" s="129"/>
      <c r="I492" s="129"/>
      <c r="J492" s="129"/>
      <c r="K492" s="129"/>
      <c r="L492" s="129"/>
      <c r="M492" s="129"/>
      <c r="N492" s="129"/>
      <c r="O492" s="129"/>
      <c r="P492" s="129"/>
      <c r="Q492" s="129"/>
      <c r="R492" s="129"/>
      <c r="S492" s="129"/>
      <c r="T492" s="129"/>
      <c r="U492" s="129"/>
      <c r="V492" s="148"/>
    </row>
    <row r="493" spans="1:33" x14ac:dyDescent="0.25">
      <c r="A493" s="127"/>
      <c r="C493" s="129"/>
      <c r="D493" s="129"/>
      <c r="E493" s="129"/>
      <c r="F493" s="129"/>
      <c r="G493" s="129"/>
      <c r="H493" s="129"/>
      <c r="I493" s="129"/>
      <c r="J493" s="129"/>
      <c r="K493" s="129"/>
      <c r="L493" s="129"/>
      <c r="M493" s="129"/>
      <c r="N493" s="129"/>
      <c r="O493" s="129"/>
      <c r="P493" s="129"/>
      <c r="Q493" s="129"/>
      <c r="R493" s="129"/>
      <c r="S493" s="129"/>
      <c r="T493" s="129"/>
      <c r="U493" s="129"/>
      <c r="V493" s="148"/>
    </row>
    <row r="494" spans="1:33" x14ac:dyDescent="0.25">
      <c r="A494" s="127"/>
      <c r="C494" s="129"/>
      <c r="D494" s="129"/>
      <c r="E494" s="129"/>
      <c r="F494" s="129"/>
      <c r="G494" s="129"/>
      <c r="H494" s="129"/>
      <c r="I494" s="129"/>
      <c r="J494" s="129"/>
      <c r="K494" s="129"/>
      <c r="L494" s="129"/>
      <c r="M494" s="129"/>
      <c r="N494" s="129"/>
      <c r="O494" s="129"/>
      <c r="P494" s="129"/>
      <c r="Q494" s="129"/>
      <c r="R494" s="129"/>
      <c r="S494" s="129"/>
      <c r="T494" s="129"/>
      <c r="U494" s="129"/>
      <c r="V494" s="148"/>
    </row>
    <row r="495" spans="1:33" x14ac:dyDescent="0.25">
      <c r="A495" s="127"/>
      <c r="C495" s="129"/>
      <c r="D495" s="129"/>
      <c r="E495" s="129"/>
      <c r="F495" s="129"/>
      <c r="G495" s="129"/>
      <c r="H495" s="129"/>
      <c r="I495" s="129"/>
      <c r="J495" s="129"/>
      <c r="K495" s="129"/>
      <c r="L495" s="129"/>
      <c r="M495" s="129"/>
      <c r="N495" s="129"/>
      <c r="O495" s="129"/>
      <c r="P495" s="129"/>
      <c r="Q495" s="129"/>
      <c r="R495" s="129"/>
      <c r="S495" s="129"/>
      <c r="T495" s="129"/>
      <c r="U495" s="129"/>
      <c r="V495" s="148"/>
    </row>
    <row r="496" spans="1:33" x14ac:dyDescent="0.25">
      <c r="A496" s="127"/>
      <c r="C496" s="129"/>
      <c r="D496" s="129"/>
      <c r="E496" s="129"/>
      <c r="F496" s="129"/>
      <c r="G496" s="129"/>
      <c r="H496" s="129"/>
      <c r="I496" s="129"/>
      <c r="J496" s="129"/>
      <c r="K496" s="129"/>
      <c r="L496" s="129"/>
      <c r="M496" s="129"/>
      <c r="N496" s="129"/>
      <c r="O496" s="129"/>
      <c r="P496" s="129"/>
      <c r="Q496" s="129"/>
      <c r="R496" s="129"/>
      <c r="S496" s="129"/>
      <c r="T496" s="129"/>
      <c r="U496" s="129"/>
      <c r="V496" s="148"/>
    </row>
    <row r="497" spans="1:22" x14ac:dyDescent="0.25">
      <c r="A497" s="127"/>
      <c r="C497" s="129"/>
      <c r="D497" s="129"/>
      <c r="E497" s="129"/>
      <c r="F497" s="129"/>
      <c r="G497" s="129"/>
      <c r="H497" s="129"/>
      <c r="I497" s="129"/>
      <c r="J497" s="129"/>
      <c r="K497" s="129"/>
      <c r="L497" s="129"/>
      <c r="M497" s="129"/>
      <c r="N497" s="129"/>
      <c r="O497" s="129"/>
      <c r="P497" s="129"/>
      <c r="Q497" s="129"/>
      <c r="R497" s="129"/>
      <c r="S497" s="129"/>
      <c r="T497" s="129"/>
      <c r="U497" s="129"/>
      <c r="V497" s="148"/>
    </row>
    <row r="498" spans="1:22" x14ac:dyDescent="0.25">
      <c r="A498" s="127"/>
      <c r="C498" s="129"/>
      <c r="D498" s="129"/>
      <c r="E498" s="129"/>
      <c r="F498" s="129"/>
      <c r="G498" s="129"/>
      <c r="H498" s="129"/>
      <c r="I498" s="129"/>
      <c r="J498" s="129"/>
      <c r="K498" s="129"/>
      <c r="L498" s="129"/>
      <c r="M498" s="129"/>
      <c r="N498" s="129"/>
      <c r="O498" s="129"/>
      <c r="P498" s="129"/>
      <c r="Q498" s="129"/>
      <c r="R498" s="129"/>
      <c r="S498" s="129"/>
      <c r="T498" s="129"/>
      <c r="U498" s="129"/>
      <c r="V498" s="148"/>
    </row>
    <row r="499" spans="1:22" x14ac:dyDescent="0.25">
      <c r="A499" s="127"/>
      <c r="C499" s="129"/>
      <c r="D499" s="129"/>
      <c r="E499" s="129"/>
      <c r="F499" s="129"/>
      <c r="G499" s="129"/>
      <c r="H499" s="129"/>
      <c r="I499" s="129"/>
      <c r="J499" s="129"/>
      <c r="K499" s="129"/>
      <c r="L499" s="129"/>
      <c r="M499" s="129"/>
      <c r="N499" s="129"/>
      <c r="O499" s="129"/>
      <c r="P499" s="129"/>
      <c r="Q499" s="129"/>
      <c r="R499" s="129"/>
      <c r="S499" s="129"/>
      <c r="T499" s="129"/>
      <c r="U499" s="129"/>
      <c r="V499" s="148"/>
    </row>
    <row r="500" spans="1:22" x14ac:dyDescent="0.25">
      <c r="A500" s="127"/>
      <c r="C500" s="129"/>
      <c r="D500" s="129"/>
      <c r="E500" s="129"/>
      <c r="F500" s="129"/>
      <c r="G500" s="129"/>
      <c r="H500" s="129"/>
      <c r="I500" s="129"/>
      <c r="J500" s="129"/>
      <c r="K500" s="129"/>
      <c r="L500" s="129"/>
      <c r="M500" s="129"/>
      <c r="N500" s="129"/>
      <c r="O500" s="129"/>
      <c r="P500" s="129"/>
      <c r="Q500" s="129"/>
      <c r="R500" s="129"/>
      <c r="S500" s="129"/>
      <c r="T500" s="129"/>
      <c r="U500" s="129"/>
      <c r="V500" s="148"/>
    </row>
    <row r="501" spans="1:22" x14ac:dyDescent="0.25">
      <c r="A501" s="127"/>
      <c r="C501" s="129"/>
      <c r="D501" s="129"/>
      <c r="E501" s="129"/>
      <c r="F501" s="129"/>
      <c r="G501" s="129"/>
      <c r="H501" s="129"/>
      <c r="I501" s="129"/>
      <c r="J501" s="129"/>
      <c r="K501" s="129"/>
      <c r="L501" s="129"/>
      <c r="M501" s="129"/>
      <c r="N501" s="129"/>
      <c r="O501" s="129"/>
      <c r="P501" s="129"/>
      <c r="Q501" s="129"/>
      <c r="R501" s="129"/>
      <c r="S501" s="129"/>
      <c r="T501" s="129"/>
      <c r="U501" s="129"/>
      <c r="V501" s="148"/>
    </row>
    <row r="502" spans="1:22" x14ac:dyDescent="0.25">
      <c r="A502" s="127"/>
      <c r="C502" s="129"/>
      <c r="D502" s="129"/>
      <c r="E502" s="129"/>
      <c r="F502" s="129"/>
      <c r="G502" s="129"/>
      <c r="H502" s="129"/>
      <c r="I502" s="129"/>
      <c r="J502" s="129"/>
      <c r="K502" s="129"/>
      <c r="L502" s="129"/>
      <c r="M502" s="129"/>
      <c r="N502" s="129"/>
      <c r="O502" s="129"/>
      <c r="P502" s="129"/>
      <c r="Q502" s="129"/>
      <c r="R502" s="129"/>
      <c r="S502" s="129"/>
      <c r="T502" s="129"/>
      <c r="U502" s="129"/>
      <c r="V502" s="148"/>
    </row>
    <row r="503" spans="1:22" x14ac:dyDescent="0.25">
      <c r="A503" s="127"/>
      <c r="C503" s="129"/>
      <c r="D503" s="129"/>
      <c r="E503" s="129"/>
      <c r="F503" s="129"/>
      <c r="G503" s="129"/>
      <c r="H503" s="129"/>
      <c r="I503" s="129"/>
      <c r="J503" s="129"/>
      <c r="K503" s="129"/>
      <c r="L503" s="129"/>
      <c r="M503" s="129"/>
      <c r="N503" s="129"/>
      <c r="O503" s="129"/>
      <c r="P503" s="129"/>
      <c r="Q503" s="129"/>
      <c r="R503" s="129"/>
      <c r="S503" s="129"/>
      <c r="T503" s="129"/>
      <c r="U503" s="129"/>
      <c r="V503" s="148"/>
    </row>
    <row r="504" spans="1:22" x14ac:dyDescent="0.25">
      <c r="A504" s="127"/>
      <c r="C504" s="129"/>
      <c r="D504" s="129"/>
      <c r="E504" s="129"/>
      <c r="F504" s="129"/>
      <c r="G504" s="129"/>
      <c r="H504" s="129"/>
      <c r="I504" s="129"/>
      <c r="J504" s="129"/>
      <c r="K504" s="129"/>
      <c r="L504" s="129"/>
      <c r="M504" s="129"/>
      <c r="N504" s="129"/>
      <c r="O504" s="129"/>
      <c r="P504" s="129"/>
      <c r="Q504" s="129"/>
      <c r="R504" s="129"/>
      <c r="S504" s="129"/>
      <c r="T504" s="129"/>
      <c r="U504" s="129"/>
      <c r="V504" s="148"/>
    </row>
    <row r="505" spans="1:22" x14ac:dyDescent="0.25">
      <c r="A505" s="127"/>
      <c r="C505" s="129"/>
      <c r="D505" s="129"/>
      <c r="E505" s="129"/>
      <c r="F505" s="129"/>
      <c r="G505" s="129"/>
      <c r="H505" s="129"/>
      <c r="I505" s="129"/>
      <c r="J505" s="129"/>
      <c r="K505" s="129"/>
      <c r="L505" s="129"/>
      <c r="M505" s="129"/>
      <c r="N505" s="129"/>
      <c r="O505" s="129"/>
      <c r="P505" s="129"/>
      <c r="Q505" s="129"/>
      <c r="R505" s="129"/>
      <c r="S505" s="129"/>
      <c r="T505" s="129"/>
      <c r="U505" s="129"/>
      <c r="V505" s="148"/>
    </row>
    <row r="506" spans="1:22" x14ac:dyDescent="0.25">
      <c r="A506" s="127"/>
      <c r="C506" s="129"/>
      <c r="D506" s="129"/>
      <c r="E506" s="129"/>
      <c r="F506" s="129"/>
      <c r="G506" s="129"/>
      <c r="H506" s="129"/>
      <c r="I506" s="129"/>
      <c r="J506" s="129"/>
      <c r="K506" s="129"/>
      <c r="L506" s="129"/>
      <c r="M506" s="129"/>
      <c r="N506" s="129"/>
      <c r="O506" s="129"/>
      <c r="P506" s="129"/>
      <c r="Q506" s="129"/>
      <c r="R506" s="129"/>
      <c r="S506" s="129"/>
      <c r="T506" s="129"/>
      <c r="U506" s="129"/>
      <c r="V506" s="148"/>
    </row>
    <row r="507" spans="1:22" x14ac:dyDescent="0.25">
      <c r="A507" s="127"/>
      <c r="C507" s="129"/>
      <c r="D507" s="129"/>
      <c r="E507" s="129"/>
      <c r="F507" s="129"/>
      <c r="G507" s="129"/>
      <c r="H507" s="129"/>
      <c r="I507" s="129"/>
      <c r="J507" s="129"/>
      <c r="K507" s="129"/>
      <c r="L507" s="129"/>
      <c r="M507" s="129"/>
      <c r="N507" s="129"/>
      <c r="O507" s="129"/>
      <c r="P507" s="129"/>
      <c r="Q507" s="129"/>
      <c r="R507" s="129"/>
      <c r="S507" s="129"/>
      <c r="T507" s="129"/>
      <c r="U507" s="129"/>
      <c r="V507" s="148"/>
    </row>
    <row r="508" spans="1:22" x14ac:dyDescent="0.25">
      <c r="A508" s="127"/>
      <c r="C508" s="129"/>
      <c r="D508" s="129"/>
      <c r="E508" s="129"/>
      <c r="F508" s="129"/>
      <c r="G508" s="129"/>
      <c r="H508" s="129"/>
      <c r="I508" s="129"/>
      <c r="J508" s="129"/>
      <c r="K508" s="129"/>
      <c r="L508" s="129"/>
      <c r="M508" s="129"/>
      <c r="N508" s="129"/>
      <c r="O508" s="129"/>
      <c r="P508" s="129"/>
      <c r="Q508" s="129"/>
      <c r="R508" s="129"/>
      <c r="S508" s="129"/>
      <c r="T508" s="129"/>
      <c r="U508" s="129"/>
      <c r="V508" s="148"/>
    </row>
    <row r="509" spans="1:22" x14ac:dyDescent="0.25">
      <c r="A509" s="127"/>
      <c r="C509" s="129"/>
      <c r="D509" s="129"/>
      <c r="E509" s="129"/>
      <c r="F509" s="129"/>
      <c r="G509" s="129"/>
      <c r="H509" s="129"/>
      <c r="I509" s="129"/>
      <c r="J509" s="129"/>
      <c r="K509" s="129"/>
      <c r="L509" s="129"/>
      <c r="M509" s="129"/>
      <c r="N509" s="129"/>
      <c r="O509" s="129"/>
      <c r="P509" s="129"/>
      <c r="Q509" s="129"/>
      <c r="R509" s="129"/>
      <c r="S509" s="129"/>
      <c r="T509" s="129"/>
      <c r="U509" s="129"/>
      <c r="V509" s="148"/>
    </row>
    <row r="510" spans="1:22" x14ac:dyDescent="0.25">
      <c r="A510" s="127"/>
      <c r="C510" s="129"/>
      <c r="D510" s="129"/>
      <c r="E510" s="129"/>
      <c r="F510" s="129"/>
      <c r="G510" s="129"/>
      <c r="H510" s="129"/>
      <c r="I510" s="129"/>
      <c r="J510" s="129"/>
      <c r="K510" s="129"/>
      <c r="L510" s="129"/>
      <c r="M510" s="129"/>
      <c r="N510" s="129"/>
      <c r="O510" s="129"/>
      <c r="P510" s="129"/>
      <c r="Q510" s="129"/>
      <c r="R510" s="129"/>
      <c r="S510" s="129"/>
      <c r="T510" s="129"/>
      <c r="U510" s="129"/>
      <c r="V510" s="148"/>
    </row>
    <row r="511" spans="1:22" x14ac:dyDescent="0.25">
      <c r="A511" s="127"/>
      <c r="C511" s="129"/>
      <c r="D511" s="129"/>
      <c r="E511" s="129"/>
      <c r="F511" s="129"/>
      <c r="G511" s="129"/>
      <c r="H511" s="129"/>
      <c r="I511" s="129"/>
      <c r="J511" s="129"/>
      <c r="K511" s="129"/>
      <c r="L511" s="129"/>
      <c r="M511" s="129"/>
      <c r="N511" s="129"/>
      <c r="O511" s="129"/>
      <c r="P511" s="129"/>
      <c r="Q511" s="129"/>
      <c r="R511" s="129"/>
      <c r="S511" s="129"/>
      <c r="T511" s="129"/>
      <c r="U511" s="129"/>
      <c r="V511" s="148"/>
    </row>
    <row r="512" spans="1:22" x14ac:dyDescent="0.25">
      <c r="A512" s="127"/>
      <c r="C512" s="129"/>
      <c r="D512" s="129"/>
      <c r="E512" s="129"/>
      <c r="F512" s="129"/>
      <c r="G512" s="129"/>
      <c r="H512" s="129"/>
      <c r="I512" s="129"/>
      <c r="J512" s="129"/>
      <c r="K512" s="129"/>
      <c r="L512" s="129"/>
      <c r="M512" s="129"/>
      <c r="N512" s="129"/>
      <c r="O512" s="129"/>
      <c r="P512" s="129"/>
      <c r="Q512" s="129"/>
      <c r="R512" s="129"/>
      <c r="S512" s="129"/>
      <c r="T512" s="129"/>
      <c r="U512" s="129"/>
      <c r="V512" s="148"/>
    </row>
    <row r="513" spans="1:22" x14ac:dyDescent="0.25">
      <c r="A513" s="127"/>
      <c r="C513" s="129"/>
      <c r="D513" s="129"/>
      <c r="E513" s="129"/>
      <c r="F513" s="129"/>
      <c r="G513" s="129"/>
      <c r="H513" s="129"/>
      <c r="I513" s="129"/>
      <c r="J513" s="129"/>
      <c r="K513" s="129"/>
      <c r="L513" s="129"/>
      <c r="M513" s="129"/>
      <c r="N513" s="129"/>
      <c r="O513" s="129"/>
      <c r="P513" s="129"/>
      <c r="Q513" s="129"/>
      <c r="R513" s="129"/>
      <c r="S513" s="129"/>
      <c r="T513" s="129"/>
      <c r="U513" s="129"/>
      <c r="V513" s="148"/>
    </row>
    <row r="514" spans="1:22" x14ac:dyDescent="0.25">
      <c r="A514" s="127"/>
      <c r="C514" s="129"/>
      <c r="D514" s="129"/>
      <c r="E514" s="129"/>
      <c r="F514" s="129"/>
      <c r="G514" s="129"/>
      <c r="H514" s="129"/>
      <c r="I514" s="129"/>
      <c r="J514" s="129"/>
      <c r="K514" s="129"/>
      <c r="L514" s="129"/>
      <c r="M514" s="129"/>
      <c r="N514" s="129"/>
      <c r="O514" s="129"/>
      <c r="P514" s="129"/>
      <c r="Q514" s="129"/>
      <c r="R514" s="129"/>
      <c r="S514" s="129"/>
      <c r="T514" s="129"/>
      <c r="U514" s="129"/>
      <c r="V514" s="148"/>
    </row>
    <row r="515" spans="1:22" x14ac:dyDescent="0.25">
      <c r="A515" s="127"/>
      <c r="C515" s="129"/>
      <c r="D515" s="129"/>
      <c r="E515" s="129"/>
      <c r="F515" s="129"/>
      <c r="G515" s="129"/>
      <c r="H515" s="129"/>
      <c r="I515" s="129"/>
      <c r="J515" s="129"/>
      <c r="K515" s="129"/>
      <c r="L515" s="129"/>
      <c r="M515" s="129"/>
      <c r="N515" s="129"/>
      <c r="O515" s="129"/>
      <c r="P515" s="129"/>
      <c r="Q515" s="129"/>
      <c r="R515" s="129"/>
      <c r="S515" s="129"/>
      <c r="T515" s="129"/>
      <c r="U515" s="129"/>
      <c r="V515" s="148"/>
    </row>
    <row r="516" spans="1:22" x14ac:dyDescent="0.25">
      <c r="A516" s="127"/>
      <c r="C516" s="129"/>
      <c r="D516" s="129"/>
      <c r="E516" s="129"/>
      <c r="F516" s="129"/>
      <c r="G516" s="129"/>
      <c r="H516" s="129"/>
      <c r="I516" s="129"/>
      <c r="J516" s="129"/>
      <c r="K516" s="129"/>
      <c r="L516" s="129"/>
      <c r="M516" s="129"/>
      <c r="N516" s="129"/>
      <c r="O516" s="129"/>
      <c r="P516" s="129"/>
      <c r="Q516" s="129"/>
      <c r="R516" s="129"/>
      <c r="S516" s="129"/>
      <c r="T516" s="129"/>
      <c r="U516" s="129"/>
      <c r="V516" s="148"/>
    </row>
    <row r="517" spans="1:22" x14ac:dyDescent="0.25">
      <c r="A517" s="127"/>
      <c r="C517" s="129"/>
      <c r="D517" s="129"/>
      <c r="E517" s="129"/>
      <c r="F517" s="129"/>
      <c r="G517" s="129"/>
      <c r="H517" s="129"/>
      <c r="I517" s="129"/>
      <c r="J517" s="129"/>
      <c r="K517" s="129"/>
      <c r="L517" s="129"/>
      <c r="M517" s="129"/>
      <c r="N517" s="129"/>
      <c r="O517" s="129"/>
      <c r="P517" s="129"/>
      <c r="Q517" s="129"/>
      <c r="R517" s="129"/>
      <c r="S517" s="129"/>
      <c r="T517" s="129"/>
      <c r="U517" s="129"/>
      <c r="V517" s="148"/>
    </row>
    <row r="518" spans="1:22" x14ac:dyDescent="0.25">
      <c r="A518" s="127"/>
      <c r="C518" s="129"/>
      <c r="D518" s="129"/>
      <c r="E518" s="129"/>
      <c r="F518" s="129"/>
      <c r="G518" s="129"/>
      <c r="H518" s="129"/>
      <c r="I518" s="129"/>
      <c r="J518" s="129"/>
      <c r="K518" s="129"/>
      <c r="L518" s="129"/>
      <c r="M518" s="129"/>
      <c r="N518" s="129"/>
      <c r="O518" s="129"/>
      <c r="P518" s="129"/>
      <c r="Q518" s="129"/>
      <c r="R518" s="129"/>
      <c r="S518" s="129"/>
      <c r="T518" s="129"/>
      <c r="U518" s="129"/>
      <c r="V518" s="148"/>
    </row>
    <row r="519" spans="1:22" x14ac:dyDescent="0.25">
      <c r="A519" s="127"/>
      <c r="C519" s="129"/>
      <c r="D519" s="129"/>
      <c r="E519" s="129"/>
      <c r="F519" s="129"/>
      <c r="G519" s="129"/>
      <c r="H519" s="129"/>
      <c r="I519" s="129"/>
      <c r="J519" s="129"/>
      <c r="K519" s="129"/>
      <c r="L519" s="129"/>
      <c r="M519" s="129"/>
      <c r="N519" s="129"/>
      <c r="O519" s="129"/>
      <c r="P519" s="129"/>
      <c r="Q519" s="129"/>
      <c r="R519" s="129"/>
      <c r="S519" s="129"/>
      <c r="T519" s="129"/>
      <c r="U519" s="129"/>
      <c r="V519" s="148"/>
    </row>
    <row r="520" spans="1:22" x14ac:dyDescent="0.25">
      <c r="A520" s="127"/>
      <c r="C520" s="129"/>
      <c r="D520" s="129"/>
      <c r="E520" s="129"/>
      <c r="F520" s="129"/>
      <c r="G520" s="129"/>
      <c r="H520" s="129"/>
      <c r="I520" s="129"/>
      <c r="J520" s="129"/>
      <c r="K520" s="129"/>
      <c r="L520" s="129"/>
      <c r="M520" s="129"/>
      <c r="N520" s="129"/>
      <c r="O520" s="129"/>
      <c r="P520" s="129"/>
      <c r="Q520" s="129"/>
      <c r="R520" s="129"/>
      <c r="S520" s="129"/>
      <c r="T520" s="129"/>
      <c r="U520" s="129"/>
      <c r="V520" s="148"/>
    </row>
    <row r="521" spans="1:22" x14ac:dyDescent="0.25">
      <c r="A521" s="127"/>
      <c r="C521" s="129"/>
      <c r="D521" s="129"/>
      <c r="E521" s="129"/>
      <c r="F521" s="129"/>
      <c r="G521" s="129"/>
      <c r="H521" s="129"/>
      <c r="I521" s="129"/>
      <c r="J521" s="129"/>
      <c r="K521" s="129"/>
      <c r="L521" s="129"/>
      <c r="M521" s="129"/>
      <c r="N521" s="129"/>
      <c r="O521" s="129"/>
      <c r="P521" s="129"/>
      <c r="Q521" s="129"/>
      <c r="R521" s="129"/>
      <c r="S521" s="129"/>
      <c r="T521" s="129"/>
      <c r="U521" s="129"/>
      <c r="V521" s="148"/>
    </row>
    <row r="522" spans="1:22" x14ac:dyDescent="0.25">
      <c r="A522" s="127"/>
      <c r="C522" s="129"/>
      <c r="D522" s="129"/>
      <c r="E522" s="129"/>
      <c r="F522" s="129"/>
      <c r="G522" s="129"/>
      <c r="H522" s="129"/>
      <c r="I522" s="129"/>
      <c r="J522" s="129"/>
      <c r="K522" s="129"/>
      <c r="L522" s="129"/>
      <c r="M522" s="129"/>
      <c r="N522" s="129"/>
      <c r="O522" s="129"/>
      <c r="P522" s="129"/>
      <c r="Q522" s="129"/>
      <c r="R522" s="129"/>
      <c r="S522" s="129"/>
      <c r="T522" s="129"/>
      <c r="U522" s="129"/>
      <c r="V522" s="148"/>
    </row>
    <row r="523" spans="1:22" x14ac:dyDescent="0.25">
      <c r="A523" s="127"/>
      <c r="C523" s="129"/>
      <c r="D523" s="129"/>
      <c r="E523" s="129"/>
      <c r="F523" s="129"/>
      <c r="G523" s="129"/>
      <c r="H523" s="129"/>
      <c r="I523" s="129"/>
      <c r="J523" s="129"/>
      <c r="K523" s="129"/>
      <c r="L523" s="129"/>
      <c r="M523" s="129"/>
      <c r="N523" s="129"/>
      <c r="O523" s="129"/>
      <c r="P523" s="129"/>
      <c r="Q523" s="129"/>
      <c r="R523" s="129"/>
      <c r="S523" s="129"/>
      <c r="T523" s="129"/>
      <c r="U523" s="129"/>
      <c r="V523" s="148"/>
    </row>
    <row r="524" spans="1:22" x14ac:dyDescent="0.25">
      <c r="A524" s="127"/>
      <c r="C524" s="129"/>
      <c r="D524" s="129"/>
      <c r="E524" s="129"/>
      <c r="F524" s="129"/>
      <c r="G524" s="129"/>
      <c r="H524" s="129"/>
      <c r="I524" s="129"/>
      <c r="J524" s="129"/>
      <c r="K524" s="129"/>
      <c r="L524" s="129"/>
      <c r="M524" s="129"/>
      <c r="N524" s="129"/>
      <c r="O524" s="129"/>
      <c r="P524" s="129"/>
      <c r="Q524" s="129"/>
      <c r="R524" s="129"/>
      <c r="S524" s="129"/>
      <c r="T524" s="129"/>
      <c r="U524" s="129"/>
      <c r="V524" s="148"/>
    </row>
    <row r="525" spans="1:22" x14ac:dyDescent="0.25">
      <c r="A525" s="127"/>
      <c r="C525" s="129"/>
      <c r="D525" s="129"/>
      <c r="E525" s="129"/>
      <c r="F525" s="129"/>
      <c r="G525" s="129"/>
      <c r="H525" s="129"/>
      <c r="I525" s="129"/>
      <c r="J525" s="129"/>
      <c r="K525" s="129"/>
      <c r="L525" s="129"/>
      <c r="M525" s="129"/>
      <c r="N525" s="129"/>
      <c r="O525" s="129"/>
      <c r="P525" s="129"/>
      <c r="Q525" s="129"/>
      <c r="R525" s="129"/>
      <c r="S525" s="129"/>
      <c r="T525" s="129"/>
      <c r="U525" s="129"/>
      <c r="V525" s="148"/>
    </row>
    <row r="526" spans="1:22" x14ac:dyDescent="0.25">
      <c r="A526" s="127"/>
      <c r="C526" s="129"/>
      <c r="D526" s="129"/>
      <c r="E526" s="129"/>
      <c r="F526" s="129"/>
      <c r="G526" s="129"/>
      <c r="H526" s="129"/>
      <c r="I526" s="129"/>
      <c r="J526" s="129"/>
      <c r="K526" s="129"/>
      <c r="L526" s="129"/>
      <c r="M526" s="129"/>
      <c r="N526" s="129"/>
      <c r="O526" s="129"/>
      <c r="P526" s="129"/>
      <c r="Q526" s="129"/>
      <c r="R526" s="129"/>
      <c r="S526" s="129"/>
      <c r="T526" s="129"/>
      <c r="U526" s="129"/>
      <c r="V526" s="148"/>
    </row>
    <row r="527" spans="1:22" x14ac:dyDescent="0.25">
      <c r="A527" s="127"/>
      <c r="C527" s="129"/>
      <c r="D527" s="129"/>
      <c r="E527" s="129"/>
      <c r="F527" s="129"/>
      <c r="G527" s="129"/>
      <c r="H527" s="129"/>
      <c r="I527" s="129"/>
      <c r="J527" s="129"/>
      <c r="K527" s="129"/>
      <c r="L527" s="129"/>
      <c r="M527" s="129"/>
      <c r="N527" s="129"/>
      <c r="O527" s="129"/>
      <c r="P527" s="129"/>
      <c r="Q527" s="129"/>
      <c r="R527" s="129"/>
      <c r="S527" s="129"/>
      <c r="T527" s="129"/>
      <c r="U527" s="129"/>
      <c r="V527" s="148"/>
    </row>
    <row r="528" spans="1:22" x14ac:dyDescent="0.25">
      <c r="A528" s="127"/>
      <c r="C528" s="129"/>
      <c r="D528" s="129"/>
      <c r="E528" s="129"/>
      <c r="F528" s="129"/>
      <c r="G528" s="129"/>
      <c r="H528" s="129"/>
      <c r="I528" s="129"/>
      <c r="J528" s="129"/>
      <c r="K528" s="129"/>
      <c r="L528" s="129"/>
      <c r="M528" s="129"/>
      <c r="N528" s="129"/>
      <c r="O528" s="129"/>
      <c r="P528" s="129"/>
      <c r="Q528" s="129"/>
      <c r="R528" s="129"/>
      <c r="S528" s="129"/>
      <c r="T528" s="129"/>
      <c r="U528" s="129"/>
      <c r="V528" s="148"/>
    </row>
    <row r="529" spans="1:22" x14ac:dyDescent="0.25">
      <c r="A529" s="127"/>
      <c r="C529" s="129"/>
      <c r="D529" s="129"/>
      <c r="E529" s="129"/>
      <c r="F529" s="129"/>
      <c r="G529" s="129"/>
      <c r="H529" s="129"/>
      <c r="I529" s="129"/>
      <c r="J529" s="129"/>
      <c r="K529" s="129"/>
      <c r="L529" s="129"/>
      <c r="M529" s="129"/>
      <c r="N529" s="129"/>
      <c r="O529" s="129"/>
      <c r="P529" s="129"/>
      <c r="Q529" s="129"/>
      <c r="R529" s="129"/>
      <c r="S529" s="129"/>
      <c r="T529" s="129"/>
      <c r="U529" s="129"/>
      <c r="V529" s="148"/>
    </row>
    <row r="530" spans="1:22" x14ac:dyDescent="0.25">
      <c r="A530" s="127"/>
      <c r="C530" s="129"/>
      <c r="D530" s="129"/>
      <c r="E530" s="129"/>
      <c r="F530" s="129"/>
      <c r="G530" s="129"/>
      <c r="H530" s="129"/>
      <c r="I530" s="129"/>
      <c r="J530" s="129"/>
      <c r="K530" s="129"/>
      <c r="L530" s="129"/>
      <c r="M530" s="129"/>
      <c r="N530" s="129"/>
      <c r="O530" s="129"/>
      <c r="P530" s="129"/>
      <c r="Q530" s="129"/>
      <c r="R530" s="129"/>
      <c r="S530" s="129"/>
      <c r="T530" s="129"/>
      <c r="U530" s="129"/>
      <c r="V530" s="148"/>
    </row>
    <row r="531" spans="1:22" x14ac:dyDescent="0.25">
      <c r="A531" s="127"/>
      <c r="C531" s="129"/>
      <c r="D531" s="129"/>
      <c r="E531" s="129"/>
      <c r="F531" s="129"/>
      <c r="G531" s="129"/>
      <c r="H531" s="129"/>
      <c r="I531" s="129"/>
      <c r="J531" s="129"/>
      <c r="K531" s="129"/>
      <c r="L531" s="129"/>
      <c r="M531" s="129"/>
      <c r="N531" s="129"/>
      <c r="O531" s="129"/>
      <c r="P531" s="129"/>
      <c r="Q531" s="129"/>
      <c r="R531" s="129"/>
      <c r="S531" s="129"/>
      <c r="T531" s="129"/>
      <c r="U531" s="129"/>
      <c r="V531" s="148"/>
    </row>
    <row r="532" spans="1:22" x14ac:dyDescent="0.25">
      <c r="A532" s="127"/>
      <c r="C532" s="129"/>
      <c r="D532" s="129"/>
      <c r="E532" s="129"/>
      <c r="F532" s="129"/>
      <c r="G532" s="129"/>
      <c r="H532" s="129"/>
      <c r="I532" s="129"/>
      <c r="J532" s="129"/>
      <c r="K532" s="129"/>
      <c r="L532" s="129"/>
      <c r="M532" s="129"/>
      <c r="N532" s="129"/>
      <c r="O532" s="129"/>
      <c r="P532" s="129"/>
      <c r="Q532" s="129"/>
      <c r="R532" s="129"/>
      <c r="S532" s="129"/>
      <c r="T532" s="129"/>
      <c r="U532" s="129"/>
      <c r="V532" s="148"/>
    </row>
    <row r="533" spans="1:22" x14ac:dyDescent="0.25">
      <c r="A533" s="127"/>
      <c r="C533" s="129"/>
      <c r="D533" s="129"/>
      <c r="E533" s="129"/>
      <c r="F533" s="129"/>
      <c r="G533" s="129"/>
      <c r="H533" s="129"/>
      <c r="I533" s="129"/>
      <c r="J533" s="129"/>
      <c r="K533" s="129"/>
      <c r="L533" s="129"/>
      <c r="M533" s="129"/>
      <c r="N533" s="129"/>
      <c r="O533" s="129"/>
      <c r="P533" s="129"/>
      <c r="Q533" s="129"/>
      <c r="R533" s="129"/>
      <c r="S533" s="129"/>
      <c r="T533" s="129"/>
      <c r="U533" s="129"/>
      <c r="V533" s="148"/>
    </row>
    <row r="534" spans="1:22" x14ac:dyDescent="0.25">
      <c r="A534" s="127"/>
      <c r="C534" s="129"/>
      <c r="D534" s="129"/>
      <c r="E534" s="129"/>
      <c r="F534" s="129"/>
      <c r="G534" s="129"/>
      <c r="H534" s="129"/>
      <c r="I534" s="129"/>
      <c r="J534" s="129"/>
      <c r="K534" s="129"/>
      <c r="L534" s="129"/>
      <c r="M534" s="129"/>
      <c r="N534" s="129"/>
      <c r="O534" s="129"/>
      <c r="P534" s="129"/>
      <c r="Q534" s="129"/>
      <c r="R534" s="129"/>
      <c r="S534" s="129"/>
      <c r="T534" s="129"/>
      <c r="U534" s="129"/>
      <c r="V534" s="148"/>
    </row>
    <row r="535" spans="1:22" x14ac:dyDescent="0.25">
      <c r="A535" s="127"/>
      <c r="C535" s="129"/>
      <c r="D535" s="129"/>
      <c r="E535" s="129"/>
      <c r="F535" s="129"/>
      <c r="G535" s="129"/>
      <c r="H535" s="129"/>
      <c r="I535" s="129"/>
      <c r="J535" s="129"/>
      <c r="K535" s="129"/>
      <c r="L535" s="129"/>
      <c r="M535" s="129"/>
      <c r="N535" s="129"/>
      <c r="O535" s="129"/>
      <c r="P535" s="129"/>
      <c r="Q535" s="129"/>
      <c r="R535" s="129"/>
      <c r="S535" s="129"/>
      <c r="T535" s="129"/>
      <c r="U535" s="129"/>
      <c r="V535" s="148"/>
    </row>
    <row r="536" spans="1:22" x14ac:dyDescent="0.25">
      <c r="A536" s="127"/>
      <c r="C536" s="129"/>
      <c r="D536" s="129"/>
      <c r="E536" s="129"/>
      <c r="F536" s="129"/>
      <c r="G536" s="129"/>
      <c r="H536" s="129"/>
      <c r="I536" s="129"/>
      <c r="J536" s="129"/>
      <c r="K536" s="129"/>
      <c r="L536" s="129"/>
      <c r="M536" s="129"/>
      <c r="N536" s="129"/>
      <c r="O536" s="129"/>
      <c r="P536" s="129"/>
      <c r="Q536" s="129"/>
      <c r="R536" s="129"/>
      <c r="S536" s="129"/>
      <c r="T536" s="129"/>
      <c r="U536" s="129"/>
      <c r="V536" s="148"/>
    </row>
    <row r="537" spans="1:22" x14ac:dyDescent="0.25">
      <c r="A537" s="127"/>
      <c r="C537" s="129"/>
      <c r="D537" s="129"/>
      <c r="E537" s="129"/>
      <c r="F537" s="129"/>
      <c r="G537" s="129"/>
      <c r="H537" s="129"/>
      <c r="I537" s="129"/>
      <c r="J537" s="129"/>
      <c r="K537" s="129"/>
      <c r="L537" s="129"/>
      <c r="M537" s="129"/>
      <c r="N537" s="129"/>
      <c r="O537" s="129"/>
      <c r="P537" s="129"/>
      <c r="Q537" s="129"/>
      <c r="R537" s="129"/>
      <c r="S537" s="129"/>
      <c r="T537" s="129"/>
      <c r="U537" s="129"/>
      <c r="V537" s="148"/>
    </row>
    <row r="538" spans="1:22" x14ac:dyDescent="0.25">
      <c r="A538" s="127"/>
      <c r="C538" s="129"/>
      <c r="D538" s="129"/>
      <c r="E538" s="129"/>
      <c r="F538" s="129"/>
      <c r="G538" s="129"/>
      <c r="H538" s="129"/>
      <c r="I538" s="129"/>
      <c r="J538" s="129"/>
      <c r="K538" s="129"/>
      <c r="L538" s="129"/>
      <c r="M538" s="129"/>
      <c r="N538" s="129"/>
      <c r="O538" s="129"/>
      <c r="P538" s="129"/>
      <c r="Q538" s="129"/>
      <c r="R538" s="129"/>
      <c r="S538" s="129"/>
      <c r="T538" s="129"/>
      <c r="U538" s="129"/>
      <c r="V538" s="148"/>
    </row>
    <row r="539" spans="1:22" x14ac:dyDescent="0.25">
      <c r="A539" s="127"/>
      <c r="C539" s="129"/>
      <c r="D539" s="129"/>
      <c r="E539" s="129"/>
      <c r="F539" s="129"/>
      <c r="G539" s="129"/>
      <c r="H539" s="129"/>
      <c r="I539" s="129"/>
      <c r="J539" s="129"/>
      <c r="K539" s="129"/>
      <c r="L539" s="129"/>
      <c r="M539" s="129"/>
      <c r="N539" s="129"/>
      <c r="O539" s="129"/>
      <c r="P539" s="129"/>
      <c r="Q539" s="129"/>
      <c r="R539" s="129"/>
      <c r="S539" s="129"/>
      <c r="T539" s="129"/>
      <c r="U539" s="129"/>
      <c r="V539" s="148"/>
    </row>
    <row r="540" spans="1:22" x14ac:dyDescent="0.25">
      <c r="A540" s="127"/>
      <c r="C540" s="129"/>
      <c r="D540" s="129"/>
      <c r="E540" s="129"/>
      <c r="F540" s="129"/>
      <c r="G540" s="129"/>
      <c r="H540" s="129"/>
      <c r="I540" s="129"/>
      <c r="J540" s="129"/>
      <c r="K540" s="129"/>
      <c r="L540" s="129"/>
      <c r="M540" s="129"/>
      <c r="N540" s="129"/>
      <c r="O540" s="129"/>
      <c r="P540" s="129"/>
      <c r="Q540" s="129"/>
      <c r="R540" s="129"/>
      <c r="S540" s="129"/>
      <c r="T540" s="129"/>
      <c r="U540" s="129"/>
      <c r="V540" s="148"/>
    </row>
    <row r="541" spans="1:22" x14ac:dyDescent="0.25">
      <c r="A541" s="127"/>
      <c r="C541" s="129"/>
      <c r="D541" s="129"/>
      <c r="E541" s="129"/>
      <c r="F541" s="129"/>
      <c r="G541" s="129"/>
      <c r="H541" s="129"/>
      <c r="I541" s="129"/>
      <c r="J541" s="129"/>
      <c r="K541" s="129"/>
      <c r="L541" s="129"/>
      <c r="M541" s="129"/>
      <c r="N541" s="129"/>
      <c r="O541" s="129"/>
      <c r="P541" s="129"/>
      <c r="Q541" s="129"/>
      <c r="R541" s="129"/>
      <c r="S541" s="129"/>
      <c r="T541" s="129"/>
      <c r="U541" s="129"/>
      <c r="V541" s="148"/>
    </row>
    <row r="542" spans="1:22" x14ac:dyDescent="0.25">
      <c r="A542" s="127"/>
      <c r="C542" s="129"/>
      <c r="D542" s="129"/>
      <c r="E542" s="129"/>
      <c r="F542" s="129"/>
      <c r="G542" s="129"/>
      <c r="H542" s="129"/>
      <c r="I542" s="129"/>
      <c r="J542" s="129"/>
      <c r="K542" s="129"/>
      <c r="L542" s="129"/>
      <c r="M542" s="129"/>
      <c r="N542" s="129"/>
      <c r="O542" s="129"/>
      <c r="P542" s="129"/>
      <c r="Q542" s="129"/>
      <c r="R542" s="129"/>
      <c r="S542" s="129"/>
      <c r="T542" s="129"/>
      <c r="U542" s="129"/>
      <c r="V542" s="148"/>
    </row>
    <row r="543" spans="1:22" x14ac:dyDescent="0.25">
      <c r="A543" s="127"/>
      <c r="C543" s="129"/>
      <c r="D543" s="129"/>
      <c r="E543" s="129"/>
      <c r="F543" s="129"/>
      <c r="G543" s="129"/>
      <c r="H543" s="129"/>
      <c r="I543" s="129"/>
      <c r="J543" s="129"/>
      <c r="K543" s="129"/>
      <c r="L543" s="129"/>
      <c r="M543" s="129"/>
      <c r="N543" s="129"/>
      <c r="O543" s="129"/>
      <c r="P543" s="129"/>
      <c r="Q543" s="129"/>
      <c r="R543" s="129"/>
      <c r="S543" s="129"/>
      <c r="T543" s="129"/>
      <c r="U543" s="129"/>
      <c r="V543" s="148"/>
    </row>
    <row r="544" spans="1:22" x14ac:dyDescent="0.25">
      <c r="A544" s="127"/>
      <c r="C544" s="129"/>
      <c r="D544" s="129"/>
      <c r="E544" s="129"/>
      <c r="F544" s="129"/>
      <c r="G544" s="129"/>
      <c r="H544" s="129"/>
      <c r="I544" s="129"/>
      <c r="J544" s="129"/>
      <c r="K544" s="129"/>
      <c r="L544" s="129"/>
      <c r="M544" s="129"/>
      <c r="N544" s="129"/>
      <c r="O544" s="129"/>
      <c r="P544" s="129"/>
      <c r="Q544" s="129"/>
      <c r="R544" s="129"/>
      <c r="S544" s="129"/>
      <c r="T544" s="129"/>
      <c r="U544" s="129"/>
      <c r="V544" s="148"/>
    </row>
    <row r="545" spans="1:22" x14ac:dyDescent="0.25">
      <c r="A545" s="127"/>
      <c r="C545" s="129"/>
      <c r="D545" s="129"/>
      <c r="E545" s="129"/>
      <c r="F545" s="129"/>
      <c r="G545" s="129"/>
      <c r="H545" s="129"/>
      <c r="I545" s="129"/>
      <c r="J545" s="129"/>
      <c r="K545" s="129"/>
      <c r="L545" s="129"/>
      <c r="M545" s="129"/>
      <c r="N545" s="129"/>
      <c r="O545" s="129"/>
      <c r="P545" s="129"/>
      <c r="Q545" s="129"/>
      <c r="R545" s="129"/>
      <c r="S545" s="129"/>
      <c r="T545" s="129"/>
      <c r="U545" s="129"/>
      <c r="V545" s="148"/>
    </row>
    <row r="546" spans="1:22" x14ac:dyDescent="0.25">
      <c r="A546" s="127"/>
      <c r="C546" s="129"/>
      <c r="D546" s="129"/>
      <c r="E546" s="129"/>
      <c r="F546" s="129"/>
      <c r="G546" s="129"/>
      <c r="H546" s="129"/>
      <c r="I546" s="129"/>
      <c r="J546" s="129"/>
      <c r="K546" s="129"/>
      <c r="L546" s="129"/>
      <c r="M546" s="129"/>
      <c r="N546" s="129"/>
      <c r="O546" s="129"/>
      <c r="P546" s="129"/>
      <c r="Q546" s="129"/>
      <c r="R546" s="129"/>
      <c r="S546" s="129"/>
      <c r="T546" s="129"/>
      <c r="U546" s="129"/>
      <c r="V546" s="148"/>
    </row>
    <row r="547" spans="1:22" x14ac:dyDescent="0.25">
      <c r="A547" s="127"/>
      <c r="C547" s="129"/>
      <c r="D547" s="129"/>
      <c r="E547" s="129"/>
      <c r="F547" s="129"/>
      <c r="G547" s="129"/>
      <c r="H547" s="129"/>
      <c r="I547" s="129"/>
      <c r="J547" s="129"/>
      <c r="K547" s="129"/>
      <c r="L547" s="129"/>
      <c r="M547" s="129"/>
      <c r="N547" s="129"/>
      <c r="O547" s="129"/>
      <c r="P547" s="129"/>
      <c r="Q547" s="129"/>
      <c r="R547" s="129"/>
      <c r="S547" s="129"/>
      <c r="T547" s="129"/>
      <c r="U547" s="129"/>
      <c r="V547" s="148"/>
    </row>
    <row r="548" spans="1:22" x14ac:dyDescent="0.25">
      <c r="A548" s="127"/>
      <c r="C548" s="129"/>
      <c r="D548" s="129"/>
      <c r="E548" s="129"/>
      <c r="F548" s="129"/>
      <c r="G548" s="129"/>
      <c r="H548" s="129"/>
      <c r="I548" s="129"/>
      <c r="J548" s="129"/>
      <c r="K548" s="129"/>
      <c r="L548" s="129"/>
      <c r="M548" s="129"/>
      <c r="N548" s="129"/>
      <c r="O548" s="129"/>
      <c r="P548" s="129"/>
      <c r="Q548" s="129"/>
      <c r="R548" s="129"/>
      <c r="S548" s="129"/>
      <c r="T548" s="129"/>
      <c r="U548" s="129"/>
      <c r="V548" s="148"/>
    </row>
    <row r="549" spans="1:22" x14ac:dyDescent="0.25">
      <c r="A549" s="127"/>
      <c r="C549" s="129"/>
      <c r="D549" s="129"/>
      <c r="E549" s="129"/>
      <c r="F549" s="129"/>
      <c r="G549" s="129"/>
      <c r="H549" s="129"/>
      <c r="I549" s="129"/>
      <c r="J549" s="129"/>
      <c r="K549" s="129"/>
      <c r="L549" s="129"/>
      <c r="M549" s="129"/>
      <c r="N549" s="129"/>
      <c r="O549" s="129"/>
      <c r="P549" s="129"/>
      <c r="Q549" s="129"/>
      <c r="R549" s="129"/>
      <c r="S549" s="129"/>
      <c r="T549" s="129"/>
      <c r="U549" s="129"/>
      <c r="V549" s="148"/>
    </row>
    <row r="550" spans="1:22" x14ac:dyDescent="0.25">
      <c r="A550" s="127"/>
      <c r="C550" s="129"/>
      <c r="D550" s="129"/>
      <c r="E550" s="129"/>
      <c r="F550" s="129"/>
      <c r="G550" s="129"/>
      <c r="H550" s="129"/>
      <c r="I550" s="129"/>
      <c r="J550" s="129"/>
      <c r="K550" s="129"/>
      <c r="L550" s="129"/>
      <c r="M550" s="129"/>
      <c r="N550" s="129"/>
      <c r="O550" s="129"/>
      <c r="P550" s="129"/>
      <c r="Q550" s="129"/>
      <c r="R550" s="129"/>
      <c r="S550" s="129"/>
      <c r="T550" s="129"/>
      <c r="U550" s="129"/>
      <c r="V550" s="148"/>
    </row>
    <row r="551" spans="1:22" x14ac:dyDescent="0.25">
      <c r="A551" s="127"/>
      <c r="C551" s="129"/>
      <c r="D551" s="129"/>
      <c r="E551" s="129"/>
      <c r="F551" s="129"/>
      <c r="G551" s="129"/>
      <c r="H551" s="129"/>
      <c r="I551" s="129"/>
      <c r="J551" s="129"/>
      <c r="K551" s="129"/>
      <c r="L551" s="129"/>
      <c r="M551" s="129"/>
      <c r="N551" s="129"/>
      <c r="O551" s="129"/>
      <c r="P551" s="129"/>
      <c r="Q551" s="129"/>
      <c r="R551" s="129"/>
      <c r="S551" s="129"/>
      <c r="T551" s="129"/>
      <c r="U551" s="129"/>
      <c r="V551" s="148"/>
    </row>
    <row r="552" spans="1:22" x14ac:dyDescent="0.25">
      <c r="A552" s="127"/>
      <c r="C552" s="129"/>
      <c r="D552" s="129"/>
      <c r="E552" s="129"/>
      <c r="F552" s="129"/>
      <c r="G552" s="129"/>
      <c r="H552" s="129"/>
      <c r="I552" s="129"/>
      <c r="J552" s="129"/>
      <c r="K552" s="129"/>
      <c r="L552" s="129"/>
      <c r="M552" s="129"/>
      <c r="N552" s="129"/>
      <c r="O552" s="129"/>
      <c r="P552" s="129"/>
      <c r="Q552" s="129"/>
      <c r="R552" s="129"/>
      <c r="S552" s="129"/>
      <c r="T552" s="129"/>
      <c r="U552" s="129"/>
      <c r="V552" s="148"/>
    </row>
    <row r="553" spans="1:22" x14ac:dyDescent="0.25">
      <c r="A553" s="127"/>
      <c r="C553" s="129"/>
      <c r="D553" s="129"/>
      <c r="E553" s="129"/>
      <c r="F553" s="129"/>
      <c r="G553" s="129"/>
      <c r="H553" s="129"/>
      <c r="I553" s="129"/>
      <c r="J553" s="129"/>
      <c r="K553" s="129"/>
      <c r="L553" s="129"/>
      <c r="M553" s="129"/>
      <c r="N553" s="129"/>
      <c r="O553" s="129"/>
      <c r="P553" s="129"/>
      <c r="Q553" s="129"/>
      <c r="R553" s="129"/>
      <c r="S553" s="129"/>
      <c r="T553" s="129"/>
      <c r="U553" s="129"/>
      <c r="V553" s="148"/>
    </row>
    <row r="554" spans="1:22" x14ac:dyDescent="0.25">
      <c r="A554" s="127"/>
      <c r="C554" s="129"/>
      <c r="D554" s="129"/>
      <c r="E554" s="129"/>
      <c r="F554" s="129"/>
      <c r="G554" s="129"/>
      <c r="H554" s="129"/>
      <c r="I554" s="129"/>
      <c r="J554" s="129"/>
      <c r="K554" s="129"/>
      <c r="L554" s="129"/>
      <c r="M554" s="129"/>
      <c r="N554" s="129"/>
      <c r="O554" s="129"/>
      <c r="P554" s="129"/>
      <c r="Q554" s="129"/>
      <c r="R554" s="129"/>
      <c r="S554" s="129"/>
      <c r="T554" s="129"/>
      <c r="U554" s="129"/>
      <c r="V554" s="148"/>
    </row>
    <row r="555" spans="1:22" x14ac:dyDescent="0.25">
      <c r="A555" s="127"/>
      <c r="C555" s="129"/>
      <c r="D555" s="129"/>
      <c r="E555" s="129"/>
      <c r="F555" s="129"/>
      <c r="G555" s="129"/>
      <c r="H555" s="129"/>
      <c r="I555" s="129"/>
      <c r="J555" s="129"/>
      <c r="K555" s="129"/>
      <c r="L555" s="129"/>
      <c r="M555" s="129"/>
      <c r="N555" s="129"/>
      <c r="O555" s="129"/>
      <c r="P555" s="129"/>
      <c r="Q555" s="129"/>
      <c r="R555" s="129"/>
      <c r="S555" s="129"/>
      <c r="T555" s="129"/>
      <c r="U555" s="129"/>
      <c r="V555" s="148"/>
    </row>
    <row r="556" spans="1:22" x14ac:dyDescent="0.25">
      <c r="A556" s="127"/>
      <c r="C556" s="129"/>
      <c r="D556" s="129"/>
      <c r="E556" s="129"/>
      <c r="F556" s="129"/>
      <c r="G556" s="129"/>
      <c r="H556" s="129"/>
      <c r="I556" s="129"/>
      <c r="J556" s="129"/>
      <c r="K556" s="129"/>
      <c r="L556" s="129"/>
      <c r="M556" s="129"/>
      <c r="N556" s="129"/>
      <c r="O556" s="129"/>
      <c r="P556" s="129"/>
      <c r="Q556" s="129"/>
      <c r="R556" s="129"/>
      <c r="S556" s="129"/>
      <c r="T556" s="129"/>
      <c r="U556" s="129"/>
      <c r="V556" s="148"/>
    </row>
    <row r="557" spans="1:22" x14ac:dyDescent="0.25">
      <c r="A557" s="127"/>
      <c r="C557" s="129"/>
      <c r="D557" s="129"/>
      <c r="E557" s="129"/>
      <c r="F557" s="129"/>
      <c r="G557" s="129"/>
      <c r="H557" s="129"/>
      <c r="I557" s="129"/>
      <c r="J557" s="129"/>
      <c r="K557" s="129"/>
      <c r="L557" s="129"/>
      <c r="M557" s="129"/>
      <c r="N557" s="129"/>
      <c r="O557" s="129"/>
      <c r="P557" s="129"/>
      <c r="Q557" s="129"/>
      <c r="R557" s="129"/>
      <c r="S557" s="129"/>
      <c r="T557" s="129"/>
      <c r="U557" s="129"/>
      <c r="V557" s="148"/>
    </row>
    <row r="558" spans="1:22" x14ac:dyDescent="0.25">
      <c r="A558" s="127"/>
      <c r="C558" s="129"/>
      <c r="D558" s="129"/>
      <c r="E558" s="129"/>
      <c r="F558" s="129"/>
      <c r="G558" s="129"/>
      <c r="H558" s="129"/>
      <c r="I558" s="129"/>
      <c r="J558" s="129"/>
      <c r="K558" s="129"/>
      <c r="L558" s="129"/>
      <c r="M558" s="129"/>
      <c r="N558" s="129"/>
      <c r="O558" s="129"/>
      <c r="P558" s="129"/>
      <c r="Q558" s="129"/>
      <c r="R558" s="129"/>
      <c r="S558" s="129"/>
      <c r="T558" s="129"/>
      <c r="U558" s="129"/>
      <c r="V558" s="148"/>
    </row>
    <row r="559" spans="1:22" x14ac:dyDescent="0.25">
      <c r="A559" s="127"/>
      <c r="C559" s="129"/>
      <c r="D559" s="129"/>
      <c r="E559" s="129"/>
      <c r="F559" s="129"/>
      <c r="G559" s="129"/>
      <c r="H559" s="129"/>
      <c r="I559" s="129"/>
      <c r="J559" s="129"/>
      <c r="K559" s="129"/>
      <c r="L559" s="129"/>
      <c r="M559" s="129"/>
      <c r="N559" s="129"/>
      <c r="O559" s="129"/>
      <c r="P559" s="129"/>
      <c r="Q559" s="129"/>
      <c r="R559" s="129"/>
      <c r="S559" s="129"/>
      <c r="T559" s="129"/>
      <c r="U559" s="129"/>
      <c r="V559" s="148"/>
    </row>
    <row r="560" spans="1:22" x14ac:dyDescent="0.25">
      <c r="A560" s="127"/>
      <c r="C560" s="129"/>
      <c r="D560" s="129"/>
      <c r="E560" s="129"/>
      <c r="F560" s="129"/>
      <c r="G560" s="129"/>
      <c r="H560" s="129"/>
      <c r="I560" s="129"/>
      <c r="J560" s="129"/>
      <c r="K560" s="129"/>
      <c r="L560" s="129"/>
      <c r="M560" s="129"/>
      <c r="N560" s="129"/>
      <c r="O560" s="129"/>
      <c r="P560" s="129"/>
      <c r="Q560" s="129"/>
      <c r="R560" s="129"/>
      <c r="S560" s="129"/>
      <c r="T560" s="129"/>
      <c r="U560" s="129"/>
      <c r="V560" s="148"/>
    </row>
    <row r="561" spans="1:22" x14ac:dyDescent="0.25">
      <c r="A561" s="127"/>
      <c r="C561" s="129"/>
      <c r="D561" s="129"/>
      <c r="E561" s="129"/>
      <c r="F561" s="129"/>
      <c r="G561" s="129"/>
      <c r="H561" s="129"/>
      <c r="I561" s="129"/>
      <c r="J561" s="129"/>
      <c r="K561" s="129"/>
      <c r="L561" s="129"/>
      <c r="M561" s="129"/>
      <c r="N561" s="129"/>
      <c r="O561" s="129"/>
      <c r="P561" s="129"/>
      <c r="Q561" s="129"/>
      <c r="R561" s="129"/>
      <c r="S561" s="129"/>
      <c r="T561" s="129"/>
      <c r="U561" s="129"/>
      <c r="V561" s="148"/>
    </row>
    <row r="562" spans="1:22" x14ac:dyDescent="0.25">
      <c r="A562" s="127"/>
      <c r="C562" s="129"/>
      <c r="D562" s="129"/>
      <c r="E562" s="129"/>
      <c r="F562" s="129"/>
      <c r="G562" s="129"/>
      <c r="H562" s="129"/>
      <c r="I562" s="129"/>
      <c r="J562" s="129"/>
      <c r="K562" s="129"/>
      <c r="L562" s="129"/>
      <c r="M562" s="129"/>
      <c r="N562" s="129"/>
      <c r="O562" s="129"/>
      <c r="P562" s="129"/>
      <c r="Q562" s="129"/>
      <c r="R562" s="129"/>
      <c r="S562" s="129"/>
      <c r="T562" s="129"/>
      <c r="U562" s="129"/>
      <c r="V562" s="148"/>
    </row>
    <row r="563" spans="1:22" x14ac:dyDescent="0.25">
      <c r="A563" s="127"/>
      <c r="C563" s="129"/>
      <c r="D563" s="129"/>
      <c r="E563" s="129"/>
      <c r="F563" s="129"/>
      <c r="G563" s="129"/>
      <c r="H563" s="129"/>
      <c r="I563" s="129"/>
      <c r="J563" s="129"/>
      <c r="K563" s="129"/>
      <c r="L563" s="129"/>
      <c r="M563" s="129"/>
      <c r="N563" s="129"/>
      <c r="O563" s="129"/>
      <c r="P563" s="129"/>
      <c r="Q563" s="129"/>
      <c r="R563" s="129"/>
      <c r="S563" s="129"/>
      <c r="T563" s="129"/>
      <c r="U563" s="129"/>
      <c r="V563" s="148"/>
    </row>
    <row r="564" spans="1:22" x14ac:dyDescent="0.25">
      <c r="A564" s="127"/>
      <c r="C564" s="129"/>
      <c r="D564" s="129"/>
      <c r="E564" s="129"/>
      <c r="F564" s="129"/>
      <c r="G564" s="129"/>
      <c r="H564" s="129"/>
      <c r="I564" s="129"/>
      <c r="J564" s="129"/>
      <c r="K564" s="129"/>
      <c r="L564" s="129"/>
      <c r="M564" s="129"/>
      <c r="N564" s="129"/>
      <c r="O564" s="129"/>
      <c r="P564" s="129"/>
      <c r="Q564" s="129"/>
      <c r="R564" s="129"/>
      <c r="S564" s="129"/>
      <c r="T564" s="129"/>
      <c r="U564" s="129"/>
      <c r="V564" s="148"/>
    </row>
    <row r="565" spans="1:22" x14ac:dyDescent="0.25">
      <c r="A565" s="127"/>
      <c r="C565" s="129"/>
      <c r="D565" s="129"/>
      <c r="E565" s="129"/>
      <c r="F565" s="129"/>
      <c r="G565" s="129"/>
      <c r="H565" s="129"/>
      <c r="I565" s="129"/>
      <c r="J565" s="129"/>
      <c r="K565" s="129"/>
      <c r="L565" s="129"/>
      <c r="M565" s="129"/>
      <c r="N565" s="129"/>
      <c r="O565" s="129"/>
      <c r="P565" s="129"/>
      <c r="Q565" s="129"/>
      <c r="R565" s="129"/>
      <c r="S565" s="129"/>
      <c r="T565" s="129"/>
      <c r="U565" s="129"/>
      <c r="V565" s="148"/>
    </row>
    <row r="566" spans="1:22" x14ac:dyDescent="0.25">
      <c r="A566" s="127"/>
      <c r="C566" s="129"/>
      <c r="D566" s="129"/>
      <c r="E566" s="129"/>
      <c r="F566" s="129"/>
      <c r="G566" s="129"/>
      <c r="H566" s="129"/>
      <c r="I566" s="129"/>
      <c r="J566" s="129"/>
      <c r="K566" s="129"/>
      <c r="L566" s="129"/>
      <c r="M566" s="129"/>
      <c r="N566" s="129"/>
      <c r="O566" s="129"/>
      <c r="P566" s="129"/>
      <c r="Q566" s="129"/>
      <c r="R566" s="129"/>
      <c r="S566" s="129"/>
      <c r="T566" s="129"/>
      <c r="U566" s="129"/>
      <c r="V566" s="148"/>
    </row>
    <row r="567" spans="1:22" x14ac:dyDescent="0.25">
      <c r="A567" s="127"/>
      <c r="C567" s="129"/>
      <c r="D567" s="129"/>
      <c r="E567" s="129"/>
      <c r="F567" s="129"/>
      <c r="G567" s="129"/>
      <c r="H567" s="129"/>
      <c r="I567" s="129"/>
      <c r="J567" s="129"/>
      <c r="K567" s="129"/>
      <c r="L567" s="129"/>
      <c r="M567" s="129"/>
      <c r="N567" s="129"/>
      <c r="O567" s="129"/>
      <c r="P567" s="129"/>
      <c r="Q567" s="129"/>
      <c r="R567" s="129"/>
      <c r="S567" s="129"/>
      <c r="T567" s="129"/>
      <c r="U567" s="129"/>
      <c r="V567" s="148"/>
    </row>
    <row r="568" spans="1:22" x14ac:dyDescent="0.25">
      <c r="A568" s="127"/>
      <c r="C568" s="129"/>
      <c r="D568" s="129"/>
      <c r="E568" s="129"/>
      <c r="F568" s="129"/>
      <c r="G568" s="129"/>
      <c r="H568" s="129"/>
      <c r="I568" s="129"/>
      <c r="J568" s="129"/>
      <c r="K568" s="129"/>
      <c r="L568" s="129"/>
      <c r="M568" s="129"/>
      <c r="N568" s="129"/>
      <c r="O568" s="129"/>
      <c r="P568" s="129"/>
      <c r="Q568" s="129"/>
      <c r="R568" s="129"/>
      <c r="S568" s="129"/>
      <c r="T568" s="129"/>
      <c r="U568" s="129"/>
      <c r="V568" s="148"/>
    </row>
    <row r="569" spans="1:22" x14ac:dyDescent="0.25">
      <c r="A569" s="127"/>
      <c r="C569" s="129"/>
      <c r="D569" s="129"/>
      <c r="E569" s="129"/>
      <c r="F569" s="129"/>
      <c r="G569" s="129"/>
      <c r="H569" s="129"/>
      <c r="I569" s="129"/>
      <c r="J569" s="129"/>
      <c r="K569" s="129"/>
      <c r="L569" s="129"/>
      <c r="M569" s="129"/>
      <c r="N569" s="129"/>
      <c r="O569" s="129"/>
      <c r="P569" s="129"/>
      <c r="Q569" s="129"/>
      <c r="R569" s="129"/>
      <c r="S569" s="129"/>
      <c r="T569" s="129"/>
      <c r="U569" s="129"/>
      <c r="V569" s="148"/>
    </row>
    <row r="570" spans="1:22" x14ac:dyDescent="0.25">
      <c r="A570" s="127"/>
      <c r="C570" s="129"/>
      <c r="D570" s="129"/>
      <c r="E570" s="129"/>
      <c r="F570" s="129"/>
      <c r="G570" s="129"/>
      <c r="H570" s="129"/>
      <c r="I570" s="129"/>
      <c r="J570" s="129"/>
      <c r="K570" s="129"/>
      <c r="L570" s="129"/>
      <c r="M570" s="129"/>
      <c r="N570" s="129"/>
      <c r="O570" s="129"/>
      <c r="P570" s="129"/>
      <c r="Q570" s="129"/>
      <c r="R570" s="129"/>
      <c r="S570" s="129"/>
      <c r="T570" s="129"/>
      <c r="U570" s="129"/>
      <c r="V570" s="148"/>
    </row>
    <row r="571" spans="1:22" x14ac:dyDescent="0.25">
      <c r="A571" s="127"/>
      <c r="C571" s="129"/>
      <c r="D571" s="129"/>
      <c r="E571" s="129"/>
      <c r="F571" s="129"/>
      <c r="G571" s="129"/>
      <c r="H571" s="129"/>
      <c r="I571" s="129"/>
      <c r="J571" s="129"/>
      <c r="K571" s="129"/>
      <c r="L571" s="129"/>
      <c r="M571" s="129"/>
      <c r="N571" s="129"/>
      <c r="O571" s="129"/>
      <c r="P571" s="129"/>
      <c r="Q571" s="129"/>
      <c r="R571" s="129"/>
      <c r="S571" s="129"/>
      <c r="T571" s="129"/>
      <c r="U571" s="129"/>
      <c r="V571" s="148"/>
    </row>
    <row r="572" spans="1:22" x14ac:dyDescent="0.25">
      <c r="A572" s="127"/>
      <c r="C572" s="129"/>
      <c r="D572" s="129"/>
      <c r="E572" s="129"/>
      <c r="F572" s="129"/>
      <c r="G572" s="129"/>
      <c r="H572" s="129"/>
      <c r="I572" s="129"/>
      <c r="J572" s="129"/>
      <c r="K572" s="129"/>
      <c r="L572" s="129"/>
      <c r="M572" s="129"/>
      <c r="N572" s="129"/>
      <c r="O572" s="129"/>
      <c r="P572" s="129"/>
      <c r="Q572" s="129"/>
      <c r="R572" s="129"/>
      <c r="S572" s="129"/>
      <c r="T572" s="129"/>
      <c r="U572" s="129"/>
      <c r="V572" s="148"/>
    </row>
    <row r="573" spans="1:22" x14ac:dyDescent="0.25">
      <c r="A573" s="127"/>
      <c r="C573" s="129"/>
      <c r="D573" s="129"/>
      <c r="E573" s="129"/>
      <c r="F573" s="129"/>
      <c r="G573" s="129"/>
      <c r="H573" s="129"/>
      <c r="I573" s="129"/>
      <c r="J573" s="129"/>
      <c r="K573" s="129"/>
      <c r="L573" s="129"/>
      <c r="M573" s="129"/>
      <c r="N573" s="129"/>
      <c r="O573" s="129"/>
      <c r="P573" s="129"/>
      <c r="Q573" s="129"/>
      <c r="R573" s="129"/>
      <c r="S573" s="129"/>
      <c r="T573" s="129"/>
      <c r="U573" s="129"/>
      <c r="V573" s="148"/>
    </row>
    <row r="574" spans="1:22" x14ac:dyDescent="0.25">
      <c r="A574" s="127"/>
      <c r="C574" s="129"/>
      <c r="D574" s="129"/>
      <c r="E574" s="129"/>
      <c r="F574" s="129"/>
      <c r="G574" s="129"/>
      <c r="H574" s="129"/>
      <c r="I574" s="129"/>
      <c r="J574" s="129"/>
      <c r="K574" s="129"/>
      <c r="L574" s="129"/>
      <c r="M574" s="129"/>
      <c r="N574" s="129"/>
      <c r="O574" s="129"/>
      <c r="P574" s="129"/>
      <c r="Q574" s="129"/>
      <c r="R574" s="129"/>
      <c r="S574" s="129"/>
      <c r="T574" s="129"/>
      <c r="U574" s="129"/>
      <c r="V574" s="148"/>
    </row>
    <row r="575" spans="1:22" x14ac:dyDescent="0.25">
      <c r="A575" s="127"/>
      <c r="C575" s="129"/>
      <c r="D575" s="129"/>
      <c r="E575" s="129"/>
      <c r="F575" s="129"/>
      <c r="G575" s="129"/>
      <c r="H575" s="129"/>
      <c r="I575" s="129"/>
      <c r="J575" s="129"/>
      <c r="K575" s="129"/>
      <c r="L575" s="129"/>
      <c r="M575" s="129"/>
      <c r="N575" s="129"/>
      <c r="O575" s="129"/>
      <c r="P575" s="129"/>
      <c r="Q575" s="129"/>
      <c r="R575" s="129"/>
      <c r="S575" s="129"/>
      <c r="T575" s="129"/>
      <c r="U575" s="129"/>
      <c r="V575" s="148"/>
    </row>
    <row r="576" spans="1:22" x14ac:dyDescent="0.25">
      <c r="A576" s="127"/>
      <c r="C576" s="129"/>
      <c r="D576" s="129"/>
      <c r="E576" s="129"/>
      <c r="F576" s="129"/>
      <c r="G576" s="129"/>
      <c r="H576" s="129"/>
      <c r="I576" s="129"/>
      <c r="J576" s="129"/>
      <c r="K576" s="129"/>
      <c r="L576" s="129"/>
      <c r="M576" s="129"/>
      <c r="N576" s="129"/>
      <c r="O576" s="129"/>
      <c r="P576" s="129"/>
      <c r="Q576" s="129"/>
      <c r="R576" s="129"/>
      <c r="S576" s="129"/>
      <c r="T576" s="129"/>
      <c r="U576" s="129"/>
      <c r="V576" s="148"/>
    </row>
    <row r="577" spans="1:22" x14ac:dyDescent="0.25">
      <c r="A577" s="127"/>
      <c r="C577" s="129"/>
      <c r="D577" s="129"/>
      <c r="E577" s="129"/>
      <c r="F577" s="129"/>
      <c r="G577" s="129"/>
      <c r="H577" s="129"/>
      <c r="I577" s="129"/>
      <c r="J577" s="129"/>
      <c r="K577" s="129"/>
      <c r="L577" s="129"/>
      <c r="M577" s="129"/>
      <c r="N577" s="129"/>
      <c r="O577" s="129"/>
      <c r="P577" s="129"/>
      <c r="Q577" s="129"/>
      <c r="R577" s="129"/>
      <c r="S577" s="129"/>
      <c r="T577" s="129"/>
      <c r="U577" s="129"/>
      <c r="V577" s="148"/>
    </row>
    <row r="578" spans="1:22" x14ac:dyDescent="0.25">
      <c r="A578" s="127"/>
      <c r="C578" s="129"/>
      <c r="D578" s="129"/>
      <c r="E578" s="129"/>
      <c r="F578" s="129"/>
      <c r="G578" s="129"/>
      <c r="H578" s="129"/>
      <c r="I578" s="129"/>
      <c r="J578" s="129"/>
      <c r="K578" s="129"/>
      <c r="L578" s="129"/>
      <c r="M578" s="129"/>
      <c r="N578" s="129"/>
      <c r="O578" s="129"/>
      <c r="P578" s="129"/>
      <c r="Q578" s="129"/>
      <c r="R578" s="129"/>
      <c r="S578" s="129"/>
      <c r="T578" s="129"/>
      <c r="U578" s="129"/>
      <c r="V578" s="148"/>
    </row>
    <row r="579" spans="1:22" x14ac:dyDescent="0.25">
      <c r="A579" s="127"/>
      <c r="C579" s="129"/>
      <c r="D579" s="129"/>
      <c r="E579" s="129"/>
      <c r="F579" s="129"/>
      <c r="G579" s="129"/>
      <c r="H579" s="129"/>
      <c r="I579" s="129"/>
      <c r="J579" s="129"/>
      <c r="K579" s="129"/>
      <c r="L579" s="129"/>
      <c r="M579" s="129"/>
      <c r="N579" s="129"/>
      <c r="O579" s="129"/>
      <c r="P579" s="129"/>
      <c r="Q579" s="129"/>
      <c r="R579" s="129"/>
      <c r="S579" s="129"/>
      <c r="T579" s="129"/>
      <c r="U579" s="129"/>
      <c r="V579" s="148"/>
    </row>
    <row r="580" spans="1:22" x14ac:dyDescent="0.25">
      <c r="A580" s="127"/>
      <c r="C580" s="129"/>
      <c r="D580" s="129"/>
      <c r="E580" s="129"/>
      <c r="F580" s="129"/>
      <c r="G580" s="129"/>
      <c r="H580" s="129"/>
      <c r="I580" s="129"/>
      <c r="J580" s="129"/>
      <c r="K580" s="129"/>
      <c r="L580" s="129"/>
      <c r="M580" s="129"/>
      <c r="N580" s="129"/>
      <c r="O580" s="129"/>
      <c r="P580" s="129"/>
      <c r="Q580" s="129"/>
      <c r="R580" s="129"/>
      <c r="S580" s="129"/>
      <c r="T580" s="129"/>
      <c r="U580" s="129"/>
      <c r="V580" s="148"/>
    </row>
    <row r="581" spans="1:22" x14ac:dyDescent="0.25">
      <c r="A581" s="127"/>
      <c r="C581" s="129"/>
      <c r="D581" s="129"/>
      <c r="E581" s="129"/>
      <c r="F581" s="129"/>
      <c r="G581" s="129"/>
      <c r="H581" s="129"/>
      <c r="I581" s="129"/>
      <c r="J581" s="129"/>
      <c r="K581" s="129"/>
      <c r="L581" s="129"/>
      <c r="M581" s="129"/>
      <c r="N581" s="129"/>
      <c r="O581" s="129"/>
      <c r="P581" s="129"/>
      <c r="Q581" s="129"/>
      <c r="R581" s="129"/>
      <c r="S581" s="129"/>
      <c r="T581" s="129"/>
      <c r="U581" s="129"/>
      <c r="V581" s="148"/>
    </row>
    <row r="582" spans="1:22" x14ac:dyDescent="0.25">
      <c r="A582" s="127"/>
      <c r="C582" s="129"/>
      <c r="D582" s="129"/>
      <c r="E582" s="129"/>
      <c r="F582" s="129"/>
      <c r="G582" s="129"/>
      <c r="H582" s="129"/>
      <c r="I582" s="129"/>
      <c r="J582" s="129"/>
      <c r="K582" s="129"/>
      <c r="L582" s="129"/>
      <c r="M582" s="129"/>
      <c r="N582" s="129"/>
      <c r="O582" s="129"/>
      <c r="P582" s="129"/>
      <c r="Q582" s="129"/>
      <c r="R582" s="129"/>
      <c r="S582" s="129"/>
      <c r="T582" s="129"/>
      <c r="U582" s="129"/>
      <c r="V582" s="148"/>
    </row>
    <row r="583" spans="1:22" x14ac:dyDescent="0.25">
      <c r="A583" s="127"/>
      <c r="C583" s="129"/>
      <c r="D583" s="129"/>
      <c r="E583" s="129"/>
      <c r="F583" s="129"/>
      <c r="G583" s="129"/>
      <c r="H583" s="129"/>
      <c r="I583" s="129"/>
      <c r="J583" s="129"/>
      <c r="K583" s="129"/>
      <c r="L583" s="129"/>
      <c r="M583" s="129"/>
      <c r="N583" s="129"/>
      <c r="O583" s="129"/>
      <c r="P583" s="129"/>
      <c r="Q583" s="129"/>
      <c r="R583" s="129"/>
      <c r="S583" s="129"/>
      <c r="T583" s="129"/>
      <c r="U583" s="129"/>
      <c r="V583" s="148"/>
    </row>
    <row r="584" spans="1:22" x14ac:dyDescent="0.25">
      <c r="A584" s="127"/>
      <c r="C584" s="129"/>
      <c r="D584" s="129"/>
      <c r="E584" s="129"/>
      <c r="F584" s="129"/>
      <c r="G584" s="129"/>
      <c r="H584" s="129"/>
      <c r="I584" s="129"/>
      <c r="J584" s="129"/>
      <c r="K584" s="129"/>
      <c r="L584" s="129"/>
      <c r="M584" s="129"/>
      <c r="N584" s="129"/>
      <c r="O584" s="129"/>
      <c r="P584" s="129"/>
      <c r="Q584" s="129"/>
      <c r="R584" s="129"/>
      <c r="S584" s="129"/>
      <c r="T584" s="129"/>
      <c r="U584" s="129"/>
      <c r="V584" s="148"/>
    </row>
    <row r="585" spans="1:22" x14ac:dyDescent="0.25">
      <c r="A585" s="127"/>
      <c r="C585" s="129"/>
      <c r="D585" s="129"/>
      <c r="E585" s="129"/>
      <c r="F585" s="129"/>
      <c r="G585" s="129"/>
      <c r="H585" s="129"/>
      <c r="I585" s="129"/>
      <c r="J585" s="129"/>
      <c r="K585" s="129"/>
      <c r="L585" s="129"/>
      <c r="M585" s="129"/>
      <c r="N585" s="129"/>
      <c r="O585" s="129"/>
      <c r="P585" s="129"/>
      <c r="Q585" s="129"/>
      <c r="R585" s="129"/>
      <c r="S585" s="129"/>
      <c r="T585" s="129"/>
      <c r="U585" s="129"/>
      <c r="V585" s="148"/>
    </row>
    <row r="586" spans="1:22" x14ac:dyDescent="0.25">
      <c r="A586" s="127"/>
      <c r="C586" s="129"/>
      <c r="D586" s="129"/>
      <c r="E586" s="129"/>
      <c r="F586" s="129"/>
      <c r="G586" s="129"/>
      <c r="H586" s="129"/>
      <c r="I586" s="129"/>
      <c r="J586" s="129"/>
      <c r="K586" s="129"/>
      <c r="L586" s="129"/>
      <c r="M586" s="129"/>
      <c r="N586" s="129"/>
      <c r="O586" s="129"/>
      <c r="P586" s="129"/>
      <c r="Q586" s="129"/>
      <c r="R586" s="129"/>
      <c r="S586" s="129"/>
      <c r="T586" s="129"/>
      <c r="U586" s="129"/>
      <c r="V586" s="148"/>
    </row>
    <row r="587" spans="1:22" x14ac:dyDescent="0.25">
      <c r="A587" s="127"/>
      <c r="C587" s="129"/>
      <c r="D587" s="129"/>
      <c r="E587" s="129"/>
      <c r="F587" s="129"/>
      <c r="G587" s="129"/>
      <c r="H587" s="129"/>
      <c r="I587" s="129"/>
      <c r="J587" s="129"/>
      <c r="K587" s="129"/>
      <c r="L587" s="129"/>
      <c r="M587" s="129"/>
      <c r="N587" s="129"/>
      <c r="O587" s="129"/>
      <c r="P587" s="129"/>
      <c r="Q587" s="129"/>
      <c r="R587" s="129"/>
      <c r="S587" s="129"/>
      <c r="T587" s="129"/>
      <c r="U587" s="129"/>
      <c r="V587" s="148"/>
    </row>
    <row r="588" spans="1:22" x14ac:dyDescent="0.25">
      <c r="A588" s="127"/>
      <c r="C588" s="129"/>
      <c r="D588" s="129"/>
      <c r="E588" s="129"/>
      <c r="F588" s="129"/>
      <c r="G588" s="129"/>
      <c r="H588" s="129"/>
      <c r="I588" s="129"/>
      <c r="J588" s="129"/>
      <c r="K588" s="129"/>
      <c r="L588" s="129"/>
      <c r="M588" s="129"/>
      <c r="N588" s="129"/>
      <c r="O588" s="129"/>
      <c r="P588" s="129"/>
      <c r="Q588" s="129"/>
      <c r="R588" s="129"/>
      <c r="S588" s="129"/>
      <c r="T588" s="129"/>
      <c r="U588" s="129"/>
      <c r="V588" s="148"/>
    </row>
    <row r="589" spans="1:22" x14ac:dyDescent="0.25">
      <c r="A589" s="127"/>
      <c r="C589" s="129"/>
      <c r="D589" s="129"/>
      <c r="E589" s="129"/>
      <c r="F589" s="129"/>
      <c r="G589" s="129"/>
      <c r="H589" s="129"/>
      <c r="I589" s="129"/>
      <c r="J589" s="129"/>
      <c r="K589" s="129"/>
      <c r="L589" s="129"/>
      <c r="M589" s="129"/>
      <c r="N589" s="129"/>
      <c r="O589" s="129"/>
      <c r="P589" s="129"/>
      <c r="Q589" s="129"/>
      <c r="R589" s="129"/>
      <c r="S589" s="129"/>
      <c r="T589" s="129"/>
      <c r="U589" s="129"/>
      <c r="V589" s="148"/>
    </row>
    <row r="590" spans="1:22" x14ac:dyDescent="0.25">
      <c r="A590" s="127"/>
      <c r="C590" s="129"/>
      <c r="D590" s="129"/>
      <c r="E590" s="129"/>
      <c r="F590" s="129"/>
      <c r="G590" s="129"/>
      <c r="H590" s="129"/>
      <c r="I590" s="129"/>
      <c r="J590" s="129"/>
      <c r="K590" s="129"/>
      <c r="L590" s="129"/>
      <c r="M590" s="129"/>
      <c r="N590" s="129"/>
      <c r="O590" s="129"/>
      <c r="P590" s="129"/>
      <c r="Q590" s="129"/>
      <c r="R590" s="129"/>
      <c r="S590" s="129"/>
      <c r="T590" s="129"/>
      <c r="U590" s="129"/>
      <c r="V590" s="148"/>
    </row>
    <row r="591" spans="1:22" x14ac:dyDescent="0.25">
      <c r="A591" s="127"/>
      <c r="C591" s="129"/>
      <c r="D591" s="129"/>
      <c r="E591" s="129"/>
      <c r="F591" s="129"/>
      <c r="G591" s="129"/>
      <c r="H591" s="129"/>
      <c r="I591" s="129"/>
      <c r="J591" s="129"/>
      <c r="K591" s="129"/>
      <c r="L591" s="129"/>
      <c r="M591" s="129"/>
      <c r="N591" s="129"/>
      <c r="O591" s="129"/>
      <c r="P591" s="129"/>
      <c r="Q591" s="129"/>
      <c r="R591" s="129"/>
      <c r="S591" s="129"/>
      <c r="T591" s="129"/>
      <c r="U591" s="129"/>
      <c r="V591" s="148"/>
    </row>
    <row r="592" spans="1:22" x14ac:dyDescent="0.25">
      <c r="A592" s="127"/>
      <c r="C592" s="129"/>
      <c r="D592" s="129"/>
      <c r="E592" s="129"/>
      <c r="F592" s="129"/>
      <c r="G592" s="129"/>
      <c r="H592" s="129"/>
      <c r="I592" s="129"/>
      <c r="J592" s="129"/>
      <c r="K592" s="129"/>
      <c r="L592" s="129"/>
      <c r="M592" s="129"/>
      <c r="N592" s="129"/>
      <c r="O592" s="129"/>
      <c r="P592" s="129"/>
      <c r="Q592" s="129"/>
      <c r="R592" s="129"/>
      <c r="S592" s="129"/>
      <c r="T592" s="129"/>
      <c r="U592" s="129"/>
      <c r="V592" s="148"/>
    </row>
    <row r="593" spans="1:22" x14ac:dyDescent="0.25">
      <c r="A593" s="127"/>
      <c r="C593" s="129"/>
      <c r="D593" s="129"/>
      <c r="E593" s="129"/>
      <c r="F593" s="129"/>
      <c r="G593" s="129"/>
      <c r="H593" s="129"/>
      <c r="I593" s="129"/>
      <c r="J593" s="129"/>
      <c r="K593" s="129"/>
      <c r="L593" s="129"/>
      <c r="M593" s="129"/>
      <c r="N593" s="129"/>
      <c r="O593" s="129"/>
      <c r="P593" s="129"/>
      <c r="Q593" s="129"/>
      <c r="R593" s="129"/>
      <c r="S593" s="129"/>
      <c r="T593" s="129"/>
      <c r="U593" s="129"/>
      <c r="V593" s="148"/>
    </row>
    <row r="594" spans="1:22" x14ac:dyDescent="0.25">
      <c r="A594" s="127"/>
      <c r="C594" s="129"/>
      <c r="D594" s="129"/>
      <c r="E594" s="129"/>
      <c r="F594" s="129"/>
      <c r="G594" s="129"/>
      <c r="H594" s="129"/>
      <c r="I594" s="129"/>
      <c r="J594" s="129"/>
      <c r="K594" s="129"/>
      <c r="L594" s="129"/>
      <c r="M594" s="129"/>
      <c r="N594" s="129"/>
      <c r="O594" s="129"/>
      <c r="P594" s="129"/>
      <c r="Q594" s="129"/>
      <c r="R594" s="129"/>
      <c r="S594" s="129"/>
      <c r="T594" s="129"/>
      <c r="U594" s="129"/>
      <c r="V594" s="148"/>
    </row>
    <row r="595" spans="1:22" x14ac:dyDescent="0.25">
      <c r="A595" s="127"/>
      <c r="C595" s="129"/>
      <c r="D595" s="129"/>
      <c r="E595" s="129"/>
      <c r="F595" s="129"/>
      <c r="G595" s="129"/>
      <c r="H595" s="129"/>
      <c r="I595" s="129"/>
      <c r="J595" s="129"/>
      <c r="K595" s="129"/>
      <c r="L595" s="129"/>
      <c r="M595" s="129"/>
      <c r="N595" s="129"/>
      <c r="O595" s="129"/>
      <c r="P595" s="129"/>
      <c r="Q595" s="129"/>
      <c r="R595" s="129"/>
      <c r="S595" s="129"/>
      <c r="T595" s="129"/>
      <c r="U595" s="129"/>
      <c r="V595" s="148"/>
    </row>
    <row r="596" spans="1:22" x14ac:dyDescent="0.25">
      <c r="A596" s="127"/>
      <c r="C596" s="129"/>
      <c r="D596" s="129"/>
      <c r="E596" s="129"/>
      <c r="F596" s="129"/>
      <c r="G596" s="129"/>
      <c r="H596" s="129"/>
      <c r="I596" s="129"/>
      <c r="J596" s="129"/>
      <c r="K596" s="129"/>
      <c r="L596" s="129"/>
      <c r="M596" s="129"/>
      <c r="N596" s="129"/>
      <c r="O596" s="129"/>
      <c r="P596" s="129"/>
      <c r="Q596" s="129"/>
      <c r="R596" s="129"/>
      <c r="S596" s="129"/>
      <c r="T596" s="129"/>
      <c r="U596" s="129"/>
      <c r="V596" s="148"/>
    </row>
    <row r="597" spans="1:22" x14ac:dyDescent="0.25">
      <c r="A597" s="127"/>
      <c r="C597" s="129"/>
      <c r="D597" s="129"/>
      <c r="E597" s="129"/>
      <c r="F597" s="129"/>
      <c r="G597" s="129"/>
      <c r="H597" s="129"/>
      <c r="I597" s="129"/>
      <c r="J597" s="129"/>
      <c r="K597" s="129"/>
      <c r="L597" s="129"/>
      <c r="M597" s="129"/>
      <c r="N597" s="129"/>
      <c r="O597" s="129"/>
      <c r="P597" s="129"/>
      <c r="Q597" s="129"/>
      <c r="R597" s="129"/>
      <c r="S597" s="129"/>
      <c r="T597" s="129"/>
      <c r="U597" s="129"/>
      <c r="V597" s="148"/>
    </row>
    <row r="598" spans="1:22" x14ac:dyDescent="0.25">
      <c r="A598" s="127"/>
      <c r="C598" s="129"/>
      <c r="D598" s="129"/>
      <c r="E598" s="129"/>
      <c r="F598" s="129"/>
      <c r="G598" s="129"/>
      <c r="H598" s="129"/>
      <c r="I598" s="129"/>
      <c r="J598" s="129"/>
      <c r="K598" s="129"/>
      <c r="L598" s="129"/>
      <c r="M598" s="129"/>
      <c r="N598" s="129"/>
      <c r="O598" s="129"/>
      <c r="P598" s="129"/>
      <c r="Q598" s="129"/>
      <c r="R598" s="129"/>
      <c r="S598" s="129"/>
      <c r="T598" s="129"/>
      <c r="U598" s="129"/>
      <c r="V598" s="148"/>
    </row>
    <row r="599" spans="1:22" x14ac:dyDescent="0.25">
      <c r="A599" s="127"/>
      <c r="C599" s="129"/>
      <c r="D599" s="129"/>
      <c r="E599" s="129"/>
      <c r="F599" s="129"/>
      <c r="G599" s="129"/>
      <c r="H599" s="129"/>
      <c r="I599" s="129"/>
      <c r="J599" s="129"/>
      <c r="K599" s="129"/>
      <c r="L599" s="129"/>
      <c r="M599" s="129"/>
      <c r="N599" s="129"/>
      <c r="O599" s="129"/>
      <c r="P599" s="129"/>
      <c r="Q599" s="129"/>
      <c r="R599" s="129"/>
      <c r="S599" s="129"/>
      <c r="T599" s="129"/>
      <c r="U599" s="129"/>
      <c r="V599" s="148"/>
    </row>
    <row r="600" spans="1:22" x14ac:dyDescent="0.25">
      <c r="A600" s="127"/>
      <c r="C600" s="129"/>
      <c r="D600" s="129"/>
      <c r="E600" s="129"/>
      <c r="F600" s="129"/>
      <c r="G600" s="129"/>
      <c r="H600" s="129"/>
      <c r="I600" s="129"/>
      <c r="J600" s="129"/>
      <c r="K600" s="129"/>
      <c r="L600" s="129"/>
      <c r="M600" s="129"/>
      <c r="N600" s="129"/>
      <c r="O600" s="129"/>
      <c r="P600" s="129"/>
      <c r="Q600" s="129"/>
      <c r="R600" s="129"/>
      <c r="S600" s="129"/>
      <c r="T600" s="129"/>
      <c r="U600" s="129"/>
      <c r="V600" s="148"/>
    </row>
    <row r="601" spans="1:22" x14ac:dyDescent="0.25">
      <c r="A601" s="127"/>
      <c r="C601" s="129"/>
      <c r="D601" s="129"/>
      <c r="E601" s="129"/>
      <c r="F601" s="129"/>
      <c r="G601" s="129"/>
      <c r="H601" s="129"/>
      <c r="I601" s="129"/>
      <c r="J601" s="129"/>
      <c r="K601" s="129"/>
      <c r="L601" s="129"/>
      <c r="M601" s="129"/>
      <c r="N601" s="129"/>
      <c r="O601" s="129"/>
      <c r="P601" s="129"/>
      <c r="Q601" s="129"/>
      <c r="R601" s="129"/>
      <c r="S601" s="129"/>
      <c r="T601" s="129"/>
      <c r="U601" s="129"/>
      <c r="V601" s="148"/>
    </row>
    <row r="602" spans="1:22" x14ac:dyDescent="0.25">
      <c r="A602" s="127"/>
      <c r="C602" s="129"/>
      <c r="D602" s="129"/>
      <c r="E602" s="129"/>
      <c r="F602" s="129"/>
      <c r="G602" s="129"/>
      <c r="H602" s="129"/>
      <c r="I602" s="129"/>
      <c r="J602" s="129"/>
      <c r="K602" s="129"/>
      <c r="L602" s="129"/>
      <c r="M602" s="129"/>
      <c r="N602" s="129"/>
      <c r="O602" s="129"/>
      <c r="P602" s="129"/>
      <c r="Q602" s="129"/>
      <c r="R602" s="129"/>
      <c r="S602" s="129"/>
      <c r="T602" s="129"/>
      <c r="U602" s="129"/>
      <c r="V602" s="148"/>
    </row>
    <row r="603" spans="1:22" x14ac:dyDescent="0.25">
      <c r="A603" s="127"/>
      <c r="C603" s="129"/>
      <c r="D603" s="129"/>
      <c r="E603" s="129"/>
      <c r="F603" s="129"/>
      <c r="G603" s="129"/>
      <c r="H603" s="129"/>
      <c r="I603" s="129"/>
      <c r="J603" s="129"/>
      <c r="K603" s="129"/>
      <c r="L603" s="129"/>
      <c r="M603" s="129"/>
      <c r="N603" s="129"/>
      <c r="O603" s="129"/>
      <c r="P603" s="129"/>
      <c r="Q603" s="129"/>
      <c r="R603" s="129"/>
      <c r="S603" s="129"/>
      <c r="T603" s="129"/>
      <c r="U603" s="129"/>
      <c r="V603" s="148"/>
    </row>
    <row r="604" spans="1:22" x14ac:dyDescent="0.25">
      <c r="A604" s="127"/>
      <c r="C604" s="129"/>
      <c r="D604" s="129"/>
      <c r="E604" s="129"/>
      <c r="F604" s="129"/>
      <c r="G604" s="129"/>
      <c r="H604" s="129"/>
      <c r="I604" s="129"/>
      <c r="J604" s="129"/>
      <c r="K604" s="129"/>
      <c r="L604" s="129"/>
      <c r="M604" s="129"/>
      <c r="N604" s="129"/>
      <c r="O604" s="129"/>
      <c r="P604" s="129"/>
      <c r="Q604" s="129"/>
      <c r="R604" s="129"/>
      <c r="S604" s="129"/>
      <c r="T604" s="129"/>
      <c r="U604" s="129"/>
      <c r="V604" s="148"/>
    </row>
    <row r="605" spans="1:22" x14ac:dyDescent="0.25">
      <c r="A605" s="127"/>
      <c r="C605" s="129"/>
      <c r="D605" s="129"/>
      <c r="E605" s="129"/>
      <c r="F605" s="129"/>
      <c r="G605" s="129"/>
      <c r="H605" s="129"/>
      <c r="I605" s="129"/>
      <c r="J605" s="129"/>
      <c r="K605" s="129"/>
      <c r="L605" s="129"/>
      <c r="M605" s="129"/>
      <c r="N605" s="129"/>
      <c r="O605" s="129"/>
      <c r="P605" s="129"/>
      <c r="Q605" s="129"/>
      <c r="R605" s="129"/>
      <c r="S605" s="129"/>
      <c r="T605" s="129"/>
      <c r="U605" s="129"/>
      <c r="V605" s="148"/>
    </row>
    <row r="606" spans="1:22" x14ac:dyDescent="0.25">
      <c r="A606" s="127"/>
      <c r="C606" s="129"/>
      <c r="D606" s="129"/>
      <c r="E606" s="129"/>
      <c r="F606" s="129"/>
      <c r="G606" s="129"/>
      <c r="H606" s="129"/>
      <c r="I606" s="129"/>
      <c r="J606" s="129"/>
      <c r="K606" s="129"/>
      <c r="L606" s="129"/>
      <c r="M606" s="129"/>
      <c r="N606" s="129"/>
      <c r="O606" s="129"/>
      <c r="P606" s="129"/>
      <c r="Q606" s="129"/>
      <c r="R606" s="129"/>
      <c r="S606" s="129"/>
      <c r="T606" s="129"/>
      <c r="U606" s="129"/>
      <c r="V606" s="148"/>
    </row>
    <row r="607" spans="1:22" x14ac:dyDescent="0.25">
      <c r="A607" s="127"/>
      <c r="C607" s="129"/>
      <c r="D607" s="129"/>
      <c r="E607" s="129"/>
      <c r="F607" s="129"/>
      <c r="G607" s="129"/>
      <c r="H607" s="129"/>
      <c r="I607" s="129"/>
      <c r="J607" s="129"/>
      <c r="K607" s="129"/>
      <c r="L607" s="129"/>
      <c r="M607" s="129"/>
      <c r="N607" s="129"/>
      <c r="O607" s="129"/>
      <c r="P607" s="129"/>
      <c r="Q607" s="129"/>
      <c r="R607" s="129"/>
      <c r="S607" s="129"/>
      <c r="T607" s="129"/>
      <c r="U607" s="129"/>
      <c r="V607" s="148"/>
    </row>
    <row r="608" spans="1:22" x14ac:dyDescent="0.25">
      <c r="A608" s="127"/>
      <c r="C608" s="129"/>
      <c r="D608" s="129"/>
      <c r="E608" s="129"/>
      <c r="F608" s="129"/>
      <c r="G608" s="129"/>
      <c r="H608" s="129"/>
      <c r="I608" s="129"/>
      <c r="J608" s="129"/>
      <c r="K608" s="129"/>
      <c r="L608" s="129"/>
      <c r="M608" s="129"/>
      <c r="N608" s="129"/>
      <c r="O608" s="129"/>
      <c r="P608" s="129"/>
      <c r="Q608" s="129"/>
      <c r="R608" s="129"/>
      <c r="S608" s="129"/>
      <c r="T608" s="129"/>
      <c r="U608" s="129"/>
      <c r="V608" s="148"/>
    </row>
    <row r="609" spans="1:22" x14ac:dyDescent="0.25">
      <c r="A609" s="127"/>
      <c r="C609" s="129"/>
      <c r="D609" s="129"/>
      <c r="E609" s="129"/>
      <c r="F609" s="129"/>
      <c r="G609" s="129"/>
      <c r="H609" s="129"/>
      <c r="I609" s="129"/>
      <c r="J609" s="129"/>
      <c r="K609" s="129"/>
      <c r="L609" s="129"/>
      <c r="M609" s="129"/>
      <c r="N609" s="129"/>
      <c r="O609" s="129"/>
      <c r="P609" s="129"/>
      <c r="Q609" s="129"/>
      <c r="R609" s="129"/>
      <c r="S609" s="129"/>
      <c r="T609" s="129"/>
      <c r="U609" s="129"/>
      <c r="V609" s="148"/>
    </row>
    <row r="610" spans="1:22" x14ac:dyDescent="0.25">
      <c r="A610" s="127"/>
      <c r="C610" s="129"/>
      <c r="D610" s="129"/>
      <c r="E610" s="129"/>
      <c r="F610" s="129"/>
      <c r="G610" s="129"/>
      <c r="H610" s="129"/>
      <c r="I610" s="129"/>
      <c r="J610" s="129"/>
      <c r="K610" s="129"/>
      <c r="L610" s="129"/>
      <c r="M610" s="129"/>
      <c r="N610" s="129"/>
      <c r="O610" s="129"/>
      <c r="P610" s="129"/>
      <c r="Q610" s="129"/>
      <c r="R610" s="129"/>
      <c r="S610" s="129"/>
      <c r="T610" s="129"/>
      <c r="U610" s="129"/>
      <c r="V610" s="148"/>
    </row>
    <row r="611" spans="1:22" x14ac:dyDescent="0.25">
      <c r="A611" s="127"/>
      <c r="C611" s="129"/>
      <c r="D611" s="129"/>
      <c r="E611" s="129"/>
      <c r="F611" s="129"/>
      <c r="G611" s="129"/>
      <c r="H611" s="129"/>
      <c r="I611" s="129"/>
      <c r="J611" s="129"/>
      <c r="K611" s="129"/>
      <c r="L611" s="129"/>
      <c r="M611" s="129"/>
      <c r="N611" s="129"/>
      <c r="O611" s="129"/>
      <c r="P611" s="129"/>
      <c r="Q611" s="129"/>
      <c r="R611" s="129"/>
      <c r="S611" s="129"/>
      <c r="T611" s="129"/>
      <c r="U611" s="129"/>
      <c r="V611" s="148"/>
    </row>
    <row r="612" spans="1:22" x14ac:dyDescent="0.25">
      <c r="A612" s="127"/>
      <c r="C612" s="129"/>
      <c r="D612" s="129"/>
      <c r="E612" s="129"/>
      <c r="F612" s="129"/>
      <c r="G612" s="129"/>
      <c r="H612" s="129"/>
      <c r="I612" s="129"/>
      <c r="J612" s="129"/>
      <c r="K612" s="129"/>
      <c r="L612" s="129"/>
      <c r="M612" s="129"/>
      <c r="N612" s="129"/>
      <c r="O612" s="129"/>
      <c r="P612" s="129"/>
      <c r="Q612" s="129"/>
      <c r="R612" s="129"/>
      <c r="S612" s="129"/>
      <c r="T612" s="129"/>
      <c r="U612" s="129"/>
      <c r="V612" s="148"/>
    </row>
    <row r="613" spans="1:22" x14ac:dyDescent="0.25">
      <c r="A613" s="127"/>
      <c r="C613" s="129"/>
      <c r="D613" s="129"/>
      <c r="E613" s="129"/>
      <c r="F613" s="129"/>
      <c r="G613" s="129"/>
      <c r="H613" s="129"/>
      <c r="I613" s="129"/>
      <c r="J613" s="129"/>
      <c r="K613" s="129"/>
      <c r="L613" s="129"/>
      <c r="M613" s="129"/>
      <c r="N613" s="129"/>
      <c r="O613" s="129"/>
      <c r="P613" s="129"/>
      <c r="Q613" s="129"/>
      <c r="R613" s="129"/>
      <c r="S613" s="129"/>
      <c r="T613" s="129"/>
      <c r="U613" s="129"/>
      <c r="V613" s="148"/>
    </row>
    <row r="614" spans="1:22" x14ac:dyDescent="0.25">
      <c r="A614" s="127"/>
      <c r="C614" s="129"/>
      <c r="D614" s="129"/>
      <c r="E614" s="129"/>
      <c r="F614" s="129"/>
      <c r="G614" s="129"/>
      <c r="H614" s="129"/>
      <c r="I614" s="129"/>
      <c r="J614" s="129"/>
      <c r="K614" s="129"/>
      <c r="L614" s="129"/>
      <c r="M614" s="129"/>
      <c r="N614" s="129"/>
      <c r="O614" s="129"/>
      <c r="P614" s="129"/>
      <c r="Q614" s="129"/>
      <c r="R614" s="129"/>
      <c r="S614" s="129"/>
      <c r="T614" s="129"/>
      <c r="U614" s="129"/>
      <c r="V614" s="148"/>
    </row>
    <row r="615" spans="1:22" x14ac:dyDescent="0.25">
      <c r="A615" s="127"/>
      <c r="C615" s="129"/>
      <c r="D615" s="129"/>
      <c r="E615" s="129"/>
      <c r="F615" s="129"/>
      <c r="G615" s="129"/>
      <c r="H615" s="129"/>
      <c r="I615" s="129"/>
      <c r="J615" s="129"/>
      <c r="K615" s="129"/>
      <c r="L615" s="129"/>
      <c r="M615" s="129"/>
      <c r="N615" s="129"/>
      <c r="O615" s="129"/>
      <c r="P615" s="129"/>
      <c r="Q615" s="129"/>
      <c r="R615" s="129"/>
      <c r="S615" s="129"/>
      <c r="T615" s="129"/>
      <c r="U615" s="129"/>
      <c r="V615" s="148"/>
    </row>
    <row r="616" spans="1:22" x14ac:dyDescent="0.25">
      <c r="A616" s="127"/>
      <c r="C616" s="129"/>
      <c r="D616" s="129"/>
      <c r="E616" s="129"/>
      <c r="F616" s="129"/>
      <c r="G616" s="129"/>
      <c r="H616" s="129"/>
      <c r="I616" s="129"/>
      <c r="J616" s="129"/>
      <c r="K616" s="129"/>
      <c r="L616" s="129"/>
      <c r="M616" s="129"/>
      <c r="N616" s="129"/>
      <c r="O616" s="129"/>
      <c r="P616" s="129"/>
      <c r="Q616" s="129"/>
      <c r="R616" s="129"/>
      <c r="S616" s="129"/>
      <c r="T616" s="129"/>
      <c r="U616" s="129"/>
      <c r="V616" s="148"/>
    </row>
    <row r="617" spans="1:22" x14ac:dyDescent="0.25">
      <c r="A617" s="127"/>
      <c r="C617" s="129"/>
      <c r="D617" s="129"/>
      <c r="E617" s="129"/>
      <c r="F617" s="129"/>
      <c r="G617" s="129"/>
      <c r="H617" s="129"/>
      <c r="I617" s="129"/>
      <c r="J617" s="129"/>
      <c r="K617" s="129"/>
      <c r="L617" s="129"/>
      <c r="M617" s="129"/>
      <c r="N617" s="129"/>
      <c r="O617" s="129"/>
      <c r="P617" s="129"/>
      <c r="Q617" s="129"/>
      <c r="R617" s="129"/>
      <c r="S617" s="129"/>
      <c r="T617" s="129"/>
      <c r="U617" s="129"/>
      <c r="V617" s="148"/>
    </row>
    <row r="618" spans="1:22" x14ac:dyDescent="0.25">
      <c r="A618" s="127"/>
      <c r="C618" s="129"/>
      <c r="D618" s="129"/>
      <c r="E618" s="129"/>
      <c r="F618" s="129"/>
      <c r="G618" s="129"/>
      <c r="H618" s="129"/>
      <c r="I618" s="129"/>
      <c r="J618" s="129"/>
      <c r="K618" s="129"/>
      <c r="L618" s="129"/>
      <c r="M618" s="129"/>
      <c r="N618" s="129"/>
      <c r="O618" s="129"/>
      <c r="P618" s="129"/>
      <c r="Q618" s="129"/>
      <c r="R618" s="129"/>
      <c r="S618" s="129"/>
      <c r="T618" s="129"/>
      <c r="U618" s="129"/>
      <c r="V618" s="148"/>
    </row>
    <row r="619" spans="1:22" x14ac:dyDescent="0.25">
      <c r="A619" s="127"/>
      <c r="C619" s="129"/>
      <c r="D619" s="129"/>
      <c r="E619" s="129"/>
      <c r="F619" s="129"/>
      <c r="G619" s="129"/>
      <c r="H619" s="129"/>
      <c r="I619" s="129"/>
      <c r="J619" s="129"/>
      <c r="K619" s="129"/>
      <c r="L619" s="129"/>
      <c r="M619" s="129"/>
      <c r="N619" s="129"/>
      <c r="O619" s="129"/>
      <c r="P619" s="129"/>
      <c r="Q619" s="129"/>
      <c r="R619" s="129"/>
      <c r="S619" s="129"/>
      <c r="T619" s="129"/>
      <c r="U619" s="129"/>
      <c r="V619" s="148"/>
    </row>
    <row r="620" spans="1:22" x14ac:dyDescent="0.25">
      <c r="A620" s="127"/>
      <c r="C620" s="129"/>
      <c r="D620" s="129"/>
      <c r="E620" s="129"/>
      <c r="F620" s="129"/>
      <c r="G620" s="129"/>
      <c r="H620" s="129"/>
      <c r="I620" s="129"/>
      <c r="J620" s="129"/>
      <c r="K620" s="129"/>
      <c r="L620" s="129"/>
      <c r="M620" s="129"/>
      <c r="N620" s="129"/>
      <c r="O620" s="129"/>
      <c r="P620" s="129"/>
      <c r="Q620" s="129"/>
      <c r="R620" s="129"/>
      <c r="S620" s="129"/>
      <c r="T620" s="129"/>
      <c r="U620" s="129"/>
      <c r="V620" s="148"/>
    </row>
    <row r="621" spans="1:22" x14ac:dyDescent="0.25">
      <c r="A621" s="127"/>
      <c r="C621" s="129"/>
      <c r="D621" s="129"/>
      <c r="E621" s="129"/>
      <c r="F621" s="129"/>
      <c r="G621" s="129"/>
      <c r="H621" s="129"/>
      <c r="I621" s="129"/>
      <c r="J621" s="129"/>
      <c r="K621" s="129"/>
      <c r="L621" s="129"/>
      <c r="M621" s="129"/>
      <c r="N621" s="129"/>
      <c r="O621" s="129"/>
      <c r="P621" s="129"/>
      <c r="Q621" s="129"/>
      <c r="R621" s="129"/>
      <c r="S621" s="129"/>
      <c r="T621" s="129"/>
      <c r="U621" s="129"/>
      <c r="V621" s="148"/>
    </row>
    <row r="622" spans="1:22" x14ac:dyDescent="0.25">
      <c r="A622" s="127"/>
      <c r="C622" s="129"/>
      <c r="D622" s="129"/>
      <c r="E622" s="129"/>
      <c r="F622" s="129"/>
      <c r="G622" s="129"/>
      <c r="H622" s="129"/>
      <c r="I622" s="129"/>
      <c r="J622" s="129"/>
      <c r="K622" s="129"/>
      <c r="L622" s="129"/>
      <c r="M622" s="129"/>
      <c r="N622" s="129"/>
      <c r="O622" s="129"/>
      <c r="P622" s="129"/>
      <c r="Q622" s="129"/>
      <c r="R622" s="129"/>
      <c r="S622" s="129"/>
      <c r="T622" s="129"/>
      <c r="U622" s="129"/>
      <c r="V622" s="148"/>
    </row>
    <row r="623" spans="1:22" x14ac:dyDescent="0.25">
      <c r="A623" s="127"/>
      <c r="C623" s="129"/>
      <c r="D623" s="129"/>
      <c r="E623" s="129"/>
      <c r="F623" s="129"/>
      <c r="G623" s="129"/>
      <c r="H623" s="129"/>
      <c r="I623" s="129"/>
      <c r="J623" s="129"/>
      <c r="K623" s="129"/>
      <c r="L623" s="129"/>
      <c r="M623" s="129"/>
      <c r="N623" s="129"/>
      <c r="O623" s="129"/>
      <c r="P623" s="129"/>
      <c r="Q623" s="129"/>
      <c r="R623" s="129"/>
      <c r="S623" s="129"/>
      <c r="T623" s="129"/>
      <c r="U623" s="129"/>
      <c r="V623" s="148"/>
    </row>
    <row r="624" spans="1:22" x14ac:dyDescent="0.25">
      <c r="A624" s="127"/>
      <c r="C624" s="129"/>
      <c r="D624" s="129"/>
      <c r="E624" s="129"/>
      <c r="F624" s="129"/>
      <c r="G624" s="129"/>
      <c r="H624" s="129"/>
      <c r="I624" s="129"/>
      <c r="J624" s="129"/>
      <c r="K624" s="129"/>
      <c r="L624" s="129"/>
      <c r="M624" s="129"/>
      <c r="N624" s="129"/>
      <c r="O624" s="129"/>
      <c r="P624" s="129"/>
      <c r="Q624" s="129"/>
      <c r="R624" s="129"/>
      <c r="S624" s="129"/>
      <c r="T624" s="129"/>
      <c r="U624" s="129"/>
      <c r="V624" s="148"/>
    </row>
    <row r="625" spans="1:22" x14ac:dyDescent="0.25">
      <c r="A625" s="127"/>
      <c r="C625" s="129"/>
      <c r="D625" s="129"/>
      <c r="E625" s="129"/>
      <c r="F625" s="129"/>
      <c r="G625" s="129"/>
      <c r="H625" s="129"/>
      <c r="I625" s="129"/>
      <c r="J625" s="129"/>
      <c r="K625" s="129"/>
      <c r="L625" s="129"/>
      <c r="M625" s="129"/>
      <c r="N625" s="129"/>
      <c r="O625" s="129"/>
      <c r="P625" s="129"/>
      <c r="Q625" s="129"/>
      <c r="R625" s="129"/>
      <c r="S625" s="129"/>
      <c r="T625" s="129"/>
      <c r="U625" s="129"/>
      <c r="V625" s="148"/>
    </row>
    <row r="626" spans="1:22" x14ac:dyDescent="0.25">
      <c r="A626" s="127"/>
      <c r="C626" s="129"/>
      <c r="D626" s="129"/>
      <c r="E626" s="129"/>
      <c r="F626" s="129"/>
      <c r="G626" s="129"/>
      <c r="H626" s="129"/>
      <c r="I626" s="129"/>
      <c r="J626" s="129"/>
      <c r="K626" s="129"/>
      <c r="L626" s="129"/>
      <c r="M626" s="129"/>
      <c r="N626" s="129"/>
      <c r="O626" s="129"/>
      <c r="P626" s="129"/>
      <c r="Q626" s="129"/>
      <c r="R626" s="129"/>
      <c r="S626" s="129"/>
      <c r="T626" s="129"/>
      <c r="U626" s="129"/>
      <c r="V626" s="148"/>
    </row>
    <row r="627" spans="1:22" x14ac:dyDescent="0.25">
      <c r="A627" s="127"/>
      <c r="C627" s="129"/>
      <c r="D627" s="129"/>
      <c r="E627" s="129"/>
      <c r="F627" s="129"/>
      <c r="G627" s="129"/>
      <c r="H627" s="129"/>
      <c r="I627" s="129"/>
      <c r="J627" s="129"/>
      <c r="K627" s="129"/>
      <c r="L627" s="129"/>
      <c r="M627" s="129"/>
      <c r="N627" s="129"/>
      <c r="O627" s="129"/>
      <c r="P627" s="129"/>
      <c r="Q627" s="129"/>
      <c r="R627" s="129"/>
      <c r="S627" s="129"/>
      <c r="T627" s="129"/>
      <c r="U627" s="129"/>
      <c r="V627" s="148"/>
    </row>
    <row r="628" spans="1:22" x14ac:dyDescent="0.25">
      <c r="A628" s="127"/>
      <c r="C628" s="129"/>
      <c r="D628" s="129"/>
      <c r="E628" s="129"/>
      <c r="F628" s="129"/>
      <c r="G628" s="129"/>
      <c r="H628" s="129"/>
      <c r="I628" s="129"/>
      <c r="J628" s="129"/>
      <c r="K628" s="129"/>
      <c r="L628" s="129"/>
      <c r="M628" s="129"/>
      <c r="N628" s="129"/>
      <c r="O628" s="129"/>
      <c r="P628" s="129"/>
      <c r="Q628" s="129"/>
      <c r="R628" s="129"/>
      <c r="S628" s="129"/>
      <c r="T628" s="129"/>
      <c r="U628" s="129"/>
      <c r="V628" s="148"/>
    </row>
    <row r="629" spans="1:22" x14ac:dyDescent="0.25">
      <c r="A629" s="127"/>
      <c r="C629" s="129"/>
      <c r="D629" s="129"/>
      <c r="E629" s="129"/>
      <c r="F629" s="129"/>
      <c r="G629" s="129"/>
      <c r="H629" s="129"/>
      <c r="I629" s="129"/>
      <c r="J629" s="129"/>
      <c r="K629" s="129"/>
      <c r="L629" s="129"/>
      <c r="M629" s="129"/>
      <c r="N629" s="129"/>
      <c r="O629" s="129"/>
      <c r="P629" s="129"/>
      <c r="Q629" s="129"/>
      <c r="R629" s="129"/>
      <c r="S629" s="129"/>
      <c r="T629" s="129"/>
      <c r="U629" s="129"/>
      <c r="V629" s="148"/>
    </row>
    <row r="630" spans="1:22" x14ac:dyDescent="0.25">
      <c r="A630" s="127"/>
      <c r="C630" s="129"/>
      <c r="D630" s="129"/>
      <c r="E630" s="129"/>
      <c r="F630" s="129"/>
      <c r="G630" s="129"/>
      <c r="H630" s="129"/>
      <c r="I630" s="129"/>
      <c r="J630" s="129"/>
      <c r="K630" s="129"/>
      <c r="L630" s="129"/>
      <c r="M630" s="129"/>
      <c r="N630" s="129"/>
      <c r="O630" s="129"/>
      <c r="P630" s="129"/>
      <c r="Q630" s="129"/>
      <c r="R630" s="129"/>
      <c r="S630" s="129"/>
      <c r="T630" s="129"/>
      <c r="U630" s="129"/>
      <c r="V630" s="148"/>
    </row>
    <row r="631" spans="1:22" x14ac:dyDescent="0.25">
      <c r="A631" s="127"/>
      <c r="C631" s="129"/>
      <c r="D631" s="129"/>
      <c r="E631" s="129"/>
      <c r="F631" s="129"/>
      <c r="G631" s="129"/>
      <c r="H631" s="129"/>
      <c r="I631" s="129"/>
      <c r="J631" s="129"/>
      <c r="K631" s="129"/>
      <c r="L631" s="129"/>
      <c r="M631" s="129"/>
      <c r="N631" s="129"/>
      <c r="O631" s="129"/>
      <c r="P631" s="129"/>
      <c r="Q631" s="129"/>
      <c r="R631" s="129"/>
      <c r="S631" s="129"/>
      <c r="T631" s="129"/>
      <c r="U631" s="129"/>
      <c r="V631" s="148"/>
    </row>
    <row r="632" spans="1:22" x14ac:dyDescent="0.25">
      <c r="A632" s="127"/>
      <c r="C632" s="129"/>
      <c r="D632" s="129"/>
      <c r="E632" s="129"/>
      <c r="F632" s="129"/>
      <c r="G632" s="129"/>
      <c r="H632" s="129"/>
      <c r="I632" s="129"/>
      <c r="J632" s="129"/>
      <c r="K632" s="129"/>
      <c r="L632" s="129"/>
      <c r="M632" s="129"/>
      <c r="N632" s="129"/>
      <c r="O632" s="129"/>
      <c r="P632" s="129"/>
      <c r="Q632" s="129"/>
      <c r="R632" s="129"/>
      <c r="S632" s="129"/>
      <c r="T632" s="129"/>
      <c r="U632" s="129"/>
      <c r="V632" s="148"/>
    </row>
    <row r="633" spans="1:22" x14ac:dyDescent="0.25">
      <c r="A633" s="127"/>
      <c r="C633" s="129"/>
      <c r="D633" s="129"/>
      <c r="E633" s="129"/>
      <c r="F633" s="129"/>
      <c r="G633" s="129"/>
      <c r="H633" s="129"/>
      <c r="I633" s="129"/>
      <c r="J633" s="129"/>
      <c r="K633" s="129"/>
      <c r="L633" s="129"/>
      <c r="M633" s="129"/>
      <c r="N633" s="129"/>
      <c r="O633" s="129"/>
      <c r="P633" s="129"/>
      <c r="Q633" s="129"/>
      <c r="R633" s="129"/>
      <c r="S633" s="129"/>
      <c r="T633" s="129"/>
      <c r="U633" s="129"/>
      <c r="V633" s="148"/>
    </row>
    <row r="634" spans="1:22" x14ac:dyDescent="0.25">
      <c r="A634" s="127"/>
      <c r="C634" s="129"/>
      <c r="D634" s="129"/>
      <c r="E634" s="129"/>
      <c r="F634" s="129"/>
      <c r="G634" s="129"/>
      <c r="H634" s="129"/>
      <c r="I634" s="129"/>
      <c r="J634" s="129"/>
      <c r="K634" s="129"/>
      <c r="L634" s="129"/>
      <c r="M634" s="129"/>
      <c r="N634" s="129"/>
      <c r="O634" s="129"/>
      <c r="P634" s="129"/>
      <c r="Q634" s="129"/>
      <c r="R634" s="129"/>
      <c r="S634" s="129"/>
      <c r="T634" s="129"/>
      <c r="U634" s="129"/>
      <c r="V634" s="148"/>
    </row>
    <row r="635" spans="1:22" x14ac:dyDescent="0.25">
      <c r="A635" s="127"/>
      <c r="C635" s="129"/>
      <c r="D635" s="129"/>
      <c r="E635" s="129"/>
      <c r="F635" s="129"/>
      <c r="G635" s="129"/>
      <c r="H635" s="129"/>
      <c r="I635" s="129"/>
      <c r="J635" s="129"/>
      <c r="K635" s="129"/>
      <c r="L635" s="129"/>
      <c r="M635" s="129"/>
      <c r="N635" s="129"/>
      <c r="O635" s="129"/>
      <c r="P635" s="129"/>
      <c r="Q635" s="129"/>
      <c r="R635" s="129"/>
      <c r="S635" s="129"/>
      <c r="T635" s="129"/>
      <c r="U635" s="129"/>
      <c r="V635" s="148"/>
    </row>
    <row r="636" spans="1:22" x14ac:dyDescent="0.25">
      <c r="A636" s="127"/>
      <c r="C636" s="129"/>
      <c r="D636" s="129"/>
      <c r="E636" s="129"/>
      <c r="F636" s="129"/>
      <c r="G636" s="129"/>
      <c r="H636" s="129"/>
      <c r="I636" s="129"/>
      <c r="J636" s="129"/>
      <c r="K636" s="129"/>
      <c r="L636" s="129"/>
      <c r="M636" s="129"/>
      <c r="N636" s="129"/>
      <c r="O636" s="129"/>
      <c r="P636" s="129"/>
      <c r="Q636" s="129"/>
      <c r="R636" s="129"/>
      <c r="S636" s="129"/>
      <c r="T636" s="129"/>
      <c r="U636" s="129"/>
      <c r="V636" s="148"/>
    </row>
    <row r="637" spans="1:22" x14ac:dyDescent="0.25">
      <c r="A637" s="127"/>
      <c r="C637" s="129"/>
      <c r="D637" s="129"/>
      <c r="E637" s="129"/>
      <c r="F637" s="129"/>
      <c r="G637" s="129"/>
      <c r="H637" s="129"/>
      <c r="I637" s="129"/>
      <c r="J637" s="129"/>
      <c r="K637" s="129"/>
      <c r="L637" s="129"/>
      <c r="M637" s="129"/>
      <c r="N637" s="129"/>
      <c r="O637" s="129"/>
      <c r="P637" s="129"/>
      <c r="Q637" s="129"/>
      <c r="R637" s="129"/>
      <c r="S637" s="129"/>
      <c r="T637" s="129"/>
      <c r="U637" s="129"/>
      <c r="V637" s="148"/>
    </row>
    <row r="638" spans="1:22" x14ac:dyDescent="0.25">
      <c r="A638" s="127"/>
      <c r="C638" s="129"/>
      <c r="D638" s="129"/>
      <c r="E638" s="129"/>
      <c r="F638" s="129"/>
      <c r="G638" s="129"/>
      <c r="H638" s="129"/>
      <c r="I638" s="129"/>
      <c r="J638" s="129"/>
      <c r="K638" s="129"/>
      <c r="L638" s="129"/>
      <c r="M638" s="129"/>
      <c r="N638" s="129"/>
      <c r="O638" s="129"/>
      <c r="P638" s="129"/>
      <c r="Q638" s="129"/>
      <c r="R638" s="129"/>
      <c r="S638" s="129"/>
      <c r="T638" s="129"/>
      <c r="U638" s="129"/>
      <c r="V638" s="148"/>
    </row>
    <row r="639" spans="1:22" x14ac:dyDescent="0.25">
      <c r="A639" s="127"/>
      <c r="C639" s="129"/>
      <c r="D639" s="129"/>
      <c r="E639" s="129"/>
      <c r="F639" s="129"/>
      <c r="G639" s="129"/>
      <c r="H639" s="129"/>
      <c r="I639" s="129"/>
      <c r="J639" s="129"/>
      <c r="K639" s="129"/>
      <c r="L639" s="129"/>
      <c r="M639" s="129"/>
      <c r="N639" s="129"/>
      <c r="O639" s="129"/>
      <c r="P639" s="129"/>
      <c r="Q639" s="129"/>
      <c r="R639" s="129"/>
      <c r="S639" s="129"/>
      <c r="T639" s="129"/>
      <c r="U639" s="129"/>
      <c r="V639" s="148"/>
    </row>
    <row r="640" spans="1:22" x14ac:dyDescent="0.25">
      <c r="A640" s="127"/>
      <c r="C640" s="129"/>
      <c r="D640" s="129"/>
      <c r="E640" s="129"/>
      <c r="F640" s="129"/>
      <c r="G640" s="129"/>
      <c r="H640" s="129"/>
      <c r="I640" s="129"/>
      <c r="J640" s="129"/>
      <c r="K640" s="129"/>
      <c r="L640" s="129"/>
      <c r="M640" s="129"/>
      <c r="N640" s="129"/>
      <c r="O640" s="129"/>
      <c r="P640" s="129"/>
      <c r="Q640" s="129"/>
      <c r="R640" s="129"/>
      <c r="S640" s="129"/>
      <c r="T640" s="129"/>
      <c r="U640" s="129"/>
      <c r="V640" s="148"/>
    </row>
    <row r="641" spans="1:22" x14ac:dyDescent="0.25">
      <c r="A641" s="127"/>
      <c r="C641" s="129"/>
      <c r="D641" s="129"/>
      <c r="E641" s="129"/>
      <c r="F641" s="129"/>
      <c r="G641" s="129"/>
      <c r="H641" s="129"/>
      <c r="I641" s="129"/>
      <c r="J641" s="129"/>
      <c r="K641" s="129"/>
      <c r="L641" s="129"/>
      <c r="M641" s="129"/>
      <c r="N641" s="129"/>
      <c r="O641" s="129"/>
      <c r="P641" s="129"/>
      <c r="Q641" s="129"/>
      <c r="R641" s="129"/>
      <c r="S641" s="129"/>
      <c r="T641" s="129"/>
      <c r="U641" s="129"/>
      <c r="V641" s="148"/>
    </row>
    <row r="642" spans="1:22" x14ac:dyDescent="0.25">
      <c r="A642" s="127"/>
      <c r="C642" s="129"/>
      <c r="D642" s="129"/>
      <c r="E642" s="129"/>
      <c r="F642" s="129"/>
      <c r="G642" s="129"/>
      <c r="H642" s="129"/>
      <c r="I642" s="129"/>
      <c r="J642" s="129"/>
      <c r="K642" s="129"/>
      <c r="L642" s="129"/>
      <c r="M642" s="129"/>
      <c r="N642" s="129"/>
      <c r="O642" s="129"/>
      <c r="P642" s="129"/>
      <c r="Q642" s="129"/>
      <c r="R642" s="129"/>
      <c r="S642" s="129"/>
      <c r="T642" s="129"/>
      <c r="U642" s="129"/>
      <c r="V642" s="148"/>
    </row>
    <row r="643" spans="1:22" x14ac:dyDescent="0.25">
      <c r="A643" s="127"/>
      <c r="C643" s="129"/>
      <c r="D643" s="129"/>
      <c r="E643" s="129"/>
      <c r="F643" s="129"/>
      <c r="G643" s="129"/>
      <c r="H643" s="129"/>
      <c r="I643" s="129"/>
      <c r="J643" s="129"/>
      <c r="K643" s="129"/>
      <c r="L643" s="129"/>
      <c r="M643" s="129"/>
      <c r="N643" s="129"/>
      <c r="O643" s="129"/>
      <c r="P643" s="129"/>
      <c r="Q643" s="129"/>
      <c r="R643" s="129"/>
      <c r="S643" s="129"/>
      <c r="T643" s="129"/>
      <c r="U643" s="129"/>
      <c r="V643" s="148"/>
    </row>
    <row r="644" spans="1:22" x14ac:dyDescent="0.25">
      <c r="A644" s="127"/>
      <c r="C644" s="129"/>
      <c r="D644" s="129"/>
      <c r="E644" s="129"/>
      <c r="F644" s="129"/>
      <c r="G644" s="129"/>
      <c r="H644" s="129"/>
      <c r="I644" s="129"/>
      <c r="J644" s="129"/>
      <c r="K644" s="129"/>
      <c r="L644" s="129"/>
      <c r="M644" s="129"/>
      <c r="N644" s="129"/>
      <c r="O644" s="129"/>
      <c r="P644" s="129"/>
      <c r="Q644" s="129"/>
      <c r="R644" s="129"/>
      <c r="S644" s="129"/>
      <c r="T644" s="129"/>
      <c r="U644" s="129"/>
      <c r="V644" s="148"/>
    </row>
    <row r="645" spans="1:22" x14ac:dyDescent="0.25">
      <c r="A645" s="127"/>
      <c r="C645" s="129"/>
      <c r="D645" s="129"/>
      <c r="E645" s="129"/>
      <c r="F645" s="129"/>
      <c r="G645" s="129"/>
      <c r="H645" s="129"/>
      <c r="I645" s="129"/>
      <c r="J645" s="129"/>
      <c r="K645" s="129"/>
      <c r="L645" s="129"/>
      <c r="M645" s="129"/>
      <c r="N645" s="129"/>
      <c r="O645" s="129"/>
      <c r="P645" s="129"/>
      <c r="Q645" s="129"/>
      <c r="R645" s="129"/>
      <c r="S645" s="129"/>
      <c r="T645" s="129"/>
      <c r="U645" s="129"/>
      <c r="V645" s="148"/>
    </row>
    <row r="646" spans="1:22" x14ac:dyDescent="0.25">
      <c r="A646" s="127"/>
      <c r="C646" s="129"/>
      <c r="D646" s="129"/>
      <c r="E646" s="129"/>
      <c r="F646" s="129"/>
      <c r="G646" s="129"/>
      <c r="H646" s="129"/>
      <c r="I646" s="129"/>
      <c r="J646" s="129"/>
      <c r="K646" s="129"/>
      <c r="L646" s="129"/>
      <c r="M646" s="129"/>
      <c r="N646" s="129"/>
      <c r="O646" s="129"/>
      <c r="P646" s="129"/>
      <c r="Q646" s="129"/>
      <c r="R646" s="129"/>
      <c r="S646" s="129"/>
      <c r="T646" s="129"/>
      <c r="U646" s="129"/>
      <c r="V646" s="148"/>
    </row>
    <row r="647" spans="1:22" x14ac:dyDescent="0.25">
      <c r="A647" s="127"/>
      <c r="C647" s="129"/>
      <c r="D647" s="129"/>
      <c r="E647" s="129"/>
      <c r="F647" s="129"/>
      <c r="G647" s="129"/>
      <c r="H647" s="129"/>
      <c r="I647" s="129"/>
      <c r="J647" s="129"/>
      <c r="K647" s="129"/>
      <c r="L647" s="129"/>
      <c r="M647" s="129"/>
      <c r="N647" s="129"/>
      <c r="O647" s="129"/>
      <c r="P647" s="129"/>
      <c r="Q647" s="129"/>
      <c r="R647" s="129"/>
      <c r="S647" s="129"/>
      <c r="T647" s="129"/>
      <c r="U647" s="129"/>
      <c r="V647" s="148"/>
    </row>
    <row r="648" spans="1:22" x14ac:dyDescent="0.25">
      <c r="A648" s="127"/>
      <c r="C648" s="129"/>
      <c r="D648" s="129"/>
      <c r="E648" s="129"/>
      <c r="F648" s="129"/>
      <c r="G648" s="129"/>
      <c r="H648" s="129"/>
      <c r="I648" s="129"/>
      <c r="J648" s="129"/>
      <c r="K648" s="129"/>
      <c r="L648" s="129"/>
      <c r="M648" s="129"/>
      <c r="N648" s="129"/>
      <c r="O648" s="129"/>
      <c r="P648" s="129"/>
      <c r="Q648" s="129"/>
      <c r="R648" s="129"/>
      <c r="S648" s="129"/>
      <c r="T648" s="129"/>
      <c r="U648" s="129"/>
      <c r="V648" s="148"/>
    </row>
    <row r="649" spans="1:22" x14ac:dyDescent="0.25">
      <c r="A649" s="127"/>
      <c r="C649" s="129"/>
      <c r="D649" s="129"/>
      <c r="E649" s="129"/>
      <c r="F649" s="129"/>
      <c r="G649" s="129"/>
      <c r="H649" s="129"/>
      <c r="I649" s="129"/>
      <c r="J649" s="129"/>
      <c r="K649" s="129"/>
      <c r="L649" s="129"/>
      <c r="M649" s="129"/>
      <c r="N649" s="129"/>
      <c r="O649" s="129"/>
      <c r="P649" s="129"/>
      <c r="Q649" s="129"/>
      <c r="R649" s="129"/>
      <c r="S649" s="129"/>
      <c r="T649" s="129"/>
      <c r="U649" s="129"/>
      <c r="V649" s="148"/>
    </row>
    <row r="650" spans="1:22" x14ac:dyDescent="0.25">
      <c r="A650" s="127"/>
      <c r="C650" s="129"/>
      <c r="D650" s="129"/>
      <c r="E650" s="129"/>
      <c r="F650" s="129"/>
      <c r="G650" s="129"/>
      <c r="H650" s="129"/>
      <c r="I650" s="129"/>
      <c r="J650" s="129"/>
      <c r="K650" s="129"/>
      <c r="L650" s="129"/>
      <c r="M650" s="129"/>
      <c r="N650" s="129"/>
      <c r="O650" s="129"/>
      <c r="P650" s="129"/>
      <c r="Q650" s="129"/>
      <c r="R650" s="129"/>
      <c r="S650" s="129"/>
      <c r="T650" s="129"/>
      <c r="U650" s="129"/>
      <c r="V650" s="148"/>
    </row>
    <row r="651" spans="1:22" x14ac:dyDescent="0.25">
      <c r="A651" s="127"/>
      <c r="C651" s="129"/>
      <c r="D651" s="129"/>
      <c r="E651" s="129"/>
      <c r="F651" s="129"/>
      <c r="G651" s="129"/>
      <c r="H651" s="129"/>
      <c r="I651" s="129"/>
      <c r="J651" s="129"/>
      <c r="K651" s="129"/>
      <c r="L651" s="129"/>
      <c r="M651" s="129"/>
      <c r="N651" s="129"/>
      <c r="O651" s="129"/>
      <c r="P651" s="129"/>
      <c r="Q651" s="129"/>
      <c r="R651" s="129"/>
      <c r="S651" s="129"/>
      <c r="T651" s="129"/>
      <c r="U651" s="129"/>
      <c r="V651" s="148"/>
    </row>
    <row r="652" spans="1:22" x14ac:dyDescent="0.25">
      <c r="A652" s="127"/>
      <c r="C652" s="129"/>
      <c r="D652" s="129"/>
      <c r="E652" s="129"/>
      <c r="F652" s="129"/>
      <c r="G652" s="129"/>
      <c r="H652" s="129"/>
      <c r="I652" s="129"/>
      <c r="J652" s="129"/>
      <c r="K652" s="129"/>
      <c r="L652" s="129"/>
      <c r="M652" s="129"/>
      <c r="N652" s="129"/>
      <c r="O652" s="129"/>
      <c r="P652" s="129"/>
      <c r="Q652" s="129"/>
      <c r="R652" s="129"/>
      <c r="S652" s="129"/>
      <c r="T652" s="129"/>
      <c r="U652" s="129"/>
      <c r="V652" s="148"/>
    </row>
    <row r="653" spans="1:22" x14ac:dyDescent="0.25">
      <c r="A653" s="127"/>
      <c r="C653" s="129"/>
      <c r="D653" s="129"/>
      <c r="E653" s="129"/>
      <c r="F653" s="129"/>
      <c r="G653" s="129"/>
      <c r="H653" s="129"/>
      <c r="I653" s="129"/>
      <c r="J653" s="129"/>
      <c r="K653" s="129"/>
      <c r="L653" s="129"/>
      <c r="M653" s="129"/>
      <c r="N653" s="129"/>
      <c r="O653" s="129"/>
      <c r="P653" s="129"/>
      <c r="Q653" s="129"/>
      <c r="R653" s="129"/>
      <c r="S653" s="129"/>
      <c r="T653" s="129"/>
      <c r="U653" s="129"/>
      <c r="V653" s="148"/>
    </row>
    <row r="654" spans="1:22" x14ac:dyDescent="0.25">
      <c r="A654" s="127"/>
      <c r="C654" s="129"/>
      <c r="D654" s="129"/>
      <c r="E654" s="129"/>
      <c r="F654" s="129"/>
      <c r="G654" s="129"/>
      <c r="H654" s="129"/>
      <c r="I654" s="129"/>
      <c r="J654" s="129"/>
      <c r="K654" s="129"/>
      <c r="L654" s="129"/>
      <c r="M654" s="129"/>
      <c r="N654" s="129"/>
      <c r="O654" s="129"/>
      <c r="P654" s="129"/>
      <c r="Q654" s="129"/>
      <c r="R654" s="129"/>
      <c r="S654" s="129"/>
      <c r="T654" s="129"/>
      <c r="U654" s="129"/>
      <c r="V654" s="148"/>
    </row>
    <row r="655" spans="1:22" x14ac:dyDescent="0.25">
      <c r="A655" s="127"/>
      <c r="C655" s="129"/>
      <c r="D655" s="129"/>
      <c r="E655" s="129"/>
      <c r="F655" s="129"/>
      <c r="G655" s="129"/>
      <c r="H655" s="129"/>
      <c r="I655" s="129"/>
      <c r="J655" s="129"/>
      <c r="K655" s="129"/>
      <c r="L655" s="129"/>
      <c r="M655" s="129"/>
      <c r="N655" s="129"/>
      <c r="O655" s="129"/>
      <c r="P655" s="129"/>
      <c r="Q655" s="129"/>
      <c r="R655" s="129"/>
      <c r="S655" s="129"/>
      <c r="T655" s="129"/>
      <c r="U655" s="129"/>
      <c r="V655" s="148"/>
    </row>
    <row r="656" spans="1:22" x14ac:dyDescent="0.25">
      <c r="A656" s="127"/>
      <c r="C656" s="129"/>
      <c r="D656" s="129"/>
      <c r="E656" s="129"/>
      <c r="F656" s="129"/>
      <c r="G656" s="129"/>
      <c r="H656" s="129"/>
      <c r="I656" s="129"/>
      <c r="J656" s="129"/>
      <c r="K656" s="129"/>
      <c r="L656" s="129"/>
      <c r="M656" s="129"/>
      <c r="N656" s="129"/>
      <c r="O656" s="129"/>
      <c r="P656" s="129"/>
      <c r="Q656" s="129"/>
      <c r="R656" s="129"/>
      <c r="S656" s="129"/>
      <c r="T656" s="129"/>
      <c r="U656" s="129"/>
      <c r="V656" s="148"/>
    </row>
    <row r="657" spans="1:22" x14ac:dyDescent="0.25">
      <c r="A657" s="127"/>
      <c r="C657" s="129"/>
      <c r="D657" s="129"/>
      <c r="E657" s="129"/>
      <c r="F657" s="129"/>
      <c r="G657" s="129"/>
      <c r="H657" s="129"/>
      <c r="I657" s="129"/>
      <c r="J657" s="129"/>
      <c r="K657" s="129"/>
      <c r="L657" s="129"/>
      <c r="M657" s="129"/>
      <c r="N657" s="129"/>
      <c r="O657" s="129"/>
      <c r="P657" s="129"/>
      <c r="Q657" s="129"/>
      <c r="R657" s="129"/>
      <c r="S657" s="129"/>
      <c r="T657" s="129"/>
      <c r="U657" s="129"/>
      <c r="V657" s="148"/>
    </row>
    <row r="658" spans="1:22" x14ac:dyDescent="0.25">
      <c r="A658" s="127"/>
      <c r="C658" s="129"/>
      <c r="D658" s="129"/>
      <c r="E658" s="129"/>
      <c r="F658" s="129"/>
      <c r="G658" s="129"/>
      <c r="H658" s="129"/>
      <c r="I658" s="129"/>
      <c r="J658" s="129"/>
      <c r="K658" s="129"/>
      <c r="L658" s="129"/>
      <c r="M658" s="129"/>
      <c r="N658" s="129"/>
      <c r="O658" s="129"/>
      <c r="P658" s="129"/>
      <c r="Q658" s="129"/>
      <c r="R658" s="129"/>
      <c r="S658" s="129"/>
      <c r="T658" s="129"/>
      <c r="U658" s="129"/>
      <c r="V658" s="148"/>
    </row>
    <row r="659" spans="1:22" x14ac:dyDescent="0.25">
      <c r="A659" s="127"/>
      <c r="C659" s="129"/>
      <c r="D659" s="129"/>
      <c r="E659" s="129"/>
      <c r="F659" s="129"/>
      <c r="G659" s="129"/>
      <c r="H659" s="129"/>
      <c r="I659" s="129"/>
      <c r="J659" s="129"/>
      <c r="K659" s="129"/>
      <c r="L659" s="129"/>
      <c r="M659" s="129"/>
      <c r="N659" s="129"/>
      <c r="O659" s="129"/>
      <c r="P659" s="129"/>
      <c r="Q659" s="129"/>
      <c r="R659" s="129"/>
      <c r="S659" s="129"/>
      <c r="T659" s="129"/>
      <c r="U659" s="129"/>
      <c r="V659" s="148"/>
    </row>
    <row r="660" spans="1:22" x14ac:dyDescent="0.25">
      <c r="A660" s="127"/>
      <c r="C660" s="129"/>
      <c r="D660" s="129"/>
      <c r="E660" s="129"/>
      <c r="F660" s="129"/>
      <c r="G660" s="129"/>
      <c r="H660" s="129"/>
      <c r="I660" s="129"/>
      <c r="J660" s="129"/>
      <c r="K660" s="129"/>
      <c r="L660" s="129"/>
      <c r="M660" s="129"/>
      <c r="N660" s="129"/>
      <c r="O660" s="129"/>
      <c r="P660" s="129"/>
      <c r="Q660" s="129"/>
      <c r="R660" s="129"/>
      <c r="S660" s="129"/>
      <c r="T660" s="129"/>
      <c r="U660" s="129"/>
      <c r="V660" s="148"/>
    </row>
    <row r="661" spans="1:22" x14ac:dyDescent="0.25">
      <c r="A661" s="127"/>
      <c r="C661" s="129"/>
      <c r="D661" s="129"/>
      <c r="E661" s="129"/>
      <c r="F661" s="129"/>
      <c r="G661" s="129"/>
      <c r="H661" s="129"/>
      <c r="I661" s="129"/>
      <c r="J661" s="129"/>
      <c r="K661" s="129"/>
      <c r="L661" s="129"/>
      <c r="M661" s="129"/>
      <c r="N661" s="129"/>
      <c r="O661" s="129"/>
      <c r="P661" s="129"/>
      <c r="Q661" s="129"/>
      <c r="R661" s="129"/>
      <c r="S661" s="129"/>
      <c r="T661" s="129"/>
      <c r="U661" s="129"/>
      <c r="V661" s="148"/>
    </row>
    <row r="662" spans="1:22" x14ac:dyDescent="0.25">
      <c r="A662" s="127"/>
      <c r="C662" s="129"/>
      <c r="D662" s="129"/>
      <c r="E662" s="129"/>
      <c r="F662" s="129"/>
      <c r="G662" s="129"/>
      <c r="H662" s="129"/>
      <c r="I662" s="129"/>
      <c r="J662" s="129"/>
      <c r="K662" s="129"/>
      <c r="L662" s="129"/>
      <c r="M662" s="129"/>
      <c r="N662" s="129"/>
      <c r="O662" s="129"/>
      <c r="P662" s="129"/>
      <c r="Q662" s="129"/>
      <c r="R662" s="129"/>
      <c r="S662" s="129"/>
      <c r="T662" s="129"/>
      <c r="U662" s="129"/>
      <c r="V662" s="148"/>
    </row>
    <row r="663" spans="1:22" x14ac:dyDescent="0.25">
      <c r="A663" s="127"/>
      <c r="C663" s="129"/>
      <c r="D663" s="129"/>
      <c r="E663" s="129"/>
      <c r="F663" s="129"/>
      <c r="G663" s="129"/>
      <c r="H663" s="129"/>
      <c r="I663" s="129"/>
      <c r="J663" s="129"/>
      <c r="K663" s="129"/>
      <c r="L663" s="129"/>
      <c r="M663" s="129"/>
      <c r="N663" s="129"/>
      <c r="O663" s="129"/>
      <c r="P663" s="129"/>
      <c r="Q663" s="129"/>
      <c r="R663" s="129"/>
      <c r="S663" s="129"/>
      <c r="T663" s="129"/>
      <c r="U663" s="129"/>
      <c r="V663" s="148"/>
    </row>
    <row r="664" spans="1:22" x14ac:dyDescent="0.25">
      <c r="A664" s="127"/>
      <c r="C664" s="129"/>
      <c r="D664" s="129"/>
      <c r="E664" s="129"/>
      <c r="F664" s="129"/>
      <c r="G664" s="129"/>
      <c r="H664" s="129"/>
      <c r="I664" s="129"/>
      <c r="J664" s="129"/>
      <c r="K664" s="129"/>
      <c r="L664" s="129"/>
      <c r="M664" s="129"/>
      <c r="N664" s="129"/>
      <c r="O664" s="129"/>
      <c r="P664" s="129"/>
      <c r="Q664" s="129"/>
      <c r="R664" s="129"/>
      <c r="S664" s="129"/>
      <c r="T664" s="129"/>
      <c r="U664" s="129"/>
      <c r="V664" s="148"/>
    </row>
    <row r="665" spans="1:22" x14ac:dyDescent="0.25">
      <c r="A665" s="127"/>
      <c r="C665" s="129"/>
      <c r="D665" s="129"/>
      <c r="E665" s="129"/>
      <c r="F665" s="129"/>
      <c r="G665" s="129"/>
      <c r="H665" s="129"/>
      <c r="I665" s="129"/>
      <c r="J665" s="129"/>
      <c r="K665" s="129"/>
      <c r="L665" s="129"/>
      <c r="M665" s="129"/>
      <c r="N665" s="129"/>
      <c r="O665" s="129"/>
      <c r="P665" s="129"/>
      <c r="Q665" s="129"/>
      <c r="R665" s="129"/>
      <c r="S665" s="129"/>
      <c r="T665" s="129"/>
      <c r="U665" s="129"/>
      <c r="V665" s="148"/>
    </row>
    <row r="666" spans="1:22" x14ac:dyDescent="0.25">
      <c r="A666" s="127"/>
      <c r="C666" s="129"/>
      <c r="D666" s="129"/>
      <c r="E666" s="129"/>
      <c r="F666" s="129"/>
      <c r="G666" s="129"/>
      <c r="H666" s="129"/>
      <c r="I666" s="129"/>
      <c r="J666" s="129"/>
      <c r="K666" s="129"/>
      <c r="L666" s="129"/>
      <c r="M666" s="129"/>
      <c r="N666" s="129"/>
      <c r="O666" s="129"/>
      <c r="P666" s="129"/>
      <c r="Q666" s="129"/>
      <c r="R666" s="129"/>
      <c r="S666" s="129"/>
      <c r="T666" s="129"/>
      <c r="U666" s="129"/>
      <c r="V666" s="148"/>
    </row>
    <row r="667" spans="1:22" x14ac:dyDescent="0.25">
      <c r="A667" s="127"/>
      <c r="C667" s="129"/>
      <c r="D667" s="129"/>
      <c r="E667" s="129"/>
      <c r="F667" s="129"/>
      <c r="G667" s="129"/>
      <c r="H667" s="129"/>
      <c r="I667" s="129"/>
      <c r="J667" s="129"/>
      <c r="K667" s="129"/>
      <c r="L667" s="129"/>
      <c r="M667" s="129"/>
      <c r="N667" s="129"/>
      <c r="O667" s="129"/>
      <c r="P667" s="129"/>
      <c r="Q667" s="129"/>
      <c r="R667" s="129"/>
      <c r="S667" s="129"/>
      <c r="T667" s="129"/>
      <c r="U667" s="129"/>
      <c r="V667" s="148"/>
    </row>
    <row r="668" spans="1:22" x14ac:dyDescent="0.25">
      <c r="A668" s="127"/>
      <c r="C668" s="129"/>
      <c r="D668" s="129"/>
      <c r="E668" s="129"/>
      <c r="F668" s="129"/>
      <c r="G668" s="129"/>
      <c r="H668" s="129"/>
      <c r="I668" s="129"/>
      <c r="J668" s="129"/>
      <c r="K668" s="129"/>
      <c r="L668" s="129"/>
      <c r="M668" s="129"/>
      <c r="N668" s="129"/>
      <c r="O668" s="129"/>
      <c r="P668" s="129"/>
      <c r="Q668" s="129"/>
      <c r="R668" s="129"/>
      <c r="S668" s="129"/>
      <c r="T668" s="129"/>
      <c r="U668" s="129"/>
      <c r="V668" s="148"/>
    </row>
    <row r="669" spans="1:22" x14ac:dyDescent="0.25">
      <c r="A669" s="127"/>
      <c r="C669" s="129"/>
      <c r="D669" s="129"/>
      <c r="E669" s="129"/>
      <c r="F669" s="129"/>
      <c r="G669" s="129"/>
      <c r="H669" s="129"/>
      <c r="I669" s="129"/>
      <c r="J669" s="129"/>
      <c r="K669" s="129"/>
      <c r="L669" s="129"/>
      <c r="M669" s="129"/>
      <c r="N669" s="129"/>
      <c r="O669" s="129"/>
      <c r="P669" s="129"/>
      <c r="Q669" s="129"/>
      <c r="R669" s="129"/>
      <c r="S669" s="129"/>
      <c r="T669" s="129"/>
      <c r="U669" s="129"/>
      <c r="V669" s="148"/>
    </row>
    <row r="670" spans="1:22" x14ac:dyDescent="0.25">
      <c r="A670" s="127"/>
      <c r="C670" s="129"/>
      <c r="D670" s="129"/>
      <c r="E670" s="129"/>
      <c r="F670" s="129"/>
      <c r="G670" s="129"/>
      <c r="H670" s="129"/>
      <c r="I670" s="129"/>
      <c r="J670" s="129"/>
      <c r="K670" s="129"/>
      <c r="L670" s="129"/>
      <c r="M670" s="129"/>
      <c r="N670" s="129"/>
      <c r="O670" s="129"/>
      <c r="P670" s="129"/>
      <c r="Q670" s="129"/>
      <c r="R670" s="129"/>
      <c r="S670" s="129"/>
      <c r="T670" s="129"/>
      <c r="U670" s="129"/>
      <c r="V670" s="148"/>
    </row>
    <row r="671" spans="1:22" x14ac:dyDescent="0.25">
      <c r="A671" s="127"/>
      <c r="C671" s="129"/>
      <c r="D671" s="129"/>
      <c r="E671" s="129"/>
      <c r="F671" s="129"/>
      <c r="G671" s="129"/>
      <c r="H671" s="129"/>
      <c r="I671" s="129"/>
      <c r="J671" s="129"/>
      <c r="K671" s="129"/>
      <c r="L671" s="129"/>
      <c r="M671" s="129"/>
      <c r="N671" s="129"/>
      <c r="O671" s="129"/>
      <c r="P671" s="129"/>
      <c r="Q671" s="129"/>
      <c r="R671" s="129"/>
      <c r="S671" s="129"/>
      <c r="T671" s="129"/>
      <c r="U671" s="129"/>
      <c r="V671" s="148"/>
    </row>
    <row r="672" spans="1:22" x14ac:dyDescent="0.25">
      <c r="A672" s="127"/>
      <c r="C672" s="129"/>
      <c r="D672" s="129"/>
      <c r="E672" s="129"/>
      <c r="F672" s="129"/>
      <c r="G672" s="129"/>
      <c r="H672" s="129"/>
      <c r="I672" s="129"/>
      <c r="J672" s="129"/>
      <c r="K672" s="129"/>
      <c r="L672" s="129"/>
      <c r="M672" s="129"/>
      <c r="N672" s="129"/>
      <c r="O672" s="129"/>
      <c r="P672" s="129"/>
      <c r="Q672" s="129"/>
      <c r="R672" s="129"/>
      <c r="S672" s="129"/>
      <c r="T672" s="129"/>
      <c r="U672" s="129"/>
      <c r="V672" s="148"/>
    </row>
    <row r="673" spans="1:22" x14ac:dyDescent="0.25">
      <c r="A673" s="127"/>
      <c r="C673" s="129"/>
      <c r="D673" s="129"/>
      <c r="E673" s="129"/>
      <c r="F673" s="129"/>
      <c r="G673" s="129"/>
      <c r="H673" s="129"/>
      <c r="I673" s="129"/>
      <c r="J673" s="129"/>
      <c r="K673" s="129"/>
      <c r="L673" s="129"/>
      <c r="M673" s="129"/>
      <c r="N673" s="129"/>
      <c r="O673" s="129"/>
      <c r="P673" s="129"/>
      <c r="Q673" s="129"/>
      <c r="R673" s="129"/>
      <c r="S673" s="129"/>
      <c r="T673" s="129"/>
      <c r="U673" s="129"/>
      <c r="V673" s="148"/>
    </row>
    <row r="674" spans="1:22" x14ac:dyDescent="0.25">
      <c r="A674" s="127"/>
      <c r="C674" s="129"/>
      <c r="D674" s="129"/>
      <c r="E674" s="129"/>
      <c r="F674" s="129"/>
      <c r="G674" s="129"/>
      <c r="H674" s="129"/>
      <c r="I674" s="129"/>
      <c r="J674" s="129"/>
      <c r="K674" s="129"/>
      <c r="L674" s="129"/>
      <c r="M674" s="129"/>
      <c r="N674" s="129"/>
      <c r="O674" s="129"/>
      <c r="P674" s="129"/>
      <c r="Q674" s="129"/>
      <c r="R674" s="129"/>
      <c r="S674" s="129"/>
      <c r="T674" s="129"/>
      <c r="U674" s="129"/>
      <c r="V674" s="148"/>
    </row>
    <row r="675" spans="1:22" x14ac:dyDescent="0.25">
      <c r="A675" s="127"/>
      <c r="C675" s="129"/>
      <c r="D675" s="129"/>
      <c r="E675" s="129"/>
      <c r="F675" s="129"/>
      <c r="G675" s="129"/>
      <c r="H675" s="129"/>
      <c r="I675" s="129"/>
      <c r="J675" s="129"/>
      <c r="K675" s="129"/>
      <c r="L675" s="129"/>
      <c r="M675" s="129"/>
      <c r="N675" s="129"/>
      <c r="O675" s="129"/>
      <c r="P675" s="129"/>
      <c r="Q675" s="129"/>
      <c r="R675" s="129"/>
      <c r="S675" s="129"/>
      <c r="T675" s="129"/>
      <c r="U675" s="129"/>
      <c r="V675" s="148"/>
    </row>
    <row r="676" spans="1:22" x14ac:dyDescent="0.25">
      <c r="A676" s="127"/>
      <c r="C676" s="129"/>
      <c r="D676" s="129"/>
      <c r="E676" s="129"/>
      <c r="F676" s="129"/>
      <c r="G676" s="129"/>
      <c r="H676" s="129"/>
      <c r="I676" s="129"/>
      <c r="J676" s="129"/>
      <c r="K676" s="129"/>
      <c r="L676" s="129"/>
      <c r="M676" s="129"/>
      <c r="N676" s="129"/>
      <c r="O676" s="129"/>
      <c r="P676" s="129"/>
      <c r="Q676" s="129"/>
      <c r="R676" s="129"/>
      <c r="S676" s="129"/>
      <c r="T676" s="129"/>
      <c r="U676" s="129"/>
      <c r="V676" s="148"/>
    </row>
    <row r="677" spans="1:22" x14ac:dyDescent="0.25">
      <c r="A677" s="127"/>
      <c r="C677" s="129"/>
      <c r="D677" s="129"/>
      <c r="E677" s="129"/>
      <c r="F677" s="129"/>
      <c r="G677" s="129"/>
      <c r="H677" s="129"/>
      <c r="I677" s="129"/>
      <c r="J677" s="129"/>
      <c r="K677" s="129"/>
      <c r="L677" s="129"/>
      <c r="M677" s="129"/>
      <c r="N677" s="129"/>
      <c r="O677" s="129"/>
      <c r="P677" s="129"/>
      <c r="Q677" s="129"/>
      <c r="R677" s="129"/>
      <c r="S677" s="129"/>
      <c r="T677" s="129"/>
      <c r="U677" s="129"/>
      <c r="V677" s="148"/>
    </row>
    <row r="678" spans="1:22" x14ac:dyDescent="0.25">
      <c r="A678" s="127"/>
      <c r="C678" s="129"/>
      <c r="D678" s="129"/>
      <c r="E678" s="129"/>
      <c r="F678" s="129"/>
      <c r="G678" s="129"/>
      <c r="H678" s="129"/>
      <c r="I678" s="129"/>
      <c r="J678" s="129"/>
      <c r="K678" s="129"/>
      <c r="L678" s="129"/>
      <c r="M678" s="129"/>
      <c r="N678" s="129"/>
      <c r="O678" s="129"/>
      <c r="P678" s="129"/>
      <c r="Q678" s="129"/>
      <c r="R678" s="129"/>
      <c r="S678" s="129"/>
      <c r="T678" s="129"/>
      <c r="U678" s="129"/>
      <c r="V678" s="148"/>
    </row>
    <row r="679" spans="1:22" x14ac:dyDescent="0.25">
      <c r="A679" s="127"/>
      <c r="C679" s="129"/>
      <c r="D679" s="129"/>
      <c r="E679" s="129"/>
      <c r="F679" s="129"/>
      <c r="G679" s="129"/>
      <c r="H679" s="129"/>
      <c r="I679" s="129"/>
      <c r="J679" s="129"/>
      <c r="K679" s="129"/>
      <c r="L679" s="129"/>
      <c r="M679" s="129"/>
      <c r="N679" s="129"/>
      <c r="O679" s="129"/>
      <c r="P679" s="129"/>
      <c r="Q679" s="129"/>
      <c r="R679" s="129"/>
      <c r="S679" s="129"/>
      <c r="T679" s="129"/>
      <c r="U679" s="129"/>
      <c r="V679" s="148"/>
    </row>
    <row r="680" spans="1:22" x14ac:dyDescent="0.25">
      <c r="A680" s="127"/>
      <c r="C680" s="129"/>
      <c r="D680" s="129"/>
      <c r="E680" s="129"/>
      <c r="F680" s="129"/>
      <c r="G680" s="129"/>
      <c r="H680" s="129"/>
      <c r="I680" s="129"/>
      <c r="J680" s="129"/>
      <c r="K680" s="129"/>
      <c r="L680" s="129"/>
      <c r="M680" s="129"/>
      <c r="N680" s="129"/>
      <c r="O680" s="129"/>
      <c r="P680" s="129"/>
      <c r="Q680" s="129"/>
      <c r="R680" s="129"/>
      <c r="S680" s="129"/>
      <c r="T680" s="129"/>
      <c r="U680" s="129"/>
      <c r="V680" s="148"/>
    </row>
    <row r="681" spans="1:22" x14ac:dyDescent="0.25">
      <c r="A681" s="127"/>
      <c r="C681" s="129"/>
      <c r="D681" s="129"/>
      <c r="E681" s="129"/>
      <c r="F681" s="129"/>
      <c r="G681" s="129"/>
      <c r="H681" s="129"/>
      <c r="I681" s="129"/>
      <c r="J681" s="129"/>
      <c r="K681" s="129"/>
      <c r="L681" s="129"/>
      <c r="M681" s="129"/>
      <c r="N681" s="129"/>
      <c r="O681" s="129"/>
      <c r="P681" s="129"/>
      <c r="Q681" s="129"/>
      <c r="R681" s="129"/>
      <c r="S681" s="129"/>
      <c r="T681" s="129"/>
      <c r="U681" s="129"/>
      <c r="V681" s="148"/>
    </row>
    <row r="682" spans="1:22" x14ac:dyDescent="0.25">
      <c r="A682" s="127"/>
      <c r="C682" s="129"/>
      <c r="D682" s="129"/>
      <c r="E682" s="129"/>
      <c r="F682" s="129"/>
      <c r="G682" s="129"/>
      <c r="H682" s="129"/>
      <c r="I682" s="129"/>
      <c r="J682" s="129"/>
      <c r="K682" s="129"/>
      <c r="L682" s="129"/>
      <c r="M682" s="129"/>
      <c r="N682" s="129"/>
      <c r="O682" s="129"/>
      <c r="P682" s="129"/>
      <c r="Q682" s="129"/>
      <c r="R682" s="129"/>
      <c r="S682" s="129"/>
      <c r="T682" s="129"/>
      <c r="U682" s="129"/>
      <c r="V682" s="148"/>
    </row>
    <row r="683" spans="1:22" x14ac:dyDescent="0.25">
      <c r="A683" s="127"/>
      <c r="C683" s="129"/>
      <c r="D683" s="129"/>
      <c r="E683" s="129"/>
      <c r="F683" s="129"/>
      <c r="G683" s="129"/>
      <c r="H683" s="129"/>
      <c r="I683" s="129"/>
      <c r="J683" s="129"/>
      <c r="K683" s="129"/>
      <c r="L683" s="129"/>
      <c r="M683" s="129"/>
      <c r="N683" s="129"/>
      <c r="O683" s="129"/>
      <c r="P683" s="129"/>
      <c r="Q683" s="129"/>
      <c r="R683" s="129"/>
      <c r="S683" s="129"/>
      <c r="T683" s="129"/>
      <c r="U683" s="129"/>
      <c r="V683" s="148"/>
    </row>
    <row r="684" spans="1:22" x14ac:dyDescent="0.25">
      <c r="A684" s="127"/>
      <c r="C684" s="129"/>
      <c r="D684" s="129"/>
      <c r="E684" s="129"/>
      <c r="F684" s="129"/>
      <c r="G684" s="129"/>
      <c r="H684" s="129"/>
      <c r="I684" s="129"/>
      <c r="J684" s="129"/>
      <c r="K684" s="129"/>
      <c r="L684" s="129"/>
      <c r="M684" s="129"/>
      <c r="N684" s="129"/>
      <c r="O684" s="129"/>
      <c r="P684" s="129"/>
      <c r="Q684" s="129"/>
      <c r="R684" s="129"/>
      <c r="S684" s="129"/>
      <c r="T684" s="129"/>
      <c r="U684" s="129"/>
      <c r="V684" s="148"/>
    </row>
    <row r="685" spans="1:22" x14ac:dyDescent="0.25">
      <c r="A685" s="127"/>
      <c r="C685" s="129"/>
      <c r="D685" s="129"/>
      <c r="E685" s="129"/>
      <c r="F685" s="129"/>
      <c r="G685" s="129"/>
      <c r="H685" s="129"/>
      <c r="I685" s="129"/>
      <c r="J685" s="129"/>
      <c r="K685" s="129"/>
      <c r="L685" s="129"/>
      <c r="M685" s="129"/>
      <c r="N685" s="129"/>
      <c r="O685" s="129"/>
      <c r="P685" s="129"/>
      <c r="Q685" s="129"/>
      <c r="R685" s="129"/>
      <c r="S685" s="129"/>
      <c r="T685" s="129"/>
      <c r="U685" s="129"/>
      <c r="V685" s="148"/>
    </row>
    <row r="686" spans="1:22" x14ac:dyDescent="0.25">
      <c r="A686" s="127"/>
      <c r="C686" s="129"/>
      <c r="D686" s="129"/>
      <c r="E686" s="129"/>
      <c r="F686" s="129"/>
      <c r="G686" s="129"/>
      <c r="H686" s="129"/>
      <c r="I686" s="129"/>
      <c r="J686" s="129"/>
      <c r="K686" s="129"/>
      <c r="L686" s="129"/>
      <c r="M686" s="129"/>
      <c r="N686" s="129"/>
      <c r="O686" s="129"/>
      <c r="P686" s="129"/>
      <c r="Q686" s="129"/>
      <c r="R686" s="129"/>
      <c r="S686" s="129"/>
      <c r="T686" s="129"/>
      <c r="U686" s="129"/>
      <c r="V686" s="148"/>
    </row>
    <row r="687" spans="1:22" x14ac:dyDescent="0.25">
      <c r="A687" s="127"/>
      <c r="C687" s="129"/>
      <c r="D687" s="129"/>
      <c r="E687" s="129"/>
      <c r="F687" s="129"/>
      <c r="G687" s="129"/>
      <c r="H687" s="129"/>
      <c r="I687" s="129"/>
      <c r="J687" s="129"/>
      <c r="K687" s="129"/>
      <c r="L687" s="129"/>
      <c r="M687" s="129"/>
      <c r="N687" s="129"/>
      <c r="O687" s="129"/>
      <c r="P687" s="129"/>
      <c r="Q687" s="129"/>
      <c r="R687" s="129"/>
      <c r="S687" s="129"/>
      <c r="T687" s="129"/>
      <c r="U687" s="129"/>
      <c r="V687" s="148"/>
    </row>
    <row r="688" spans="1:22" x14ac:dyDescent="0.25">
      <c r="A688" s="127"/>
      <c r="C688" s="129"/>
      <c r="D688" s="129"/>
      <c r="E688" s="129"/>
      <c r="F688" s="129"/>
      <c r="G688" s="129"/>
      <c r="H688" s="129"/>
      <c r="I688" s="129"/>
      <c r="J688" s="129"/>
      <c r="K688" s="129"/>
      <c r="L688" s="129"/>
      <c r="M688" s="129"/>
      <c r="N688" s="129"/>
      <c r="O688" s="129"/>
      <c r="P688" s="129"/>
      <c r="Q688" s="129"/>
      <c r="R688" s="129"/>
      <c r="S688" s="129"/>
      <c r="T688" s="129"/>
      <c r="U688" s="129"/>
      <c r="V688" s="148"/>
    </row>
    <row r="689" spans="1:22" x14ac:dyDescent="0.25">
      <c r="A689" s="127"/>
      <c r="C689" s="129"/>
      <c r="D689" s="129"/>
      <c r="E689" s="129"/>
      <c r="F689" s="129"/>
      <c r="G689" s="129"/>
      <c r="H689" s="129"/>
      <c r="I689" s="129"/>
      <c r="J689" s="129"/>
      <c r="K689" s="129"/>
      <c r="L689" s="129"/>
      <c r="M689" s="129"/>
      <c r="N689" s="129"/>
      <c r="O689" s="129"/>
      <c r="P689" s="129"/>
      <c r="Q689" s="129"/>
      <c r="R689" s="129"/>
      <c r="S689" s="129"/>
      <c r="T689" s="129"/>
      <c r="U689" s="129"/>
      <c r="V689" s="148"/>
    </row>
    <row r="690" spans="1:22" x14ac:dyDescent="0.25">
      <c r="A690" s="127"/>
      <c r="C690" s="129"/>
      <c r="D690" s="129"/>
      <c r="E690" s="129"/>
      <c r="F690" s="129"/>
      <c r="G690" s="129"/>
      <c r="H690" s="129"/>
      <c r="I690" s="129"/>
      <c r="J690" s="129"/>
      <c r="K690" s="129"/>
      <c r="L690" s="129"/>
      <c r="M690" s="129"/>
      <c r="N690" s="129"/>
      <c r="O690" s="129"/>
      <c r="P690" s="129"/>
      <c r="Q690" s="129"/>
      <c r="R690" s="129"/>
      <c r="S690" s="129"/>
      <c r="T690" s="129"/>
      <c r="U690" s="129"/>
      <c r="V690" s="148"/>
    </row>
    <row r="691" spans="1:22" x14ac:dyDescent="0.25">
      <c r="A691" s="127"/>
      <c r="C691" s="129"/>
      <c r="D691" s="129"/>
      <c r="E691" s="129"/>
      <c r="F691" s="129"/>
      <c r="G691" s="129"/>
      <c r="H691" s="129"/>
      <c r="I691" s="129"/>
      <c r="J691" s="129"/>
      <c r="K691" s="129"/>
      <c r="L691" s="129"/>
      <c r="M691" s="129"/>
      <c r="N691" s="129"/>
      <c r="O691" s="129"/>
      <c r="P691" s="129"/>
      <c r="Q691" s="129"/>
      <c r="R691" s="129"/>
      <c r="S691" s="129"/>
      <c r="T691" s="129"/>
      <c r="U691" s="129"/>
      <c r="V691" s="148"/>
    </row>
    <row r="692" spans="1:22" x14ac:dyDescent="0.25">
      <c r="A692" s="127"/>
      <c r="C692" s="129"/>
      <c r="D692" s="129"/>
      <c r="E692" s="129"/>
      <c r="F692" s="129"/>
      <c r="G692" s="129"/>
      <c r="H692" s="129"/>
      <c r="I692" s="129"/>
      <c r="J692" s="129"/>
      <c r="K692" s="129"/>
      <c r="L692" s="129"/>
      <c r="M692" s="129"/>
      <c r="N692" s="129"/>
      <c r="O692" s="129"/>
      <c r="P692" s="129"/>
      <c r="Q692" s="129"/>
      <c r="R692" s="129"/>
      <c r="S692" s="129"/>
      <c r="T692" s="129"/>
      <c r="U692" s="129"/>
      <c r="V692" s="148"/>
    </row>
    <row r="693" spans="1:22" x14ac:dyDescent="0.25">
      <c r="A693" s="127"/>
      <c r="C693" s="129"/>
      <c r="D693" s="129"/>
      <c r="E693" s="129"/>
      <c r="F693" s="129"/>
      <c r="G693" s="129"/>
      <c r="H693" s="129"/>
      <c r="I693" s="129"/>
      <c r="J693" s="129"/>
      <c r="K693" s="129"/>
      <c r="L693" s="129"/>
      <c r="M693" s="129"/>
      <c r="N693" s="129"/>
      <c r="O693" s="129"/>
      <c r="P693" s="129"/>
      <c r="Q693" s="129"/>
      <c r="R693" s="129"/>
      <c r="S693" s="129"/>
      <c r="T693" s="129"/>
      <c r="U693" s="129"/>
      <c r="V693" s="148"/>
    </row>
    <row r="694" spans="1:22" x14ac:dyDescent="0.25">
      <c r="A694" s="127"/>
      <c r="C694" s="129"/>
      <c r="D694" s="129"/>
      <c r="E694" s="129"/>
      <c r="F694" s="129"/>
      <c r="G694" s="129"/>
      <c r="H694" s="129"/>
      <c r="I694" s="129"/>
      <c r="J694" s="129"/>
      <c r="K694" s="129"/>
      <c r="L694" s="129"/>
      <c r="M694" s="129"/>
      <c r="N694" s="129"/>
      <c r="O694" s="129"/>
      <c r="P694" s="129"/>
      <c r="Q694" s="129"/>
      <c r="R694" s="129"/>
      <c r="S694" s="129"/>
      <c r="T694" s="129"/>
      <c r="U694" s="129"/>
      <c r="V694" s="148"/>
    </row>
    <row r="695" spans="1:22" x14ac:dyDescent="0.25">
      <c r="A695" s="127"/>
      <c r="C695" s="129"/>
      <c r="D695" s="129"/>
      <c r="E695" s="129"/>
      <c r="F695" s="129"/>
      <c r="G695" s="129"/>
      <c r="H695" s="129"/>
      <c r="I695" s="129"/>
      <c r="J695" s="129"/>
      <c r="K695" s="129"/>
      <c r="L695" s="129"/>
      <c r="M695" s="129"/>
      <c r="N695" s="129"/>
      <c r="O695" s="129"/>
      <c r="P695" s="129"/>
      <c r="Q695" s="129"/>
      <c r="R695" s="129"/>
      <c r="S695" s="129"/>
      <c r="T695" s="129"/>
      <c r="U695" s="129"/>
      <c r="V695" s="148"/>
    </row>
    <row r="696" spans="1:22" x14ac:dyDescent="0.25">
      <c r="A696" s="127"/>
      <c r="C696" s="129"/>
      <c r="D696" s="129"/>
      <c r="E696" s="129"/>
      <c r="F696" s="129"/>
      <c r="G696" s="129"/>
      <c r="H696" s="129"/>
      <c r="I696" s="129"/>
      <c r="J696" s="129"/>
      <c r="K696" s="129"/>
      <c r="L696" s="129"/>
      <c r="M696" s="129"/>
      <c r="N696" s="129"/>
      <c r="O696" s="129"/>
      <c r="P696" s="129"/>
      <c r="Q696" s="129"/>
      <c r="R696" s="129"/>
      <c r="S696" s="129"/>
      <c r="T696" s="129"/>
      <c r="U696" s="129"/>
      <c r="V696" s="148"/>
    </row>
    <row r="697" spans="1:22" x14ac:dyDescent="0.25">
      <c r="A697" s="127"/>
      <c r="C697" s="129"/>
      <c r="D697" s="129"/>
      <c r="E697" s="129"/>
      <c r="F697" s="129"/>
      <c r="G697" s="129"/>
      <c r="H697" s="129"/>
      <c r="I697" s="129"/>
      <c r="J697" s="129"/>
      <c r="K697" s="129"/>
      <c r="L697" s="129"/>
      <c r="M697" s="129"/>
      <c r="N697" s="129"/>
      <c r="O697" s="129"/>
      <c r="P697" s="129"/>
      <c r="Q697" s="129"/>
      <c r="R697" s="129"/>
      <c r="S697" s="129"/>
      <c r="T697" s="129"/>
      <c r="U697" s="129"/>
      <c r="V697" s="148"/>
    </row>
  </sheetData>
  <mergeCells count="7">
    <mergeCell ref="DG7:DO7"/>
    <mergeCell ref="C7:T7"/>
    <mergeCell ref="Y7:AQ7"/>
    <mergeCell ref="AU7:BM7"/>
    <mergeCell ref="BP7:CH7"/>
    <mergeCell ref="CK7:CR7"/>
    <mergeCell ref="CV7:DC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S180"/>
  <sheetViews>
    <sheetView workbookViewId="0">
      <pane xSplit="2" ySplit="8" topLeftCell="C9" activePane="bottomRight" state="frozen"/>
      <selection pane="topRight" activeCell="C1" sqref="C1"/>
      <selection pane="bottomLeft" activeCell="A2" sqref="A2"/>
      <selection pane="bottomRight" sqref="A1:B6"/>
    </sheetView>
  </sheetViews>
  <sheetFormatPr defaultRowHeight="15" x14ac:dyDescent="0.25"/>
  <cols>
    <col min="1" max="1" width="9.140625" style="123"/>
    <col min="2" max="2" width="14.140625" style="123" bestFit="1" customWidth="1"/>
    <col min="3" max="10" width="12" style="123" bestFit="1" customWidth="1"/>
    <col min="11" max="11" width="12" style="123" customWidth="1"/>
    <col min="12" max="12" width="7.7109375" style="123" customWidth="1"/>
    <col min="13" max="13" width="9" style="123" bestFit="1" customWidth="1"/>
    <col min="14" max="14" width="10.140625" style="123" bestFit="1" customWidth="1"/>
    <col min="15" max="15" width="12" style="123" bestFit="1" customWidth="1"/>
    <col min="16" max="20" width="9.85546875" style="123" bestFit="1" customWidth="1"/>
    <col min="21" max="21" width="12.140625" style="123" bestFit="1" customWidth="1"/>
    <col min="22" max="22" width="7.7109375" style="123" customWidth="1"/>
    <col min="23" max="24" width="9.140625" style="123"/>
    <col min="25" max="26" width="11.140625" style="123" bestFit="1" customWidth="1"/>
    <col min="27" max="27" width="14" style="123" bestFit="1" customWidth="1"/>
    <col min="28" max="28" width="15.85546875" style="123" bestFit="1" customWidth="1"/>
    <col min="29" max="32" width="10.140625" style="123" bestFit="1" customWidth="1"/>
    <col min="33" max="33" width="11.140625" style="123" bestFit="1" customWidth="1"/>
    <col min="34" max="34" width="11.85546875" style="123" bestFit="1" customWidth="1"/>
    <col min="35" max="35" width="7.7109375" style="123" customWidth="1"/>
    <col min="36" max="36" width="9.140625" style="123"/>
    <col min="37" max="43" width="10.7109375" style="123" customWidth="1"/>
    <col min="44" max="44" width="15.140625" style="123" bestFit="1" customWidth="1"/>
    <col min="45" max="45" width="16.28515625" style="123" bestFit="1" customWidth="1"/>
    <col min="46" max="16384" width="9.140625" style="123"/>
  </cols>
  <sheetData>
    <row r="1" spans="1:45" ht="17.25" x14ac:dyDescent="0.3">
      <c r="A1" s="137" t="s">
        <v>648</v>
      </c>
      <c r="B1" s="149" t="s">
        <v>649</v>
      </c>
    </row>
    <row r="2" spans="1:45" x14ac:dyDescent="0.25">
      <c r="B2" s="149" t="s">
        <v>650</v>
      </c>
    </row>
    <row r="3" spans="1:45" x14ac:dyDescent="0.25">
      <c r="B3" s="149" t="s">
        <v>651</v>
      </c>
    </row>
    <row r="4" spans="1:45" x14ac:dyDescent="0.25">
      <c r="B4" s="149" t="s">
        <v>652</v>
      </c>
    </row>
    <row r="5" spans="1:45" x14ac:dyDescent="0.25">
      <c r="B5" s="149" t="s">
        <v>653</v>
      </c>
    </row>
    <row r="6" spans="1:45" x14ac:dyDescent="0.25">
      <c r="B6" s="149" t="s">
        <v>654</v>
      </c>
    </row>
    <row r="7" spans="1:45" ht="17.25" x14ac:dyDescent="0.3">
      <c r="C7" s="186" t="s">
        <v>583</v>
      </c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86"/>
      <c r="AH7" s="124"/>
      <c r="AI7" s="124"/>
      <c r="AK7" s="179" t="s">
        <v>584</v>
      </c>
      <c r="AL7" s="179"/>
      <c r="AM7" s="179"/>
      <c r="AN7" s="179"/>
      <c r="AO7" s="179"/>
      <c r="AP7" s="179"/>
      <c r="AQ7" s="179"/>
      <c r="AR7" s="179"/>
    </row>
    <row r="8" spans="1:45" x14ac:dyDescent="0.25">
      <c r="A8" s="125" t="s">
        <v>180</v>
      </c>
      <c r="B8" s="125" t="s">
        <v>182</v>
      </c>
      <c r="C8" s="125" t="s">
        <v>585</v>
      </c>
      <c r="D8" s="125" t="s">
        <v>586</v>
      </c>
      <c r="E8" s="125" t="s">
        <v>587</v>
      </c>
      <c r="F8" s="125" t="s">
        <v>588</v>
      </c>
      <c r="G8" s="125" t="s">
        <v>589</v>
      </c>
      <c r="H8" s="125" t="s">
        <v>590</v>
      </c>
      <c r="I8" s="125" t="s">
        <v>591</v>
      </c>
      <c r="J8" s="125" t="s">
        <v>592</v>
      </c>
      <c r="K8" s="125" t="s">
        <v>593</v>
      </c>
      <c r="L8" s="125"/>
      <c r="M8" s="123" t="s">
        <v>594</v>
      </c>
      <c r="N8" s="123" t="s">
        <v>595</v>
      </c>
      <c r="O8" s="123" t="s">
        <v>596</v>
      </c>
      <c r="P8" s="123" t="s">
        <v>597</v>
      </c>
      <c r="Q8" s="123" t="s">
        <v>598</v>
      </c>
      <c r="R8" s="123" t="s">
        <v>599</v>
      </c>
      <c r="S8" s="123" t="s">
        <v>600</v>
      </c>
      <c r="T8" s="123" t="s">
        <v>601</v>
      </c>
      <c r="U8" s="123" t="s">
        <v>602</v>
      </c>
      <c r="W8" s="123" t="s">
        <v>180</v>
      </c>
      <c r="X8" s="123" t="s">
        <v>182</v>
      </c>
      <c r="Y8" s="123" t="s">
        <v>603</v>
      </c>
      <c r="Z8" s="123" t="s">
        <v>604</v>
      </c>
      <c r="AA8" s="123" t="s">
        <v>605</v>
      </c>
      <c r="AB8" s="123" t="s">
        <v>606</v>
      </c>
      <c r="AC8" s="123" t="s">
        <v>607</v>
      </c>
      <c r="AD8" s="123" t="s">
        <v>608</v>
      </c>
      <c r="AE8" s="123" t="s">
        <v>609</v>
      </c>
      <c r="AF8" s="123" t="s">
        <v>610</v>
      </c>
      <c r="AG8" s="123" t="s">
        <v>611</v>
      </c>
      <c r="AH8" s="123" t="s">
        <v>612</v>
      </c>
      <c r="AK8" s="126" t="s">
        <v>613</v>
      </c>
      <c r="AL8" s="126" t="s">
        <v>614</v>
      </c>
      <c r="AM8" s="126" t="s">
        <v>615</v>
      </c>
      <c r="AN8" s="126" t="s">
        <v>616</v>
      </c>
      <c r="AO8" s="126" t="s">
        <v>617</v>
      </c>
      <c r="AP8" s="126" t="s">
        <v>618</v>
      </c>
      <c r="AQ8" s="126" t="s">
        <v>619</v>
      </c>
      <c r="AR8" s="126" t="s">
        <v>620</v>
      </c>
      <c r="AS8" s="126" t="s">
        <v>621</v>
      </c>
    </row>
    <row r="9" spans="1:45" x14ac:dyDescent="0.25">
      <c r="A9" s="127">
        <v>1962</v>
      </c>
      <c r="B9" s="125" t="s">
        <v>622</v>
      </c>
      <c r="C9" s="125">
        <v>63052471.829999998</v>
      </c>
      <c r="D9" s="125">
        <v>41700078.020000003</v>
      </c>
      <c r="E9" s="125">
        <v>21352393.809999999</v>
      </c>
      <c r="F9" s="125">
        <v>9438783.7599999998</v>
      </c>
      <c r="G9" s="125">
        <v>12840499.17</v>
      </c>
      <c r="H9" s="125">
        <v>15258970.41</v>
      </c>
      <c r="I9" s="125">
        <v>13751882.93</v>
      </c>
      <c r="J9" s="125">
        <v>11762335.560000001</v>
      </c>
      <c r="K9" s="125">
        <v>41851352.509999998</v>
      </c>
      <c r="L9" s="125"/>
      <c r="M9" s="128">
        <v>40.652549999999998</v>
      </c>
      <c r="N9" s="128">
        <v>43.392400000000002</v>
      </c>
      <c r="O9" s="128">
        <v>35.301760000000002</v>
      </c>
      <c r="P9" s="128">
        <v>35.307029999999997</v>
      </c>
      <c r="Q9" s="128">
        <v>42.25714</v>
      </c>
      <c r="R9" s="128">
        <v>42.261749999999999</v>
      </c>
      <c r="S9" s="128">
        <v>42.093640000000001</v>
      </c>
      <c r="T9" s="128">
        <v>39.417999999999999</v>
      </c>
      <c r="U9" s="128">
        <v>42.205089999999998</v>
      </c>
      <c r="W9" s="123">
        <v>1962</v>
      </c>
      <c r="X9" s="123" t="s">
        <v>622</v>
      </c>
      <c r="Y9" s="125">
        <v>120572390.3</v>
      </c>
      <c r="Z9" s="125">
        <v>103892409.28</v>
      </c>
      <c r="AA9" s="125">
        <v>50095268.399999999</v>
      </c>
      <c r="AB9" s="125">
        <v>53797140.880000003</v>
      </c>
      <c r="AC9" s="125">
        <v>21419853.329999998</v>
      </c>
      <c r="AD9" s="125">
        <v>21920678.739999998</v>
      </c>
      <c r="AE9" s="125">
        <v>23998695.149999999</v>
      </c>
      <c r="AF9" s="125">
        <v>20787002.190000001</v>
      </c>
      <c r="AG9" s="125">
        <v>32446160.890000001</v>
      </c>
      <c r="AH9" s="125">
        <v>66706376.079999998</v>
      </c>
      <c r="AI9" s="125"/>
      <c r="AJ9" s="123">
        <v>1962</v>
      </c>
      <c r="AK9" s="125">
        <f>C9*M9*52/Z9</f>
        <v>1282.9491262715153</v>
      </c>
      <c r="AL9" s="125">
        <f>D9*N9*52/AA9</f>
        <v>1878.2663355228678</v>
      </c>
      <c r="AM9" s="125">
        <f>E9*O9*52/AB9</f>
        <v>728.59649430346246</v>
      </c>
      <c r="AN9" s="125">
        <f>F9*P9*52/AC9</f>
        <v>809.0289716118848</v>
      </c>
      <c r="AO9" s="125">
        <f t="shared" ref="AO9:AS24" si="0">G9*Q9*52/AD9</f>
        <v>1287.156498741783</v>
      </c>
      <c r="AP9" s="125">
        <f t="shared" si="0"/>
        <v>1397.2960201417663</v>
      </c>
      <c r="AQ9" s="125">
        <f t="shared" si="0"/>
        <v>1448.0719159261023</v>
      </c>
      <c r="AR9" s="125">
        <f t="shared" si="0"/>
        <v>743.067345414133</v>
      </c>
      <c r="AS9" s="125">
        <f>K9*U9*52/AH9</f>
        <v>1376.9251241256509</v>
      </c>
    </row>
    <row r="10" spans="1:45" x14ac:dyDescent="0.25">
      <c r="A10" s="127">
        <v>1963</v>
      </c>
      <c r="B10" s="125" t="s">
        <v>622</v>
      </c>
      <c r="C10" s="125">
        <v>63810271.951399997</v>
      </c>
      <c r="D10" s="125">
        <v>41985558.022699997</v>
      </c>
      <c r="E10" s="125">
        <v>21824713.9287</v>
      </c>
      <c r="F10" s="125">
        <v>9930096.2767999992</v>
      </c>
      <c r="G10" s="125">
        <v>12496670.2864</v>
      </c>
      <c r="H10" s="125">
        <v>15413113.8607</v>
      </c>
      <c r="I10" s="125">
        <v>14200872.649499999</v>
      </c>
      <c r="J10" s="125">
        <v>11769518.878</v>
      </c>
      <c r="K10" s="125">
        <v>42110656.796599999</v>
      </c>
      <c r="L10" s="125"/>
      <c r="M10" s="128">
        <v>40.419409999999999</v>
      </c>
      <c r="N10" s="128">
        <v>43.199249999999999</v>
      </c>
      <c r="O10" s="128">
        <v>35.071649999999998</v>
      </c>
      <c r="P10" s="128">
        <v>34.639580000000002</v>
      </c>
      <c r="Q10" s="128">
        <v>42.226509999999998</v>
      </c>
      <c r="R10" s="128">
        <v>42.135069999999999</v>
      </c>
      <c r="S10" s="128">
        <v>41.962229999999998</v>
      </c>
      <c r="T10" s="128">
        <v>39.268830000000001</v>
      </c>
      <c r="U10" s="128">
        <v>42.103920000000002</v>
      </c>
      <c r="W10" s="123">
        <v>1963</v>
      </c>
      <c r="X10" s="123" t="s">
        <v>622</v>
      </c>
      <c r="Y10" s="125">
        <v>122517894.0267</v>
      </c>
      <c r="Z10" s="125">
        <v>105551085.7067</v>
      </c>
      <c r="AA10" s="125">
        <v>51132894.539999999</v>
      </c>
      <c r="AB10" s="125">
        <v>54418191.166699998</v>
      </c>
      <c r="AC10" s="125">
        <v>22618608.173</v>
      </c>
      <c r="AD10" s="125">
        <v>21303748.478399999</v>
      </c>
      <c r="AE10" s="125">
        <v>24051839.145300001</v>
      </c>
      <c r="AF10" s="125">
        <v>21338578.291200001</v>
      </c>
      <c r="AG10" s="125">
        <v>33205119.9388</v>
      </c>
      <c r="AH10" s="125">
        <v>66694165.914899997</v>
      </c>
      <c r="AI10" s="125"/>
      <c r="AJ10" s="123">
        <v>1963</v>
      </c>
      <c r="AK10" s="125">
        <f t="shared" ref="AK10:AS46" si="1">C10*M10*52/Z10</f>
        <v>1270.6361417433893</v>
      </c>
      <c r="AL10" s="125">
        <f t="shared" si="1"/>
        <v>1844.5018799326981</v>
      </c>
      <c r="AM10" s="125">
        <f t="shared" si="1"/>
        <v>731.41523112120046</v>
      </c>
      <c r="AN10" s="125">
        <f t="shared" si="1"/>
        <v>790.79432347756335</v>
      </c>
      <c r="AO10" s="125">
        <f t="shared" si="0"/>
        <v>1288.0324894100618</v>
      </c>
      <c r="AP10" s="125">
        <f t="shared" si="0"/>
        <v>1404.0712907979223</v>
      </c>
      <c r="AQ10" s="125">
        <f t="shared" si="0"/>
        <v>1452.1499212235894</v>
      </c>
      <c r="AR10" s="125">
        <f t="shared" si="0"/>
        <v>723.77730652374566</v>
      </c>
      <c r="AS10" s="125">
        <f t="shared" si="0"/>
        <v>1382.3882858515601</v>
      </c>
    </row>
    <row r="11" spans="1:45" x14ac:dyDescent="0.25">
      <c r="A11" s="127">
        <v>1964</v>
      </c>
      <c r="B11" s="125" t="s">
        <v>622</v>
      </c>
      <c r="C11" s="125">
        <v>65513658.759999998</v>
      </c>
      <c r="D11" s="125">
        <v>42820523</v>
      </c>
      <c r="E11" s="125">
        <v>22693135.760000002</v>
      </c>
      <c r="F11" s="125">
        <v>10522288.210000001</v>
      </c>
      <c r="G11" s="125">
        <v>12949376.52</v>
      </c>
      <c r="H11" s="125">
        <v>15573105.25</v>
      </c>
      <c r="I11" s="125">
        <v>14451468.26</v>
      </c>
      <c r="J11" s="125">
        <v>12017420.52</v>
      </c>
      <c r="K11" s="125">
        <v>42973950.030000001</v>
      </c>
      <c r="L11" s="125"/>
      <c r="M11" s="128">
        <v>40.503509999999999</v>
      </c>
      <c r="N11" s="128">
        <v>43.286459999999998</v>
      </c>
      <c r="O11" s="128">
        <v>35.25224</v>
      </c>
      <c r="P11" s="128">
        <v>34.225349999999999</v>
      </c>
      <c r="Q11" s="128">
        <v>41.845010000000002</v>
      </c>
      <c r="R11" s="128">
        <v>42.6492</v>
      </c>
      <c r="S11" s="128">
        <v>42.458759999999998</v>
      </c>
      <c r="T11" s="128">
        <v>39.423209999999997</v>
      </c>
      <c r="U11" s="128">
        <v>42.342829999999999</v>
      </c>
      <c r="W11" s="123">
        <v>1964</v>
      </c>
      <c r="X11" s="123" t="s">
        <v>622</v>
      </c>
      <c r="Y11" s="125">
        <v>124947832.09</v>
      </c>
      <c r="Z11" s="125">
        <v>107845303.14</v>
      </c>
      <c r="AA11" s="125">
        <v>52061832.380000003</v>
      </c>
      <c r="AB11" s="125">
        <v>55783470.759999998</v>
      </c>
      <c r="AC11" s="125">
        <v>24074133.260000002</v>
      </c>
      <c r="AD11" s="125">
        <v>21764939.859999999</v>
      </c>
      <c r="AE11" s="125">
        <v>24204350.57</v>
      </c>
      <c r="AF11" s="125">
        <v>21443334.699999999</v>
      </c>
      <c r="AG11" s="125">
        <v>33461073.699999999</v>
      </c>
      <c r="AH11" s="125">
        <v>67412625.129999995</v>
      </c>
      <c r="AI11" s="125"/>
      <c r="AJ11" s="123">
        <v>1964</v>
      </c>
      <c r="AK11" s="125">
        <f t="shared" si="1"/>
        <v>1279.4597343050955</v>
      </c>
      <c r="AL11" s="125">
        <f t="shared" si="1"/>
        <v>1851.3474479625327</v>
      </c>
      <c r="AM11" s="125">
        <f t="shared" si="1"/>
        <v>745.72558103290964</v>
      </c>
      <c r="AN11" s="125">
        <f t="shared" si="1"/>
        <v>777.87672065841275</v>
      </c>
      <c r="AO11" s="125">
        <f t="shared" si="0"/>
        <v>1294.6083591248016</v>
      </c>
      <c r="AP11" s="125">
        <f t="shared" si="0"/>
        <v>1426.908145392624</v>
      </c>
      <c r="AQ11" s="125">
        <f t="shared" si="0"/>
        <v>1487.9567201805505</v>
      </c>
      <c r="AR11" s="125">
        <f t="shared" si="0"/>
        <v>736.2523823182039</v>
      </c>
      <c r="AS11" s="125">
        <f t="shared" si="0"/>
        <v>1403.6126047022674</v>
      </c>
    </row>
    <row r="12" spans="1:45" x14ac:dyDescent="0.25">
      <c r="A12" s="127">
        <v>1965</v>
      </c>
      <c r="B12" s="125" t="s">
        <v>622</v>
      </c>
      <c r="C12" s="125">
        <v>67027804.25</v>
      </c>
      <c r="D12" s="125">
        <v>43698406.909999996</v>
      </c>
      <c r="E12" s="125">
        <v>23329397.34</v>
      </c>
      <c r="F12" s="125">
        <v>11294946.859999999</v>
      </c>
      <c r="G12" s="125">
        <v>13252011.43</v>
      </c>
      <c r="H12" s="125">
        <v>15641936.279999999</v>
      </c>
      <c r="I12" s="125">
        <v>14572313.01</v>
      </c>
      <c r="J12" s="125">
        <v>12266596.67</v>
      </c>
      <c r="K12" s="125">
        <v>43466260.719999999</v>
      </c>
      <c r="L12" s="125"/>
      <c r="M12" s="128">
        <v>40.595910000000003</v>
      </c>
      <c r="N12" s="128">
        <v>43.350940000000001</v>
      </c>
      <c r="O12" s="128">
        <v>35.435429999999997</v>
      </c>
      <c r="P12" s="128">
        <v>34.766660000000002</v>
      </c>
      <c r="Q12" s="128">
        <v>42.239669999999997</v>
      </c>
      <c r="R12" s="128">
        <v>42.561480000000003</v>
      </c>
      <c r="S12" s="128">
        <v>42.133130000000001</v>
      </c>
      <c r="T12" s="128">
        <v>39.854999999999997</v>
      </c>
      <c r="U12" s="128">
        <v>42.319760000000002</v>
      </c>
      <c r="W12" s="123">
        <v>1965</v>
      </c>
      <c r="X12" s="123" t="s">
        <v>622</v>
      </c>
      <c r="Y12" s="125">
        <v>126923681.40000001</v>
      </c>
      <c r="Z12" s="125">
        <v>109547482.39</v>
      </c>
      <c r="AA12" s="125">
        <v>52850984.789999999</v>
      </c>
      <c r="AB12" s="125">
        <v>56696497.600000001</v>
      </c>
      <c r="AC12" s="125">
        <v>25305155.620000001</v>
      </c>
      <c r="AD12" s="125">
        <v>21764571.149999999</v>
      </c>
      <c r="AE12" s="125">
        <v>24067449.120000001</v>
      </c>
      <c r="AF12" s="125">
        <v>21754330.059999999</v>
      </c>
      <c r="AG12" s="125">
        <v>34032175.450000003</v>
      </c>
      <c r="AH12" s="125">
        <v>67586350.329999998</v>
      </c>
      <c r="AI12" s="125"/>
      <c r="AJ12" s="123">
        <v>1965</v>
      </c>
      <c r="AK12" s="125">
        <f t="shared" si="1"/>
        <v>1291.6302754951166</v>
      </c>
      <c r="AL12" s="125">
        <f t="shared" si="1"/>
        <v>1863.8646985683115</v>
      </c>
      <c r="AM12" s="125">
        <f t="shared" si="1"/>
        <v>758.2079597797823</v>
      </c>
      <c r="AN12" s="125">
        <f t="shared" si="1"/>
        <v>806.94046387309879</v>
      </c>
      <c r="AO12" s="125">
        <f t="shared" si="0"/>
        <v>1337.3822282388624</v>
      </c>
      <c r="AP12" s="125">
        <f t="shared" si="0"/>
        <v>1438.4027842253402</v>
      </c>
      <c r="AQ12" s="125">
        <f t="shared" si="0"/>
        <v>1467.6072373360466</v>
      </c>
      <c r="AR12" s="125">
        <f t="shared" si="0"/>
        <v>746.99987874880901</v>
      </c>
      <c r="AS12" s="125">
        <f t="shared" si="0"/>
        <v>1415.2717089306843</v>
      </c>
    </row>
    <row r="13" spans="1:45" x14ac:dyDescent="0.25">
      <c r="A13" s="127">
        <v>1966</v>
      </c>
      <c r="B13" s="125" t="s">
        <v>622</v>
      </c>
      <c r="C13" s="125">
        <v>69426944.396799996</v>
      </c>
      <c r="D13" s="125">
        <v>44867689.517200001</v>
      </c>
      <c r="E13" s="125">
        <v>24559254.8796</v>
      </c>
      <c r="F13" s="125">
        <v>12317918.514699999</v>
      </c>
      <c r="G13" s="125">
        <v>13516239.9879</v>
      </c>
      <c r="H13" s="125">
        <v>15949581.547599999</v>
      </c>
      <c r="I13" s="125">
        <v>15012018.997</v>
      </c>
      <c r="J13" s="125">
        <v>12631185.3496</v>
      </c>
      <c r="K13" s="125">
        <v>44477840.532499999</v>
      </c>
      <c r="L13" s="125"/>
      <c r="M13" s="128">
        <v>40.638480000000001</v>
      </c>
      <c r="N13" s="128">
        <v>43.56147</v>
      </c>
      <c r="O13" s="128">
        <v>35.298409999999997</v>
      </c>
      <c r="P13" s="128">
        <v>34.546190000000003</v>
      </c>
      <c r="Q13" s="128">
        <v>42.723309999999998</v>
      </c>
      <c r="R13" s="128">
        <v>42.640560000000001</v>
      </c>
      <c r="S13" s="128">
        <v>42.304380000000002</v>
      </c>
      <c r="T13" s="128">
        <v>39.840789999999998</v>
      </c>
      <c r="U13" s="128">
        <v>42.552250000000001</v>
      </c>
      <c r="W13" s="123">
        <v>1966</v>
      </c>
      <c r="X13" s="123" t="s">
        <v>622</v>
      </c>
      <c r="Y13" s="125">
        <v>129876589.7978</v>
      </c>
      <c r="Z13" s="125">
        <v>112011845.6883</v>
      </c>
      <c r="AA13" s="125">
        <v>53998096.474799998</v>
      </c>
      <c r="AB13" s="125">
        <v>58013749.213500001</v>
      </c>
      <c r="AC13" s="125">
        <v>26528388.5383</v>
      </c>
      <c r="AD13" s="125">
        <v>22090336.642999999</v>
      </c>
      <c r="AE13" s="125">
        <v>24165877.239300001</v>
      </c>
      <c r="AF13" s="125">
        <v>22164477.4617</v>
      </c>
      <c r="AG13" s="125">
        <v>34927509.9155</v>
      </c>
      <c r="AH13" s="125">
        <v>68420691.343999997</v>
      </c>
      <c r="AI13" s="125"/>
      <c r="AJ13" s="123">
        <v>1966</v>
      </c>
      <c r="AK13" s="125">
        <f t="shared" si="1"/>
        <v>1309.7997327662017</v>
      </c>
      <c r="AL13" s="125">
        <f t="shared" si="1"/>
        <v>1882.1798767076484</v>
      </c>
      <c r="AM13" s="125">
        <f t="shared" si="1"/>
        <v>777.03886249279481</v>
      </c>
      <c r="AN13" s="125">
        <f t="shared" si="1"/>
        <v>834.12273404948769</v>
      </c>
      <c r="AO13" s="125">
        <f t="shared" si="0"/>
        <v>1359.3202792345194</v>
      </c>
      <c r="AP13" s="125">
        <f t="shared" si="0"/>
        <v>1463.4334303479891</v>
      </c>
      <c r="AQ13" s="125">
        <f t="shared" si="0"/>
        <v>1489.9451692607172</v>
      </c>
      <c r="AR13" s="125">
        <f t="shared" si="0"/>
        <v>749.21725074196092</v>
      </c>
      <c r="AS13" s="125">
        <f t="shared" si="0"/>
        <v>1438.4080595552512</v>
      </c>
    </row>
    <row r="14" spans="1:45" x14ac:dyDescent="0.25">
      <c r="A14" s="127">
        <v>1967</v>
      </c>
      <c r="B14" s="125" t="s">
        <v>622</v>
      </c>
      <c r="C14" s="125">
        <v>70728356.470300004</v>
      </c>
      <c r="D14" s="125">
        <v>45448936.898400001</v>
      </c>
      <c r="E14" s="125">
        <v>25279419.571899999</v>
      </c>
      <c r="F14" s="125">
        <v>13123723.7974</v>
      </c>
      <c r="G14" s="125">
        <v>14173154.4945</v>
      </c>
      <c r="H14" s="125">
        <v>15827519.2631</v>
      </c>
      <c r="I14" s="125">
        <v>15116038.1395</v>
      </c>
      <c r="J14" s="125">
        <v>12487920.775800001</v>
      </c>
      <c r="K14" s="125">
        <v>45116711.897100002</v>
      </c>
      <c r="L14" s="125"/>
      <c r="M14" s="128">
        <v>40.127760000000002</v>
      </c>
      <c r="N14" s="128">
        <v>43.022590000000001</v>
      </c>
      <c r="O14" s="128">
        <v>34.923250000000003</v>
      </c>
      <c r="P14" s="128">
        <v>33.367370000000001</v>
      </c>
      <c r="Q14" s="128">
        <v>42.181550000000001</v>
      </c>
      <c r="R14" s="128">
        <v>42.40587</v>
      </c>
      <c r="S14" s="128">
        <v>42.177689999999998</v>
      </c>
      <c r="T14" s="128">
        <v>39.532730000000001</v>
      </c>
      <c r="U14" s="128">
        <v>42.258949999999999</v>
      </c>
      <c r="W14" s="123">
        <v>1967</v>
      </c>
      <c r="X14" s="123" t="s">
        <v>622</v>
      </c>
      <c r="Y14" s="125">
        <v>131136822.7225</v>
      </c>
      <c r="Z14" s="125">
        <v>113705238.8312</v>
      </c>
      <c r="AA14" s="125">
        <v>54573377.039899997</v>
      </c>
      <c r="AB14" s="125">
        <v>59131861.791299999</v>
      </c>
      <c r="AC14" s="125">
        <v>27456975.716899998</v>
      </c>
      <c r="AD14" s="125">
        <v>22522654.415800001</v>
      </c>
      <c r="AE14" s="125">
        <v>23906924.6283</v>
      </c>
      <c r="AF14" s="125">
        <v>22535008.550000001</v>
      </c>
      <c r="AG14" s="125">
        <v>34715259.411499999</v>
      </c>
      <c r="AH14" s="125">
        <v>68964587.594099998</v>
      </c>
      <c r="AI14" s="125"/>
      <c r="AJ14" s="123">
        <v>1967</v>
      </c>
      <c r="AK14" s="125">
        <f t="shared" si="1"/>
        <v>1297.9601311782762</v>
      </c>
      <c r="AL14" s="125">
        <f t="shared" si="1"/>
        <v>1863.1284405888864</v>
      </c>
      <c r="AM14" s="125">
        <f t="shared" si="1"/>
        <v>776.36069737450566</v>
      </c>
      <c r="AN14" s="125">
        <f t="shared" si="1"/>
        <v>829.33444369541746</v>
      </c>
      <c r="AO14" s="125">
        <f t="shared" si="0"/>
        <v>1380.2978958155159</v>
      </c>
      <c r="AP14" s="125">
        <f t="shared" si="0"/>
        <v>1459.88437266197</v>
      </c>
      <c r="AQ14" s="125">
        <f t="shared" si="0"/>
        <v>1471.181943489984</v>
      </c>
      <c r="AR14" s="125">
        <f t="shared" si="0"/>
        <v>739.48585291667723</v>
      </c>
      <c r="AS14" s="125">
        <f t="shared" si="0"/>
        <v>1437.584372129666</v>
      </c>
    </row>
    <row r="15" spans="1:45" x14ac:dyDescent="0.25">
      <c r="A15" s="127">
        <v>1968</v>
      </c>
      <c r="B15" s="125" t="s">
        <v>622</v>
      </c>
      <c r="C15" s="125">
        <v>71857484.170000002</v>
      </c>
      <c r="D15" s="125">
        <v>45443817.630000003</v>
      </c>
      <c r="E15" s="125">
        <v>26413666.539999999</v>
      </c>
      <c r="F15" s="125">
        <v>13193934.390000001</v>
      </c>
      <c r="G15" s="125">
        <v>14671164.91</v>
      </c>
      <c r="H15" s="125">
        <v>15738597.83</v>
      </c>
      <c r="I15" s="125">
        <v>15345268.449999999</v>
      </c>
      <c r="J15" s="125">
        <v>12908518.59</v>
      </c>
      <c r="K15" s="125">
        <v>45755031.189999998</v>
      </c>
      <c r="L15" s="125"/>
      <c r="M15" s="128">
        <v>39.884189999999997</v>
      </c>
      <c r="N15" s="128">
        <v>42.963279999999997</v>
      </c>
      <c r="O15" s="128">
        <v>34.586709999999997</v>
      </c>
      <c r="P15" s="128">
        <v>33.549489999999999</v>
      </c>
      <c r="Q15" s="128">
        <v>41.773139999999998</v>
      </c>
      <c r="R15" s="128">
        <v>42.155900000000003</v>
      </c>
      <c r="S15" s="128">
        <v>41.77843</v>
      </c>
      <c r="T15" s="128">
        <v>39.190469999999998</v>
      </c>
      <c r="U15" s="128">
        <v>41.906579999999998</v>
      </c>
      <c r="W15" s="123">
        <v>1968</v>
      </c>
      <c r="X15" s="123" t="s">
        <v>622</v>
      </c>
      <c r="Y15" s="125">
        <v>132576780.98999999</v>
      </c>
      <c r="Z15" s="125">
        <v>114294167.37</v>
      </c>
      <c r="AA15" s="125">
        <v>54834755.189999998</v>
      </c>
      <c r="AB15" s="125">
        <v>59459412.18</v>
      </c>
      <c r="AC15" s="125">
        <v>27743393.420000002</v>
      </c>
      <c r="AD15" s="125">
        <v>23056693</v>
      </c>
      <c r="AE15" s="125">
        <v>23412324.260000002</v>
      </c>
      <c r="AF15" s="125">
        <v>22520682.140000001</v>
      </c>
      <c r="AG15" s="125">
        <v>35843688.170000002</v>
      </c>
      <c r="AH15" s="125">
        <v>68989699.400000006</v>
      </c>
      <c r="AI15" s="125"/>
      <c r="AJ15" s="123">
        <v>1968</v>
      </c>
      <c r="AK15" s="125">
        <f t="shared" si="1"/>
        <v>1303.9233419372881</v>
      </c>
      <c r="AL15" s="125">
        <f t="shared" si="1"/>
        <v>1851.4827617222484</v>
      </c>
      <c r="AM15" s="125">
        <f t="shared" si="1"/>
        <v>798.95197648917508</v>
      </c>
      <c r="AN15" s="125">
        <f t="shared" si="1"/>
        <v>829.66736207044619</v>
      </c>
      <c r="AO15" s="125">
        <f t="shared" si="0"/>
        <v>1382.1909559589878</v>
      </c>
      <c r="AP15" s="125">
        <f t="shared" si="0"/>
        <v>1473.6122284344376</v>
      </c>
      <c r="AQ15" s="125">
        <f t="shared" si="0"/>
        <v>1480.2954647987294</v>
      </c>
      <c r="AR15" s="125">
        <f t="shared" si="0"/>
        <v>733.91798365216994</v>
      </c>
      <c r="AS15" s="125">
        <f t="shared" si="0"/>
        <v>1445.2406426667796</v>
      </c>
    </row>
    <row r="16" spans="1:45" x14ac:dyDescent="0.25">
      <c r="A16" s="127">
        <v>1969</v>
      </c>
      <c r="B16" s="125" t="s">
        <v>622</v>
      </c>
      <c r="C16" s="125">
        <v>73651978.890000001</v>
      </c>
      <c r="D16" s="125">
        <v>46186628.049999997</v>
      </c>
      <c r="E16" s="125">
        <v>27465350.84</v>
      </c>
      <c r="F16" s="125">
        <v>13957161</v>
      </c>
      <c r="G16" s="125">
        <v>15255886.33</v>
      </c>
      <c r="H16" s="125">
        <v>15552534.279999999</v>
      </c>
      <c r="I16" s="125">
        <v>15620696.800000001</v>
      </c>
      <c r="J16" s="125">
        <v>13265700.48</v>
      </c>
      <c r="K16" s="125">
        <v>46429117.409999996</v>
      </c>
      <c r="L16" s="125"/>
      <c r="M16" s="128">
        <v>39.732340000000001</v>
      </c>
      <c r="N16" s="128">
        <v>42.752740000000003</v>
      </c>
      <c r="O16" s="128">
        <v>34.65314</v>
      </c>
      <c r="P16" s="128">
        <v>33.200209999999998</v>
      </c>
      <c r="Q16" s="128">
        <v>41.779719999999998</v>
      </c>
      <c r="R16" s="128">
        <v>42.221400000000003</v>
      </c>
      <c r="S16" s="128">
        <v>41.69453</v>
      </c>
      <c r="T16" s="128">
        <v>39.021740000000001</v>
      </c>
      <c r="U16" s="128">
        <v>41.899009999999997</v>
      </c>
      <c r="W16" s="123">
        <v>1969</v>
      </c>
      <c r="X16" s="123" t="s">
        <v>622</v>
      </c>
      <c r="Y16" s="125">
        <v>134744628.06</v>
      </c>
      <c r="Z16" s="125">
        <v>116189531.83</v>
      </c>
      <c r="AA16" s="125">
        <v>55743486.579999998</v>
      </c>
      <c r="AB16" s="125">
        <v>60446045.25</v>
      </c>
      <c r="AC16" s="125">
        <v>28693433.050000001</v>
      </c>
      <c r="AD16" s="125">
        <v>23835989.050000001</v>
      </c>
      <c r="AE16" s="125">
        <v>23028640.66</v>
      </c>
      <c r="AF16" s="125">
        <v>22764218.120000001</v>
      </c>
      <c r="AG16" s="125">
        <v>36422347.18</v>
      </c>
      <c r="AH16" s="125">
        <v>69628847.829999998</v>
      </c>
      <c r="AI16" s="125"/>
      <c r="AJ16" s="123">
        <v>1969</v>
      </c>
      <c r="AK16" s="125">
        <f t="shared" si="1"/>
        <v>1309.6791241316057</v>
      </c>
      <c r="AL16" s="125">
        <f t="shared" si="1"/>
        <v>1841.9991486997255</v>
      </c>
      <c r="AM16" s="125">
        <f t="shared" si="1"/>
        <v>818.7724024177935</v>
      </c>
      <c r="AN16" s="125">
        <f t="shared" si="1"/>
        <v>839.76689441830717</v>
      </c>
      <c r="AO16" s="125">
        <f t="shared" si="0"/>
        <v>1390.5068596010215</v>
      </c>
      <c r="AP16" s="125">
        <f t="shared" si="0"/>
        <v>1482.753089438271</v>
      </c>
      <c r="AQ16" s="125">
        <f t="shared" si="0"/>
        <v>1487.750451677811</v>
      </c>
      <c r="AR16" s="125">
        <f t="shared" si="0"/>
        <v>739.04729559273369</v>
      </c>
      <c r="AS16" s="125">
        <f t="shared" si="0"/>
        <v>1452.8083401425965</v>
      </c>
    </row>
    <row r="17" spans="1:45" x14ac:dyDescent="0.25">
      <c r="A17" s="127">
        <v>1970</v>
      </c>
      <c r="B17" s="125" t="s">
        <v>622</v>
      </c>
      <c r="C17" s="125">
        <v>75052336.209999993</v>
      </c>
      <c r="D17" s="125">
        <v>46660267.810000002</v>
      </c>
      <c r="E17" s="125">
        <v>28392068.399999999</v>
      </c>
      <c r="F17" s="125">
        <v>14635806.380000001</v>
      </c>
      <c r="G17" s="125">
        <v>15792694.9</v>
      </c>
      <c r="H17" s="125">
        <v>15430942.199999999</v>
      </c>
      <c r="I17" s="125">
        <v>15747504.16</v>
      </c>
      <c r="J17" s="125">
        <v>13445388.57</v>
      </c>
      <c r="K17" s="125">
        <v>46971141.259999998</v>
      </c>
      <c r="L17" s="125"/>
      <c r="M17" s="128">
        <v>39.261859999999999</v>
      </c>
      <c r="N17" s="128">
        <v>42.350270000000002</v>
      </c>
      <c r="O17" s="128">
        <v>34.18629</v>
      </c>
      <c r="P17" s="128">
        <v>32.629489999999997</v>
      </c>
      <c r="Q17" s="128">
        <v>41.16968</v>
      </c>
      <c r="R17" s="128">
        <v>41.756520000000002</v>
      </c>
      <c r="S17" s="128">
        <v>41.50882</v>
      </c>
      <c r="T17" s="128">
        <v>38.745809999999999</v>
      </c>
      <c r="U17" s="128">
        <v>41.476170000000003</v>
      </c>
      <c r="W17" s="123">
        <v>1970</v>
      </c>
      <c r="X17" s="123" t="s">
        <v>622</v>
      </c>
      <c r="Y17" s="125">
        <v>137377721.61000001</v>
      </c>
      <c r="Z17" s="125">
        <v>118478648.51000001</v>
      </c>
      <c r="AA17" s="125">
        <v>56952630.409999996</v>
      </c>
      <c r="AB17" s="125">
        <v>61526018.100000001</v>
      </c>
      <c r="AC17" s="125">
        <v>29827463.030000001</v>
      </c>
      <c r="AD17" s="125">
        <v>24620908.420000002</v>
      </c>
      <c r="AE17" s="125">
        <v>22804172.09</v>
      </c>
      <c r="AF17" s="125">
        <v>23053604.43</v>
      </c>
      <c r="AG17" s="125">
        <v>37071573.640000001</v>
      </c>
      <c r="AH17" s="125">
        <v>70478684.939999998</v>
      </c>
      <c r="AI17" s="125"/>
      <c r="AJ17" s="123">
        <v>1970</v>
      </c>
      <c r="AK17" s="125">
        <f t="shared" si="1"/>
        <v>1293.2972008746742</v>
      </c>
      <c r="AL17" s="125">
        <f t="shared" si="1"/>
        <v>1804.2344338023713</v>
      </c>
      <c r="AM17" s="125">
        <f t="shared" si="1"/>
        <v>820.33934143312081</v>
      </c>
      <c r="AN17" s="125">
        <f t="shared" si="1"/>
        <v>832.55698504317627</v>
      </c>
      <c r="AO17" s="125">
        <f t="shared" si="0"/>
        <v>1373.197510933793</v>
      </c>
      <c r="AP17" s="125">
        <f t="shared" si="0"/>
        <v>1469.2840893590837</v>
      </c>
      <c r="AQ17" s="125">
        <f t="shared" si="0"/>
        <v>1474.4044262491036</v>
      </c>
      <c r="AR17" s="125">
        <f t="shared" si="0"/>
        <v>730.73586652547533</v>
      </c>
      <c r="AS17" s="125">
        <f t="shared" si="0"/>
        <v>1437.392286276621</v>
      </c>
    </row>
    <row r="18" spans="1:45" x14ac:dyDescent="0.25">
      <c r="A18" s="127">
        <v>1971</v>
      </c>
      <c r="B18" s="125" t="s">
        <v>622</v>
      </c>
      <c r="C18" s="125">
        <v>74440105.280000001</v>
      </c>
      <c r="D18" s="125">
        <v>46132078.93</v>
      </c>
      <c r="E18" s="125">
        <v>28308026.350000001</v>
      </c>
      <c r="F18" s="125">
        <v>14583809.57</v>
      </c>
      <c r="G18" s="125">
        <v>15829526.4</v>
      </c>
      <c r="H18" s="125">
        <v>15102900.74</v>
      </c>
      <c r="I18" s="125">
        <v>15663251</v>
      </c>
      <c r="J18" s="125">
        <v>13260617.57</v>
      </c>
      <c r="K18" s="125">
        <v>46595678.140000001</v>
      </c>
      <c r="L18" s="125"/>
      <c r="M18" s="128">
        <v>38.998049999999999</v>
      </c>
      <c r="N18" s="128">
        <v>42.145130000000002</v>
      </c>
      <c r="O18" s="128">
        <v>33.869430000000001</v>
      </c>
      <c r="P18" s="128">
        <v>32.460970000000003</v>
      </c>
      <c r="Q18" s="128">
        <v>40.810870000000001</v>
      </c>
      <c r="R18" s="128">
        <v>41.38402</v>
      </c>
      <c r="S18" s="128">
        <v>41.368310000000001</v>
      </c>
      <c r="T18" s="128">
        <v>38.506259999999997</v>
      </c>
      <c r="U18" s="128">
        <v>41.18403</v>
      </c>
      <c r="W18" s="123">
        <v>1971</v>
      </c>
      <c r="X18" s="123" t="s">
        <v>622</v>
      </c>
      <c r="Y18" s="125">
        <v>139876955.71000001</v>
      </c>
      <c r="Z18" s="125">
        <v>120645630.59999999</v>
      </c>
      <c r="AA18" s="125">
        <v>58214284.829999998</v>
      </c>
      <c r="AB18" s="125">
        <v>62431345.770000003</v>
      </c>
      <c r="AC18" s="125">
        <v>31266631.98</v>
      </c>
      <c r="AD18" s="125">
        <v>25233674.34</v>
      </c>
      <c r="AE18" s="125">
        <v>22534317.100000001</v>
      </c>
      <c r="AF18" s="125">
        <v>23201202.789999999</v>
      </c>
      <c r="AG18" s="125">
        <v>37641129.5</v>
      </c>
      <c r="AH18" s="125">
        <v>70969194.230000004</v>
      </c>
      <c r="AI18" s="125"/>
      <c r="AJ18" s="123">
        <v>1971</v>
      </c>
      <c r="AK18" s="125">
        <f t="shared" si="1"/>
        <v>1251.2428716267543</v>
      </c>
      <c r="AL18" s="125">
        <f t="shared" si="1"/>
        <v>1736.6975890255178</v>
      </c>
      <c r="AM18" s="125">
        <f t="shared" si="1"/>
        <v>798.57944216750116</v>
      </c>
      <c r="AN18" s="125">
        <f t="shared" si="1"/>
        <v>787.32622920484812</v>
      </c>
      <c r="AO18" s="125">
        <f t="shared" si="0"/>
        <v>1331.2714684001244</v>
      </c>
      <c r="AP18" s="125">
        <f t="shared" si="0"/>
        <v>1442.2879851403657</v>
      </c>
      <c r="AQ18" s="125">
        <f t="shared" si="0"/>
        <v>1452.2538292396057</v>
      </c>
      <c r="AR18" s="125">
        <f t="shared" si="0"/>
        <v>705.40053723338417</v>
      </c>
      <c r="AS18" s="125">
        <f t="shared" si="0"/>
        <v>1406.0732549503741</v>
      </c>
    </row>
    <row r="19" spans="1:45" x14ac:dyDescent="0.25">
      <c r="A19" s="127">
        <v>1972</v>
      </c>
      <c r="B19" s="125" t="s">
        <v>622</v>
      </c>
      <c r="C19" s="125">
        <v>77236424.459999993</v>
      </c>
      <c r="D19" s="125">
        <v>47634328.32</v>
      </c>
      <c r="E19" s="125">
        <v>29602096.140000001</v>
      </c>
      <c r="F19" s="125">
        <v>15854351.220000001</v>
      </c>
      <c r="G19" s="125">
        <v>17024885.010000002</v>
      </c>
      <c r="H19" s="125">
        <v>15292303.710000001</v>
      </c>
      <c r="I19" s="125">
        <v>15797741.859999999</v>
      </c>
      <c r="J19" s="125">
        <v>13267142.66</v>
      </c>
      <c r="K19" s="125">
        <v>48114930.579999998</v>
      </c>
      <c r="L19" s="125"/>
      <c r="M19" s="128">
        <v>39.163409999999999</v>
      </c>
      <c r="N19" s="128">
        <v>42.256070000000001</v>
      </c>
      <c r="O19" s="128">
        <v>34.186839999999997</v>
      </c>
      <c r="P19" s="128">
        <v>32.863059999999997</v>
      </c>
      <c r="Q19" s="128">
        <v>41.135429999999999</v>
      </c>
      <c r="R19" s="128">
        <v>41.455640000000002</v>
      </c>
      <c r="S19" s="128">
        <v>41.410029999999999</v>
      </c>
      <c r="T19" s="128">
        <v>38.844540000000002</v>
      </c>
      <c r="U19" s="128">
        <v>41.327359999999999</v>
      </c>
      <c r="W19" s="123">
        <v>1972</v>
      </c>
      <c r="X19" s="123" t="s">
        <v>622</v>
      </c>
      <c r="Y19" s="125">
        <v>143808418.63</v>
      </c>
      <c r="Z19" s="125">
        <v>123971183.78</v>
      </c>
      <c r="AA19" s="125">
        <v>60020206.700000003</v>
      </c>
      <c r="AB19" s="125">
        <v>63950977.079999998</v>
      </c>
      <c r="AC19" s="125">
        <v>32644652.789999999</v>
      </c>
      <c r="AD19" s="125">
        <v>26517133.239999998</v>
      </c>
      <c r="AE19" s="125">
        <v>22602004.010000002</v>
      </c>
      <c r="AF19" s="125">
        <v>23363172.620000001</v>
      </c>
      <c r="AG19" s="125">
        <v>38681455.969999999</v>
      </c>
      <c r="AH19" s="125">
        <v>72482309.870000005</v>
      </c>
      <c r="AI19" s="125"/>
      <c r="AJ19" s="123">
        <v>1972</v>
      </c>
      <c r="AK19" s="125">
        <f t="shared" si="1"/>
        <v>1268.7768771999736</v>
      </c>
      <c r="AL19" s="125">
        <f t="shared" si="1"/>
        <v>1743.8736114587709</v>
      </c>
      <c r="AM19" s="125">
        <f t="shared" si="1"/>
        <v>822.88203983365111</v>
      </c>
      <c r="AN19" s="125">
        <f t="shared" si="1"/>
        <v>829.94204090000142</v>
      </c>
      <c r="AO19" s="125">
        <f t="shared" si="0"/>
        <v>1373.336622813569</v>
      </c>
      <c r="AP19" s="125">
        <f t="shared" si="0"/>
        <v>1458.5218341161631</v>
      </c>
      <c r="AQ19" s="125">
        <f t="shared" si="0"/>
        <v>1456.0359031603346</v>
      </c>
      <c r="AR19" s="125">
        <f t="shared" si="0"/>
        <v>692.80005425266245</v>
      </c>
      <c r="AS19" s="125">
        <f t="shared" si="0"/>
        <v>1426.5560682750738</v>
      </c>
    </row>
    <row r="20" spans="1:45" x14ac:dyDescent="0.25">
      <c r="A20" s="127">
        <v>1973</v>
      </c>
      <c r="B20" s="125" t="s">
        <v>622</v>
      </c>
      <c r="C20" s="125">
        <v>79531284.859999999</v>
      </c>
      <c r="D20" s="125">
        <v>48936495.450000003</v>
      </c>
      <c r="E20" s="125">
        <v>30594789.41</v>
      </c>
      <c r="F20" s="125">
        <v>17292232.77</v>
      </c>
      <c r="G20" s="125">
        <v>18129124.5</v>
      </c>
      <c r="H20" s="125">
        <v>15348373.619999999</v>
      </c>
      <c r="I20" s="125">
        <v>15722951.539999999</v>
      </c>
      <c r="J20" s="125">
        <v>13038602.43</v>
      </c>
      <c r="K20" s="125">
        <v>49200449.659999996</v>
      </c>
      <c r="L20" s="125"/>
      <c r="M20" s="128">
        <v>39.219259999999998</v>
      </c>
      <c r="N20" s="128">
        <v>42.352249999999998</v>
      </c>
      <c r="O20" s="128">
        <v>34.208030000000001</v>
      </c>
      <c r="P20" s="128">
        <v>33.24353</v>
      </c>
      <c r="Q20" s="128">
        <v>41.184139999999999</v>
      </c>
      <c r="R20" s="128">
        <v>41.664070000000002</v>
      </c>
      <c r="S20" s="128">
        <v>41.67371</v>
      </c>
      <c r="T20" s="128">
        <v>38.574779999999997</v>
      </c>
      <c r="U20" s="128">
        <v>41.490310000000001</v>
      </c>
      <c r="W20" s="123">
        <v>1973</v>
      </c>
      <c r="X20" s="123" t="s">
        <v>622</v>
      </c>
      <c r="Y20" s="125">
        <v>146209817.94999999</v>
      </c>
      <c r="Z20" s="125">
        <v>126086020.23</v>
      </c>
      <c r="AA20" s="125">
        <v>61050052.530000001</v>
      </c>
      <c r="AB20" s="125">
        <v>65035967.700000003</v>
      </c>
      <c r="AC20" s="125">
        <v>33295237.34</v>
      </c>
      <c r="AD20" s="125">
        <v>27792672.559999999</v>
      </c>
      <c r="AE20" s="125">
        <v>22467604.370000001</v>
      </c>
      <c r="AF20" s="125">
        <v>23470695.079999998</v>
      </c>
      <c r="AG20" s="125">
        <v>39183608.600000001</v>
      </c>
      <c r="AH20" s="125">
        <v>73730972.010000005</v>
      </c>
      <c r="AI20" s="125"/>
      <c r="AJ20" s="123">
        <v>1973</v>
      </c>
      <c r="AK20" s="125">
        <f t="shared" si="1"/>
        <v>1286.3933918698242</v>
      </c>
      <c r="AL20" s="125">
        <f t="shared" si="1"/>
        <v>1765.333056789716</v>
      </c>
      <c r="AM20" s="125">
        <f t="shared" si="1"/>
        <v>836.80693271225118</v>
      </c>
      <c r="AN20" s="125">
        <f t="shared" si="1"/>
        <v>897.79965690843346</v>
      </c>
      <c r="AO20" s="125">
        <f t="shared" si="0"/>
        <v>1396.9467957219861</v>
      </c>
      <c r="AP20" s="125">
        <f t="shared" si="0"/>
        <v>1480.0303816401649</v>
      </c>
      <c r="AQ20" s="125">
        <f t="shared" si="0"/>
        <v>1451.6891583572437</v>
      </c>
      <c r="AR20" s="125">
        <f t="shared" si="0"/>
        <v>667.4725577144826</v>
      </c>
      <c r="AS20" s="125">
        <f t="shared" si="0"/>
        <v>1439.690490304514</v>
      </c>
    </row>
    <row r="21" spans="1:45" x14ac:dyDescent="0.25">
      <c r="A21" s="127">
        <v>1974</v>
      </c>
      <c r="B21" s="125" t="s">
        <v>622</v>
      </c>
      <c r="C21" s="125">
        <v>81423382.629999995</v>
      </c>
      <c r="D21" s="125">
        <v>49620149.159999996</v>
      </c>
      <c r="E21" s="125">
        <v>31803233.469999999</v>
      </c>
      <c r="F21" s="125">
        <v>17827194.460000001</v>
      </c>
      <c r="G21" s="125">
        <v>19273523.829999998</v>
      </c>
      <c r="H21" s="125">
        <v>15424017.710000001</v>
      </c>
      <c r="I21" s="125">
        <v>15898100.08</v>
      </c>
      <c r="J21" s="125">
        <v>13000546.550000001</v>
      </c>
      <c r="K21" s="125">
        <v>50595641.619999997</v>
      </c>
      <c r="L21" s="125"/>
      <c r="M21" s="128">
        <v>38.961199999999998</v>
      </c>
      <c r="N21" s="128">
        <v>42.098480000000002</v>
      </c>
      <c r="O21" s="128">
        <v>34.066339999999997</v>
      </c>
      <c r="P21" s="128">
        <v>33.398769999999999</v>
      </c>
      <c r="Q21" s="128">
        <v>41.046529999999997</v>
      </c>
      <c r="R21" s="128">
        <v>41.119030000000002</v>
      </c>
      <c r="S21" s="128">
        <v>41.203609999999998</v>
      </c>
      <c r="T21" s="128">
        <v>38.194980000000001</v>
      </c>
      <c r="U21" s="128">
        <v>41.117989999999999</v>
      </c>
      <c r="W21" s="123">
        <v>1974</v>
      </c>
      <c r="X21" s="123" t="s">
        <v>622</v>
      </c>
      <c r="Y21" s="125">
        <v>148905497</v>
      </c>
      <c r="Z21" s="125">
        <v>128278903.70999999</v>
      </c>
      <c r="AA21" s="125">
        <v>62244871.299999997</v>
      </c>
      <c r="AB21" s="125">
        <v>66034032.409999996</v>
      </c>
      <c r="AC21" s="125">
        <v>33869785.990000002</v>
      </c>
      <c r="AD21" s="125">
        <v>28972027.149999999</v>
      </c>
      <c r="AE21" s="125">
        <v>22614705.870000001</v>
      </c>
      <c r="AF21" s="125">
        <v>23603947.079999998</v>
      </c>
      <c r="AG21" s="125">
        <v>39845030.909999996</v>
      </c>
      <c r="AH21" s="125">
        <v>75190680.099999994</v>
      </c>
      <c r="AI21" s="125"/>
      <c r="AJ21" s="123">
        <v>1974</v>
      </c>
      <c r="AK21" s="125">
        <f t="shared" si="1"/>
        <v>1285.9662453132273</v>
      </c>
      <c r="AL21" s="125">
        <f t="shared" si="1"/>
        <v>1745.1158030506265</v>
      </c>
      <c r="AM21" s="125">
        <f t="shared" si="1"/>
        <v>853.16352337230819</v>
      </c>
      <c r="AN21" s="125">
        <f t="shared" si="1"/>
        <v>914.12243112228589</v>
      </c>
      <c r="AO21" s="125">
        <f t="shared" si="0"/>
        <v>1419.9139756390193</v>
      </c>
      <c r="AP21" s="125">
        <f t="shared" si="0"/>
        <v>1458.3198132382836</v>
      </c>
      <c r="AQ21" s="125">
        <f t="shared" si="0"/>
        <v>1443.1092345398961</v>
      </c>
      <c r="AR21" s="125">
        <f t="shared" si="0"/>
        <v>648.03292693062667</v>
      </c>
      <c r="AS21" s="125">
        <f t="shared" si="0"/>
        <v>1438.746615101925</v>
      </c>
    </row>
    <row r="22" spans="1:45" x14ac:dyDescent="0.25">
      <c r="A22" s="127">
        <v>1975</v>
      </c>
      <c r="B22" s="125" t="s">
        <v>622</v>
      </c>
      <c r="C22" s="125">
        <v>79289979</v>
      </c>
      <c r="D22" s="125">
        <v>47645888.950000003</v>
      </c>
      <c r="E22" s="125">
        <v>31644090.050000001</v>
      </c>
      <c r="F22" s="125">
        <v>16994637.41</v>
      </c>
      <c r="G22" s="125">
        <v>19385040.98</v>
      </c>
      <c r="H22" s="125">
        <v>15057356.59</v>
      </c>
      <c r="I22" s="125">
        <v>15293370.199999999</v>
      </c>
      <c r="J22" s="125">
        <v>12559573.82</v>
      </c>
      <c r="K22" s="125">
        <v>49735767.770000003</v>
      </c>
      <c r="L22" s="125"/>
      <c r="M22" s="128">
        <v>38.224049999999998</v>
      </c>
      <c r="N22" s="128">
        <v>41.23227</v>
      </c>
      <c r="O22" s="128">
        <v>33.694629999999997</v>
      </c>
      <c r="P22" s="128">
        <v>32.310850000000002</v>
      </c>
      <c r="Q22" s="128">
        <v>40.058729999999997</v>
      </c>
      <c r="R22" s="128">
        <v>40.863300000000002</v>
      </c>
      <c r="S22" s="128">
        <v>40.654600000000002</v>
      </c>
      <c r="T22" s="128">
        <v>37.269860000000001</v>
      </c>
      <c r="U22" s="128">
        <v>40.48554</v>
      </c>
      <c r="W22" s="123">
        <v>1975</v>
      </c>
      <c r="X22" s="123" t="s">
        <v>622</v>
      </c>
      <c r="Y22" s="125">
        <v>151529932.5</v>
      </c>
      <c r="Z22" s="125">
        <v>130373616.67</v>
      </c>
      <c r="AA22" s="125">
        <v>63328603.5</v>
      </c>
      <c r="AB22" s="125">
        <v>67045013.170000002</v>
      </c>
      <c r="AC22" s="125">
        <v>34611978.189999998</v>
      </c>
      <c r="AD22" s="125">
        <v>30090462.390000001</v>
      </c>
      <c r="AE22" s="125">
        <v>22605100.510000002</v>
      </c>
      <c r="AF22" s="125">
        <v>23584203.420000002</v>
      </c>
      <c r="AG22" s="125">
        <v>40638187.990000002</v>
      </c>
      <c r="AH22" s="125">
        <v>76279766.319999993</v>
      </c>
      <c r="AI22" s="125"/>
      <c r="AJ22" s="123">
        <v>1975</v>
      </c>
      <c r="AK22" s="125">
        <f t="shared" si="1"/>
        <v>1208.8394750316272</v>
      </c>
      <c r="AL22" s="125">
        <f t="shared" si="1"/>
        <v>1613.1179048338506</v>
      </c>
      <c r="AM22" s="125">
        <f t="shared" si="1"/>
        <v>826.97078405114792</v>
      </c>
      <c r="AN22" s="125">
        <f t="shared" si="1"/>
        <v>824.96820064772862</v>
      </c>
      <c r="AO22" s="125">
        <f t="shared" si="0"/>
        <v>1341.9563267186893</v>
      </c>
      <c r="AP22" s="125">
        <f t="shared" si="0"/>
        <v>1415.399614000462</v>
      </c>
      <c r="AQ22" s="125">
        <f t="shared" si="0"/>
        <v>1370.8660634895355</v>
      </c>
      <c r="AR22" s="125">
        <f t="shared" si="0"/>
        <v>598.96531357168385</v>
      </c>
      <c r="AS22" s="125">
        <f t="shared" si="0"/>
        <v>1372.6592864202996</v>
      </c>
    </row>
    <row r="23" spans="1:45" x14ac:dyDescent="0.25">
      <c r="A23" s="127">
        <v>1976</v>
      </c>
      <c r="B23" s="125" t="s">
        <v>622</v>
      </c>
      <c r="C23" s="125">
        <v>81676738.650000006</v>
      </c>
      <c r="D23" s="125">
        <v>48730120.869999997</v>
      </c>
      <c r="E23" s="125">
        <v>32946617.780000001</v>
      </c>
      <c r="F23" s="125">
        <v>17643408.370000001</v>
      </c>
      <c r="G23" s="125">
        <v>20619822.719999999</v>
      </c>
      <c r="H23" s="125">
        <v>15660047.859999999</v>
      </c>
      <c r="I23" s="125">
        <v>15185605.710000001</v>
      </c>
      <c r="J23" s="125">
        <v>12567853.99</v>
      </c>
      <c r="K23" s="125">
        <v>51465476.289999999</v>
      </c>
      <c r="L23" s="125"/>
      <c r="M23" s="128">
        <v>38.381349999999998</v>
      </c>
      <c r="N23" s="128">
        <v>41.481180000000002</v>
      </c>
      <c r="O23" s="128">
        <v>33.796509999999998</v>
      </c>
      <c r="P23" s="128">
        <v>32.459180000000003</v>
      </c>
      <c r="Q23" s="128">
        <v>40.415950000000002</v>
      </c>
      <c r="R23" s="128">
        <v>40.75647</v>
      </c>
      <c r="S23" s="128">
        <v>40.89143</v>
      </c>
      <c r="T23" s="128">
        <v>37.364690000000003</v>
      </c>
      <c r="U23" s="128">
        <v>40.659860000000002</v>
      </c>
      <c r="W23" s="123">
        <v>1976</v>
      </c>
      <c r="X23" s="123" t="s">
        <v>622</v>
      </c>
      <c r="Y23" s="125">
        <v>154094388.40000001</v>
      </c>
      <c r="Z23" s="125">
        <v>132432328.58</v>
      </c>
      <c r="AA23" s="125">
        <v>64347301.119999997</v>
      </c>
      <c r="AB23" s="125">
        <v>68085027.459999993</v>
      </c>
      <c r="AC23" s="125">
        <v>35246771.200000003</v>
      </c>
      <c r="AD23" s="125">
        <v>31147985.73</v>
      </c>
      <c r="AE23" s="125">
        <v>22819151.219999999</v>
      </c>
      <c r="AF23" s="125">
        <v>23451548.510000002</v>
      </c>
      <c r="AG23" s="125">
        <v>41428931.740000002</v>
      </c>
      <c r="AH23" s="125">
        <v>77418685.459999993</v>
      </c>
      <c r="AI23" s="125"/>
      <c r="AJ23" s="123">
        <v>1976</v>
      </c>
      <c r="AK23" s="125">
        <f t="shared" si="1"/>
        <v>1230.9147123144035</v>
      </c>
      <c r="AL23" s="125">
        <f t="shared" si="1"/>
        <v>1633.5092499987011</v>
      </c>
      <c r="AM23" s="125">
        <f t="shared" si="1"/>
        <v>850.42186833147946</v>
      </c>
      <c r="AN23" s="125">
        <f t="shared" si="1"/>
        <v>844.89751903736089</v>
      </c>
      <c r="AO23" s="125">
        <f t="shared" si="0"/>
        <v>1391.268958024528</v>
      </c>
      <c r="AP23" s="125">
        <f t="shared" si="0"/>
        <v>1454.4322776016913</v>
      </c>
      <c r="AQ23" s="125">
        <f t="shared" si="0"/>
        <v>1376.8804604493639</v>
      </c>
      <c r="AR23" s="125">
        <f t="shared" si="0"/>
        <v>589.41626844090774</v>
      </c>
      <c r="AS23" s="125">
        <f t="shared" si="0"/>
        <v>1405.5277548858219</v>
      </c>
    </row>
    <row r="24" spans="1:45" x14ac:dyDescent="0.25">
      <c r="A24" s="127">
        <v>1977</v>
      </c>
      <c r="B24" s="125" t="s">
        <v>622</v>
      </c>
      <c r="C24" s="125">
        <v>84772250.760000005</v>
      </c>
      <c r="D24" s="125">
        <v>50186525.939999998</v>
      </c>
      <c r="E24" s="125">
        <v>34585724.82</v>
      </c>
      <c r="F24" s="125">
        <v>18553808.649999999</v>
      </c>
      <c r="G24" s="125">
        <v>21948431.739999998</v>
      </c>
      <c r="H24" s="125">
        <v>16186969.77</v>
      </c>
      <c r="I24" s="125">
        <v>15362259.800000001</v>
      </c>
      <c r="J24" s="125">
        <v>12720780.800000001</v>
      </c>
      <c r="K24" s="125">
        <v>53497661.310000002</v>
      </c>
      <c r="L24" s="125"/>
      <c r="M24" s="128">
        <v>38.66084</v>
      </c>
      <c r="N24" s="128">
        <v>41.981090000000002</v>
      </c>
      <c r="O24" s="128">
        <v>33.8429</v>
      </c>
      <c r="P24" s="128">
        <v>33.00515</v>
      </c>
      <c r="Q24" s="128">
        <v>40.620260000000002</v>
      </c>
      <c r="R24" s="128">
        <v>41.209180000000003</v>
      </c>
      <c r="S24" s="128">
        <v>40.958640000000003</v>
      </c>
      <c r="T24" s="128">
        <v>37.51146</v>
      </c>
      <c r="U24" s="128">
        <v>40.895620000000001</v>
      </c>
      <c r="W24" s="123">
        <v>1977</v>
      </c>
      <c r="X24" s="123" t="s">
        <v>622</v>
      </c>
      <c r="Y24" s="125">
        <v>156599760.44999999</v>
      </c>
      <c r="Z24" s="125">
        <v>134499680.50999999</v>
      </c>
      <c r="AA24" s="125">
        <v>65408641.369999997</v>
      </c>
      <c r="AB24" s="125">
        <v>69091039.140000001</v>
      </c>
      <c r="AC24" s="125">
        <v>35729761.350000001</v>
      </c>
      <c r="AD24" s="125">
        <v>32284299.280000001</v>
      </c>
      <c r="AE24" s="125">
        <v>23108133.800000001</v>
      </c>
      <c r="AF24" s="125">
        <v>23301649.030000001</v>
      </c>
      <c r="AG24" s="125">
        <v>42175916.990000002</v>
      </c>
      <c r="AH24" s="125">
        <v>78694082.109999999</v>
      </c>
      <c r="AI24" s="125"/>
      <c r="AJ24" s="123">
        <v>1977</v>
      </c>
      <c r="AK24" s="125">
        <f t="shared" si="1"/>
        <v>1267.0889131746712</v>
      </c>
      <c r="AL24" s="125">
        <f t="shared" si="1"/>
        <v>1674.9778155233478</v>
      </c>
      <c r="AM24" s="125">
        <f t="shared" si="1"/>
        <v>880.93947545395758</v>
      </c>
      <c r="AN24" s="125">
        <f t="shared" si="1"/>
        <v>891.22633765804494</v>
      </c>
      <c r="AO24" s="125">
        <f t="shared" si="0"/>
        <v>1436.0123414546267</v>
      </c>
      <c r="AP24" s="125">
        <f t="shared" si="0"/>
        <v>1501.0598150135954</v>
      </c>
      <c r="AQ24" s="125">
        <f t="shared" si="0"/>
        <v>1404.1623376988503</v>
      </c>
      <c r="AR24" s="125">
        <f t="shared" si="0"/>
        <v>588.32397487830735</v>
      </c>
      <c r="AS24" s="125">
        <f t="shared" si="0"/>
        <v>1445.6822977837521</v>
      </c>
    </row>
    <row r="25" spans="1:45" x14ac:dyDescent="0.25">
      <c r="A25" s="127">
        <v>1978</v>
      </c>
      <c r="B25" s="125" t="s">
        <v>622</v>
      </c>
      <c r="C25" s="125">
        <v>88078102.609999999</v>
      </c>
      <c r="D25" s="125">
        <v>51582096.039999999</v>
      </c>
      <c r="E25" s="125">
        <v>36496006.57</v>
      </c>
      <c r="F25" s="125">
        <v>19154271.48</v>
      </c>
      <c r="G25" s="125">
        <v>23170181.960000001</v>
      </c>
      <c r="H25" s="125">
        <v>17053532.550000001</v>
      </c>
      <c r="I25" s="125">
        <v>15560773.49</v>
      </c>
      <c r="J25" s="125">
        <v>13139343.130000001</v>
      </c>
      <c r="K25" s="125">
        <v>55784488</v>
      </c>
      <c r="L25" s="125"/>
      <c r="M25" s="128">
        <v>38.741500000000002</v>
      </c>
      <c r="N25" s="128">
        <v>41.925409999999999</v>
      </c>
      <c r="O25" s="128">
        <v>34.241480000000003</v>
      </c>
      <c r="P25" s="128">
        <v>33.124589999999998</v>
      </c>
      <c r="Q25" s="128">
        <v>40.741230000000002</v>
      </c>
      <c r="R25" s="128">
        <v>41.145029999999998</v>
      </c>
      <c r="S25" s="128">
        <v>40.922330000000002</v>
      </c>
      <c r="T25" s="128">
        <v>37.701079999999997</v>
      </c>
      <c r="U25" s="128">
        <v>40.915190000000003</v>
      </c>
      <c r="W25" s="123">
        <v>1978</v>
      </c>
      <c r="X25" s="123" t="s">
        <v>622</v>
      </c>
      <c r="Y25" s="125">
        <v>159061721.96000001</v>
      </c>
      <c r="Z25" s="125">
        <v>136593496.47999999</v>
      </c>
      <c r="AA25" s="125">
        <v>66517444.020000003</v>
      </c>
      <c r="AB25" s="125">
        <v>70076052.459999993</v>
      </c>
      <c r="AC25" s="125">
        <v>36042638.43</v>
      </c>
      <c r="AD25" s="125">
        <v>33120465.25</v>
      </c>
      <c r="AE25" s="125">
        <v>23850661.539999999</v>
      </c>
      <c r="AF25" s="125">
        <v>23070873.030000001</v>
      </c>
      <c r="AG25" s="125">
        <v>42977083.710000001</v>
      </c>
      <c r="AH25" s="125">
        <v>80041999.819999993</v>
      </c>
      <c r="AI25" s="125"/>
      <c r="AJ25" s="123">
        <v>1978</v>
      </c>
      <c r="AK25" s="125">
        <f t="shared" si="1"/>
        <v>1299.0255818202656</v>
      </c>
      <c r="AL25" s="125">
        <f t="shared" si="1"/>
        <v>1690.6125748499794</v>
      </c>
      <c r="AM25" s="125">
        <f t="shared" si="1"/>
        <v>927.32418892334454</v>
      </c>
      <c r="AN25" s="125">
        <f t="shared" si="1"/>
        <v>915.38315984577184</v>
      </c>
      <c r="AO25" s="125">
        <f t="shared" si="1"/>
        <v>1482.0760720883582</v>
      </c>
      <c r="AP25" s="125">
        <f t="shared" si="1"/>
        <v>1529.7999837172556</v>
      </c>
      <c r="AQ25" s="125">
        <f t="shared" si="1"/>
        <v>1435.2608834186649</v>
      </c>
      <c r="AR25" s="125">
        <f t="shared" si="1"/>
        <v>599.36840646003395</v>
      </c>
      <c r="AS25" s="125">
        <f t="shared" si="1"/>
        <v>1482.8029334185301</v>
      </c>
    </row>
    <row r="26" spans="1:45" x14ac:dyDescent="0.25">
      <c r="A26" s="127">
        <v>1979</v>
      </c>
      <c r="B26" s="125" t="s">
        <v>622</v>
      </c>
      <c r="C26" s="125">
        <v>91570989.079999998</v>
      </c>
      <c r="D26" s="125">
        <v>53117297.960000001</v>
      </c>
      <c r="E26" s="125">
        <v>38453691.119999997</v>
      </c>
      <c r="F26" s="125">
        <v>20226711.440000001</v>
      </c>
      <c r="G26" s="125">
        <v>24224474.399999999</v>
      </c>
      <c r="H26" s="125">
        <v>17973679.530000001</v>
      </c>
      <c r="I26" s="125">
        <v>15685280.970000001</v>
      </c>
      <c r="J26" s="125">
        <v>13460842.74</v>
      </c>
      <c r="K26" s="125">
        <v>57883434.899999999</v>
      </c>
      <c r="L26" s="125"/>
      <c r="M26" s="128">
        <v>38.843850000000003</v>
      </c>
      <c r="N26" s="128">
        <v>42.131959999999999</v>
      </c>
      <c r="O26" s="128">
        <v>34.301879999999997</v>
      </c>
      <c r="P26" s="128">
        <v>33.592829999999999</v>
      </c>
      <c r="Q26" s="128">
        <v>40.743960000000001</v>
      </c>
      <c r="R26" s="128">
        <v>41.175190000000001</v>
      </c>
      <c r="S26" s="128">
        <v>41.049950000000003</v>
      </c>
      <c r="T26" s="128">
        <v>37.631120000000003</v>
      </c>
      <c r="U26" s="128">
        <v>40.96078</v>
      </c>
      <c r="W26" s="123">
        <v>1979</v>
      </c>
      <c r="X26" s="123" t="s">
        <v>622</v>
      </c>
      <c r="Y26" s="125">
        <v>161580192.29999</v>
      </c>
      <c r="Z26" s="125">
        <v>138405113.50999999</v>
      </c>
      <c r="AA26" s="125">
        <v>67346054.760000005</v>
      </c>
      <c r="AB26" s="125">
        <v>71059058.75</v>
      </c>
      <c r="AC26" s="125">
        <v>36284931.640000001</v>
      </c>
      <c r="AD26" s="125">
        <v>34052482.590000004</v>
      </c>
      <c r="AE26" s="125">
        <v>24610925.02</v>
      </c>
      <c r="AF26" s="125">
        <v>22825767.84</v>
      </c>
      <c r="AG26" s="125">
        <v>43806085.210000001</v>
      </c>
      <c r="AH26" s="125">
        <v>81489175.450000003</v>
      </c>
      <c r="AI26" s="125"/>
      <c r="AJ26" s="123">
        <v>1979</v>
      </c>
      <c r="AK26" s="125">
        <f t="shared" si="1"/>
        <v>1336.3843505951418</v>
      </c>
      <c r="AL26" s="125">
        <f t="shared" si="1"/>
        <v>1727.9804408524449</v>
      </c>
      <c r="AM26" s="125">
        <f t="shared" si="1"/>
        <v>965.25008803998378</v>
      </c>
      <c r="AN26" s="125">
        <f t="shared" si="1"/>
        <v>973.75321666376192</v>
      </c>
      <c r="AO26" s="125">
        <f t="shared" si="1"/>
        <v>1507.2044364175811</v>
      </c>
      <c r="AP26" s="125">
        <f t="shared" si="1"/>
        <v>1563.6804707812953</v>
      </c>
      <c r="AQ26" s="125">
        <f t="shared" si="1"/>
        <v>1466.8404678224172</v>
      </c>
      <c r="AR26" s="125">
        <f t="shared" si="1"/>
        <v>601.29597230913066</v>
      </c>
      <c r="AS26" s="125">
        <f t="shared" si="1"/>
        <v>1512.9547296741919</v>
      </c>
    </row>
    <row r="27" spans="1:45" x14ac:dyDescent="0.25">
      <c r="A27" s="127">
        <v>1980</v>
      </c>
      <c r="B27" s="125" t="s">
        <v>622</v>
      </c>
      <c r="C27" s="125">
        <v>92441152.930000007</v>
      </c>
      <c r="D27" s="125">
        <v>53135656.770000003</v>
      </c>
      <c r="E27" s="125">
        <v>39305496.159999996</v>
      </c>
      <c r="F27" s="125">
        <v>19864132.559999999</v>
      </c>
      <c r="G27" s="125">
        <v>25107873.41</v>
      </c>
      <c r="H27" s="125">
        <v>18577434.940000001</v>
      </c>
      <c r="I27" s="125">
        <v>15542243.16</v>
      </c>
      <c r="J27" s="125">
        <v>13349468.859999999</v>
      </c>
      <c r="K27" s="125">
        <v>59227551.509999998</v>
      </c>
      <c r="L27" s="125"/>
      <c r="M27" s="128">
        <v>38.45064</v>
      </c>
      <c r="N27" s="128">
        <v>41.433610000000002</v>
      </c>
      <c r="O27" s="128">
        <v>34.41807</v>
      </c>
      <c r="P27" s="128">
        <v>33.087960000000002</v>
      </c>
      <c r="Q27" s="128">
        <v>40.349260000000001</v>
      </c>
      <c r="R27" s="128">
        <v>40.642490000000002</v>
      </c>
      <c r="S27" s="128">
        <v>40.591149999999999</v>
      </c>
      <c r="T27" s="128">
        <v>37.317070000000001</v>
      </c>
      <c r="U27" s="128">
        <v>40.504710000000003</v>
      </c>
      <c r="W27" s="123">
        <v>1980</v>
      </c>
      <c r="X27" s="123" t="s">
        <v>622</v>
      </c>
      <c r="Y27" s="125">
        <v>164265019.13</v>
      </c>
      <c r="Z27" s="125">
        <v>140521916.97999999</v>
      </c>
      <c r="AA27" s="125">
        <v>68433836.349999994</v>
      </c>
      <c r="AB27" s="125">
        <v>72088080.629999995</v>
      </c>
      <c r="AC27" s="125">
        <v>36383333.840000004</v>
      </c>
      <c r="AD27" s="125">
        <v>35263997.560000002</v>
      </c>
      <c r="AE27" s="125">
        <v>25338579.890000001</v>
      </c>
      <c r="AF27" s="125">
        <v>22631740.09</v>
      </c>
      <c r="AG27" s="125">
        <v>44647367.75</v>
      </c>
      <c r="AH27" s="125">
        <v>83234317.540000007</v>
      </c>
      <c r="AI27" s="125"/>
      <c r="AJ27" s="123">
        <v>1980</v>
      </c>
      <c r="AK27" s="125">
        <f t="shared" si="1"/>
        <v>1315.3102489778712</v>
      </c>
      <c r="AL27" s="125">
        <f t="shared" si="1"/>
        <v>1672.9050167374708</v>
      </c>
      <c r="AM27" s="125">
        <f t="shared" si="1"/>
        <v>975.84238521318764</v>
      </c>
      <c r="AN27" s="125">
        <f t="shared" si="1"/>
        <v>939.37813880551289</v>
      </c>
      <c r="AO27" s="125">
        <f t="shared" si="1"/>
        <v>1493.885477625163</v>
      </c>
      <c r="AP27" s="125">
        <f t="shared" si="1"/>
        <v>1549.4841181598372</v>
      </c>
      <c r="AQ27" s="125">
        <f t="shared" si="1"/>
        <v>1449.5408257885206</v>
      </c>
      <c r="AR27" s="125">
        <f t="shared" si="1"/>
        <v>580.20171465528085</v>
      </c>
      <c r="AS27" s="125">
        <f t="shared" si="1"/>
        <v>1498.7535571734061</v>
      </c>
    </row>
    <row r="28" spans="1:45" x14ac:dyDescent="0.25">
      <c r="A28" s="127">
        <v>1981</v>
      </c>
      <c r="B28" s="125" t="s">
        <v>622</v>
      </c>
      <c r="C28" s="125">
        <v>95362963.290010005</v>
      </c>
      <c r="D28" s="125">
        <v>54260962.210000001</v>
      </c>
      <c r="E28" s="125">
        <v>41102001.079999998</v>
      </c>
      <c r="F28" s="125">
        <v>19976250.710000001</v>
      </c>
      <c r="G28" s="125">
        <v>26969513.510000002</v>
      </c>
      <c r="H28" s="125">
        <v>19049241.190000001</v>
      </c>
      <c r="I28" s="125">
        <v>15622423.4</v>
      </c>
      <c r="J28" s="125">
        <v>13745534.48</v>
      </c>
      <c r="K28" s="125">
        <v>61641178.100000001</v>
      </c>
      <c r="L28" s="125"/>
      <c r="M28" s="128">
        <v>38.415819999999997</v>
      </c>
      <c r="N28" s="128">
        <v>41.493580000000001</v>
      </c>
      <c r="O28" s="128">
        <v>34.352719999999998</v>
      </c>
      <c r="P28" s="128">
        <v>32.994540000000001</v>
      </c>
      <c r="Q28" s="128">
        <v>40.19885</v>
      </c>
      <c r="R28" s="128">
        <v>40.733870000000003</v>
      </c>
      <c r="S28" s="128">
        <v>40.5396</v>
      </c>
      <c r="T28" s="128">
        <v>37.169910000000002</v>
      </c>
      <c r="U28" s="128">
        <v>40.45055</v>
      </c>
      <c r="W28" s="123">
        <v>1981</v>
      </c>
      <c r="X28" s="123" t="s">
        <v>622</v>
      </c>
      <c r="Y28" s="125">
        <v>170268653.60001999</v>
      </c>
      <c r="Z28" s="125">
        <v>145582980.47002</v>
      </c>
      <c r="AA28" s="125">
        <v>70902120.879999995</v>
      </c>
      <c r="AB28" s="125">
        <v>74680859.590000004</v>
      </c>
      <c r="AC28" s="125">
        <v>37369949.68</v>
      </c>
      <c r="AD28" s="125">
        <v>37828625.909999996</v>
      </c>
      <c r="AE28" s="125">
        <v>26186775.379999999</v>
      </c>
      <c r="AF28" s="125">
        <v>22492428.609999999</v>
      </c>
      <c r="AG28" s="125">
        <v>46390874.020000003</v>
      </c>
      <c r="AH28" s="125">
        <v>86507829.900010005</v>
      </c>
      <c r="AI28" s="125"/>
      <c r="AJ28" s="123">
        <v>1981</v>
      </c>
      <c r="AK28" s="125">
        <f t="shared" si="1"/>
        <v>1308.5266826560298</v>
      </c>
      <c r="AL28" s="125">
        <f t="shared" si="1"/>
        <v>1651.2487992807112</v>
      </c>
      <c r="AM28" s="125">
        <f t="shared" si="1"/>
        <v>983.14625995494316</v>
      </c>
      <c r="AN28" s="125">
        <f t="shared" si="1"/>
        <v>917.14264682570001</v>
      </c>
      <c r="AO28" s="125">
        <f t="shared" si="1"/>
        <v>1490.2856476606319</v>
      </c>
      <c r="AP28" s="125">
        <f t="shared" si="1"/>
        <v>1540.8298178967877</v>
      </c>
      <c r="AQ28" s="125">
        <f t="shared" si="1"/>
        <v>1464.1813005476638</v>
      </c>
      <c r="AR28" s="125">
        <f t="shared" si="1"/>
        <v>572.69571001761938</v>
      </c>
      <c r="AS28" s="125">
        <f t="shared" si="1"/>
        <v>1498.798630171379</v>
      </c>
    </row>
    <row r="29" spans="1:45" x14ac:dyDescent="0.25">
      <c r="A29" s="127">
        <v>1982</v>
      </c>
      <c r="B29" s="125" t="s">
        <v>622</v>
      </c>
      <c r="C29" s="125">
        <v>94162133.940009996</v>
      </c>
      <c r="D29" s="125">
        <v>53062771.170000002</v>
      </c>
      <c r="E29" s="125">
        <v>41099362.770000003</v>
      </c>
      <c r="F29" s="125">
        <v>18902360.75</v>
      </c>
      <c r="G29" s="125">
        <v>26923653.530000001</v>
      </c>
      <c r="H29" s="125">
        <v>19749408.649999999</v>
      </c>
      <c r="I29" s="125">
        <v>15104977.17</v>
      </c>
      <c r="J29" s="125">
        <v>13481733.84</v>
      </c>
      <c r="K29" s="125">
        <v>61778039.350000001</v>
      </c>
      <c r="L29" s="125"/>
      <c r="M29" s="128">
        <v>38.161990000000003</v>
      </c>
      <c r="N29" s="128">
        <v>41.24145</v>
      </c>
      <c r="O29" s="128">
        <v>34.186140000000002</v>
      </c>
      <c r="P29" s="128">
        <v>32.461599999999997</v>
      </c>
      <c r="Q29" s="128">
        <v>39.86206</v>
      </c>
      <c r="R29" s="128">
        <v>40.479480000000002</v>
      </c>
      <c r="S29" s="128">
        <v>40.197220000000002</v>
      </c>
      <c r="T29" s="128">
        <v>37.084029999999998</v>
      </c>
      <c r="U29" s="128">
        <v>40.141390000000001</v>
      </c>
      <c r="W29" s="123">
        <v>1982</v>
      </c>
      <c r="X29" s="123" t="s">
        <v>622</v>
      </c>
      <c r="Y29" s="125">
        <v>172537033.96002001</v>
      </c>
      <c r="Z29" s="125">
        <v>147305595.83002001</v>
      </c>
      <c r="AA29" s="125">
        <v>71790584.390000001</v>
      </c>
      <c r="AB29" s="125">
        <v>75515011.439999998</v>
      </c>
      <c r="AC29" s="125">
        <v>37011304.560000002</v>
      </c>
      <c r="AD29" s="125">
        <v>38703326.450000003</v>
      </c>
      <c r="AE29" s="125">
        <v>27400012.82</v>
      </c>
      <c r="AF29" s="125">
        <v>22321250.329999998</v>
      </c>
      <c r="AG29" s="125">
        <v>47101139.799999997</v>
      </c>
      <c r="AH29" s="125">
        <v>88424589.599999994</v>
      </c>
      <c r="AI29" s="125"/>
      <c r="AJ29" s="123">
        <v>1982</v>
      </c>
      <c r="AK29" s="125">
        <f t="shared" si="1"/>
        <v>1268.5027236377418</v>
      </c>
      <c r="AL29" s="125">
        <f t="shared" si="1"/>
        <v>1585.1111036148484</v>
      </c>
      <c r="AM29" s="125">
        <f t="shared" si="1"/>
        <v>967.50942924087337</v>
      </c>
      <c r="AN29" s="125">
        <f t="shared" si="1"/>
        <v>862.09459009554018</v>
      </c>
      <c r="AO29" s="125">
        <f t="shared" si="1"/>
        <v>1441.945288050757</v>
      </c>
      <c r="AP29" s="125">
        <f t="shared" si="1"/>
        <v>1517.1956845783002</v>
      </c>
      <c r="AQ29" s="125">
        <f t="shared" si="1"/>
        <v>1414.4933744250654</v>
      </c>
      <c r="AR29" s="125">
        <f t="shared" si="1"/>
        <v>551.95617905360984</v>
      </c>
      <c r="AS29" s="125">
        <f t="shared" si="1"/>
        <v>1458.3333875168162</v>
      </c>
    </row>
    <row r="30" spans="1:45" x14ac:dyDescent="0.25">
      <c r="A30" s="127">
        <v>1983</v>
      </c>
      <c r="B30" s="125" t="s">
        <v>622</v>
      </c>
      <c r="C30" s="125">
        <v>93856231.060010001</v>
      </c>
      <c r="D30" s="125">
        <v>52485307.990000002</v>
      </c>
      <c r="E30" s="125">
        <v>41370923.07</v>
      </c>
      <c r="F30" s="125">
        <v>18174598.079999998</v>
      </c>
      <c r="G30" s="125">
        <v>26838826.850000001</v>
      </c>
      <c r="H30" s="125">
        <v>20675236.960000001</v>
      </c>
      <c r="I30" s="125">
        <v>14917098.23</v>
      </c>
      <c r="J30" s="125">
        <v>13250470.939999999</v>
      </c>
      <c r="K30" s="125">
        <v>62431162.039999999</v>
      </c>
      <c r="L30" s="125"/>
      <c r="M30" s="128">
        <v>37.982619999999997</v>
      </c>
      <c r="N30" s="128">
        <v>40.909179999999999</v>
      </c>
      <c r="O30" s="128">
        <v>34.269829999999999</v>
      </c>
      <c r="P30" s="128">
        <v>31.733039999999999</v>
      </c>
      <c r="Q30" s="128">
        <v>39.531149999999997</v>
      </c>
      <c r="R30" s="128">
        <v>40.441569999999999</v>
      </c>
      <c r="S30" s="128">
        <v>40.241950000000003</v>
      </c>
      <c r="T30" s="128">
        <v>37.03783</v>
      </c>
      <c r="U30" s="128">
        <v>40.002479999999998</v>
      </c>
      <c r="W30" s="123">
        <v>1983</v>
      </c>
      <c r="X30" s="123" t="s">
        <v>622</v>
      </c>
      <c r="Y30" s="125">
        <v>174537103.19001999</v>
      </c>
      <c r="Z30" s="125">
        <v>148799599.21002001</v>
      </c>
      <c r="AA30" s="125">
        <v>72626086.180000007</v>
      </c>
      <c r="AB30" s="125">
        <v>76173513.030000001</v>
      </c>
      <c r="AC30" s="125">
        <v>36516866.5</v>
      </c>
      <c r="AD30" s="125">
        <v>39342080.159999996</v>
      </c>
      <c r="AE30" s="125">
        <v>28749989.66</v>
      </c>
      <c r="AF30" s="125">
        <v>22205495.43</v>
      </c>
      <c r="AG30" s="125">
        <v>47722671.439999998</v>
      </c>
      <c r="AH30" s="125">
        <v>90297565.250009999</v>
      </c>
      <c r="AI30" s="125"/>
      <c r="AJ30" s="123">
        <v>1983</v>
      </c>
      <c r="AK30" s="125">
        <f t="shared" si="1"/>
        <v>1245.8036853012841</v>
      </c>
      <c r="AL30" s="125">
        <f t="shared" si="1"/>
        <v>1537.3375228156087</v>
      </c>
      <c r="AM30" s="125">
        <f t="shared" si="1"/>
        <v>967.84657942279057</v>
      </c>
      <c r="AN30" s="125">
        <f t="shared" si="1"/>
        <v>821.27071030427226</v>
      </c>
      <c r="AO30" s="125">
        <f t="shared" si="1"/>
        <v>1402.326050306935</v>
      </c>
      <c r="AP30" s="125">
        <f t="shared" si="1"/>
        <v>1512.3215952068003</v>
      </c>
      <c r="AQ30" s="125">
        <f t="shared" si="1"/>
        <v>1405.7440148756423</v>
      </c>
      <c r="AR30" s="125">
        <f t="shared" si="1"/>
        <v>534.75572751746881</v>
      </c>
      <c r="AS30" s="125">
        <f t="shared" si="1"/>
        <v>1438.1879268427153</v>
      </c>
    </row>
    <row r="31" spans="1:45" x14ac:dyDescent="0.25">
      <c r="A31" s="127">
        <v>1984</v>
      </c>
      <c r="B31" s="125" t="s">
        <v>622</v>
      </c>
      <c r="C31" s="125">
        <v>98407236.260010004</v>
      </c>
      <c r="D31" s="125">
        <v>55100771.659999996</v>
      </c>
      <c r="E31" s="125">
        <v>43306464.600000001</v>
      </c>
      <c r="F31" s="125">
        <v>18829351.079999998</v>
      </c>
      <c r="G31" s="125">
        <v>28485793.390000001</v>
      </c>
      <c r="H31" s="125">
        <v>22311585.449999999</v>
      </c>
      <c r="I31" s="125">
        <v>15381869.130000001</v>
      </c>
      <c r="J31" s="125">
        <v>13398637.210000001</v>
      </c>
      <c r="K31" s="125">
        <v>66179247.96999</v>
      </c>
      <c r="L31" s="125"/>
      <c r="M31" s="128">
        <v>38.478760000000001</v>
      </c>
      <c r="N31" s="128">
        <v>41.488129999999998</v>
      </c>
      <c r="O31" s="128">
        <v>34.649810000000002</v>
      </c>
      <c r="P31" s="128">
        <v>32.48545</v>
      </c>
      <c r="Q31" s="128">
        <v>40.042340000000003</v>
      </c>
      <c r="R31" s="128">
        <v>40.816079999999999</v>
      </c>
      <c r="S31" s="128">
        <v>40.920830000000002</v>
      </c>
      <c r="T31" s="128">
        <v>36.881419999999999</v>
      </c>
      <c r="U31" s="128">
        <v>40.507379999999998</v>
      </c>
      <c r="W31" s="123">
        <v>1984</v>
      </c>
      <c r="X31" s="123" t="s">
        <v>622</v>
      </c>
      <c r="Y31" s="125">
        <v>176702513.07001999</v>
      </c>
      <c r="Z31" s="125">
        <v>150411724.42002001</v>
      </c>
      <c r="AA31" s="125">
        <v>73468665.189999998</v>
      </c>
      <c r="AB31" s="125">
        <v>76943059.230000004</v>
      </c>
      <c r="AC31" s="125">
        <v>35908274.310000002</v>
      </c>
      <c r="AD31" s="125">
        <v>40172881.789999999</v>
      </c>
      <c r="AE31" s="125">
        <v>30057528.640000001</v>
      </c>
      <c r="AF31" s="125">
        <v>22239797.530000001</v>
      </c>
      <c r="AG31" s="125">
        <v>48324030.799999997</v>
      </c>
      <c r="AH31" s="125">
        <v>92470207.959999993</v>
      </c>
      <c r="AI31" s="125"/>
      <c r="AJ31" s="123">
        <v>1984</v>
      </c>
      <c r="AK31" s="125">
        <f t="shared" si="1"/>
        <v>1309.0907569039714</v>
      </c>
      <c r="AL31" s="125">
        <f t="shared" si="1"/>
        <v>1618.0157150610751</v>
      </c>
      <c r="AM31" s="125">
        <f t="shared" si="1"/>
        <v>1014.1156438186732</v>
      </c>
      <c r="AN31" s="125">
        <f t="shared" si="1"/>
        <v>885.79464341774064</v>
      </c>
      <c r="AO31" s="125">
        <f t="shared" si="1"/>
        <v>1476.4478974360109</v>
      </c>
      <c r="AP31" s="125">
        <f t="shared" si="1"/>
        <v>1575.4760250977795</v>
      </c>
      <c r="AQ31" s="125">
        <f t="shared" si="1"/>
        <v>1471.7229438307236</v>
      </c>
      <c r="AR31" s="125">
        <f t="shared" si="1"/>
        <v>531.75116863846529</v>
      </c>
      <c r="AS31" s="125">
        <f t="shared" si="1"/>
        <v>1507.5005912531303</v>
      </c>
    </row>
    <row r="32" spans="1:45" x14ac:dyDescent="0.25">
      <c r="A32" s="127">
        <v>1985</v>
      </c>
      <c r="B32" s="125" t="s">
        <v>622</v>
      </c>
      <c r="C32" s="125">
        <v>101414148.22</v>
      </c>
      <c r="D32" s="125">
        <v>56363739.18</v>
      </c>
      <c r="E32" s="125">
        <v>45050409.039999999</v>
      </c>
      <c r="F32" s="125">
        <v>18978459.43</v>
      </c>
      <c r="G32" s="125">
        <v>29753023.600000001</v>
      </c>
      <c r="H32" s="125">
        <v>23336183.690000001</v>
      </c>
      <c r="I32" s="125">
        <v>15758133.5</v>
      </c>
      <c r="J32" s="125">
        <v>13588348</v>
      </c>
      <c r="K32" s="125">
        <v>68847340.790000007</v>
      </c>
      <c r="L32" s="125"/>
      <c r="M32" s="128">
        <v>38.921619999999997</v>
      </c>
      <c r="N32" s="128">
        <v>41.972769999999997</v>
      </c>
      <c r="O32" s="128">
        <v>35.104239999999997</v>
      </c>
      <c r="P32" s="128">
        <v>32.801250000000003</v>
      </c>
      <c r="Q32" s="128">
        <v>40.512070000000001</v>
      </c>
      <c r="R32" s="128">
        <v>41.266599999999997</v>
      </c>
      <c r="S32" s="128">
        <v>41.30782</v>
      </c>
      <c r="T32" s="128">
        <v>37.192889999999998</v>
      </c>
      <c r="U32" s="128">
        <v>40.949959999999997</v>
      </c>
      <c r="W32" s="123">
        <v>1985</v>
      </c>
      <c r="X32" s="123" t="s">
        <v>622</v>
      </c>
      <c r="Y32" s="125">
        <v>178586823.98001</v>
      </c>
      <c r="Z32" s="125">
        <v>151768801.58001</v>
      </c>
      <c r="AA32" s="125">
        <v>74117453.810000002</v>
      </c>
      <c r="AB32" s="125">
        <v>77651347.769999996</v>
      </c>
      <c r="AC32" s="125">
        <v>35062329.619999997</v>
      </c>
      <c r="AD32" s="125">
        <v>40857791.560000002</v>
      </c>
      <c r="AE32" s="125">
        <v>31299295.670000002</v>
      </c>
      <c r="AF32" s="125">
        <v>22398296.030000001</v>
      </c>
      <c r="AG32" s="125">
        <v>48969111.100000001</v>
      </c>
      <c r="AH32" s="125">
        <v>94555383.260000005</v>
      </c>
      <c r="AI32" s="125"/>
      <c r="AJ32" s="123">
        <v>1985</v>
      </c>
      <c r="AK32" s="125">
        <f t="shared" si="1"/>
        <v>1352.415982234689</v>
      </c>
      <c r="AL32" s="125">
        <f t="shared" si="1"/>
        <v>1659.7790566895171</v>
      </c>
      <c r="AM32" s="125">
        <f t="shared" si="1"/>
        <v>1059.0407205496613</v>
      </c>
      <c r="AN32" s="125">
        <f t="shared" si="1"/>
        <v>923.23853989457064</v>
      </c>
      <c r="AO32" s="125">
        <f t="shared" si="1"/>
        <v>1534.0658292137095</v>
      </c>
      <c r="AP32" s="125">
        <f t="shared" si="1"/>
        <v>1599.9164433852961</v>
      </c>
      <c r="AQ32" s="125">
        <f t="shared" si="1"/>
        <v>1511.2120737519531</v>
      </c>
      <c r="AR32" s="125">
        <f t="shared" si="1"/>
        <v>536.670482613221</v>
      </c>
      <c r="AS32" s="125">
        <f t="shared" si="1"/>
        <v>1550.4498974176879</v>
      </c>
    </row>
    <row r="33" spans="1:45" x14ac:dyDescent="0.25">
      <c r="A33" s="127">
        <v>1986</v>
      </c>
      <c r="B33" s="125" t="s">
        <v>622</v>
      </c>
      <c r="C33" s="125">
        <v>103256520.84</v>
      </c>
      <c r="D33" s="125">
        <v>57132004.729999997</v>
      </c>
      <c r="E33" s="125">
        <v>46124516.109999999</v>
      </c>
      <c r="F33" s="125">
        <v>18834181.800000001</v>
      </c>
      <c r="G33" s="125">
        <v>30591561.050000001</v>
      </c>
      <c r="H33" s="125">
        <v>24395032.82</v>
      </c>
      <c r="I33" s="125">
        <v>16115622.869999999</v>
      </c>
      <c r="J33" s="125">
        <v>13320122.300000001</v>
      </c>
      <c r="K33" s="125">
        <v>71102216.739999995</v>
      </c>
      <c r="L33" s="125"/>
      <c r="M33" s="128">
        <v>38.929699999999997</v>
      </c>
      <c r="N33" s="128">
        <v>41.848419999999997</v>
      </c>
      <c r="O33" s="128">
        <v>35.314419999999998</v>
      </c>
      <c r="P33" s="128">
        <v>32.613909999999997</v>
      </c>
      <c r="Q33" s="128">
        <v>40.622340000000001</v>
      </c>
      <c r="R33" s="128">
        <v>41.196399999999997</v>
      </c>
      <c r="S33" s="128">
        <v>41.155720000000002</v>
      </c>
      <c r="T33" s="128">
        <v>37.128039999999999</v>
      </c>
      <c r="U33" s="128">
        <v>40.940190000000001</v>
      </c>
      <c r="W33" s="123">
        <v>1986</v>
      </c>
      <c r="X33" s="123" t="s">
        <v>622</v>
      </c>
      <c r="Y33" s="125">
        <v>181034267.66</v>
      </c>
      <c r="Z33" s="125">
        <v>153712403.25999999</v>
      </c>
      <c r="AA33" s="125">
        <v>75272170.049999997</v>
      </c>
      <c r="AB33" s="125">
        <v>78440233.209999993</v>
      </c>
      <c r="AC33" s="125">
        <v>34428660.350000001</v>
      </c>
      <c r="AD33" s="125">
        <v>42052771.649999999</v>
      </c>
      <c r="AE33" s="125">
        <v>32507549.550000001</v>
      </c>
      <c r="AF33" s="125">
        <v>22662013.620000001</v>
      </c>
      <c r="AG33" s="125">
        <v>49383272.490000002</v>
      </c>
      <c r="AH33" s="125">
        <v>97222334.819999993</v>
      </c>
      <c r="AI33" s="125"/>
      <c r="AJ33" s="123">
        <v>1986</v>
      </c>
      <c r="AK33" s="125">
        <f t="shared" si="1"/>
        <v>1359.856168356009</v>
      </c>
      <c r="AL33" s="125">
        <f t="shared" si="1"/>
        <v>1651.6858042664783</v>
      </c>
      <c r="AM33" s="125">
        <f t="shared" si="1"/>
        <v>1079.8125440539588</v>
      </c>
      <c r="AN33" s="125">
        <f t="shared" si="1"/>
        <v>927.75402246342617</v>
      </c>
      <c r="AO33" s="125">
        <f t="shared" si="1"/>
        <v>1536.6511827384049</v>
      </c>
      <c r="AP33" s="125">
        <f t="shared" si="1"/>
        <v>1607.6066109825892</v>
      </c>
      <c r="AQ33" s="125">
        <f t="shared" si="1"/>
        <v>1521.8860877241168</v>
      </c>
      <c r="AR33" s="125">
        <f t="shared" si="1"/>
        <v>520.75531750737525</v>
      </c>
      <c r="AS33" s="125">
        <f t="shared" si="1"/>
        <v>1556.9343190903694</v>
      </c>
    </row>
    <row r="34" spans="1:45" x14ac:dyDescent="0.25">
      <c r="A34" s="127">
        <v>1987</v>
      </c>
      <c r="B34" s="125" t="s">
        <v>622</v>
      </c>
      <c r="C34" s="125">
        <v>105517988.13</v>
      </c>
      <c r="D34" s="125">
        <v>58181344.189999998</v>
      </c>
      <c r="E34" s="125">
        <v>47336643.939999998</v>
      </c>
      <c r="F34" s="125">
        <v>18537150.640000001</v>
      </c>
      <c r="G34" s="125">
        <v>31289949.620000001</v>
      </c>
      <c r="H34" s="125">
        <v>25621343.239999998</v>
      </c>
      <c r="I34" s="125">
        <v>16577334.75</v>
      </c>
      <c r="J34" s="125">
        <v>13492209.880000001</v>
      </c>
      <c r="K34" s="125">
        <v>73488627.609999999</v>
      </c>
      <c r="L34" s="125"/>
      <c r="M34" s="128">
        <v>39.122979999999998</v>
      </c>
      <c r="N34" s="128">
        <v>42.110140000000001</v>
      </c>
      <c r="O34" s="128">
        <v>35.45147</v>
      </c>
      <c r="P34" s="128">
        <v>32.785609999999998</v>
      </c>
      <c r="Q34" s="128">
        <v>40.696669999999997</v>
      </c>
      <c r="R34" s="128">
        <v>41.395189999999999</v>
      </c>
      <c r="S34" s="128">
        <v>41.341209999999997</v>
      </c>
      <c r="T34" s="128">
        <v>37.14011</v>
      </c>
      <c r="U34" s="128">
        <v>41.085590000000003</v>
      </c>
      <c r="W34" s="123">
        <v>1987</v>
      </c>
      <c r="X34" s="123" t="s">
        <v>622</v>
      </c>
      <c r="Y34" s="125">
        <v>183092584.37</v>
      </c>
      <c r="Z34" s="125">
        <v>155117301.27000001</v>
      </c>
      <c r="AA34" s="125">
        <v>75946529.370000005</v>
      </c>
      <c r="AB34" s="125">
        <v>79170771.900000006</v>
      </c>
      <c r="AC34" s="125">
        <v>33949058.880000003</v>
      </c>
      <c r="AD34" s="125">
        <v>42635430.770000003</v>
      </c>
      <c r="AE34" s="125">
        <v>33631601.43</v>
      </c>
      <c r="AF34" s="125">
        <v>23017838.800000001</v>
      </c>
      <c r="AG34" s="125">
        <v>49858654.490000002</v>
      </c>
      <c r="AH34" s="125">
        <v>99284871</v>
      </c>
      <c r="AI34" s="125"/>
      <c r="AJ34" s="123">
        <v>1987</v>
      </c>
      <c r="AK34" s="125">
        <f t="shared" si="1"/>
        <v>1383.8898787141836</v>
      </c>
      <c r="AL34" s="125">
        <f t="shared" si="1"/>
        <v>1677.5128187784953</v>
      </c>
      <c r="AM34" s="125">
        <f t="shared" si="1"/>
        <v>1102.2247953105882</v>
      </c>
      <c r="AN34" s="125">
        <f t="shared" si="1"/>
        <v>930.8974738949554</v>
      </c>
      <c r="AO34" s="125">
        <f t="shared" si="1"/>
        <v>1553.0892971458957</v>
      </c>
      <c r="AP34" s="125">
        <f t="shared" si="1"/>
        <v>1639.8630148936327</v>
      </c>
      <c r="AQ34" s="125">
        <f t="shared" si="1"/>
        <v>1548.2343203864327</v>
      </c>
      <c r="AR34" s="125">
        <f t="shared" si="1"/>
        <v>522.62365559249395</v>
      </c>
      <c r="AS34" s="125">
        <f t="shared" si="1"/>
        <v>1581.3570269900565</v>
      </c>
    </row>
    <row r="35" spans="1:45" x14ac:dyDescent="0.25">
      <c r="A35" s="127">
        <v>1988</v>
      </c>
      <c r="B35" s="125" t="s">
        <v>622</v>
      </c>
      <c r="C35" s="125">
        <v>108265935.56999999</v>
      </c>
      <c r="D35" s="125">
        <v>59266138.369999997</v>
      </c>
      <c r="E35" s="125">
        <v>48999797.200000003</v>
      </c>
      <c r="F35" s="125">
        <v>18400947.109999999</v>
      </c>
      <c r="G35" s="125">
        <v>32002756.34</v>
      </c>
      <c r="H35" s="125">
        <v>26787053.18</v>
      </c>
      <c r="I35" s="125">
        <v>17415046.879999999</v>
      </c>
      <c r="J35" s="125">
        <v>13660132.060000001</v>
      </c>
      <c r="K35" s="125">
        <v>76204856.400000006</v>
      </c>
      <c r="L35" s="125"/>
      <c r="M35" s="128">
        <v>39.307870000000001</v>
      </c>
      <c r="N35" s="128">
        <v>42.364530000000002</v>
      </c>
      <c r="O35" s="128">
        <v>35.610770000000002</v>
      </c>
      <c r="P35" s="128">
        <v>32.722320000000003</v>
      </c>
      <c r="Q35" s="128">
        <v>40.995530000000002</v>
      </c>
      <c r="R35" s="128">
        <v>41.542610000000003</v>
      </c>
      <c r="S35" s="128">
        <v>41.509529999999998</v>
      </c>
      <c r="T35" s="128">
        <v>37.035989999999998</v>
      </c>
      <c r="U35" s="128">
        <v>41.305300000000003</v>
      </c>
      <c r="W35" s="123">
        <v>1988</v>
      </c>
      <c r="X35" s="123" t="s">
        <v>622</v>
      </c>
      <c r="Y35" s="125">
        <v>185095535.11000001</v>
      </c>
      <c r="Z35" s="125">
        <v>156608350.52000001</v>
      </c>
      <c r="AA35" s="125">
        <v>76726600.040000007</v>
      </c>
      <c r="AB35" s="125">
        <v>79881750.480000004</v>
      </c>
      <c r="AC35" s="125">
        <v>33460420.960000001</v>
      </c>
      <c r="AD35" s="125">
        <v>42952814.640000001</v>
      </c>
      <c r="AE35" s="125">
        <v>34692468.469999999</v>
      </c>
      <c r="AF35" s="125">
        <v>23861433.030000001</v>
      </c>
      <c r="AG35" s="125">
        <v>50128398.009999998</v>
      </c>
      <c r="AH35" s="125">
        <v>101506716.14</v>
      </c>
      <c r="AI35" s="125"/>
      <c r="AJ35" s="123">
        <v>1988</v>
      </c>
      <c r="AK35" s="125">
        <f t="shared" si="1"/>
        <v>1413.0572983339321</v>
      </c>
      <c r="AL35" s="125">
        <f t="shared" si="1"/>
        <v>1701.6350128098395</v>
      </c>
      <c r="AM35" s="125">
        <f t="shared" si="1"/>
        <v>1135.8772920954136</v>
      </c>
      <c r="AN35" s="125">
        <f t="shared" si="1"/>
        <v>935.74218263803186</v>
      </c>
      <c r="AO35" s="125">
        <f t="shared" si="1"/>
        <v>1588.3112286817143</v>
      </c>
      <c r="AP35" s="125">
        <f t="shared" si="1"/>
        <v>1667.9647175279829</v>
      </c>
      <c r="AQ35" s="125">
        <f t="shared" si="1"/>
        <v>1575.3580818222904</v>
      </c>
      <c r="AR35" s="125">
        <f t="shared" si="1"/>
        <v>524.80549532302223</v>
      </c>
      <c r="AS35" s="125">
        <f t="shared" si="1"/>
        <v>1612.4898714811668</v>
      </c>
    </row>
    <row r="36" spans="1:45" x14ac:dyDescent="0.25">
      <c r="A36" s="127">
        <v>1989</v>
      </c>
      <c r="B36" s="125" t="s">
        <v>622</v>
      </c>
      <c r="C36" s="125">
        <v>110802994.03</v>
      </c>
      <c r="D36" s="125">
        <v>60728700.780000001</v>
      </c>
      <c r="E36" s="125">
        <v>50074293.25</v>
      </c>
      <c r="F36" s="125">
        <v>18356458.379999999</v>
      </c>
      <c r="G36" s="125">
        <v>32293572.710000001</v>
      </c>
      <c r="H36" s="125">
        <v>27885908.57</v>
      </c>
      <c r="I36" s="125">
        <v>18254503.239999998</v>
      </c>
      <c r="J36" s="125">
        <v>14012551.130000001</v>
      </c>
      <c r="K36" s="125">
        <v>78433984.519999996</v>
      </c>
      <c r="L36" s="125"/>
      <c r="M36" s="128">
        <v>39.281379999999999</v>
      </c>
      <c r="N36" s="128">
        <v>42.310859999999998</v>
      </c>
      <c r="O36" s="128">
        <v>35.607300000000002</v>
      </c>
      <c r="P36" s="128">
        <v>32.315199999999997</v>
      </c>
      <c r="Q36" s="128">
        <v>41.095480000000002</v>
      </c>
      <c r="R36" s="128">
        <v>41.445239999999998</v>
      </c>
      <c r="S36" s="128">
        <v>41.48545</v>
      </c>
      <c r="T36" s="128">
        <v>37.048729999999999</v>
      </c>
      <c r="U36" s="128">
        <v>41.310589999999998</v>
      </c>
      <c r="W36" s="123">
        <v>1989</v>
      </c>
      <c r="X36" s="123" t="s">
        <v>622</v>
      </c>
      <c r="Y36" s="125">
        <v>186801649.90000001</v>
      </c>
      <c r="Z36" s="125">
        <v>157779246.62</v>
      </c>
      <c r="AA36" s="125">
        <v>77294345.879999995</v>
      </c>
      <c r="AB36" s="125">
        <v>80484900.739999995</v>
      </c>
      <c r="AC36" s="125">
        <v>32646210.359999999</v>
      </c>
      <c r="AD36" s="125">
        <v>43239423.380000003</v>
      </c>
      <c r="AE36" s="125">
        <v>35872946.759999998</v>
      </c>
      <c r="AF36" s="125">
        <v>24621643.489999998</v>
      </c>
      <c r="AG36" s="125">
        <v>50421425.909999996</v>
      </c>
      <c r="AH36" s="125">
        <v>103734013.63</v>
      </c>
      <c r="AI36" s="125"/>
      <c r="AJ36" s="123">
        <v>1989</v>
      </c>
      <c r="AK36" s="125">
        <f t="shared" si="1"/>
        <v>1434.470753012703</v>
      </c>
      <c r="AL36" s="125">
        <f t="shared" si="1"/>
        <v>1728.6276690280529</v>
      </c>
      <c r="AM36" s="125">
        <f t="shared" si="1"/>
        <v>1151.9743332433377</v>
      </c>
      <c r="AN36" s="125">
        <f t="shared" si="1"/>
        <v>944.85749186820931</v>
      </c>
      <c r="AO36" s="125">
        <f t="shared" si="1"/>
        <v>1596.0026272321265</v>
      </c>
      <c r="AP36" s="125">
        <f t="shared" si="1"/>
        <v>1675.3121903746487</v>
      </c>
      <c r="AQ36" s="125">
        <f t="shared" si="1"/>
        <v>1599.3817248942962</v>
      </c>
      <c r="AR36" s="125">
        <f t="shared" si="1"/>
        <v>535.40047967638645</v>
      </c>
      <c r="AS36" s="125">
        <f t="shared" si="1"/>
        <v>1624.2311589592298</v>
      </c>
    </row>
    <row r="37" spans="1:45" x14ac:dyDescent="0.25">
      <c r="A37" s="127">
        <v>1990</v>
      </c>
      <c r="B37" s="125" t="s">
        <v>622</v>
      </c>
      <c r="C37" s="125">
        <v>111997991.7</v>
      </c>
      <c r="D37" s="125">
        <v>61096765.390000001</v>
      </c>
      <c r="E37" s="125">
        <v>50901226.310000002</v>
      </c>
      <c r="F37" s="125">
        <v>17811108.010000002</v>
      </c>
      <c r="G37" s="125">
        <v>32405763.07</v>
      </c>
      <c r="H37" s="125">
        <v>28998932.550000001</v>
      </c>
      <c r="I37" s="125">
        <v>18757935.010000002</v>
      </c>
      <c r="J37" s="125">
        <v>14024253.060000001</v>
      </c>
      <c r="K37" s="125">
        <v>80162630.629999995</v>
      </c>
      <c r="L37" s="125"/>
      <c r="M37" s="128">
        <v>39.31626</v>
      </c>
      <c r="N37" s="128">
        <v>42.183109999999999</v>
      </c>
      <c r="O37" s="128">
        <v>35.87518</v>
      </c>
      <c r="P37" s="128">
        <v>32.333919999999999</v>
      </c>
      <c r="Q37" s="128">
        <v>40.994610000000002</v>
      </c>
      <c r="R37" s="128">
        <v>41.440190000000001</v>
      </c>
      <c r="S37" s="128">
        <v>41.649679999999996</v>
      </c>
      <c r="T37" s="128">
        <v>36.792990000000003</v>
      </c>
      <c r="U37" s="128">
        <v>41.309089999999998</v>
      </c>
      <c r="W37" s="123">
        <v>1990</v>
      </c>
      <c r="X37" s="123" t="s">
        <v>622</v>
      </c>
      <c r="Y37" s="125">
        <v>188479199.65000001</v>
      </c>
      <c r="Z37" s="125">
        <v>158912841.30000001</v>
      </c>
      <c r="AA37" s="125">
        <v>77931618.019999996</v>
      </c>
      <c r="AB37" s="125">
        <v>80981223.280000001</v>
      </c>
      <c r="AC37" s="125">
        <v>31941557.379999999</v>
      </c>
      <c r="AD37" s="125">
        <v>43240280.509999998</v>
      </c>
      <c r="AE37" s="125">
        <v>37195209.710000001</v>
      </c>
      <c r="AF37" s="125">
        <v>25303979.539999999</v>
      </c>
      <c r="AG37" s="125">
        <v>50798172.509999998</v>
      </c>
      <c r="AH37" s="125">
        <v>105739469.76000001</v>
      </c>
      <c r="AI37" s="125"/>
      <c r="AJ37" s="123">
        <v>1990</v>
      </c>
      <c r="AK37" s="125">
        <f t="shared" si="1"/>
        <v>1440.8765868568114</v>
      </c>
      <c r="AL37" s="125">
        <f t="shared" si="1"/>
        <v>1719.6753424305364</v>
      </c>
      <c r="AM37" s="125">
        <f t="shared" si="1"/>
        <v>1172.5769292032269</v>
      </c>
      <c r="AN37" s="125">
        <f t="shared" si="1"/>
        <v>937.55456573634228</v>
      </c>
      <c r="AO37" s="125">
        <f t="shared" si="1"/>
        <v>1597.5845522554116</v>
      </c>
      <c r="AP37" s="125">
        <f t="shared" si="1"/>
        <v>1680.0417787669355</v>
      </c>
      <c r="AQ37" s="125">
        <f t="shared" si="1"/>
        <v>1605.5033339083798</v>
      </c>
      <c r="AR37" s="125">
        <f t="shared" si="1"/>
        <v>528.20204367801921</v>
      </c>
      <c r="AS37" s="125">
        <f t="shared" si="1"/>
        <v>1628.4851551087838</v>
      </c>
    </row>
    <row r="38" spans="1:45" x14ac:dyDescent="0.25">
      <c r="A38" s="127">
        <v>1991</v>
      </c>
      <c r="B38" s="125" t="s">
        <v>622</v>
      </c>
      <c r="C38" s="125">
        <v>110742743.79000001</v>
      </c>
      <c r="D38" s="125">
        <v>60027555.130000003</v>
      </c>
      <c r="E38" s="125">
        <v>50715188.659999996</v>
      </c>
      <c r="F38" s="125">
        <v>16679709.24</v>
      </c>
      <c r="G38" s="125">
        <v>31404899.760000002</v>
      </c>
      <c r="H38" s="125">
        <v>29744193.879999999</v>
      </c>
      <c r="I38" s="125">
        <v>18976787.16</v>
      </c>
      <c r="J38" s="125">
        <v>13937153.75</v>
      </c>
      <c r="K38" s="125">
        <v>80125880.799999997</v>
      </c>
      <c r="L38" s="125"/>
      <c r="M38" s="128">
        <v>39.054870000000001</v>
      </c>
      <c r="N38" s="128">
        <v>41.8277</v>
      </c>
      <c r="O38" s="128">
        <v>35.7729</v>
      </c>
      <c r="P38" s="128">
        <v>31.701339999999998</v>
      </c>
      <c r="Q38" s="128">
        <v>40.631549999999997</v>
      </c>
      <c r="R38" s="128">
        <v>41.168619999999997</v>
      </c>
      <c r="S38" s="128">
        <v>41.330669999999998</v>
      </c>
      <c r="T38" s="128">
        <v>36.692869999999999</v>
      </c>
      <c r="U38" s="128">
        <v>40.996499999999997</v>
      </c>
      <c r="W38" s="123">
        <v>1991</v>
      </c>
      <c r="X38" s="123" t="s">
        <v>622</v>
      </c>
      <c r="Y38" s="125">
        <v>190215897.96000001</v>
      </c>
      <c r="Z38" s="125">
        <v>160123235.83000001</v>
      </c>
      <c r="AA38" s="125">
        <v>78612051.980000004</v>
      </c>
      <c r="AB38" s="125">
        <v>81511183.849999994</v>
      </c>
      <c r="AC38" s="125">
        <v>31521920.629999999</v>
      </c>
      <c r="AD38" s="125">
        <v>42904896.039999999</v>
      </c>
      <c r="AE38" s="125">
        <v>38665111.270000003</v>
      </c>
      <c r="AF38" s="125">
        <v>25686281.850000001</v>
      </c>
      <c r="AG38" s="125">
        <v>51437688.170000002</v>
      </c>
      <c r="AH38" s="125">
        <v>107256289.16</v>
      </c>
      <c r="AI38" s="125"/>
      <c r="AJ38" s="123">
        <v>1991</v>
      </c>
      <c r="AK38" s="125">
        <f t="shared" si="1"/>
        <v>1404.5573015473287</v>
      </c>
      <c r="AL38" s="125">
        <f t="shared" si="1"/>
        <v>1660.8440338663863</v>
      </c>
      <c r="AM38" s="125">
        <f t="shared" si="1"/>
        <v>1157.3862985379317</v>
      </c>
      <c r="AN38" s="125">
        <f t="shared" si="1"/>
        <v>872.28171392536888</v>
      </c>
      <c r="AO38" s="125">
        <f t="shared" si="1"/>
        <v>1546.5262330433618</v>
      </c>
      <c r="AP38" s="125">
        <f t="shared" si="1"/>
        <v>1646.8444934260851</v>
      </c>
      <c r="AQ38" s="125">
        <f t="shared" si="1"/>
        <v>1587.8052449249385</v>
      </c>
      <c r="AR38" s="125">
        <f t="shared" si="1"/>
        <v>516.98468231092068</v>
      </c>
      <c r="AS38" s="125">
        <f t="shared" si="1"/>
        <v>1592.5760278773232</v>
      </c>
    </row>
    <row r="39" spans="1:45" x14ac:dyDescent="0.25">
      <c r="A39" s="127">
        <v>1992</v>
      </c>
      <c r="B39" s="125" t="s">
        <v>622</v>
      </c>
      <c r="C39" s="125">
        <v>111278704.23999999</v>
      </c>
      <c r="D39" s="125">
        <v>59965362.939999998</v>
      </c>
      <c r="E39" s="125">
        <v>51313341.299999997</v>
      </c>
      <c r="F39" s="125">
        <v>16079219.470000001</v>
      </c>
      <c r="G39" s="125">
        <v>30941591.609999999</v>
      </c>
      <c r="H39" s="125">
        <v>30362366.780000001</v>
      </c>
      <c r="I39" s="125">
        <v>19984838.670000002</v>
      </c>
      <c r="J39" s="125">
        <v>13910687.710000001</v>
      </c>
      <c r="K39" s="125">
        <v>81288797.060000002</v>
      </c>
      <c r="L39" s="125"/>
      <c r="M39" s="128">
        <v>39.227130000000002</v>
      </c>
      <c r="N39" s="128">
        <v>41.94849</v>
      </c>
      <c r="O39" s="128">
        <v>36.04692</v>
      </c>
      <c r="P39" s="128">
        <v>31.835550000000001</v>
      </c>
      <c r="Q39" s="128">
        <v>40.865389999999998</v>
      </c>
      <c r="R39" s="128">
        <v>41.203069999999997</v>
      </c>
      <c r="S39" s="128">
        <v>41.524650000000001</v>
      </c>
      <c r="T39" s="128">
        <v>36.513469999999998</v>
      </c>
      <c r="U39" s="128">
        <v>41.153590000000001</v>
      </c>
      <c r="W39" s="123">
        <v>1992</v>
      </c>
      <c r="X39" s="123" t="s">
        <v>622</v>
      </c>
      <c r="Y39" s="125">
        <v>191861854.03</v>
      </c>
      <c r="Z39" s="125">
        <v>161271857.94999999</v>
      </c>
      <c r="AA39" s="125">
        <v>79237859.829999998</v>
      </c>
      <c r="AB39" s="125">
        <v>82033998.120000005</v>
      </c>
      <c r="AC39" s="125">
        <v>31034731.02</v>
      </c>
      <c r="AD39" s="125">
        <v>42493039.119999997</v>
      </c>
      <c r="AE39" s="125">
        <v>39570962.939999998</v>
      </c>
      <c r="AF39" s="125">
        <v>27023392.699999999</v>
      </c>
      <c r="AG39" s="125">
        <v>51739728.25</v>
      </c>
      <c r="AH39" s="125">
        <v>109087394.76000001</v>
      </c>
      <c r="AI39" s="125"/>
      <c r="AJ39" s="123">
        <v>1992</v>
      </c>
      <c r="AK39" s="125">
        <f t="shared" si="1"/>
        <v>1407.4836189831942</v>
      </c>
      <c r="AL39" s="125">
        <f t="shared" si="1"/>
        <v>1650.7731849099584</v>
      </c>
      <c r="AM39" s="125">
        <f t="shared" si="1"/>
        <v>1172.4866940599309</v>
      </c>
      <c r="AN39" s="125">
        <f t="shared" si="1"/>
        <v>857.69460491055509</v>
      </c>
      <c r="AO39" s="125">
        <f t="shared" si="1"/>
        <v>1547.333214958235</v>
      </c>
      <c r="AP39" s="125">
        <f t="shared" si="1"/>
        <v>1643.962562557361</v>
      </c>
      <c r="AQ39" s="125">
        <f t="shared" si="1"/>
        <v>1596.8719729283739</v>
      </c>
      <c r="AR39" s="125">
        <f t="shared" si="1"/>
        <v>510.48255893534957</v>
      </c>
      <c r="AS39" s="125">
        <f t="shared" si="1"/>
        <v>1594.6566816848158</v>
      </c>
    </row>
    <row r="40" spans="1:45" x14ac:dyDescent="0.25">
      <c r="A40" s="127">
        <v>1993</v>
      </c>
      <c r="B40" s="125" t="s">
        <v>622</v>
      </c>
      <c r="C40" s="125">
        <v>112189827.05</v>
      </c>
      <c r="D40" s="125">
        <v>60513202.590000004</v>
      </c>
      <c r="E40" s="125">
        <v>51676624.460000001</v>
      </c>
      <c r="F40" s="125">
        <v>16211311.84</v>
      </c>
      <c r="G40" s="125">
        <v>30553737.859999999</v>
      </c>
      <c r="H40" s="125">
        <v>30668617.469999999</v>
      </c>
      <c r="I40" s="125">
        <v>20979635.600000001</v>
      </c>
      <c r="J40" s="125">
        <v>13776524.279999999</v>
      </c>
      <c r="K40" s="125">
        <v>82201990.930000007</v>
      </c>
      <c r="L40" s="125"/>
      <c r="M40" s="128">
        <v>39.235390000000002</v>
      </c>
      <c r="N40" s="128">
        <v>41.965319999999998</v>
      </c>
      <c r="O40" s="128">
        <v>36.038649999999997</v>
      </c>
      <c r="P40" s="128">
        <v>31.604330000000001</v>
      </c>
      <c r="Q40" s="128">
        <v>40.735669999999999</v>
      </c>
      <c r="R40" s="128">
        <v>41.1434</v>
      </c>
      <c r="S40" s="128">
        <v>41.7361</v>
      </c>
      <c r="T40" s="128">
        <v>36.832039999999999</v>
      </c>
      <c r="U40" s="128">
        <v>41.143120000000003</v>
      </c>
      <c r="W40" s="123">
        <v>1993</v>
      </c>
      <c r="X40" s="123" t="s">
        <v>622</v>
      </c>
      <c r="Y40" s="125">
        <v>193792480.55000001</v>
      </c>
      <c r="Z40" s="125">
        <v>162922604.06999999</v>
      </c>
      <c r="AA40" s="125">
        <v>80252211.450000003</v>
      </c>
      <c r="AB40" s="125">
        <v>82670392.620000005</v>
      </c>
      <c r="AC40" s="125">
        <v>30966800.870000001</v>
      </c>
      <c r="AD40" s="125">
        <v>41863700.719999999</v>
      </c>
      <c r="AE40" s="125">
        <v>40342323.280000001</v>
      </c>
      <c r="AF40" s="125">
        <v>28502506.469999999</v>
      </c>
      <c r="AG40" s="125">
        <v>52117149.210000001</v>
      </c>
      <c r="AH40" s="125">
        <v>110708530.47</v>
      </c>
      <c r="AI40" s="125"/>
      <c r="AJ40" s="123">
        <v>1993</v>
      </c>
      <c r="AK40" s="125">
        <f t="shared" si="1"/>
        <v>1404.9260104834732</v>
      </c>
      <c r="AL40" s="125">
        <f t="shared" si="1"/>
        <v>1645.4587977280878</v>
      </c>
      <c r="AM40" s="125">
        <f t="shared" si="1"/>
        <v>1171.4290642612857</v>
      </c>
      <c r="AN40" s="125">
        <f t="shared" si="1"/>
        <v>860.34323875774305</v>
      </c>
      <c r="AO40" s="125">
        <f t="shared" si="1"/>
        <v>1545.9837995429907</v>
      </c>
      <c r="AP40" s="125">
        <f t="shared" si="1"/>
        <v>1626.4353874066296</v>
      </c>
      <c r="AQ40" s="125">
        <f t="shared" si="1"/>
        <v>1597.4603796656318</v>
      </c>
      <c r="AR40" s="125">
        <f t="shared" si="1"/>
        <v>506.27691755476241</v>
      </c>
      <c r="AS40" s="125">
        <f t="shared" si="1"/>
        <v>1588.5533920567714</v>
      </c>
    </row>
    <row r="41" spans="1:45" x14ac:dyDescent="0.25">
      <c r="A41" s="127">
        <v>1994</v>
      </c>
      <c r="B41" s="125" t="s">
        <v>622</v>
      </c>
      <c r="C41" s="125">
        <v>115926330.03</v>
      </c>
      <c r="D41" s="125">
        <v>62316527.969999999</v>
      </c>
      <c r="E41" s="125">
        <v>53609802.060000002</v>
      </c>
      <c r="F41" s="125">
        <v>17147208.93</v>
      </c>
      <c r="G41" s="125">
        <v>31053471.52</v>
      </c>
      <c r="H41" s="125">
        <v>31797175.079999998</v>
      </c>
      <c r="I41" s="125">
        <v>22111656.780000001</v>
      </c>
      <c r="J41" s="125">
        <v>13816817.720000001</v>
      </c>
      <c r="K41" s="125">
        <v>84962303.379999995</v>
      </c>
      <c r="L41" s="125"/>
      <c r="M41" s="128">
        <v>38.991140000000001</v>
      </c>
      <c r="N41" s="128">
        <v>41.983229999999999</v>
      </c>
      <c r="O41" s="128">
        <v>35.513109999999998</v>
      </c>
      <c r="P41" s="128">
        <v>31.429539999999999</v>
      </c>
      <c r="Q41" s="128">
        <v>40.397350000000003</v>
      </c>
      <c r="R41" s="128">
        <v>41.048099999999998</v>
      </c>
      <c r="S41" s="128">
        <v>41.570450000000001</v>
      </c>
      <c r="T41" s="128">
        <v>36.353349999999999</v>
      </c>
      <c r="U41" s="128">
        <v>40.946190000000001</v>
      </c>
      <c r="W41" s="123">
        <v>1994</v>
      </c>
      <c r="X41" s="123" t="s">
        <v>622</v>
      </c>
      <c r="Y41" s="125">
        <v>197166030.21998999</v>
      </c>
      <c r="Z41" s="125">
        <v>166386747.33000001</v>
      </c>
      <c r="AA41" s="125">
        <v>82181566.25</v>
      </c>
      <c r="AB41" s="125">
        <v>84205181.079999998</v>
      </c>
      <c r="AC41" s="125">
        <v>32654376.739999998</v>
      </c>
      <c r="AD41" s="125">
        <v>41945646.380000003</v>
      </c>
      <c r="AE41" s="125">
        <v>41527543.159999996</v>
      </c>
      <c r="AF41" s="125">
        <v>29521719.649999999</v>
      </c>
      <c r="AG41" s="125">
        <v>51516744.289999999</v>
      </c>
      <c r="AH41" s="125">
        <v>112994909.19</v>
      </c>
      <c r="AI41" s="125"/>
      <c r="AJ41" s="123">
        <v>1994</v>
      </c>
      <c r="AK41" s="125">
        <f t="shared" si="1"/>
        <v>1412.6436840302922</v>
      </c>
      <c r="AL41" s="125">
        <f t="shared" si="1"/>
        <v>1655.4193451068354</v>
      </c>
      <c r="AM41" s="125">
        <f t="shared" si="1"/>
        <v>1175.7024948733754</v>
      </c>
      <c r="AN41" s="125">
        <f t="shared" si="1"/>
        <v>858.20968039695606</v>
      </c>
      <c r="AO41" s="125">
        <f t="shared" si="1"/>
        <v>1555.1757913055801</v>
      </c>
      <c r="AP41" s="125">
        <f t="shared" si="1"/>
        <v>1634.3636825172127</v>
      </c>
      <c r="AQ41" s="125">
        <f t="shared" si="1"/>
        <v>1619.0777414515505</v>
      </c>
      <c r="AR41" s="125">
        <f t="shared" si="1"/>
        <v>506.99934757058821</v>
      </c>
      <c r="AS41" s="125">
        <f t="shared" si="1"/>
        <v>1600.973861412122</v>
      </c>
    </row>
    <row r="42" spans="1:45" x14ac:dyDescent="0.25">
      <c r="A42" s="127">
        <v>1995</v>
      </c>
      <c r="B42" s="125" t="s">
        <v>622</v>
      </c>
      <c r="C42" s="125">
        <v>118779782.86</v>
      </c>
      <c r="D42" s="125">
        <v>64135017.649999999</v>
      </c>
      <c r="E42" s="125">
        <v>54644765.210000001</v>
      </c>
      <c r="F42" s="125">
        <v>17465055.25</v>
      </c>
      <c r="G42" s="125">
        <v>31161249.34</v>
      </c>
      <c r="H42" s="125">
        <v>32614066.789999999</v>
      </c>
      <c r="I42" s="125">
        <v>23236470.609999999</v>
      </c>
      <c r="J42" s="125">
        <v>14302940.869999999</v>
      </c>
      <c r="K42" s="125">
        <v>87011786.739999995</v>
      </c>
      <c r="L42" s="125"/>
      <c r="M42" s="128">
        <v>39.050249999999998</v>
      </c>
      <c r="N42" s="128">
        <v>42.140689999999999</v>
      </c>
      <c r="O42" s="128">
        <v>35.423099999999998</v>
      </c>
      <c r="P42" s="128">
        <v>31.764469999999999</v>
      </c>
      <c r="Q42" s="128">
        <v>40.598080000000003</v>
      </c>
      <c r="R42" s="128">
        <v>40.976480000000002</v>
      </c>
      <c r="S42" s="128">
        <v>41.299019999999999</v>
      </c>
      <c r="T42" s="128">
        <v>36.52901</v>
      </c>
      <c r="U42" s="128">
        <v>40.927100000000003</v>
      </c>
      <c r="W42" s="123">
        <v>1995</v>
      </c>
      <c r="X42" s="123" t="s">
        <v>622</v>
      </c>
      <c r="Y42" s="125">
        <v>198953586.41999999</v>
      </c>
      <c r="Z42" s="125">
        <v>167686441.56</v>
      </c>
      <c r="AA42" s="125">
        <v>82764203.209999993</v>
      </c>
      <c r="AB42" s="125">
        <v>84922238.349999994</v>
      </c>
      <c r="AC42" s="125">
        <v>32515197.890000001</v>
      </c>
      <c r="AD42" s="125">
        <v>41388203.5</v>
      </c>
      <c r="AE42" s="125">
        <v>42334449.340000004</v>
      </c>
      <c r="AF42" s="125">
        <v>30693226.460000001</v>
      </c>
      <c r="AG42" s="125">
        <v>52022509.229999997</v>
      </c>
      <c r="AH42" s="125">
        <v>114415879.3</v>
      </c>
      <c r="AI42" s="125"/>
      <c r="AJ42" s="123">
        <v>1995</v>
      </c>
      <c r="AK42" s="125">
        <f t="shared" si="1"/>
        <v>1438.3737228176001</v>
      </c>
      <c r="AL42" s="125">
        <f t="shared" si="1"/>
        <v>1698.0781206088443</v>
      </c>
      <c r="AM42" s="125">
        <f t="shared" si="1"/>
        <v>1185.2693127999523</v>
      </c>
      <c r="AN42" s="125">
        <f t="shared" si="1"/>
        <v>887.21427196955347</v>
      </c>
      <c r="AO42" s="125">
        <f t="shared" si="1"/>
        <v>1589.4509281484977</v>
      </c>
      <c r="AP42" s="125">
        <f t="shared" si="1"/>
        <v>1641.5307904423814</v>
      </c>
      <c r="AQ42" s="125">
        <f t="shared" si="1"/>
        <v>1625.8134418200136</v>
      </c>
      <c r="AR42" s="125">
        <f t="shared" si="1"/>
        <v>522.24620545511539</v>
      </c>
      <c r="AS42" s="125">
        <f t="shared" si="1"/>
        <v>1618.4753915403944</v>
      </c>
    </row>
    <row r="43" spans="1:45" x14ac:dyDescent="0.25">
      <c r="A43" s="127">
        <v>1996</v>
      </c>
      <c r="B43" s="125" t="s">
        <v>622</v>
      </c>
      <c r="C43" s="125">
        <v>120068130.23</v>
      </c>
      <c r="D43" s="125">
        <v>64547030.329999998</v>
      </c>
      <c r="E43" s="125">
        <v>55521099.899999999</v>
      </c>
      <c r="F43" s="125">
        <v>17213709.239999998</v>
      </c>
      <c r="G43" s="125">
        <v>30926960.02</v>
      </c>
      <c r="H43" s="125">
        <v>33366803.969999999</v>
      </c>
      <c r="I43" s="125">
        <v>23922592.449999999</v>
      </c>
      <c r="J43" s="125">
        <v>14638064.550000001</v>
      </c>
      <c r="K43" s="125">
        <v>88216356.439999998</v>
      </c>
      <c r="L43" s="125"/>
      <c r="M43" s="128">
        <v>39.136560000000003</v>
      </c>
      <c r="N43" s="128">
        <v>42.025069999999999</v>
      </c>
      <c r="O43" s="128">
        <v>35.778480000000002</v>
      </c>
      <c r="P43" s="128">
        <v>31.671939999999999</v>
      </c>
      <c r="Q43" s="128">
        <v>40.503149999999998</v>
      </c>
      <c r="R43" s="128">
        <v>41.162230000000001</v>
      </c>
      <c r="S43" s="128">
        <v>41.386620000000001</v>
      </c>
      <c r="T43" s="128">
        <v>36.732700000000001</v>
      </c>
      <c r="U43" s="128">
        <v>40.992019999999997</v>
      </c>
      <c r="W43" s="123">
        <v>1996</v>
      </c>
      <c r="X43" s="123" t="s">
        <v>622</v>
      </c>
      <c r="Y43" s="125">
        <v>200722003.61998999</v>
      </c>
      <c r="Z43" s="125">
        <v>169063615.81</v>
      </c>
      <c r="AA43" s="125">
        <v>83365635.349999994</v>
      </c>
      <c r="AB43" s="125">
        <v>85697980.459999993</v>
      </c>
      <c r="AC43" s="125">
        <v>32398890.09</v>
      </c>
      <c r="AD43" s="125">
        <v>40918598.539999999</v>
      </c>
      <c r="AE43" s="125">
        <v>43077654.890000001</v>
      </c>
      <c r="AF43" s="125">
        <v>31584108.629999999</v>
      </c>
      <c r="AG43" s="125">
        <v>52742751.469999999</v>
      </c>
      <c r="AH43" s="125">
        <v>115580362.06</v>
      </c>
      <c r="AI43" s="125"/>
      <c r="AJ43" s="123">
        <v>1996</v>
      </c>
      <c r="AK43" s="125">
        <f t="shared" si="1"/>
        <v>1445.318586951254</v>
      </c>
      <c r="AL43" s="125">
        <f t="shared" si="1"/>
        <v>1692.0024628750032</v>
      </c>
      <c r="AM43" s="125">
        <f t="shared" si="1"/>
        <v>1205.348698857867</v>
      </c>
      <c r="AN43" s="125">
        <f t="shared" si="1"/>
        <v>875.02878540089307</v>
      </c>
      <c r="AO43" s="125">
        <f t="shared" si="1"/>
        <v>1591.8737679761032</v>
      </c>
      <c r="AP43" s="125">
        <f t="shared" si="1"/>
        <v>1657.9246774233761</v>
      </c>
      <c r="AQ43" s="125">
        <f t="shared" si="1"/>
        <v>1630.0574838618452</v>
      </c>
      <c r="AR43" s="125">
        <f t="shared" si="1"/>
        <v>530.12351788443448</v>
      </c>
      <c r="AS43" s="125">
        <f t="shared" si="1"/>
        <v>1626.9257365121948</v>
      </c>
    </row>
    <row r="44" spans="1:45" x14ac:dyDescent="0.25">
      <c r="A44" s="127">
        <v>1997</v>
      </c>
      <c r="B44" s="125" t="s">
        <v>622</v>
      </c>
      <c r="C44" s="125">
        <v>123327507.29000001</v>
      </c>
      <c r="D44" s="125">
        <v>66187866.579999998</v>
      </c>
      <c r="E44" s="125">
        <v>57139640.710000001</v>
      </c>
      <c r="F44" s="125">
        <v>17624810.25</v>
      </c>
      <c r="G44" s="125">
        <v>30722992.699999999</v>
      </c>
      <c r="H44" s="125">
        <v>34276000.990000002</v>
      </c>
      <c r="I44" s="125">
        <v>25458243.149999999</v>
      </c>
      <c r="J44" s="125">
        <v>15245460.199999999</v>
      </c>
      <c r="K44" s="125">
        <v>90457236.840000004</v>
      </c>
      <c r="L44" s="125"/>
      <c r="M44" s="128">
        <v>39.275959999999998</v>
      </c>
      <c r="N44" s="128">
        <v>42.110759999999999</v>
      </c>
      <c r="O44" s="128">
        <v>35.992260000000002</v>
      </c>
      <c r="P44" s="128">
        <v>31.375250000000001</v>
      </c>
      <c r="Q44" s="128">
        <v>40.76728</v>
      </c>
      <c r="R44" s="128">
        <v>41.373890000000003</v>
      </c>
      <c r="S44" s="128">
        <v>41.546869999999998</v>
      </c>
      <c r="T44" s="128">
        <v>36.89546</v>
      </c>
      <c r="U44" s="128">
        <v>41.216549999999998</v>
      </c>
      <c r="W44" s="123">
        <v>1997</v>
      </c>
      <c r="X44" s="123" t="s">
        <v>622</v>
      </c>
      <c r="Y44" s="125">
        <v>203380931.05000001</v>
      </c>
      <c r="Z44" s="125">
        <v>171503592.81</v>
      </c>
      <c r="AA44" s="125">
        <v>84778072.650000006</v>
      </c>
      <c r="AB44" s="125">
        <v>86725520.159999996</v>
      </c>
      <c r="AC44" s="125">
        <v>32799680.719999999</v>
      </c>
      <c r="AD44" s="125">
        <v>40256241.939999998</v>
      </c>
      <c r="AE44" s="125">
        <v>43960109.170000002</v>
      </c>
      <c r="AF44" s="125">
        <v>33012738.399999999</v>
      </c>
      <c r="AG44" s="125">
        <v>53352160.82</v>
      </c>
      <c r="AH44" s="125">
        <v>117229089.51000001</v>
      </c>
      <c r="AI44" s="125"/>
      <c r="AJ44" s="123">
        <v>1997</v>
      </c>
      <c r="AK44" s="125">
        <f t="shared" si="1"/>
        <v>1468.6451783349721</v>
      </c>
      <c r="AL44" s="125">
        <f t="shared" si="1"/>
        <v>1709.5872366714486</v>
      </c>
      <c r="AM44" s="125">
        <f t="shared" si="1"/>
        <v>1233.1135016455237</v>
      </c>
      <c r="AN44" s="125">
        <f t="shared" si="1"/>
        <v>876.68862666320047</v>
      </c>
      <c r="AO44" s="125">
        <f t="shared" si="1"/>
        <v>1617.8765042373579</v>
      </c>
      <c r="AP44" s="125">
        <f t="shared" si="1"/>
        <v>1677.4944173599256</v>
      </c>
      <c r="AQ44" s="125">
        <f t="shared" si="1"/>
        <v>1666.0519312216434</v>
      </c>
      <c r="AR44" s="125">
        <f t="shared" si="1"/>
        <v>548.23252580524036</v>
      </c>
      <c r="AS44" s="125">
        <f t="shared" si="1"/>
        <v>1653.7996884084175</v>
      </c>
    </row>
    <row r="45" spans="1:45" x14ac:dyDescent="0.25">
      <c r="A45" s="127">
        <v>1998</v>
      </c>
      <c r="B45" s="125" t="s">
        <v>622</v>
      </c>
      <c r="C45" s="125">
        <v>125522296.88</v>
      </c>
      <c r="D45" s="125">
        <v>67102176.079999998</v>
      </c>
      <c r="E45" s="125">
        <v>58420120.799999997</v>
      </c>
      <c r="F45" s="125">
        <v>18222525.02</v>
      </c>
      <c r="G45" s="125">
        <v>30499989.809999999</v>
      </c>
      <c r="H45" s="125">
        <v>34740378.689999998</v>
      </c>
      <c r="I45" s="125">
        <v>26320923.190000001</v>
      </c>
      <c r="J45" s="125">
        <v>15738480.17</v>
      </c>
      <c r="K45" s="125">
        <v>91561291.689999998</v>
      </c>
      <c r="L45" s="125"/>
      <c r="M45" s="128">
        <v>39.223640000000003</v>
      </c>
      <c r="N45" s="128">
        <v>42.143169999999998</v>
      </c>
      <c r="O45" s="128">
        <v>35.870240000000003</v>
      </c>
      <c r="P45" s="128">
        <v>31.412199999999999</v>
      </c>
      <c r="Q45" s="128">
        <v>40.652419999999999</v>
      </c>
      <c r="R45" s="128">
        <v>41.194859999999998</v>
      </c>
      <c r="S45" s="128">
        <v>41.671999999999997</v>
      </c>
      <c r="T45" s="128">
        <v>37.053370000000001</v>
      </c>
      <c r="U45" s="128">
        <v>41.151330000000002</v>
      </c>
      <c r="W45" s="123">
        <v>1998</v>
      </c>
      <c r="X45" s="123" t="s">
        <v>622</v>
      </c>
      <c r="Y45" s="125">
        <v>205347825.72999999</v>
      </c>
      <c r="Z45" s="125">
        <v>173265465.38999999</v>
      </c>
      <c r="AA45" s="125">
        <v>85591117.090000004</v>
      </c>
      <c r="AB45" s="125">
        <v>87674348.299999997</v>
      </c>
      <c r="AC45" s="125">
        <v>33136828.239999998</v>
      </c>
      <c r="AD45" s="125">
        <v>39354356.390000001</v>
      </c>
      <c r="AE45" s="125">
        <v>44461793.039999999</v>
      </c>
      <c r="AF45" s="125">
        <v>34057373.030000001</v>
      </c>
      <c r="AG45" s="125">
        <v>54337475.030000001</v>
      </c>
      <c r="AH45" s="125">
        <v>117873522.45999999</v>
      </c>
      <c r="AI45" s="125"/>
      <c r="AJ45" s="123">
        <v>1998</v>
      </c>
      <c r="AK45" s="125">
        <f t="shared" si="1"/>
        <v>1477.6109678465493</v>
      </c>
      <c r="AL45" s="125">
        <f t="shared" si="1"/>
        <v>1718.0605011693208</v>
      </c>
      <c r="AM45" s="125">
        <f t="shared" si="1"/>
        <v>1242.8752231067294</v>
      </c>
      <c r="AN45" s="125">
        <f t="shared" si="1"/>
        <v>898.25432316417402</v>
      </c>
      <c r="AO45" s="125">
        <f t="shared" si="1"/>
        <v>1638.3120572511461</v>
      </c>
      <c r="AP45" s="125">
        <f t="shared" si="1"/>
        <v>1673.7629503625556</v>
      </c>
      <c r="AQ45" s="125">
        <f t="shared" si="1"/>
        <v>1674.7024654776012</v>
      </c>
      <c r="AR45" s="125">
        <f t="shared" si="1"/>
        <v>558.07734698832928</v>
      </c>
      <c r="AS45" s="125">
        <f t="shared" si="1"/>
        <v>1662.1984331017445</v>
      </c>
    </row>
    <row r="46" spans="1:45" x14ac:dyDescent="0.25">
      <c r="A46" s="127">
        <v>1999</v>
      </c>
      <c r="B46" s="125" t="s">
        <v>622</v>
      </c>
      <c r="C46" s="125">
        <v>127397190.47</v>
      </c>
      <c r="D46" s="125">
        <v>67913823.069999993</v>
      </c>
      <c r="E46" s="125">
        <v>59483367.399999999</v>
      </c>
      <c r="F46" s="125">
        <v>18677181.66</v>
      </c>
      <c r="G46" s="125">
        <v>29753289.09</v>
      </c>
      <c r="H46" s="125">
        <v>35349358.049999997</v>
      </c>
      <c r="I46" s="125">
        <v>27358062.649999999</v>
      </c>
      <c r="J46" s="125">
        <v>16259299.02</v>
      </c>
      <c r="K46" s="125">
        <v>92460709.790000007</v>
      </c>
      <c r="L46" s="125"/>
      <c r="M46" s="128">
        <v>39.303780000000003</v>
      </c>
      <c r="N46" s="128">
        <v>42.208660000000002</v>
      </c>
      <c r="O46" s="128">
        <v>35.987200000000001</v>
      </c>
      <c r="P46" s="128">
        <v>31.405059999999999</v>
      </c>
      <c r="Q46" s="128">
        <v>40.639890000000001</v>
      </c>
      <c r="R46" s="128">
        <v>41.451410000000003</v>
      </c>
      <c r="S46" s="128">
        <v>41.645350000000001</v>
      </c>
      <c r="T46" s="128">
        <v>37.323</v>
      </c>
      <c r="U46" s="128">
        <v>41.24765</v>
      </c>
      <c r="W46" s="123">
        <v>1999</v>
      </c>
      <c r="X46" s="123" t="s">
        <v>622</v>
      </c>
      <c r="Y46" s="125">
        <v>207776775.84999999</v>
      </c>
      <c r="Z46" s="125">
        <v>175382339.55000001</v>
      </c>
      <c r="AA46" s="125">
        <v>86308023.599999994</v>
      </c>
      <c r="AB46" s="125">
        <v>89074315.950000003</v>
      </c>
      <c r="AC46" s="125">
        <v>34023178.359999999</v>
      </c>
      <c r="AD46" s="125">
        <v>38473897.909999996</v>
      </c>
      <c r="AE46" s="125">
        <v>44743903.25</v>
      </c>
      <c r="AF46" s="125">
        <v>35232170.090000004</v>
      </c>
      <c r="AG46" s="125">
        <v>55303626.240000002</v>
      </c>
      <c r="AH46" s="125">
        <v>118449971.25</v>
      </c>
      <c r="AI46" s="125"/>
      <c r="AJ46" s="123">
        <v>1999</v>
      </c>
      <c r="AK46" s="125">
        <f t="shared" si="1"/>
        <v>1484.6075169502481</v>
      </c>
      <c r="AL46" s="125">
        <f t="shared" si="1"/>
        <v>1727.0778553387347</v>
      </c>
      <c r="AM46" s="125">
        <f t="shared" si="1"/>
        <v>1249.6674316976166</v>
      </c>
      <c r="AN46" s="125">
        <f t="shared" si="1"/>
        <v>896.47757865989036</v>
      </c>
      <c r="AO46" s="125">
        <f t="shared" si="1"/>
        <v>1634.2732084590496</v>
      </c>
      <c r="AP46" s="125">
        <f t="shared" si="1"/>
        <v>1702.9045885911221</v>
      </c>
      <c r="AQ46" s="125">
        <f t="shared" ref="AQ46:AS64" si="2">I46*S46*52/AF46</f>
        <v>1681.5733108826287</v>
      </c>
      <c r="AR46" s="125">
        <f t="shared" si="2"/>
        <v>570.59517876598318</v>
      </c>
      <c r="AS46" s="125">
        <f t="shared" si="2"/>
        <v>1674.2673865428537</v>
      </c>
    </row>
    <row r="47" spans="1:45" x14ac:dyDescent="0.25">
      <c r="A47" s="127">
        <v>2000</v>
      </c>
      <c r="B47" s="125" t="s">
        <v>622</v>
      </c>
      <c r="C47" s="125">
        <v>129566775.98999999</v>
      </c>
      <c r="D47" s="125">
        <v>69161324.469999999</v>
      </c>
      <c r="E47" s="125">
        <v>60405451.520000003</v>
      </c>
      <c r="F47" s="125">
        <v>18937092.850000001</v>
      </c>
      <c r="G47" s="125">
        <v>29636064.52</v>
      </c>
      <c r="H47" s="125">
        <v>35342752.450000003</v>
      </c>
      <c r="I47" s="125">
        <v>28683661.359999999</v>
      </c>
      <c r="J47" s="125">
        <v>16967204.809999999</v>
      </c>
      <c r="K47" s="125">
        <v>93662478.329999998</v>
      </c>
      <c r="L47" s="125"/>
      <c r="M47" s="128">
        <v>39.492339999999999</v>
      </c>
      <c r="N47" s="128">
        <v>42.268470000000001</v>
      </c>
      <c r="O47" s="128">
        <v>36.313800000000001</v>
      </c>
      <c r="P47" s="128">
        <v>31.70439</v>
      </c>
      <c r="Q47" s="128">
        <v>41.037480000000002</v>
      </c>
      <c r="R47" s="128">
        <v>41.471110000000003</v>
      </c>
      <c r="S47" s="128">
        <v>41.778269999999999</v>
      </c>
      <c r="T47" s="128">
        <v>37.499369999999999</v>
      </c>
      <c r="U47" s="128">
        <v>41.427970000000002</v>
      </c>
      <c r="W47" s="123">
        <v>2000</v>
      </c>
      <c r="X47" s="123" t="s">
        <v>622</v>
      </c>
      <c r="Y47" s="125">
        <v>209844574.31</v>
      </c>
      <c r="Z47" s="125">
        <v>177223182.66</v>
      </c>
      <c r="AA47" s="125">
        <v>87223306.829999998</v>
      </c>
      <c r="AB47" s="125">
        <v>89999875.829999998</v>
      </c>
      <c r="AC47" s="125">
        <v>34614393.789999999</v>
      </c>
      <c r="AD47" s="125">
        <v>37785818.579999998</v>
      </c>
      <c r="AE47" s="125">
        <v>44805315.380000003</v>
      </c>
      <c r="AF47" s="125">
        <v>36630826.899999999</v>
      </c>
      <c r="AG47" s="125">
        <v>56008219.659999996</v>
      </c>
      <c r="AH47" s="125">
        <v>119221960.86</v>
      </c>
      <c r="AI47" s="125"/>
      <c r="AJ47" s="123">
        <v>2000</v>
      </c>
      <c r="AK47" s="125">
        <f t="shared" ref="AK47:AP64" si="3">C47*M47*52/Z47</f>
        <v>1501.3755246440603</v>
      </c>
      <c r="AL47" s="125">
        <f t="shared" si="3"/>
        <v>1742.8123363786478</v>
      </c>
      <c r="AM47" s="125">
        <f t="shared" si="3"/>
        <v>1267.3870512512547</v>
      </c>
      <c r="AN47" s="125">
        <f t="shared" si="3"/>
        <v>901.94348059087599</v>
      </c>
      <c r="AO47" s="125">
        <f t="shared" si="3"/>
        <v>1673.6927090001104</v>
      </c>
      <c r="AP47" s="125">
        <f t="shared" si="3"/>
        <v>1701.0607877781092</v>
      </c>
      <c r="AQ47" s="125">
        <f t="shared" si="2"/>
        <v>1701.146280760199</v>
      </c>
      <c r="AR47" s="125">
        <f t="shared" si="2"/>
        <v>590.72567802935271</v>
      </c>
      <c r="AS47" s="125">
        <f t="shared" si="2"/>
        <v>1692.413112050255</v>
      </c>
    </row>
    <row r="48" spans="1:45" x14ac:dyDescent="0.25">
      <c r="A48" s="127">
        <v>2001</v>
      </c>
      <c r="B48" s="125" t="s">
        <v>622</v>
      </c>
      <c r="C48" s="125">
        <v>131984799.65000001</v>
      </c>
      <c r="D48" s="125">
        <v>70378160.659999996</v>
      </c>
      <c r="E48" s="125">
        <v>61606638.990000002</v>
      </c>
      <c r="F48" s="125">
        <v>19191468.5</v>
      </c>
      <c r="G48" s="125">
        <v>29983217.370000001</v>
      </c>
      <c r="H48" s="125">
        <v>35188099.07</v>
      </c>
      <c r="I48" s="125">
        <v>29773104.620000001</v>
      </c>
      <c r="J48" s="125">
        <v>17848910.09</v>
      </c>
      <c r="K48" s="125">
        <v>94944421.060000002</v>
      </c>
      <c r="L48" s="125"/>
      <c r="M48" s="128">
        <v>39.11739</v>
      </c>
      <c r="N48" s="128">
        <v>41.803989999999999</v>
      </c>
      <c r="O48" s="128">
        <v>36.048270000000002</v>
      </c>
      <c r="P48" s="128">
        <v>31.5075</v>
      </c>
      <c r="Q48" s="128">
        <v>40.619959999999999</v>
      </c>
      <c r="R48" s="128">
        <v>41.070039999999999</v>
      </c>
      <c r="S48" s="128">
        <v>41.398949999999999</v>
      </c>
      <c r="T48" s="128">
        <v>37.120280000000001</v>
      </c>
      <c r="U48" s="128">
        <v>41.03105</v>
      </c>
      <c r="W48" s="123">
        <v>2001</v>
      </c>
      <c r="X48" s="123" t="s">
        <v>622</v>
      </c>
      <c r="Y48" s="125">
        <v>215157481.47999999</v>
      </c>
      <c r="Z48" s="125">
        <v>181591886.74000001</v>
      </c>
      <c r="AA48" s="125">
        <v>89499625.939999998</v>
      </c>
      <c r="AB48" s="125">
        <v>92092260.799999997</v>
      </c>
      <c r="AC48" s="125">
        <v>34768766.829999998</v>
      </c>
      <c r="AD48" s="125">
        <v>38865368.520000003</v>
      </c>
      <c r="AE48" s="125">
        <v>44566278.649999999</v>
      </c>
      <c r="AF48" s="125">
        <v>38719558.170000002</v>
      </c>
      <c r="AG48" s="125">
        <v>58237509.310000002</v>
      </c>
      <c r="AH48" s="125">
        <v>122151205.34</v>
      </c>
      <c r="AI48" s="125"/>
      <c r="AJ48" s="123">
        <v>2001</v>
      </c>
      <c r="AK48" s="125">
        <f t="shared" si="3"/>
        <v>1478.4297398010917</v>
      </c>
      <c r="AL48" s="125">
        <f t="shared" si="3"/>
        <v>1709.3766645897754</v>
      </c>
      <c r="AM48" s="125">
        <f t="shared" si="3"/>
        <v>1253.9844533538746</v>
      </c>
      <c r="AN48" s="125">
        <f t="shared" si="3"/>
        <v>904.34930377181274</v>
      </c>
      <c r="AO48" s="125">
        <f t="shared" si="3"/>
        <v>1629.5146837454113</v>
      </c>
      <c r="AP48" s="125">
        <f t="shared" si="3"/>
        <v>1686.234241797096</v>
      </c>
      <c r="AQ48" s="125">
        <f t="shared" si="2"/>
        <v>1655.3369161139822</v>
      </c>
      <c r="AR48" s="125">
        <f t="shared" si="2"/>
        <v>591.59363957099345</v>
      </c>
      <c r="AS48" s="125">
        <f t="shared" si="2"/>
        <v>1658.3938111646919</v>
      </c>
    </row>
    <row r="49" spans="1:45" x14ac:dyDescent="0.25">
      <c r="A49" s="127">
        <v>2002</v>
      </c>
      <c r="B49" s="125" t="s">
        <v>622</v>
      </c>
      <c r="C49" s="125">
        <v>130373364.36</v>
      </c>
      <c r="D49" s="125">
        <v>69317244.359999999</v>
      </c>
      <c r="E49" s="125">
        <v>61056120</v>
      </c>
      <c r="F49" s="125">
        <v>18316467.129999999</v>
      </c>
      <c r="G49" s="125">
        <v>29112770.199999999</v>
      </c>
      <c r="H49" s="125">
        <v>34249513.100000001</v>
      </c>
      <c r="I49" s="125">
        <v>29992510.68</v>
      </c>
      <c r="J49" s="125">
        <v>18702103.25</v>
      </c>
      <c r="K49" s="125">
        <v>93354793.980000004</v>
      </c>
      <c r="L49" s="125"/>
      <c r="M49" s="128">
        <v>39.003630000000001</v>
      </c>
      <c r="N49" s="128">
        <v>41.638010000000001</v>
      </c>
      <c r="O49" s="128">
        <v>36.012799999999999</v>
      </c>
      <c r="P49" s="128">
        <v>31.59083</v>
      </c>
      <c r="Q49" s="128">
        <v>40.126510000000003</v>
      </c>
      <c r="R49" s="128">
        <v>40.918080000000003</v>
      </c>
      <c r="S49" s="128">
        <v>41.323399999999999</v>
      </c>
      <c r="T49" s="128">
        <v>37.289439999999999</v>
      </c>
      <c r="U49" s="128">
        <v>40.801450000000003</v>
      </c>
      <c r="W49" s="123">
        <v>2002</v>
      </c>
      <c r="X49" s="123" t="s">
        <v>622</v>
      </c>
      <c r="Y49" s="125">
        <v>217576319.68999001</v>
      </c>
      <c r="Z49" s="125">
        <v>183806042.88</v>
      </c>
      <c r="AA49" s="125">
        <v>90620167.969999999</v>
      </c>
      <c r="AB49" s="125">
        <v>93185874.909999996</v>
      </c>
      <c r="AC49" s="125">
        <v>35434065.100000001</v>
      </c>
      <c r="AD49" s="125">
        <v>38669832.159999996</v>
      </c>
      <c r="AE49" s="125">
        <v>44283881.560000002</v>
      </c>
      <c r="AF49" s="125">
        <v>39544824.119999997</v>
      </c>
      <c r="AG49" s="125">
        <v>59643716.75</v>
      </c>
      <c r="AH49" s="125">
        <v>122498537.84</v>
      </c>
      <c r="AI49" s="125"/>
      <c r="AJ49" s="123">
        <v>2002</v>
      </c>
      <c r="AK49" s="125">
        <f t="shared" si="3"/>
        <v>1438.5913980584826</v>
      </c>
      <c r="AL49" s="125">
        <f t="shared" si="3"/>
        <v>1656.1883880976702</v>
      </c>
      <c r="AM49" s="125">
        <f t="shared" si="3"/>
        <v>1226.9852668540236</v>
      </c>
      <c r="AN49" s="125">
        <f t="shared" si="3"/>
        <v>849.15136547033455</v>
      </c>
      <c r="AO49" s="125">
        <f t="shared" si="3"/>
        <v>1570.8907322295477</v>
      </c>
      <c r="AP49" s="125">
        <f t="shared" si="3"/>
        <v>1645.6114937571451</v>
      </c>
      <c r="AQ49" s="125">
        <f t="shared" si="2"/>
        <v>1629.7559100981891</v>
      </c>
      <c r="AR49" s="125">
        <f t="shared" si="2"/>
        <v>608.01592759162452</v>
      </c>
      <c r="AS49" s="125">
        <f t="shared" si="2"/>
        <v>1616.9055839518592</v>
      </c>
    </row>
    <row r="50" spans="1:45" x14ac:dyDescent="0.25">
      <c r="A50" s="127">
        <v>2003</v>
      </c>
      <c r="B50" s="125" t="s">
        <v>622</v>
      </c>
      <c r="C50" s="125">
        <v>131704236.16</v>
      </c>
      <c r="D50" s="125">
        <v>69938297.400000006</v>
      </c>
      <c r="E50" s="125">
        <v>61765938.759999998</v>
      </c>
      <c r="F50" s="125">
        <v>18127769.039999999</v>
      </c>
      <c r="G50" s="125">
        <v>29228537.510000002</v>
      </c>
      <c r="H50" s="125">
        <v>33724375.640000001</v>
      </c>
      <c r="I50" s="125">
        <v>30573403.399999999</v>
      </c>
      <c r="J50" s="125">
        <v>20050150.57</v>
      </c>
      <c r="K50" s="125">
        <v>93526316.549999997</v>
      </c>
      <c r="L50" s="125"/>
      <c r="M50" s="128">
        <v>38.9422</v>
      </c>
      <c r="N50" s="128">
        <v>41.668999999999997</v>
      </c>
      <c r="O50" s="128">
        <v>35.854610000000001</v>
      </c>
      <c r="P50" s="128">
        <v>31.175429999999999</v>
      </c>
      <c r="Q50" s="128">
        <v>40.173209999999997</v>
      </c>
      <c r="R50" s="128">
        <v>40.784190000000002</v>
      </c>
      <c r="S50" s="128">
        <v>41.222410000000004</v>
      </c>
      <c r="T50" s="128">
        <v>37.594549999999998</v>
      </c>
      <c r="U50" s="128">
        <v>40.736499999999999</v>
      </c>
      <c r="W50" s="123">
        <v>2003</v>
      </c>
      <c r="X50" s="123" t="s">
        <v>622</v>
      </c>
      <c r="Y50" s="125">
        <v>221140879.72999999</v>
      </c>
      <c r="Z50" s="125">
        <v>186907055.93000001</v>
      </c>
      <c r="AA50" s="125">
        <v>92209451.829999998</v>
      </c>
      <c r="AB50" s="125">
        <v>94697604.099999994</v>
      </c>
      <c r="AC50" s="125">
        <v>35957510.890000001</v>
      </c>
      <c r="AD50" s="125">
        <v>39242797.109999999</v>
      </c>
      <c r="AE50" s="125">
        <v>44073652.450000003</v>
      </c>
      <c r="AF50" s="125">
        <v>40233836.390000001</v>
      </c>
      <c r="AG50" s="125">
        <v>61633082.890000001</v>
      </c>
      <c r="AH50" s="125">
        <v>123550285.95</v>
      </c>
      <c r="AI50" s="125"/>
      <c r="AJ50" s="123">
        <v>2003</v>
      </c>
      <c r="AK50" s="125">
        <f t="shared" si="3"/>
        <v>1426.9142454427267</v>
      </c>
      <c r="AL50" s="125">
        <f t="shared" si="3"/>
        <v>1643.4482641338916</v>
      </c>
      <c r="AM50" s="125">
        <f t="shared" si="3"/>
        <v>1216.0695158203221</v>
      </c>
      <c r="AN50" s="125">
        <f t="shared" si="3"/>
        <v>817.27936668254006</v>
      </c>
      <c r="AO50" s="125">
        <f t="shared" si="3"/>
        <v>1555.919088762161</v>
      </c>
      <c r="AP50" s="125">
        <f t="shared" si="3"/>
        <v>1622.7815463050611</v>
      </c>
      <c r="AQ50" s="125">
        <f t="shared" si="2"/>
        <v>1628.8798961984864</v>
      </c>
      <c r="AR50" s="125">
        <f t="shared" si="2"/>
        <v>635.96319288049256</v>
      </c>
      <c r="AS50" s="125">
        <f t="shared" si="2"/>
        <v>1603.5301559351178</v>
      </c>
    </row>
    <row r="51" spans="1:45" x14ac:dyDescent="0.25">
      <c r="A51" s="127">
        <v>2004</v>
      </c>
      <c r="B51" s="125" t="s">
        <v>622</v>
      </c>
      <c r="C51" s="125">
        <v>132598071.88</v>
      </c>
      <c r="D51" s="125">
        <v>70665099.969999999</v>
      </c>
      <c r="E51" s="125">
        <v>61932971.909999996</v>
      </c>
      <c r="F51" s="125">
        <v>18262236.09</v>
      </c>
      <c r="G51" s="125">
        <v>28956420.07</v>
      </c>
      <c r="H51" s="125">
        <v>33207277.960000001</v>
      </c>
      <c r="I51" s="125">
        <v>31146397.940000001</v>
      </c>
      <c r="J51" s="125">
        <v>21025739.82</v>
      </c>
      <c r="K51" s="125">
        <v>93310095.969999999</v>
      </c>
      <c r="L51" s="125"/>
      <c r="M51" s="128">
        <v>38.944240000000001</v>
      </c>
      <c r="N51" s="128">
        <v>41.514789999999998</v>
      </c>
      <c r="O51" s="128">
        <v>36.01126</v>
      </c>
      <c r="P51" s="128">
        <v>31.038460000000001</v>
      </c>
      <c r="Q51" s="128">
        <v>40.092829999999999</v>
      </c>
      <c r="R51" s="128">
        <v>40.939219999999999</v>
      </c>
      <c r="S51" s="128">
        <v>41.342170000000003</v>
      </c>
      <c r="T51" s="128">
        <v>37.526139999999998</v>
      </c>
      <c r="U51" s="128">
        <v>40.811070000000001</v>
      </c>
      <c r="W51" s="123">
        <v>2004</v>
      </c>
      <c r="X51" s="123" t="s">
        <v>622</v>
      </c>
      <c r="Y51" s="125">
        <v>223421358.68000001</v>
      </c>
      <c r="Z51" s="125">
        <v>188762100.44999999</v>
      </c>
      <c r="AA51" s="125">
        <v>93257638.019999996</v>
      </c>
      <c r="AB51" s="125">
        <v>95504462.430000007</v>
      </c>
      <c r="AC51" s="125">
        <v>36544916.259999998</v>
      </c>
      <c r="AD51" s="125">
        <v>39200937.850000001</v>
      </c>
      <c r="AE51" s="125">
        <v>43573223.439999998</v>
      </c>
      <c r="AF51" s="125">
        <v>41068392.609999999</v>
      </c>
      <c r="AG51" s="125">
        <v>63033888.520000003</v>
      </c>
      <c r="AH51" s="125">
        <v>123842553.90000001</v>
      </c>
      <c r="AI51" s="125"/>
      <c r="AJ51" s="123">
        <v>2004</v>
      </c>
      <c r="AK51" s="125">
        <f t="shared" si="3"/>
        <v>1422.5547309079147</v>
      </c>
      <c r="AL51" s="125">
        <f t="shared" si="3"/>
        <v>1635.7870099350916</v>
      </c>
      <c r="AM51" s="125">
        <f t="shared" si="3"/>
        <v>1214.3389267725206</v>
      </c>
      <c r="AN51" s="125">
        <f t="shared" si="3"/>
        <v>806.54850536743629</v>
      </c>
      <c r="AO51" s="125">
        <f t="shared" si="3"/>
        <v>1539.9920085918327</v>
      </c>
      <c r="AP51" s="125">
        <f t="shared" si="3"/>
        <v>1622.3946138305425</v>
      </c>
      <c r="AQ51" s="125">
        <f t="shared" si="2"/>
        <v>1630.4096417666628</v>
      </c>
      <c r="AR51" s="125">
        <f t="shared" si="2"/>
        <v>650.90022970111579</v>
      </c>
      <c r="AS51" s="125">
        <f t="shared" si="2"/>
        <v>1598.969065136472</v>
      </c>
    </row>
    <row r="52" spans="1:45" x14ac:dyDescent="0.25">
      <c r="A52" s="127">
        <v>2005</v>
      </c>
      <c r="B52" s="125" t="s">
        <v>622</v>
      </c>
      <c r="C52" s="125">
        <v>134784979.77000001</v>
      </c>
      <c r="D52" s="125">
        <v>72066647.629999995</v>
      </c>
      <c r="E52" s="125">
        <v>62718332.140000001</v>
      </c>
      <c r="F52" s="125">
        <v>18520045.260000002</v>
      </c>
      <c r="G52" s="125">
        <v>29100096.350000001</v>
      </c>
      <c r="H52" s="125">
        <v>33411055.329999998</v>
      </c>
      <c r="I52" s="125">
        <v>31822915.300000001</v>
      </c>
      <c r="J52" s="125">
        <v>21930867.530000001</v>
      </c>
      <c r="K52" s="125">
        <v>94334066.980000004</v>
      </c>
      <c r="L52" s="125"/>
      <c r="M52" s="128">
        <v>38.93526</v>
      </c>
      <c r="N52" s="128">
        <v>41.498829999999998</v>
      </c>
      <c r="O52" s="128">
        <v>35.989579999999997</v>
      </c>
      <c r="P52" s="128">
        <v>31.182960000000001</v>
      </c>
      <c r="Q52" s="128">
        <v>40.114190000000001</v>
      </c>
      <c r="R52" s="128">
        <v>40.865540000000003</v>
      </c>
      <c r="S52" s="128">
        <v>41.222499999999997</v>
      </c>
      <c r="T52" s="128">
        <v>37.657910000000001</v>
      </c>
      <c r="U52" s="128">
        <v>40.754179999999998</v>
      </c>
      <c r="W52" s="123">
        <v>2005</v>
      </c>
      <c r="X52" s="123" t="s">
        <v>622</v>
      </c>
      <c r="Y52" s="125">
        <v>226116016.65000001</v>
      </c>
      <c r="Z52" s="125">
        <v>190906557.99000001</v>
      </c>
      <c r="AA52" s="125">
        <v>94338478.540000007</v>
      </c>
      <c r="AB52" s="125">
        <v>96568079.450000003</v>
      </c>
      <c r="AC52" s="125">
        <v>36749380.82</v>
      </c>
      <c r="AD52" s="125">
        <v>39310252.969999999</v>
      </c>
      <c r="AE52" s="125">
        <v>43350653.619999997</v>
      </c>
      <c r="AF52" s="125">
        <v>41960526.299999997</v>
      </c>
      <c r="AG52" s="125">
        <v>64745202.939999998</v>
      </c>
      <c r="AH52" s="125">
        <v>124621432.89</v>
      </c>
      <c r="AI52" s="125"/>
      <c r="AJ52" s="123">
        <v>2005</v>
      </c>
      <c r="AK52" s="125">
        <f t="shared" si="3"/>
        <v>1429.4437598584661</v>
      </c>
      <c r="AL52" s="125">
        <f t="shared" si="3"/>
        <v>1648.4836670835095</v>
      </c>
      <c r="AM52" s="125">
        <f t="shared" si="3"/>
        <v>1215.4610005034458</v>
      </c>
      <c r="AN52" s="125">
        <f t="shared" si="3"/>
        <v>817.17053506862396</v>
      </c>
      <c r="AO52" s="125">
        <f t="shared" si="3"/>
        <v>1544.1516831356769</v>
      </c>
      <c r="AP52" s="125">
        <f t="shared" si="3"/>
        <v>1637.7783633883091</v>
      </c>
      <c r="AQ52" s="125">
        <f t="shared" si="2"/>
        <v>1625.6861523117025</v>
      </c>
      <c r="AR52" s="125">
        <f t="shared" si="2"/>
        <v>663.29660120865231</v>
      </c>
      <c r="AS52" s="125">
        <f t="shared" si="2"/>
        <v>1604.1734374846887</v>
      </c>
    </row>
    <row r="53" spans="1:45" x14ac:dyDescent="0.25">
      <c r="A53" s="127">
        <v>2006</v>
      </c>
      <c r="B53" s="125" t="s">
        <v>622</v>
      </c>
      <c r="C53" s="125">
        <v>136679213.15000001</v>
      </c>
      <c r="D53" s="125">
        <v>73535508.810000002</v>
      </c>
      <c r="E53" s="125">
        <v>63143704.340000004</v>
      </c>
      <c r="F53" s="125">
        <v>18630934.760000002</v>
      </c>
      <c r="G53" s="125">
        <v>29409824.23</v>
      </c>
      <c r="H53" s="125">
        <v>33153936.149999999</v>
      </c>
      <c r="I53" s="125">
        <v>32438218.77</v>
      </c>
      <c r="J53" s="125">
        <v>23046299.239999998</v>
      </c>
      <c r="K53" s="125">
        <v>95001979.150000006</v>
      </c>
      <c r="L53" s="125"/>
      <c r="M53" s="128">
        <v>38.927320000000002</v>
      </c>
      <c r="N53" s="128">
        <v>41.403590000000001</v>
      </c>
      <c r="O53" s="128">
        <v>36.043520000000001</v>
      </c>
      <c r="P53" s="128">
        <v>31.361699999999999</v>
      </c>
      <c r="Q53" s="128">
        <v>40.116599999999998</v>
      </c>
      <c r="R53" s="128">
        <v>40.640700000000002</v>
      </c>
      <c r="S53" s="128">
        <v>41.256680000000003</v>
      </c>
      <c r="T53" s="128">
        <v>37.782330000000002</v>
      </c>
      <c r="U53" s="128">
        <v>40.688780000000001</v>
      </c>
      <c r="W53" s="123">
        <v>2006</v>
      </c>
      <c r="X53" s="123" t="s">
        <v>622</v>
      </c>
      <c r="Y53" s="125">
        <v>228861935.75</v>
      </c>
      <c r="Z53" s="125">
        <v>193357144.83000001</v>
      </c>
      <c r="AA53" s="125">
        <v>95774726.5</v>
      </c>
      <c r="AB53" s="125">
        <v>97582418.329999998</v>
      </c>
      <c r="AC53" s="125">
        <v>36977683.829999998</v>
      </c>
      <c r="AD53" s="125">
        <v>39480444.82</v>
      </c>
      <c r="AE53" s="125">
        <v>43121239.789999999</v>
      </c>
      <c r="AF53" s="125">
        <v>42797131.840000004</v>
      </c>
      <c r="AG53" s="125">
        <v>66485435.469999999</v>
      </c>
      <c r="AH53" s="125">
        <v>125398816.45</v>
      </c>
      <c r="AI53" s="125"/>
      <c r="AJ53" s="123">
        <v>2006</v>
      </c>
      <c r="AK53" s="125">
        <f t="shared" si="3"/>
        <v>1430.8697232803954</v>
      </c>
      <c r="AL53" s="125">
        <f t="shared" si="3"/>
        <v>1653.0558401015394</v>
      </c>
      <c r="AM53" s="125">
        <f t="shared" si="3"/>
        <v>1212.7995317038133</v>
      </c>
      <c r="AN53" s="125">
        <f t="shared" si="3"/>
        <v>821.67085007660387</v>
      </c>
      <c r="AO53" s="125">
        <f t="shared" si="3"/>
        <v>1553.9529081899373</v>
      </c>
      <c r="AP53" s="125">
        <f t="shared" si="3"/>
        <v>1624.8316915645864</v>
      </c>
      <c r="AQ53" s="125">
        <f t="shared" si="2"/>
        <v>1626.0726831296449</v>
      </c>
      <c r="AR53" s="125">
        <f t="shared" si="2"/>
        <v>681.03080929628925</v>
      </c>
      <c r="AS53" s="125">
        <f t="shared" si="2"/>
        <v>1602.939855484934</v>
      </c>
    </row>
    <row r="54" spans="1:45" x14ac:dyDescent="0.25">
      <c r="A54" s="127">
        <v>2007</v>
      </c>
      <c r="B54" s="125" t="s">
        <v>622</v>
      </c>
      <c r="C54" s="125">
        <v>139744768.53999999</v>
      </c>
      <c r="D54" s="125">
        <v>74805385.590000004</v>
      </c>
      <c r="E54" s="125">
        <v>64939382.950000003</v>
      </c>
      <c r="F54" s="125">
        <v>18873216.899999999</v>
      </c>
      <c r="G54" s="125">
        <v>30282105.559999999</v>
      </c>
      <c r="H54" s="125">
        <v>33187638.949999999</v>
      </c>
      <c r="I54" s="125">
        <v>32985801.989999998</v>
      </c>
      <c r="J54" s="125">
        <v>24416005.140000001</v>
      </c>
      <c r="K54" s="125">
        <v>96455546.5</v>
      </c>
      <c r="L54" s="125"/>
      <c r="M54" s="128">
        <v>39.044960000000003</v>
      </c>
      <c r="N54" s="128">
        <v>41.698059999999998</v>
      </c>
      <c r="O54" s="128">
        <v>35.988779999999998</v>
      </c>
      <c r="P54" s="128">
        <v>31.68956</v>
      </c>
      <c r="Q54" s="128">
        <v>40.175179999999997</v>
      </c>
      <c r="R54" s="128">
        <v>40.790950000000002</v>
      </c>
      <c r="S54" s="128">
        <v>41.293199999999999</v>
      </c>
      <c r="T54" s="128">
        <v>37.918190000000003</v>
      </c>
      <c r="U54" s="128">
        <v>40.769390000000001</v>
      </c>
      <c r="W54" s="123">
        <v>2007</v>
      </c>
      <c r="X54" s="123" t="s">
        <v>622</v>
      </c>
      <c r="Y54" s="125">
        <v>231800056.38</v>
      </c>
      <c r="Z54" s="125">
        <v>195765014.64001</v>
      </c>
      <c r="AA54" s="125">
        <v>96995798.409999996</v>
      </c>
      <c r="AB54" s="125">
        <v>98769216.230000004</v>
      </c>
      <c r="AC54" s="125">
        <v>37482119.189999998</v>
      </c>
      <c r="AD54" s="125">
        <v>39867700.119999997</v>
      </c>
      <c r="AE54" s="125">
        <v>42762421.210000001</v>
      </c>
      <c r="AF54" s="125">
        <v>43461426.240000002</v>
      </c>
      <c r="AG54" s="125">
        <v>68226389.620000005</v>
      </c>
      <c r="AH54" s="125">
        <v>126091547.56999999</v>
      </c>
      <c r="AI54" s="125"/>
      <c r="AJ54" s="123">
        <v>2007</v>
      </c>
      <c r="AK54" s="125">
        <f t="shared" si="3"/>
        <v>1449.3350776191098</v>
      </c>
      <c r="AL54" s="125">
        <f t="shared" si="3"/>
        <v>1672.2420393967834</v>
      </c>
      <c r="AM54" s="125">
        <f t="shared" si="3"/>
        <v>1230.4303029580863</v>
      </c>
      <c r="AN54" s="125">
        <f t="shared" si="3"/>
        <v>829.73869989364744</v>
      </c>
      <c r="AO54" s="125">
        <f t="shared" si="3"/>
        <v>1586.8141371457682</v>
      </c>
      <c r="AP54" s="125">
        <f t="shared" si="3"/>
        <v>1646.1948295146624</v>
      </c>
      <c r="AQ54" s="125">
        <f t="shared" si="2"/>
        <v>1629.6898353729755</v>
      </c>
      <c r="AR54" s="125">
        <f t="shared" si="2"/>
        <v>705.6237008727976</v>
      </c>
      <c r="AS54" s="125">
        <f t="shared" si="2"/>
        <v>1621.7308865878092</v>
      </c>
    </row>
    <row r="55" spans="1:45" x14ac:dyDescent="0.25">
      <c r="A55" s="127">
        <v>2008</v>
      </c>
      <c r="B55" s="125" t="s">
        <v>622</v>
      </c>
      <c r="C55" s="125">
        <v>140188903.65000001</v>
      </c>
      <c r="D55" s="125">
        <v>74682582.719999999</v>
      </c>
      <c r="E55" s="125">
        <v>65506320.93</v>
      </c>
      <c r="F55" s="125">
        <v>18378751.68</v>
      </c>
      <c r="G55" s="125">
        <v>30202886.699999999</v>
      </c>
      <c r="H55" s="125">
        <v>32582073.73</v>
      </c>
      <c r="I55" s="125">
        <v>33306894.25</v>
      </c>
      <c r="J55" s="125">
        <v>25718297.289999999</v>
      </c>
      <c r="K55" s="125">
        <v>96091854.680000007</v>
      </c>
      <c r="L55" s="125"/>
      <c r="M55" s="128">
        <v>38.874290000000002</v>
      </c>
      <c r="N55" s="128">
        <v>41.301169999999999</v>
      </c>
      <c r="O55" s="128">
        <v>36.107439999999997</v>
      </c>
      <c r="P55" s="128">
        <v>31.309229999999999</v>
      </c>
      <c r="Q55" s="128">
        <v>39.979660000000003</v>
      </c>
      <c r="R55" s="128">
        <v>40.794119999999999</v>
      </c>
      <c r="S55" s="128">
        <v>40.942830000000001</v>
      </c>
      <c r="T55" s="128">
        <v>37.871209999999998</v>
      </c>
      <c r="U55" s="128">
        <v>40.589669999999998</v>
      </c>
      <c r="W55" s="123">
        <v>2008</v>
      </c>
      <c r="X55" s="123" t="s">
        <v>622</v>
      </c>
      <c r="Y55" s="125">
        <v>233884981.91999999</v>
      </c>
      <c r="Z55" s="125">
        <v>197095146.28999999</v>
      </c>
      <c r="AA55" s="125">
        <v>97739868.700000003</v>
      </c>
      <c r="AB55" s="125">
        <v>99355277.590000004</v>
      </c>
      <c r="AC55" s="125">
        <v>37580027.880000003</v>
      </c>
      <c r="AD55" s="125">
        <v>40146049.32</v>
      </c>
      <c r="AE55" s="125">
        <v>42132032.079999998</v>
      </c>
      <c r="AF55" s="125">
        <v>43935064.609999999</v>
      </c>
      <c r="AG55" s="125">
        <v>70091808.030000001</v>
      </c>
      <c r="AH55" s="125">
        <v>126213146.01000001</v>
      </c>
      <c r="AI55" s="125"/>
      <c r="AJ55" s="123">
        <v>2008</v>
      </c>
      <c r="AK55" s="125">
        <f t="shared" si="3"/>
        <v>1437.8167006567751</v>
      </c>
      <c r="AL55" s="125">
        <f t="shared" si="3"/>
        <v>1641.0177389342521</v>
      </c>
      <c r="AM55" s="125">
        <f t="shared" si="3"/>
        <v>1237.9192300461809</v>
      </c>
      <c r="AN55" s="125">
        <f t="shared" si="3"/>
        <v>796.22286059954695</v>
      </c>
      <c r="AO55" s="125">
        <f t="shared" si="3"/>
        <v>1564.0408062646984</v>
      </c>
      <c r="AP55" s="125">
        <f t="shared" si="3"/>
        <v>1640.4659808353663</v>
      </c>
      <c r="AQ55" s="125">
        <f t="shared" si="2"/>
        <v>1614.0020073478579</v>
      </c>
      <c r="AR55" s="125">
        <f t="shared" si="2"/>
        <v>722.582558135005</v>
      </c>
      <c r="AS55" s="125">
        <f t="shared" si="2"/>
        <v>1606.9443897998283</v>
      </c>
    </row>
    <row r="56" spans="1:45" x14ac:dyDescent="0.25">
      <c r="A56" s="127">
        <v>2009</v>
      </c>
      <c r="B56" s="125" t="s">
        <v>622</v>
      </c>
      <c r="C56" s="125">
        <v>134604795.94</v>
      </c>
      <c r="D56" s="125">
        <v>70519318.370000005</v>
      </c>
      <c r="E56" s="125">
        <v>64085477.57</v>
      </c>
      <c r="F56" s="125">
        <v>16875342.960000001</v>
      </c>
      <c r="G56" s="125">
        <v>28916352.140000001</v>
      </c>
      <c r="H56" s="125">
        <v>30637876.920000002</v>
      </c>
      <c r="I56" s="125">
        <v>32344070.260000002</v>
      </c>
      <c r="J56" s="125">
        <v>25831153.66</v>
      </c>
      <c r="K56" s="125">
        <v>91898299.319999993</v>
      </c>
      <c r="L56" s="125"/>
      <c r="M56" s="128">
        <v>38.117049999999999</v>
      </c>
      <c r="N56" s="128">
        <v>40.425310000000003</v>
      </c>
      <c r="O56" s="128">
        <v>35.57705</v>
      </c>
      <c r="P56" s="128">
        <v>30.101489999999998</v>
      </c>
      <c r="Q56" s="128">
        <v>39.057290000000002</v>
      </c>
      <c r="R56" s="128">
        <v>40.00376</v>
      </c>
      <c r="S56" s="128">
        <v>40.336109999999998</v>
      </c>
      <c r="T56" s="128">
        <v>37.284649999999999</v>
      </c>
      <c r="U56" s="128">
        <v>39.822920000000003</v>
      </c>
      <c r="W56" s="123">
        <v>2009</v>
      </c>
      <c r="X56" s="123" t="s">
        <v>622</v>
      </c>
      <c r="Y56" s="125">
        <v>236024239.63999</v>
      </c>
      <c r="Z56" s="125">
        <v>198236506.10999</v>
      </c>
      <c r="AA56" s="125">
        <v>98313249</v>
      </c>
      <c r="AB56" s="125">
        <v>99923257.109999999</v>
      </c>
      <c r="AC56" s="125">
        <v>37739570.479999997</v>
      </c>
      <c r="AD56" s="125">
        <v>40519861.82</v>
      </c>
      <c r="AE56" s="125">
        <v>41321922.979999997</v>
      </c>
      <c r="AF56" s="125">
        <v>44365938.880000003</v>
      </c>
      <c r="AG56" s="125">
        <v>72076945.480000004</v>
      </c>
      <c r="AH56" s="125">
        <v>126207723.68000001</v>
      </c>
      <c r="AI56" s="125"/>
      <c r="AJ56" s="123">
        <v>2009</v>
      </c>
      <c r="AK56" s="125">
        <f t="shared" si="3"/>
        <v>1345.8588812112002</v>
      </c>
      <c r="AL56" s="125">
        <f t="shared" si="3"/>
        <v>1507.8313190218048</v>
      </c>
      <c r="AM56" s="125">
        <f t="shared" si="3"/>
        <v>1186.4961160957491</v>
      </c>
      <c r="AN56" s="125">
        <f t="shared" si="3"/>
        <v>699.91772472776017</v>
      </c>
      <c r="AO56" s="125">
        <f t="shared" si="3"/>
        <v>1449.3757784056836</v>
      </c>
      <c r="AP56" s="125">
        <f t="shared" si="3"/>
        <v>1542.3477349334</v>
      </c>
      <c r="AQ56" s="125">
        <f t="shared" si="2"/>
        <v>1529.1227562648758</v>
      </c>
      <c r="AR56" s="125">
        <f t="shared" si="2"/>
        <v>694.83365143409492</v>
      </c>
      <c r="AS56" s="125">
        <f t="shared" si="2"/>
        <v>1507.8494627178711</v>
      </c>
    </row>
    <row r="57" spans="1:45" x14ac:dyDescent="0.25">
      <c r="A57" s="127">
        <v>2010</v>
      </c>
      <c r="B57" s="125" t="s">
        <v>622</v>
      </c>
      <c r="C57" s="125">
        <v>133416919.36</v>
      </c>
      <c r="D57" s="125">
        <v>69614796.239999995</v>
      </c>
      <c r="E57" s="125">
        <v>63802123.119999997</v>
      </c>
      <c r="F57" s="125">
        <v>16076284.08</v>
      </c>
      <c r="G57" s="125">
        <v>28391443.52</v>
      </c>
      <c r="H57" s="125">
        <v>29735068.280000001</v>
      </c>
      <c r="I57" s="125">
        <v>32366275.57</v>
      </c>
      <c r="J57" s="125">
        <v>26847847.91</v>
      </c>
      <c r="K57" s="125">
        <v>90492787.370000005</v>
      </c>
      <c r="L57" s="125"/>
      <c r="M57" s="128">
        <v>37.981340000000003</v>
      </c>
      <c r="N57" s="128">
        <v>40.262889999999999</v>
      </c>
      <c r="O57" s="128">
        <v>35.491930000000004</v>
      </c>
      <c r="P57" s="128">
        <v>29.761240000000001</v>
      </c>
      <c r="Q57" s="128">
        <v>38.859749999999998</v>
      </c>
      <c r="R57" s="128">
        <v>39.843539999999997</v>
      </c>
      <c r="S57" s="128">
        <v>40.179819999999999</v>
      </c>
      <c r="T57" s="128">
        <v>37.261710000000001</v>
      </c>
      <c r="U57" s="128">
        <v>39.655160000000002</v>
      </c>
      <c r="W57" s="123">
        <v>2010</v>
      </c>
      <c r="X57" s="123" t="s">
        <v>622</v>
      </c>
      <c r="Y57" s="125">
        <v>238896834.92001</v>
      </c>
      <c r="Z57" s="125">
        <v>199950283.05000001</v>
      </c>
      <c r="AA57" s="125">
        <v>98377124.200000003</v>
      </c>
      <c r="AB57" s="125">
        <v>101573158.84999999</v>
      </c>
      <c r="AC57" s="125">
        <v>38622214.880000003</v>
      </c>
      <c r="AD57" s="125">
        <v>40161058.609999999</v>
      </c>
      <c r="AE57" s="125">
        <v>40502666.520000003</v>
      </c>
      <c r="AF57" s="125">
        <v>44711806.280000001</v>
      </c>
      <c r="AG57" s="125">
        <v>74899088.629999995</v>
      </c>
      <c r="AH57" s="125">
        <v>125375531.41</v>
      </c>
      <c r="AI57" s="125"/>
      <c r="AJ57" s="123">
        <v>2010</v>
      </c>
      <c r="AK57" s="125">
        <f t="shared" si="3"/>
        <v>1317.8394725466562</v>
      </c>
      <c r="AL57" s="125">
        <f t="shared" si="3"/>
        <v>1481.5479830416075</v>
      </c>
      <c r="AM57" s="125">
        <f t="shared" si="3"/>
        <v>1159.2821045416758</v>
      </c>
      <c r="AN57" s="125">
        <f t="shared" si="3"/>
        <v>644.17351038980803</v>
      </c>
      <c r="AO57" s="125">
        <f t="shared" si="3"/>
        <v>1428.5178390861306</v>
      </c>
      <c r="AP57" s="125">
        <f t="shared" si="3"/>
        <v>1521.0608381860034</v>
      </c>
      <c r="AQ57" s="125">
        <f t="shared" si="2"/>
        <v>1512.4528441796572</v>
      </c>
      <c r="AR57" s="125">
        <f t="shared" si="2"/>
        <v>694.5428915724226</v>
      </c>
      <c r="AS57" s="125">
        <f t="shared" si="2"/>
        <v>1488.3471114786412</v>
      </c>
    </row>
    <row r="58" spans="1:45" x14ac:dyDescent="0.25">
      <c r="A58" s="127">
        <v>2011</v>
      </c>
      <c r="B58" s="125" t="s">
        <v>622</v>
      </c>
      <c r="C58" s="125">
        <v>134669740.83000001</v>
      </c>
      <c r="D58" s="125">
        <v>70605446.609999999</v>
      </c>
      <c r="E58" s="125">
        <v>64064294.219999999</v>
      </c>
      <c r="F58" s="125">
        <v>16329023.710000001</v>
      </c>
      <c r="G58" s="125">
        <v>28692214.52</v>
      </c>
      <c r="H58" s="125">
        <v>29459262.449999999</v>
      </c>
      <c r="I58" s="125">
        <v>31992741.5</v>
      </c>
      <c r="J58" s="125">
        <v>28196498.649999999</v>
      </c>
      <c r="K58" s="125">
        <v>90144218.469999999</v>
      </c>
      <c r="L58" s="125"/>
      <c r="M58" s="128">
        <v>38.161709999999999</v>
      </c>
      <c r="N58" s="128">
        <v>40.449289999999998</v>
      </c>
      <c r="O58" s="128">
        <v>35.640560000000001</v>
      </c>
      <c r="P58" s="128">
        <v>29.799109999999999</v>
      </c>
      <c r="Q58" s="128">
        <v>39.126150000000003</v>
      </c>
      <c r="R58" s="128">
        <v>40.030200000000001</v>
      </c>
      <c r="S58" s="128">
        <v>40.50826</v>
      </c>
      <c r="T58" s="128">
        <v>37.408569999999997</v>
      </c>
      <c r="U58" s="128">
        <v>39.912109999999998</v>
      </c>
      <c r="W58" s="123">
        <v>2011</v>
      </c>
      <c r="X58" s="123" t="s">
        <v>622</v>
      </c>
      <c r="Y58" s="125">
        <v>241236510.28999999</v>
      </c>
      <c r="Z58" s="125">
        <v>201459658.36000001</v>
      </c>
      <c r="AA58" s="125">
        <v>99213958.010000005</v>
      </c>
      <c r="AB58" s="125">
        <v>102245700.34999999</v>
      </c>
      <c r="AC58" s="125">
        <v>38786866.439999998</v>
      </c>
      <c r="AD58" s="125">
        <v>40761415.18</v>
      </c>
      <c r="AE58" s="125">
        <v>40152732.43</v>
      </c>
      <c r="AF58" s="125">
        <v>44193486.719999999</v>
      </c>
      <c r="AG58" s="125">
        <v>77342009.519999996</v>
      </c>
      <c r="AH58" s="125">
        <v>125107634.33</v>
      </c>
      <c r="AI58" s="125"/>
      <c r="AJ58" s="123">
        <v>2011</v>
      </c>
      <c r="AK58" s="125">
        <f t="shared" si="3"/>
        <v>1326.517860362861</v>
      </c>
      <c r="AL58" s="125">
        <f t="shared" si="3"/>
        <v>1496.8548037506639</v>
      </c>
      <c r="AM58" s="125">
        <f t="shared" si="3"/>
        <v>1161.2316247808781</v>
      </c>
      <c r="AN58" s="125">
        <f t="shared" si="3"/>
        <v>652.35224590622283</v>
      </c>
      <c r="AO58" s="125">
        <f t="shared" si="3"/>
        <v>1432.139340049486</v>
      </c>
      <c r="AP58" s="125">
        <f t="shared" si="3"/>
        <v>1527.2068676435897</v>
      </c>
      <c r="AQ58" s="125">
        <f t="shared" si="2"/>
        <v>1524.8956378640105</v>
      </c>
      <c r="AR58" s="125">
        <f t="shared" si="2"/>
        <v>709.17624719842399</v>
      </c>
      <c r="AS58" s="125">
        <f t="shared" si="2"/>
        <v>1495.4162557763946</v>
      </c>
    </row>
    <row r="59" spans="1:45" x14ac:dyDescent="0.25">
      <c r="A59" s="127">
        <v>2012</v>
      </c>
      <c r="B59" s="125" t="s">
        <v>622</v>
      </c>
      <c r="C59" s="125">
        <v>136374063.31</v>
      </c>
      <c r="D59" s="125">
        <v>72055358.689999998</v>
      </c>
      <c r="E59" s="125">
        <v>64318704.619999997</v>
      </c>
      <c r="F59" s="125">
        <v>16796392.079999998</v>
      </c>
      <c r="G59" s="125">
        <v>29311054.66</v>
      </c>
      <c r="H59" s="125">
        <v>29587743.050000001</v>
      </c>
      <c r="I59" s="125">
        <v>31595072.219999999</v>
      </c>
      <c r="J59" s="125">
        <v>29083801.300000001</v>
      </c>
      <c r="K59" s="125">
        <v>90493869.930000007</v>
      </c>
      <c r="L59" s="125"/>
      <c r="M59" s="128">
        <v>38.201099999999997</v>
      </c>
      <c r="N59" s="128">
        <v>40.493279999999999</v>
      </c>
      <c r="O59" s="128">
        <v>35.633209999999998</v>
      </c>
      <c r="P59" s="128">
        <v>30.27007</v>
      </c>
      <c r="Q59" s="128">
        <v>39.268650000000001</v>
      </c>
      <c r="R59" s="128">
        <v>39.882980000000003</v>
      </c>
      <c r="S59" s="128">
        <v>40.365749999999998</v>
      </c>
      <c r="T59" s="128">
        <v>37.642940000000003</v>
      </c>
      <c r="U59" s="128">
        <v>39.852550000000001</v>
      </c>
      <c r="W59" s="123">
        <v>2012</v>
      </c>
      <c r="X59" s="123" t="s">
        <v>622</v>
      </c>
      <c r="Y59" s="125">
        <v>243538045.71998999</v>
      </c>
      <c r="Z59" s="125">
        <v>202031294.97</v>
      </c>
      <c r="AA59" s="125">
        <v>99489605.5</v>
      </c>
      <c r="AB59" s="125">
        <v>102541689.47</v>
      </c>
      <c r="AC59" s="125">
        <v>38958592.759999998</v>
      </c>
      <c r="AD59" s="125">
        <v>41219126.859999999</v>
      </c>
      <c r="AE59" s="125">
        <v>39927387.869999997</v>
      </c>
      <c r="AF59" s="125">
        <v>43955159.799999997</v>
      </c>
      <c r="AG59" s="125">
        <v>79477778.430000007</v>
      </c>
      <c r="AH59" s="125">
        <v>125101674.53</v>
      </c>
      <c r="AI59" s="125"/>
      <c r="AJ59" s="123">
        <v>2012</v>
      </c>
      <c r="AK59" s="125">
        <f t="shared" si="3"/>
        <v>1340.8875095100091</v>
      </c>
      <c r="AL59" s="125">
        <f t="shared" si="3"/>
        <v>1525.0176700781003</v>
      </c>
      <c r="AM59" s="125">
        <f t="shared" si="3"/>
        <v>1162.238108869793</v>
      </c>
      <c r="AN59" s="125">
        <f t="shared" si="3"/>
        <v>678.62446396203893</v>
      </c>
      <c r="AO59" s="125">
        <f t="shared" si="3"/>
        <v>1452.0513407563546</v>
      </c>
      <c r="AP59" s="125">
        <f t="shared" si="3"/>
        <v>1536.8514249873224</v>
      </c>
      <c r="AQ59" s="125">
        <f t="shared" si="2"/>
        <v>1508.7797928140437</v>
      </c>
      <c r="AR59" s="125">
        <f t="shared" si="2"/>
        <v>716.29567489921033</v>
      </c>
      <c r="AS59" s="125">
        <f t="shared" si="2"/>
        <v>1499.0478541606356</v>
      </c>
    </row>
    <row r="60" spans="1:45" x14ac:dyDescent="0.25">
      <c r="A60" s="127">
        <v>2013</v>
      </c>
      <c r="B60" s="125" t="s">
        <v>622</v>
      </c>
      <c r="C60" s="125">
        <v>137785874.16</v>
      </c>
      <c r="D60" s="125">
        <v>72882050.959999993</v>
      </c>
      <c r="E60" s="125">
        <v>64903823.200000003</v>
      </c>
      <c r="F60" s="125">
        <v>16702349.43</v>
      </c>
      <c r="G60" s="125">
        <v>30019559.989999998</v>
      </c>
      <c r="H60" s="125">
        <v>29695032.690000001</v>
      </c>
      <c r="I60" s="125">
        <v>31427049.609999999</v>
      </c>
      <c r="J60" s="125">
        <v>29941882.440000001</v>
      </c>
      <c r="K60" s="125">
        <v>91141642.290000007</v>
      </c>
      <c r="L60" s="125"/>
      <c r="M60" s="128">
        <v>38.412820000000004</v>
      </c>
      <c r="N60" s="128">
        <v>40.661560000000001</v>
      </c>
      <c r="O60" s="128">
        <v>35.887650000000001</v>
      </c>
      <c r="P60" s="128">
        <v>30.489529999999998</v>
      </c>
      <c r="Q60" s="128">
        <v>39.482959999999999</v>
      </c>
      <c r="R60" s="128">
        <v>40.30583</v>
      </c>
      <c r="S60" s="128">
        <v>40.679789999999997</v>
      </c>
      <c r="T60" s="128">
        <v>37.502899999999997</v>
      </c>
      <c r="U60" s="128">
        <v>40.16375</v>
      </c>
      <c r="W60" s="123">
        <v>2013</v>
      </c>
      <c r="X60" s="123" t="s">
        <v>622</v>
      </c>
      <c r="Y60" s="125">
        <v>245912061.86000001</v>
      </c>
      <c r="Z60" s="125">
        <v>202624627.24000001</v>
      </c>
      <c r="AA60" s="125">
        <v>99727879.519999996</v>
      </c>
      <c r="AB60" s="125">
        <v>102896747.72</v>
      </c>
      <c r="AC60" s="125">
        <v>39012782.109999999</v>
      </c>
      <c r="AD60" s="125">
        <v>41797023.039999999</v>
      </c>
      <c r="AE60" s="125">
        <v>39877447.009999998</v>
      </c>
      <c r="AF60" s="125">
        <v>43446340.75</v>
      </c>
      <c r="AG60" s="125">
        <v>81778468.950000003</v>
      </c>
      <c r="AH60" s="125">
        <v>125120810.8</v>
      </c>
      <c r="AI60" s="125"/>
      <c r="AJ60" s="123">
        <v>2013</v>
      </c>
      <c r="AK60" s="125">
        <f t="shared" si="3"/>
        <v>1358.2884314049782</v>
      </c>
      <c r="AL60" s="125">
        <f t="shared" si="3"/>
        <v>1545.223772122986</v>
      </c>
      <c r="AM60" s="125">
        <f t="shared" si="3"/>
        <v>1177.1098562229754</v>
      </c>
      <c r="AN60" s="125">
        <f t="shared" si="3"/>
        <v>678.77324652702987</v>
      </c>
      <c r="AO60" s="125">
        <f t="shared" si="3"/>
        <v>1474.5924949908599</v>
      </c>
      <c r="AP60" s="125">
        <f t="shared" si="3"/>
        <v>1560.7296233298739</v>
      </c>
      <c r="AQ60" s="125">
        <f t="shared" si="2"/>
        <v>1530.1445261446522</v>
      </c>
      <c r="AR60" s="125">
        <f t="shared" si="2"/>
        <v>714.01662006625213</v>
      </c>
      <c r="AS60" s="125">
        <f t="shared" si="2"/>
        <v>1521.3351466493161</v>
      </c>
    </row>
    <row r="61" spans="1:45" x14ac:dyDescent="0.25">
      <c r="A61" s="127">
        <v>2014</v>
      </c>
      <c r="B61" s="125" t="s">
        <v>622</v>
      </c>
      <c r="C61" s="125">
        <v>281070158.13</v>
      </c>
      <c r="D61" s="125">
        <v>148837630.03</v>
      </c>
      <c r="E61" s="125">
        <v>132232528.09999999</v>
      </c>
      <c r="F61" s="125">
        <v>34818812.859999999</v>
      </c>
      <c r="G61" s="125">
        <v>61017019.57</v>
      </c>
      <c r="H61" s="125">
        <v>60294296.009999998</v>
      </c>
      <c r="I61" s="125">
        <v>62775368.460000001</v>
      </c>
      <c r="J61" s="125">
        <v>62164661.229999997</v>
      </c>
      <c r="K61" s="125">
        <v>184086684.03999999</v>
      </c>
      <c r="L61" s="125"/>
      <c r="M61" s="128">
        <v>38.283549999999998</v>
      </c>
      <c r="N61" s="128">
        <v>40.600149999999999</v>
      </c>
      <c r="O61" s="128">
        <v>35.676029999999997</v>
      </c>
      <c r="P61" s="128">
        <v>30.668330000000001</v>
      </c>
      <c r="Q61" s="128">
        <v>39.228259999999999</v>
      </c>
      <c r="R61" s="128">
        <v>40.05498</v>
      </c>
      <c r="S61" s="128">
        <v>40.450180000000003</v>
      </c>
      <c r="T61" s="128">
        <v>37.715539999999997</v>
      </c>
      <c r="U61" s="128">
        <v>39.91572</v>
      </c>
      <c r="W61" s="123">
        <v>2014</v>
      </c>
      <c r="X61" s="123" t="s">
        <v>622</v>
      </c>
      <c r="Y61" s="125">
        <v>496501964.42000002</v>
      </c>
      <c r="Z61" s="125">
        <v>407031523.85000002</v>
      </c>
      <c r="AA61" s="125">
        <v>200647973.80000001</v>
      </c>
      <c r="AB61" s="125">
        <v>206383550.05000001</v>
      </c>
      <c r="AC61" s="125">
        <v>77955783.719999999</v>
      </c>
      <c r="AD61" s="125">
        <v>84889507.430000007</v>
      </c>
      <c r="AE61" s="125">
        <v>79572246.730000004</v>
      </c>
      <c r="AF61" s="125">
        <v>85931810.290000007</v>
      </c>
      <c r="AG61" s="125">
        <v>168152616.25</v>
      </c>
      <c r="AH61" s="125">
        <v>250393564.44999999</v>
      </c>
      <c r="AI61" s="125"/>
      <c r="AJ61" s="123">
        <v>2014</v>
      </c>
      <c r="AK61" s="125">
        <f t="shared" si="3"/>
        <v>1374.6819760443072</v>
      </c>
      <c r="AL61" s="125">
        <f t="shared" si="3"/>
        <v>1566.0619915656991</v>
      </c>
      <c r="AM61" s="125">
        <f t="shared" si="3"/>
        <v>1188.6201453220665</v>
      </c>
      <c r="AN61" s="125">
        <f t="shared" si="3"/>
        <v>712.29367708463906</v>
      </c>
      <c r="AO61" s="125">
        <f t="shared" si="3"/>
        <v>1466.2207637937111</v>
      </c>
      <c r="AP61" s="125">
        <f t="shared" si="3"/>
        <v>1578.2451777118588</v>
      </c>
      <c r="AQ61" s="125">
        <f t="shared" si="2"/>
        <v>1536.5939243058019</v>
      </c>
      <c r="AR61" s="125">
        <f t="shared" si="2"/>
        <v>725.04275350362695</v>
      </c>
      <c r="AS61" s="125">
        <f t="shared" si="2"/>
        <v>1525.9718543664576</v>
      </c>
    </row>
    <row r="62" spans="1:45" x14ac:dyDescent="0.25">
      <c r="A62" s="127">
        <v>2015</v>
      </c>
      <c r="B62" s="125" t="s">
        <v>622</v>
      </c>
      <c r="C62" s="125">
        <v>143094577.94</v>
      </c>
      <c r="D62" s="125">
        <v>75938026.489999995</v>
      </c>
      <c r="E62" s="125">
        <v>67156551.450000003</v>
      </c>
      <c r="F62" s="125">
        <v>17389623.5</v>
      </c>
      <c r="G62" s="125">
        <v>31431038.760000002</v>
      </c>
      <c r="H62" s="125">
        <v>30302897.370000001</v>
      </c>
      <c r="I62" s="125">
        <v>31559595.510000002</v>
      </c>
      <c r="J62" s="125">
        <v>32411422.800000001</v>
      </c>
      <c r="K62" s="125">
        <v>93293531.640000001</v>
      </c>
      <c r="L62" s="125"/>
      <c r="M62" s="128">
        <v>38.602710000000002</v>
      </c>
      <c r="N62" s="128">
        <v>40.916939999999997</v>
      </c>
      <c r="O62" s="128">
        <v>35.985869999999998</v>
      </c>
      <c r="P62" s="128">
        <v>31.065550000000002</v>
      </c>
      <c r="Q62" s="128">
        <v>39.4589</v>
      </c>
      <c r="R62" s="128">
        <v>40.405769999999997</v>
      </c>
      <c r="S62" s="128">
        <v>40.952649999999998</v>
      </c>
      <c r="T62" s="128">
        <v>37.842390000000002</v>
      </c>
      <c r="U62" s="128">
        <v>40.271769999999997</v>
      </c>
      <c r="W62" s="123">
        <v>2015</v>
      </c>
      <c r="X62" s="123" t="s">
        <v>622</v>
      </c>
      <c r="Y62" s="125">
        <v>251001151.06999001</v>
      </c>
      <c r="Z62" s="125">
        <v>205007188.77000001</v>
      </c>
      <c r="AA62" s="125">
        <v>101106742.59</v>
      </c>
      <c r="AB62" s="125">
        <v>103900446.18000001</v>
      </c>
      <c r="AC62" s="125">
        <v>38868747.380000003</v>
      </c>
      <c r="AD62" s="125">
        <v>43006223.75</v>
      </c>
      <c r="AE62" s="125">
        <v>39918751.859999999</v>
      </c>
      <c r="AF62" s="125">
        <v>42796400.229999997</v>
      </c>
      <c r="AG62" s="125">
        <v>86411027.849999994</v>
      </c>
      <c r="AH62" s="125">
        <v>125721375.84</v>
      </c>
      <c r="AI62" s="125"/>
      <c r="AJ62" s="123">
        <v>2015</v>
      </c>
      <c r="AK62" s="125">
        <f t="shared" si="3"/>
        <v>1401.1196556202174</v>
      </c>
      <c r="AL62" s="125">
        <f t="shared" si="3"/>
        <v>1598.0327611077325</v>
      </c>
      <c r="AM62" s="125">
        <f t="shared" si="3"/>
        <v>1209.5012580499065</v>
      </c>
      <c r="AN62" s="125">
        <f t="shared" si="3"/>
        <v>722.72324801278683</v>
      </c>
      <c r="AO62" s="125">
        <f t="shared" si="3"/>
        <v>1499.6010710427031</v>
      </c>
      <c r="AP62" s="125">
        <f t="shared" si="3"/>
        <v>1594.97519109614</v>
      </c>
      <c r="AQ62" s="125">
        <f t="shared" si="2"/>
        <v>1570.3973051486551</v>
      </c>
      <c r="AR62" s="125">
        <f t="shared" si="2"/>
        <v>738.09255709171146</v>
      </c>
      <c r="AS62" s="125">
        <f t="shared" si="2"/>
        <v>1553.9837392546126</v>
      </c>
    </row>
    <row r="63" spans="1:45" x14ac:dyDescent="0.25">
      <c r="A63" s="127">
        <v>2016</v>
      </c>
      <c r="B63" s="125" t="s">
        <v>622</v>
      </c>
      <c r="C63" s="125">
        <v>146177647.46000001</v>
      </c>
      <c r="D63" s="125">
        <v>77453370.950000003</v>
      </c>
      <c r="E63" s="125">
        <v>68724276.510000005</v>
      </c>
      <c r="F63" s="125">
        <v>17733620.43</v>
      </c>
      <c r="G63" s="125">
        <v>32470355.93</v>
      </c>
      <c r="H63" s="125">
        <v>30387667.289999999</v>
      </c>
      <c r="I63" s="125">
        <v>31931569.68</v>
      </c>
      <c r="J63" s="125">
        <v>33654434.130000003</v>
      </c>
      <c r="K63" s="125">
        <v>94789592.900000006</v>
      </c>
      <c r="L63" s="125"/>
      <c r="M63" s="128">
        <v>38.611190000000001</v>
      </c>
      <c r="N63" s="128">
        <v>40.736870000000003</v>
      </c>
      <c r="O63" s="128">
        <v>36.215519999999998</v>
      </c>
      <c r="P63" s="128">
        <v>30.911829999999998</v>
      </c>
      <c r="Q63" s="128">
        <v>39.594140000000003</v>
      </c>
      <c r="R63" s="128">
        <v>40.439450000000001</v>
      </c>
      <c r="S63" s="128">
        <v>40.849069999999998</v>
      </c>
      <c r="T63" s="128">
        <v>37.94576</v>
      </c>
      <c r="U63" s="128">
        <v>40.287880000000001</v>
      </c>
      <c r="W63" s="123">
        <v>2016</v>
      </c>
      <c r="X63" s="123" t="s">
        <v>622</v>
      </c>
      <c r="Y63" s="125">
        <v>253680495.13999999</v>
      </c>
      <c r="Z63" s="125">
        <v>206133949.66</v>
      </c>
      <c r="AA63" s="125">
        <v>101716810.20999999</v>
      </c>
      <c r="AB63" s="125">
        <v>104417139.45</v>
      </c>
      <c r="AC63" s="125">
        <v>38665284.890000001</v>
      </c>
      <c r="AD63" s="125">
        <v>43762754.090000004</v>
      </c>
      <c r="AE63" s="125">
        <v>40005292.520000003</v>
      </c>
      <c r="AF63" s="125">
        <v>42565474.460000001</v>
      </c>
      <c r="AG63" s="125">
        <v>88681689.180000007</v>
      </c>
      <c r="AH63" s="125">
        <v>126333521.06999999</v>
      </c>
      <c r="AI63" s="125"/>
      <c r="AJ63" s="123">
        <v>2016</v>
      </c>
      <c r="AK63" s="125">
        <f t="shared" si="3"/>
        <v>1423.7966735479863</v>
      </c>
      <c r="AL63" s="125">
        <f t="shared" si="3"/>
        <v>1613.0156917108086</v>
      </c>
      <c r="AM63" s="125">
        <f t="shared" si="3"/>
        <v>1239.4712402987461</v>
      </c>
      <c r="AN63" s="125">
        <f t="shared" si="3"/>
        <v>737.23212959540467</v>
      </c>
      <c r="AO63" s="125">
        <f t="shared" si="3"/>
        <v>1527.6246651824242</v>
      </c>
      <c r="AP63" s="125">
        <f t="shared" si="3"/>
        <v>1597.3073730573162</v>
      </c>
      <c r="AQ63" s="125">
        <f t="shared" si="2"/>
        <v>1593.4861989447743</v>
      </c>
      <c r="AR63" s="125">
        <f t="shared" si="2"/>
        <v>748.8156889718033</v>
      </c>
      <c r="AS63" s="125">
        <f t="shared" si="2"/>
        <v>1571.881548193207</v>
      </c>
    </row>
    <row r="64" spans="1:45" x14ac:dyDescent="0.25">
      <c r="A64" s="127">
        <v>2017</v>
      </c>
      <c r="B64" s="125" t="s">
        <v>622</v>
      </c>
      <c r="C64" s="125">
        <v>147117724.24000001</v>
      </c>
      <c r="D64" s="125">
        <v>77899347.930000007</v>
      </c>
      <c r="E64" s="125">
        <v>69218376.310000002</v>
      </c>
      <c r="F64" s="125">
        <v>18119679.82</v>
      </c>
      <c r="G64" s="125">
        <v>33271271.25</v>
      </c>
      <c r="H64" s="125">
        <v>30528848.550000001</v>
      </c>
      <c r="I64" s="125">
        <v>31342991.52</v>
      </c>
      <c r="J64" s="125">
        <v>33854933.100000001</v>
      </c>
      <c r="K64" s="125">
        <v>95143111.319999993</v>
      </c>
      <c r="L64" s="125"/>
      <c r="M64" s="128">
        <v>38.407170000000001</v>
      </c>
      <c r="N64" s="128">
        <v>40.585619999999999</v>
      </c>
      <c r="O64" s="128">
        <v>35.95552</v>
      </c>
      <c r="P64" s="128">
        <v>30.934349999999998</v>
      </c>
      <c r="Q64" s="128">
        <v>39.48122</v>
      </c>
      <c r="R64" s="128">
        <v>40.264130000000002</v>
      </c>
      <c r="S64" s="128">
        <v>40.614400000000003</v>
      </c>
      <c r="T64" s="128">
        <v>37.633240000000001</v>
      </c>
      <c r="U64" s="128">
        <v>40.105739999999997</v>
      </c>
      <c r="W64" s="123">
        <v>2017</v>
      </c>
      <c r="X64" s="123" t="s">
        <v>622</v>
      </c>
      <c r="Y64" s="125">
        <v>255276360.97999999</v>
      </c>
      <c r="Z64" s="125">
        <v>206002508.37</v>
      </c>
      <c r="AA64" s="125">
        <v>101549614.05</v>
      </c>
      <c r="AB64" s="125">
        <v>104452894.31999999</v>
      </c>
      <c r="AC64" s="125">
        <v>38355182.619999997</v>
      </c>
      <c r="AD64" s="125">
        <v>44250308.700000003</v>
      </c>
      <c r="AE64" s="125">
        <v>40046358.189999998</v>
      </c>
      <c r="AF64" s="125">
        <v>42025888.850000001</v>
      </c>
      <c r="AG64" s="125">
        <v>90598622.620000005</v>
      </c>
      <c r="AH64" s="125">
        <v>126322555.73999999</v>
      </c>
      <c r="AI64" s="125"/>
      <c r="AJ64" s="123">
        <v>2017</v>
      </c>
      <c r="AK64" s="125">
        <f t="shared" si="3"/>
        <v>1426.290997423245</v>
      </c>
      <c r="AL64" s="125">
        <f t="shared" si="3"/>
        <v>1618.9411931438835</v>
      </c>
      <c r="AM64" s="125">
        <f t="shared" si="3"/>
        <v>1238.9958359619156</v>
      </c>
      <c r="AN64" s="125">
        <f t="shared" si="3"/>
        <v>759.92512395631206</v>
      </c>
      <c r="AO64" s="125">
        <f t="shared" si="3"/>
        <v>1543.6434628725674</v>
      </c>
      <c r="AP64" s="125">
        <f t="shared" si="3"/>
        <v>1596.1329389465418</v>
      </c>
      <c r="AQ64" s="125">
        <f t="shared" si="2"/>
        <v>1575.0956170216534</v>
      </c>
      <c r="AR64" s="125">
        <f t="shared" si="2"/>
        <v>731.26589407176459</v>
      </c>
      <c r="AS64" s="125">
        <f t="shared" si="2"/>
        <v>1570.7473054038353</v>
      </c>
    </row>
    <row r="124" spans="3:35" x14ac:dyDescent="0.25">
      <c r="Z124" s="129"/>
      <c r="AA124" s="129"/>
      <c r="AB124" s="129"/>
      <c r="AC124" s="129"/>
      <c r="AD124" s="129"/>
      <c r="AE124" s="129"/>
      <c r="AF124" s="129"/>
      <c r="AG124" s="129"/>
      <c r="AH124" s="129"/>
      <c r="AI124" s="129"/>
    </row>
    <row r="125" spans="3:35" x14ac:dyDescent="0.25">
      <c r="C125" s="128"/>
      <c r="D125" s="128"/>
      <c r="E125" s="128"/>
      <c r="F125" s="128"/>
      <c r="G125" s="128"/>
      <c r="H125" s="128"/>
      <c r="I125" s="128"/>
      <c r="J125" s="128"/>
      <c r="K125" s="128"/>
      <c r="L125" s="128"/>
      <c r="M125" s="128"/>
      <c r="N125" s="128"/>
      <c r="O125" s="128"/>
      <c r="P125" s="128"/>
      <c r="Q125" s="128"/>
      <c r="R125" s="128"/>
      <c r="S125" s="128"/>
      <c r="T125" s="128"/>
      <c r="U125" s="128"/>
      <c r="V125" s="128"/>
      <c r="Z125" s="129"/>
      <c r="AA125" s="129"/>
      <c r="AB125" s="129"/>
      <c r="AC125" s="129"/>
      <c r="AD125" s="129"/>
      <c r="AE125" s="129"/>
      <c r="AF125" s="129"/>
      <c r="AG125" s="129"/>
      <c r="AH125" s="129"/>
      <c r="AI125" s="129"/>
    </row>
    <row r="126" spans="3:35" x14ac:dyDescent="0.25">
      <c r="C126" s="128"/>
      <c r="D126" s="128"/>
      <c r="E126" s="128"/>
      <c r="F126" s="128"/>
      <c r="G126" s="128"/>
      <c r="H126" s="128"/>
      <c r="I126" s="128"/>
      <c r="J126" s="128"/>
      <c r="K126" s="128"/>
      <c r="L126" s="128"/>
      <c r="M126" s="128"/>
      <c r="N126" s="128"/>
      <c r="O126" s="128"/>
      <c r="P126" s="128"/>
      <c r="Q126" s="128"/>
      <c r="R126" s="128"/>
      <c r="S126" s="128"/>
      <c r="T126" s="128"/>
      <c r="U126" s="128"/>
      <c r="V126" s="128"/>
      <c r="Z126" s="129"/>
      <c r="AA126" s="129"/>
      <c r="AB126" s="129"/>
      <c r="AC126" s="129"/>
      <c r="AD126" s="129"/>
      <c r="AE126" s="129"/>
      <c r="AF126" s="129"/>
      <c r="AG126" s="129"/>
      <c r="AH126" s="129"/>
      <c r="AI126" s="129"/>
    </row>
    <row r="127" spans="3:35" x14ac:dyDescent="0.25">
      <c r="C127" s="128"/>
      <c r="D127" s="128"/>
      <c r="E127" s="128"/>
      <c r="F127" s="128"/>
      <c r="G127" s="128"/>
      <c r="H127" s="128"/>
      <c r="I127" s="128"/>
      <c r="J127" s="128"/>
      <c r="K127" s="128"/>
      <c r="L127" s="128"/>
      <c r="M127" s="128"/>
      <c r="N127" s="128"/>
      <c r="O127" s="128"/>
      <c r="P127" s="128"/>
      <c r="Q127" s="128"/>
      <c r="R127" s="128"/>
      <c r="S127" s="128"/>
      <c r="T127" s="128"/>
      <c r="U127" s="128"/>
      <c r="V127" s="128"/>
      <c r="Z127" s="129"/>
      <c r="AA127" s="129"/>
      <c r="AB127" s="129"/>
      <c r="AC127" s="129"/>
      <c r="AD127" s="129"/>
      <c r="AE127" s="129"/>
      <c r="AF127" s="129"/>
      <c r="AG127" s="129"/>
      <c r="AH127" s="129"/>
      <c r="AI127" s="129"/>
    </row>
    <row r="128" spans="3:35" x14ac:dyDescent="0.25">
      <c r="C128" s="128"/>
      <c r="D128" s="128"/>
      <c r="E128" s="128"/>
      <c r="F128" s="128"/>
      <c r="G128" s="128"/>
      <c r="H128" s="128"/>
      <c r="I128" s="128"/>
      <c r="J128" s="128"/>
      <c r="K128" s="128"/>
      <c r="L128" s="128"/>
      <c r="M128" s="128"/>
      <c r="N128" s="128"/>
      <c r="O128" s="128"/>
      <c r="P128" s="128"/>
      <c r="Q128" s="128"/>
      <c r="R128" s="128"/>
      <c r="S128" s="128"/>
      <c r="T128" s="128"/>
      <c r="U128" s="128"/>
      <c r="V128" s="128"/>
      <c r="Z128" s="129"/>
      <c r="AA128" s="129"/>
      <c r="AB128" s="129"/>
      <c r="AC128" s="129"/>
      <c r="AD128" s="129"/>
      <c r="AE128" s="129"/>
      <c r="AF128" s="129"/>
      <c r="AG128" s="129"/>
      <c r="AH128" s="129"/>
      <c r="AI128" s="129"/>
    </row>
    <row r="129" spans="3:35" x14ac:dyDescent="0.25">
      <c r="C129" s="128"/>
      <c r="D129" s="128"/>
      <c r="E129" s="128"/>
      <c r="F129" s="128"/>
      <c r="G129" s="128"/>
      <c r="H129" s="128"/>
      <c r="I129" s="128"/>
      <c r="J129" s="128"/>
      <c r="K129" s="128"/>
      <c r="L129" s="128"/>
      <c r="M129" s="128"/>
      <c r="N129" s="128"/>
      <c r="O129" s="128"/>
      <c r="P129" s="128"/>
      <c r="Q129" s="128"/>
      <c r="R129" s="128"/>
      <c r="S129" s="128"/>
      <c r="T129" s="128"/>
      <c r="U129" s="128"/>
      <c r="V129" s="128"/>
      <c r="Z129" s="129"/>
      <c r="AA129" s="129"/>
      <c r="AB129" s="129"/>
      <c r="AC129" s="129"/>
      <c r="AD129" s="129"/>
      <c r="AE129" s="129"/>
      <c r="AF129" s="129"/>
      <c r="AG129" s="129"/>
      <c r="AH129" s="129"/>
      <c r="AI129" s="129"/>
    </row>
    <row r="130" spans="3:35" x14ac:dyDescent="0.25"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128"/>
      <c r="R130" s="128"/>
      <c r="S130" s="128"/>
      <c r="T130" s="128"/>
      <c r="U130" s="128"/>
      <c r="V130" s="128"/>
      <c r="Z130" s="129"/>
      <c r="AA130" s="129"/>
      <c r="AB130" s="129"/>
      <c r="AC130" s="129"/>
      <c r="AD130" s="129"/>
      <c r="AE130" s="129"/>
      <c r="AF130" s="129"/>
      <c r="AG130" s="129"/>
      <c r="AH130" s="129"/>
      <c r="AI130" s="129"/>
    </row>
    <row r="131" spans="3:35" x14ac:dyDescent="0.25"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128"/>
      <c r="R131" s="128"/>
      <c r="S131" s="128"/>
      <c r="T131" s="128"/>
      <c r="U131" s="128"/>
      <c r="V131" s="128"/>
      <c r="Z131" s="129"/>
      <c r="AA131" s="129"/>
      <c r="AB131" s="129"/>
      <c r="AC131" s="129"/>
      <c r="AD131" s="129"/>
      <c r="AE131" s="129"/>
      <c r="AF131" s="129"/>
      <c r="AG131" s="129"/>
      <c r="AH131" s="129"/>
      <c r="AI131" s="129"/>
    </row>
    <row r="132" spans="3:35" x14ac:dyDescent="0.25">
      <c r="C132" s="128"/>
      <c r="D132" s="128"/>
      <c r="E132" s="128"/>
      <c r="F132" s="128"/>
      <c r="G132" s="128"/>
      <c r="H132" s="128"/>
      <c r="I132" s="128"/>
      <c r="J132" s="128"/>
      <c r="K132" s="128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Z132" s="129"/>
      <c r="AA132" s="129"/>
      <c r="AB132" s="129"/>
      <c r="AC132" s="129"/>
      <c r="AD132" s="129"/>
      <c r="AE132" s="129"/>
      <c r="AF132" s="129"/>
      <c r="AG132" s="129"/>
      <c r="AH132" s="129"/>
      <c r="AI132" s="129"/>
    </row>
    <row r="133" spans="3:35" x14ac:dyDescent="0.25"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Z133" s="129"/>
      <c r="AA133" s="129"/>
      <c r="AB133" s="129"/>
      <c r="AC133" s="129"/>
      <c r="AD133" s="129"/>
      <c r="AE133" s="129"/>
      <c r="AF133" s="129"/>
      <c r="AG133" s="129"/>
      <c r="AH133" s="129"/>
      <c r="AI133" s="129"/>
    </row>
    <row r="134" spans="3:35" x14ac:dyDescent="0.25">
      <c r="C134" s="128"/>
      <c r="D134" s="128"/>
      <c r="E134" s="128"/>
      <c r="F134" s="128"/>
      <c r="G134" s="128"/>
      <c r="H134" s="128"/>
      <c r="I134" s="128"/>
      <c r="J134" s="128"/>
      <c r="K134" s="128"/>
      <c r="L134" s="128"/>
      <c r="M134" s="128"/>
      <c r="N134" s="128"/>
      <c r="O134" s="128"/>
      <c r="P134" s="128"/>
      <c r="Q134" s="128"/>
      <c r="R134" s="128"/>
      <c r="S134" s="128"/>
      <c r="T134" s="128"/>
      <c r="U134" s="128"/>
      <c r="V134" s="128"/>
      <c r="Z134" s="129"/>
      <c r="AA134" s="129"/>
      <c r="AB134" s="129"/>
      <c r="AC134" s="129"/>
      <c r="AD134" s="129"/>
      <c r="AE134" s="129"/>
      <c r="AF134" s="129"/>
      <c r="AG134" s="129"/>
      <c r="AH134" s="129"/>
      <c r="AI134" s="129"/>
    </row>
    <row r="135" spans="3:35" x14ac:dyDescent="0.25">
      <c r="C135" s="128"/>
      <c r="D135" s="128"/>
      <c r="E135" s="128"/>
      <c r="F135" s="128"/>
      <c r="G135" s="128"/>
      <c r="H135" s="128"/>
      <c r="I135" s="128"/>
      <c r="J135" s="128"/>
      <c r="K135" s="128"/>
      <c r="L135" s="128"/>
      <c r="M135" s="128"/>
      <c r="N135" s="128"/>
      <c r="O135" s="128"/>
      <c r="P135" s="128"/>
      <c r="Q135" s="128"/>
      <c r="R135" s="128"/>
      <c r="S135" s="128"/>
      <c r="T135" s="128"/>
      <c r="U135" s="128"/>
      <c r="V135" s="128"/>
      <c r="Z135" s="129"/>
      <c r="AA135" s="129"/>
      <c r="AB135" s="129"/>
      <c r="AC135" s="129"/>
      <c r="AD135" s="129"/>
      <c r="AE135" s="129"/>
      <c r="AF135" s="129"/>
      <c r="AG135" s="129"/>
      <c r="AH135" s="129"/>
      <c r="AI135" s="129"/>
    </row>
    <row r="136" spans="3:35" x14ac:dyDescent="0.25">
      <c r="C136" s="128"/>
      <c r="D136" s="128"/>
      <c r="E136" s="128"/>
      <c r="F136" s="128"/>
      <c r="G136" s="128"/>
      <c r="H136" s="128"/>
      <c r="I136" s="128"/>
      <c r="J136" s="128"/>
      <c r="K136" s="128"/>
      <c r="L136" s="128"/>
      <c r="M136" s="128"/>
      <c r="N136" s="128"/>
      <c r="O136" s="128"/>
      <c r="P136" s="128"/>
      <c r="Q136" s="128"/>
      <c r="R136" s="128"/>
      <c r="S136" s="128"/>
      <c r="T136" s="128"/>
      <c r="U136" s="128"/>
      <c r="V136" s="128"/>
      <c r="Z136" s="129"/>
      <c r="AA136" s="129"/>
      <c r="AB136" s="129"/>
      <c r="AC136" s="129"/>
      <c r="AD136" s="129"/>
      <c r="AE136" s="129"/>
      <c r="AF136" s="129"/>
      <c r="AG136" s="129"/>
      <c r="AH136" s="129"/>
      <c r="AI136" s="129"/>
    </row>
    <row r="137" spans="3:35" x14ac:dyDescent="0.25">
      <c r="C137" s="128"/>
      <c r="D137" s="128"/>
      <c r="E137" s="128"/>
      <c r="F137" s="128"/>
      <c r="G137" s="128"/>
      <c r="H137" s="128"/>
      <c r="I137" s="128"/>
      <c r="J137" s="128"/>
      <c r="K137" s="128"/>
      <c r="L137" s="128"/>
      <c r="M137" s="128"/>
      <c r="N137" s="128"/>
      <c r="O137" s="128"/>
      <c r="P137" s="128"/>
      <c r="Q137" s="128"/>
      <c r="R137" s="128"/>
      <c r="S137" s="128"/>
      <c r="T137" s="128"/>
      <c r="U137" s="128"/>
      <c r="V137" s="128"/>
      <c r="Z137" s="129"/>
      <c r="AA137" s="129"/>
      <c r="AB137" s="129"/>
      <c r="AC137" s="129"/>
      <c r="AD137" s="129"/>
      <c r="AE137" s="129"/>
      <c r="AF137" s="129"/>
      <c r="AG137" s="129"/>
      <c r="AH137" s="129"/>
      <c r="AI137" s="129"/>
    </row>
    <row r="138" spans="3:35" x14ac:dyDescent="0.25">
      <c r="C138" s="128"/>
      <c r="D138" s="128"/>
      <c r="E138" s="128"/>
      <c r="F138" s="128"/>
      <c r="G138" s="128"/>
      <c r="H138" s="128"/>
      <c r="I138" s="128"/>
      <c r="J138" s="128"/>
      <c r="K138" s="128"/>
      <c r="L138" s="128"/>
      <c r="M138" s="128"/>
      <c r="N138" s="128"/>
      <c r="O138" s="128"/>
      <c r="P138" s="128"/>
      <c r="Q138" s="128"/>
      <c r="R138" s="128"/>
      <c r="S138" s="128"/>
      <c r="T138" s="128"/>
      <c r="U138" s="128"/>
      <c r="V138" s="128"/>
      <c r="Z138" s="129"/>
      <c r="AA138" s="129"/>
      <c r="AB138" s="129"/>
      <c r="AC138" s="129"/>
      <c r="AD138" s="129"/>
      <c r="AE138" s="129"/>
      <c r="AF138" s="129"/>
      <c r="AG138" s="129"/>
      <c r="AH138" s="129"/>
      <c r="AI138" s="129"/>
    </row>
    <row r="139" spans="3:35" x14ac:dyDescent="0.25">
      <c r="C139" s="128"/>
      <c r="D139" s="128"/>
      <c r="E139" s="128"/>
      <c r="F139" s="128"/>
      <c r="G139" s="128"/>
      <c r="H139" s="128"/>
      <c r="I139" s="128"/>
      <c r="J139" s="128"/>
      <c r="K139" s="128"/>
      <c r="L139" s="128"/>
      <c r="M139" s="128"/>
      <c r="N139" s="128"/>
      <c r="O139" s="128"/>
      <c r="P139" s="128"/>
      <c r="Q139" s="128"/>
      <c r="R139" s="128"/>
      <c r="S139" s="128"/>
      <c r="T139" s="128"/>
      <c r="U139" s="128"/>
      <c r="V139" s="128"/>
      <c r="Z139" s="129"/>
      <c r="AA139" s="129"/>
      <c r="AB139" s="129"/>
      <c r="AC139" s="129"/>
      <c r="AD139" s="129"/>
      <c r="AE139" s="129"/>
      <c r="AF139" s="129"/>
      <c r="AG139" s="129"/>
      <c r="AH139" s="129"/>
      <c r="AI139" s="129"/>
    </row>
    <row r="140" spans="3:35" x14ac:dyDescent="0.25">
      <c r="C140" s="128"/>
      <c r="D140" s="128"/>
      <c r="E140" s="128"/>
      <c r="F140" s="128"/>
      <c r="G140" s="128"/>
      <c r="H140" s="128"/>
      <c r="I140" s="128"/>
      <c r="J140" s="128"/>
      <c r="K140" s="128"/>
      <c r="L140" s="128"/>
      <c r="M140" s="128"/>
      <c r="N140" s="128"/>
      <c r="O140" s="128"/>
      <c r="P140" s="128"/>
      <c r="Q140" s="128"/>
      <c r="R140" s="128"/>
      <c r="S140" s="128"/>
      <c r="T140" s="128"/>
      <c r="U140" s="128"/>
      <c r="V140" s="128"/>
      <c r="Z140" s="129"/>
      <c r="AA140" s="129"/>
      <c r="AB140" s="129"/>
      <c r="AC140" s="129"/>
      <c r="AD140" s="129"/>
      <c r="AE140" s="129"/>
      <c r="AF140" s="129"/>
      <c r="AG140" s="129"/>
      <c r="AH140" s="129"/>
      <c r="AI140" s="129"/>
    </row>
    <row r="141" spans="3:35" x14ac:dyDescent="0.25">
      <c r="C141" s="128"/>
      <c r="D141" s="128"/>
      <c r="E141" s="128"/>
      <c r="F141" s="128"/>
      <c r="G141" s="128"/>
      <c r="H141" s="128"/>
      <c r="I141" s="128"/>
      <c r="J141" s="128"/>
      <c r="K141" s="128"/>
      <c r="L141" s="128"/>
      <c r="M141" s="128"/>
      <c r="N141" s="128"/>
      <c r="O141" s="128"/>
      <c r="P141" s="128"/>
      <c r="Q141" s="128"/>
      <c r="R141" s="128"/>
      <c r="S141" s="128"/>
      <c r="T141" s="128"/>
      <c r="U141" s="128"/>
      <c r="V141" s="128"/>
      <c r="Z141" s="129"/>
      <c r="AA141" s="129"/>
      <c r="AB141" s="129"/>
      <c r="AC141" s="129"/>
      <c r="AD141" s="129"/>
      <c r="AE141" s="129"/>
      <c r="AF141" s="129"/>
      <c r="AG141" s="129"/>
      <c r="AH141" s="129"/>
      <c r="AI141" s="129"/>
    </row>
    <row r="142" spans="3:35" x14ac:dyDescent="0.25">
      <c r="C142" s="128"/>
      <c r="D142" s="128"/>
      <c r="E142" s="128"/>
      <c r="F142" s="128"/>
      <c r="G142" s="128"/>
      <c r="H142" s="128"/>
      <c r="I142" s="128"/>
      <c r="J142" s="128"/>
      <c r="K142" s="128"/>
      <c r="L142" s="128"/>
      <c r="M142" s="128"/>
      <c r="N142" s="128"/>
      <c r="O142" s="128"/>
      <c r="P142" s="128"/>
      <c r="Q142" s="128"/>
      <c r="R142" s="128"/>
      <c r="S142" s="128"/>
      <c r="T142" s="128"/>
      <c r="U142" s="128"/>
      <c r="V142" s="128"/>
      <c r="Z142" s="129"/>
      <c r="AA142" s="129"/>
      <c r="AB142" s="129"/>
      <c r="AC142" s="129"/>
      <c r="AD142" s="129"/>
      <c r="AE142" s="129"/>
      <c r="AF142" s="129"/>
      <c r="AG142" s="129"/>
      <c r="AH142" s="129"/>
      <c r="AI142" s="129"/>
    </row>
    <row r="143" spans="3:35" x14ac:dyDescent="0.25">
      <c r="C143" s="128"/>
      <c r="D143" s="128"/>
      <c r="E143" s="128"/>
      <c r="F143" s="128"/>
      <c r="G143" s="128"/>
      <c r="H143" s="128"/>
      <c r="I143" s="128"/>
      <c r="J143" s="128"/>
      <c r="K143" s="128"/>
      <c r="L143" s="128"/>
      <c r="M143" s="128"/>
      <c r="N143" s="128"/>
      <c r="O143" s="128"/>
      <c r="P143" s="128"/>
      <c r="Q143" s="128"/>
      <c r="R143" s="128"/>
      <c r="S143" s="128"/>
      <c r="T143" s="128"/>
      <c r="U143" s="128"/>
      <c r="V143" s="128"/>
      <c r="Z143" s="129"/>
      <c r="AA143" s="129"/>
      <c r="AB143" s="129"/>
      <c r="AC143" s="129"/>
      <c r="AD143" s="129"/>
      <c r="AE143" s="129"/>
      <c r="AF143" s="129"/>
      <c r="AG143" s="129"/>
      <c r="AH143" s="129"/>
      <c r="AI143" s="129"/>
    </row>
    <row r="144" spans="3:35" x14ac:dyDescent="0.25">
      <c r="C144" s="128"/>
      <c r="D144" s="128"/>
      <c r="E144" s="128"/>
      <c r="F144" s="128"/>
      <c r="G144" s="128"/>
      <c r="H144" s="128"/>
      <c r="I144" s="128"/>
      <c r="J144" s="128"/>
      <c r="K144" s="128"/>
      <c r="L144" s="128"/>
      <c r="M144" s="128"/>
      <c r="N144" s="128"/>
      <c r="O144" s="128"/>
      <c r="P144" s="128"/>
      <c r="Q144" s="128"/>
      <c r="R144" s="128"/>
      <c r="S144" s="128"/>
      <c r="T144" s="128"/>
      <c r="U144" s="128"/>
      <c r="V144" s="128"/>
      <c r="Z144" s="129"/>
      <c r="AA144" s="129"/>
      <c r="AB144" s="129"/>
      <c r="AC144" s="129"/>
      <c r="AD144" s="129"/>
      <c r="AE144" s="129"/>
      <c r="AF144" s="129"/>
      <c r="AG144" s="129"/>
      <c r="AH144" s="129"/>
      <c r="AI144" s="129"/>
    </row>
    <row r="145" spans="3:35" x14ac:dyDescent="0.25">
      <c r="C145" s="128"/>
      <c r="D145" s="128"/>
      <c r="E145" s="128"/>
      <c r="F145" s="128"/>
      <c r="G145" s="128"/>
      <c r="H145" s="128"/>
      <c r="I145" s="128"/>
      <c r="J145" s="128"/>
      <c r="K145" s="128"/>
      <c r="L145" s="128"/>
      <c r="M145" s="128"/>
      <c r="N145" s="128"/>
      <c r="O145" s="128"/>
      <c r="P145" s="128"/>
      <c r="Q145" s="128"/>
      <c r="R145" s="128"/>
      <c r="S145" s="128"/>
      <c r="T145" s="128"/>
      <c r="U145" s="128"/>
      <c r="V145" s="128"/>
      <c r="Z145" s="129"/>
      <c r="AA145" s="129"/>
      <c r="AB145" s="129"/>
      <c r="AC145" s="129"/>
      <c r="AD145" s="129"/>
      <c r="AE145" s="129"/>
      <c r="AF145" s="129"/>
      <c r="AG145" s="129"/>
      <c r="AH145" s="129"/>
      <c r="AI145" s="129"/>
    </row>
    <row r="146" spans="3:35" x14ac:dyDescent="0.25">
      <c r="C146" s="128"/>
      <c r="D146" s="128"/>
      <c r="E146" s="128"/>
      <c r="F146" s="128"/>
      <c r="G146" s="128"/>
      <c r="H146" s="128"/>
      <c r="I146" s="128"/>
      <c r="J146" s="128"/>
      <c r="K146" s="128"/>
      <c r="L146" s="128"/>
      <c r="M146" s="128"/>
      <c r="N146" s="128"/>
      <c r="O146" s="128"/>
      <c r="P146" s="128"/>
      <c r="Q146" s="128"/>
      <c r="R146" s="128"/>
      <c r="S146" s="128"/>
      <c r="T146" s="128"/>
      <c r="U146" s="128"/>
      <c r="V146" s="128"/>
      <c r="Z146" s="129"/>
      <c r="AA146" s="129"/>
      <c r="AB146" s="129"/>
      <c r="AC146" s="129"/>
      <c r="AD146" s="129"/>
      <c r="AE146" s="129"/>
      <c r="AF146" s="129"/>
      <c r="AG146" s="129"/>
      <c r="AH146" s="129"/>
      <c r="AI146" s="129"/>
    </row>
    <row r="147" spans="3:35" x14ac:dyDescent="0.25">
      <c r="C147" s="128"/>
      <c r="D147" s="128"/>
      <c r="E147" s="128"/>
      <c r="F147" s="128"/>
      <c r="G147" s="128"/>
      <c r="H147" s="128"/>
      <c r="I147" s="128"/>
      <c r="J147" s="128"/>
      <c r="K147" s="128"/>
      <c r="L147" s="128"/>
      <c r="M147" s="128"/>
      <c r="N147" s="128"/>
      <c r="O147" s="128"/>
      <c r="P147" s="128"/>
      <c r="Q147" s="128"/>
      <c r="R147" s="128"/>
      <c r="S147" s="128"/>
      <c r="T147" s="128"/>
      <c r="U147" s="128"/>
      <c r="V147" s="128"/>
      <c r="Z147" s="129"/>
      <c r="AA147" s="129"/>
      <c r="AB147" s="129"/>
      <c r="AC147" s="129"/>
      <c r="AD147" s="129"/>
      <c r="AE147" s="129"/>
      <c r="AF147" s="129"/>
      <c r="AG147" s="129"/>
      <c r="AH147" s="129"/>
      <c r="AI147" s="129"/>
    </row>
    <row r="148" spans="3:35" x14ac:dyDescent="0.25">
      <c r="C148" s="128"/>
      <c r="D148" s="128"/>
      <c r="E148" s="128"/>
      <c r="F148" s="128"/>
      <c r="G148" s="128"/>
      <c r="H148" s="128"/>
      <c r="I148" s="128"/>
      <c r="J148" s="128"/>
      <c r="K148" s="128"/>
      <c r="L148" s="128"/>
      <c r="M148" s="128"/>
      <c r="N148" s="128"/>
      <c r="O148" s="128"/>
      <c r="P148" s="128"/>
      <c r="Q148" s="128"/>
      <c r="R148" s="128"/>
      <c r="S148" s="128"/>
      <c r="T148" s="128"/>
      <c r="U148" s="128"/>
      <c r="V148" s="128"/>
      <c r="Z148" s="129"/>
      <c r="AA148" s="129"/>
      <c r="AB148" s="129"/>
      <c r="AC148" s="129"/>
      <c r="AD148" s="129"/>
      <c r="AE148" s="129"/>
      <c r="AF148" s="129"/>
      <c r="AG148" s="129"/>
      <c r="AH148" s="129"/>
      <c r="AI148" s="129"/>
    </row>
    <row r="149" spans="3:35" x14ac:dyDescent="0.25">
      <c r="C149" s="128"/>
      <c r="D149" s="128"/>
      <c r="E149" s="128"/>
      <c r="F149" s="128"/>
      <c r="G149" s="128"/>
      <c r="H149" s="128"/>
      <c r="I149" s="128"/>
      <c r="J149" s="128"/>
      <c r="K149" s="128"/>
      <c r="L149" s="128"/>
      <c r="M149" s="128"/>
      <c r="N149" s="128"/>
      <c r="O149" s="128"/>
      <c r="P149" s="128"/>
      <c r="Q149" s="128"/>
      <c r="R149" s="128"/>
      <c r="S149" s="128"/>
      <c r="T149" s="128"/>
      <c r="U149" s="128"/>
      <c r="V149" s="128"/>
      <c r="Z149" s="129"/>
      <c r="AA149" s="129"/>
      <c r="AB149" s="129"/>
      <c r="AC149" s="129"/>
      <c r="AD149" s="129"/>
      <c r="AE149" s="129"/>
      <c r="AF149" s="129"/>
      <c r="AG149" s="129"/>
      <c r="AH149" s="129"/>
      <c r="AI149" s="129"/>
    </row>
    <row r="150" spans="3:35" x14ac:dyDescent="0.25">
      <c r="C150" s="128"/>
      <c r="D150" s="128"/>
      <c r="E150" s="128"/>
      <c r="F150" s="128"/>
      <c r="G150" s="128"/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Z150" s="129"/>
      <c r="AA150" s="129"/>
      <c r="AB150" s="129"/>
      <c r="AC150" s="129"/>
      <c r="AD150" s="129"/>
      <c r="AE150" s="129"/>
      <c r="AF150" s="129"/>
      <c r="AG150" s="129"/>
      <c r="AH150" s="129"/>
      <c r="AI150" s="129"/>
    </row>
    <row r="151" spans="3:35" x14ac:dyDescent="0.25">
      <c r="C151" s="128"/>
      <c r="D151" s="128"/>
      <c r="E151" s="128"/>
      <c r="F151" s="128"/>
      <c r="G151" s="128"/>
      <c r="H151" s="128"/>
      <c r="I151" s="128"/>
      <c r="J151" s="128"/>
      <c r="K151" s="128"/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Z151" s="129"/>
      <c r="AA151" s="129"/>
      <c r="AB151" s="129"/>
      <c r="AC151" s="129"/>
      <c r="AD151" s="129"/>
      <c r="AE151" s="129"/>
      <c r="AF151" s="129"/>
      <c r="AG151" s="129"/>
      <c r="AH151" s="129"/>
      <c r="AI151" s="129"/>
    </row>
    <row r="152" spans="3:35" x14ac:dyDescent="0.25">
      <c r="C152" s="128"/>
      <c r="D152" s="128"/>
      <c r="E152" s="128"/>
      <c r="F152" s="128"/>
      <c r="G152" s="128"/>
      <c r="H152" s="128"/>
      <c r="I152" s="128"/>
      <c r="J152" s="128"/>
      <c r="K152" s="128"/>
      <c r="L152" s="128"/>
      <c r="M152" s="128"/>
      <c r="N152" s="128"/>
      <c r="O152" s="128"/>
      <c r="P152" s="128"/>
      <c r="Q152" s="128"/>
      <c r="R152" s="128"/>
      <c r="S152" s="128"/>
      <c r="T152" s="128"/>
      <c r="U152" s="128"/>
      <c r="V152" s="128"/>
      <c r="Z152" s="129"/>
      <c r="AA152" s="129"/>
      <c r="AB152" s="129"/>
      <c r="AC152" s="129"/>
      <c r="AD152" s="129"/>
      <c r="AE152" s="129"/>
      <c r="AF152" s="129"/>
      <c r="AG152" s="129"/>
      <c r="AH152" s="129"/>
      <c r="AI152" s="129"/>
    </row>
    <row r="153" spans="3:35" x14ac:dyDescent="0.25">
      <c r="C153" s="128"/>
      <c r="D153" s="128"/>
      <c r="E153" s="128"/>
      <c r="F153" s="128"/>
      <c r="G153" s="128"/>
      <c r="H153" s="128"/>
      <c r="I153" s="128"/>
      <c r="J153" s="128"/>
      <c r="K153" s="128"/>
      <c r="L153" s="128"/>
      <c r="M153" s="128"/>
      <c r="N153" s="128"/>
      <c r="O153" s="128"/>
      <c r="P153" s="128"/>
      <c r="Q153" s="128"/>
      <c r="R153" s="128"/>
      <c r="S153" s="128"/>
      <c r="T153" s="128"/>
      <c r="U153" s="128"/>
      <c r="V153" s="128"/>
      <c r="Z153" s="129"/>
      <c r="AA153" s="129"/>
      <c r="AB153" s="129"/>
      <c r="AC153" s="129"/>
      <c r="AD153" s="129"/>
      <c r="AE153" s="129"/>
      <c r="AF153" s="129"/>
      <c r="AG153" s="129"/>
      <c r="AH153" s="129"/>
      <c r="AI153" s="129"/>
    </row>
    <row r="154" spans="3:35" x14ac:dyDescent="0.25">
      <c r="C154" s="128"/>
      <c r="D154" s="128"/>
      <c r="E154" s="128"/>
      <c r="F154" s="128"/>
      <c r="G154" s="128"/>
      <c r="H154" s="128"/>
      <c r="I154" s="128"/>
      <c r="J154" s="128"/>
      <c r="K154" s="128"/>
      <c r="L154" s="128"/>
      <c r="M154" s="128"/>
      <c r="N154" s="128"/>
      <c r="O154" s="128"/>
      <c r="P154" s="128"/>
      <c r="Q154" s="128"/>
      <c r="R154" s="128"/>
      <c r="S154" s="128"/>
      <c r="T154" s="128"/>
      <c r="U154" s="128"/>
      <c r="V154" s="128"/>
      <c r="Z154" s="129"/>
      <c r="AA154" s="129"/>
      <c r="AB154" s="129"/>
      <c r="AC154" s="129"/>
      <c r="AD154" s="129"/>
      <c r="AE154" s="129"/>
      <c r="AF154" s="129"/>
      <c r="AG154" s="129"/>
      <c r="AH154" s="129"/>
      <c r="AI154" s="129"/>
    </row>
    <row r="155" spans="3:35" x14ac:dyDescent="0.25"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8"/>
      <c r="U155" s="128"/>
      <c r="V155" s="128"/>
      <c r="Z155" s="129"/>
      <c r="AA155" s="129"/>
      <c r="AB155" s="129"/>
      <c r="AC155" s="129"/>
      <c r="AD155" s="129"/>
      <c r="AE155" s="129"/>
      <c r="AF155" s="129"/>
      <c r="AG155" s="129"/>
      <c r="AH155" s="129"/>
      <c r="AI155" s="129"/>
    </row>
    <row r="156" spans="3:35" x14ac:dyDescent="0.25"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8"/>
      <c r="U156" s="128"/>
      <c r="V156" s="128"/>
      <c r="Z156" s="129"/>
      <c r="AA156" s="129"/>
      <c r="AB156" s="129"/>
      <c r="AC156" s="129"/>
      <c r="AD156" s="129"/>
      <c r="AE156" s="129"/>
      <c r="AF156" s="129"/>
      <c r="AG156" s="129"/>
      <c r="AH156" s="129"/>
      <c r="AI156" s="129"/>
    </row>
    <row r="157" spans="3:35" x14ac:dyDescent="0.25">
      <c r="C157" s="128"/>
      <c r="D157" s="128"/>
      <c r="E157" s="128"/>
      <c r="F157" s="128"/>
      <c r="G157" s="128"/>
      <c r="H157" s="128"/>
      <c r="I157" s="128"/>
      <c r="J157" s="128"/>
      <c r="K157" s="128"/>
      <c r="L157" s="128"/>
      <c r="M157" s="128"/>
      <c r="N157" s="128"/>
      <c r="O157" s="128"/>
      <c r="P157" s="128"/>
      <c r="Q157" s="128"/>
      <c r="R157" s="128"/>
      <c r="S157" s="128"/>
      <c r="T157" s="128"/>
      <c r="U157" s="128"/>
      <c r="V157" s="128"/>
      <c r="Z157" s="129"/>
      <c r="AA157" s="129"/>
      <c r="AB157" s="129"/>
      <c r="AC157" s="129"/>
      <c r="AD157" s="129"/>
      <c r="AE157" s="129"/>
      <c r="AF157" s="129"/>
      <c r="AG157" s="129"/>
      <c r="AH157" s="129"/>
      <c r="AI157" s="129"/>
    </row>
    <row r="158" spans="3:35" x14ac:dyDescent="0.25">
      <c r="C158" s="128"/>
      <c r="D158" s="128"/>
      <c r="E158" s="128"/>
      <c r="F158" s="128"/>
      <c r="G158" s="128"/>
      <c r="H158" s="128"/>
      <c r="I158" s="128"/>
      <c r="J158" s="128"/>
      <c r="K158" s="128"/>
      <c r="L158" s="128"/>
      <c r="M158" s="128"/>
      <c r="N158" s="128"/>
      <c r="O158" s="128"/>
      <c r="P158" s="128"/>
      <c r="Q158" s="128"/>
      <c r="R158" s="128"/>
      <c r="S158" s="128"/>
      <c r="T158" s="128"/>
      <c r="U158" s="128"/>
      <c r="V158" s="128"/>
      <c r="Z158" s="129"/>
      <c r="AA158" s="129"/>
      <c r="AB158" s="129"/>
      <c r="AC158" s="129"/>
      <c r="AD158" s="129"/>
      <c r="AE158" s="129"/>
      <c r="AF158" s="129"/>
      <c r="AG158" s="129"/>
      <c r="AH158" s="129"/>
      <c r="AI158" s="129"/>
    </row>
    <row r="159" spans="3:35" x14ac:dyDescent="0.25"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Z159" s="129"/>
      <c r="AA159" s="129"/>
      <c r="AB159" s="129"/>
      <c r="AC159" s="129"/>
      <c r="AD159" s="129"/>
      <c r="AE159" s="129"/>
      <c r="AF159" s="129"/>
      <c r="AG159" s="129"/>
      <c r="AH159" s="129"/>
      <c r="AI159" s="129"/>
    </row>
    <row r="160" spans="3:35" x14ac:dyDescent="0.25">
      <c r="C160" s="128"/>
      <c r="D160" s="128"/>
      <c r="E160" s="128"/>
      <c r="F160" s="128"/>
      <c r="G160" s="128"/>
      <c r="H160" s="128"/>
      <c r="I160" s="128"/>
      <c r="J160" s="128"/>
      <c r="K160" s="128"/>
      <c r="L160" s="128"/>
      <c r="M160" s="128"/>
      <c r="N160" s="128"/>
      <c r="O160" s="128"/>
      <c r="P160" s="128"/>
      <c r="Q160" s="128"/>
      <c r="R160" s="128"/>
      <c r="S160" s="128"/>
      <c r="T160" s="128"/>
      <c r="U160" s="128"/>
      <c r="V160" s="128"/>
      <c r="Z160" s="129"/>
      <c r="AA160" s="129"/>
      <c r="AB160" s="129"/>
      <c r="AC160" s="129"/>
      <c r="AD160" s="129"/>
      <c r="AE160" s="129"/>
      <c r="AF160" s="129"/>
      <c r="AG160" s="129"/>
      <c r="AH160" s="129"/>
      <c r="AI160" s="129"/>
    </row>
    <row r="161" spans="3:35" x14ac:dyDescent="0.25">
      <c r="C161" s="128"/>
      <c r="D161" s="128"/>
      <c r="E161" s="128"/>
      <c r="F161" s="128"/>
      <c r="G161" s="128"/>
      <c r="H161" s="128"/>
      <c r="I161" s="128"/>
      <c r="J161" s="128"/>
      <c r="K161" s="128"/>
      <c r="L161" s="128"/>
      <c r="M161" s="128"/>
      <c r="N161" s="128"/>
      <c r="O161" s="128"/>
      <c r="P161" s="128"/>
      <c r="Q161" s="128"/>
      <c r="R161" s="128"/>
      <c r="S161" s="128"/>
      <c r="T161" s="128"/>
      <c r="U161" s="128"/>
      <c r="V161" s="128"/>
      <c r="Z161" s="129"/>
      <c r="AA161" s="129"/>
      <c r="AB161" s="129"/>
      <c r="AC161" s="129"/>
      <c r="AD161" s="129"/>
      <c r="AE161" s="129"/>
      <c r="AF161" s="129"/>
      <c r="AG161" s="129"/>
      <c r="AH161" s="129"/>
      <c r="AI161" s="129"/>
    </row>
    <row r="162" spans="3:35" x14ac:dyDescent="0.25">
      <c r="C162" s="128"/>
      <c r="D162" s="128"/>
      <c r="E162" s="128"/>
      <c r="F162" s="128"/>
      <c r="G162" s="128"/>
      <c r="H162" s="128"/>
      <c r="I162" s="128"/>
      <c r="J162" s="128"/>
      <c r="K162" s="128"/>
      <c r="L162" s="128"/>
      <c r="M162" s="128"/>
      <c r="N162" s="128"/>
      <c r="O162" s="128"/>
      <c r="P162" s="128"/>
      <c r="Q162" s="128"/>
      <c r="R162" s="128"/>
      <c r="S162" s="128"/>
      <c r="T162" s="128"/>
      <c r="U162" s="128"/>
      <c r="V162" s="128"/>
      <c r="Z162" s="129"/>
      <c r="AA162" s="129"/>
      <c r="AB162" s="129"/>
      <c r="AC162" s="129"/>
      <c r="AD162" s="129"/>
      <c r="AE162" s="129"/>
      <c r="AF162" s="129"/>
      <c r="AG162" s="129"/>
      <c r="AH162" s="129"/>
      <c r="AI162" s="129"/>
    </row>
    <row r="163" spans="3:35" x14ac:dyDescent="0.25">
      <c r="C163" s="128"/>
      <c r="D163" s="128"/>
      <c r="E163" s="128"/>
      <c r="F163" s="128"/>
      <c r="G163" s="128"/>
      <c r="H163" s="128"/>
      <c r="I163" s="128"/>
      <c r="J163" s="128"/>
      <c r="K163" s="128"/>
      <c r="L163" s="128"/>
      <c r="M163" s="128"/>
      <c r="N163" s="128"/>
      <c r="O163" s="128"/>
      <c r="P163" s="128"/>
      <c r="Q163" s="128"/>
      <c r="R163" s="128"/>
      <c r="S163" s="128"/>
      <c r="T163" s="128"/>
      <c r="U163" s="128"/>
      <c r="V163" s="128"/>
      <c r="Z163" s="129"/>
      <c r="AA163" s="129"/>
      <c r="AB163" s="129"/>
      <c r="AC163" s="129"/>
      <c r="AD163" s="129"/>
      <c r="AE163" s="129"/>
      <c r="AF163" s="129"/>
      <c r="AG163" s="129"/>
      <c r="AH163" s="129"/>
      <c r="AI163" s="129"/>
    </row>
    <row r="164" spans="3:35" x14ac:dyDescent="0.25">
      <c r="C164" s="128"/>
      <c r="D164" s="128"/>
      <c r="E164" s="128"/>
      <c r="F164" s="128"/>
      <c r="G164" s="128"/>
      <c r="H164" s="128"/>
      <c r="I164" s="128"/>
      <c r="J164" s="128"/>
      <c r="K164" s="128"/>
      <c r="L164" s="128"/>
      <c r="M164" s="128"/>
      <c r="N164" s="128"/>
      <c r="O164" s="128"/>
      <c r="P164" s="128"/>
      <c r="Q164" s="128"/>
      <c r="R164" s="128"/>
      <c r="S164" s="128"/>
      <c r="T164" s="128"/>
      <c r="U164" s="128"/>
      <c r="V164" s="128"/>
      <c r="Z164" s="129"/>
      <c r="AA164" s="129"/>
      <c r="AB164" s="129"/>
      <c r="AC164" s="129"/>
      <c r="AD164" s="129"/>
      <c r="AE164" s="129"/>
      <c r="AF164" s="129"/>
      <c r="AG164" s="129"/>
      <c r="AH164" s="129"/>
      <c r="AI164" s="129"/>
    </row>
    <row r="165" spans="3:35" x14ac:dyDescent="0.25">
      <c r="C165" s="128"/>
      <c r="D165" s="128"/>
      <c r="E165" s="128"/>
      <c r="F165" s="128"/>
      <c r="G165" s="128"/>
      <c r="H165" s="128"/>
      <c r="I165" s="128"/>
      <c r="J165" s="128"/>
      <c r="K165" s="128"/>
      <c r="L165" s="128"/>
      <c r="M165" s="128"/>
      <c r="N165" s="128"/>
      <c r="O165" s="128"/>
      <c r="P165" s="128"/>
      <c r="Q165" s="128"/>
      <c r="R165" s="128"/>
      <c r="S165" s="128"/>
      <c r="T165" s="128"/>
      <c r="U165" s="128"/>
      <c r="V165" s="128"/>
      <c r="Z165" s="129"/>
      <c r="AA165" s="129"/>
      <c r="AB165" s="129"/>
      <c r="AC165" s="129"/>
      <c r="AD165" s="129"/>
      <c r="AE165" s="129"/>
      <c r="AF165" s="129"/>
      <c r="AG165" s="129"/>
      <c r="AH165" s="129"/>
      <c r="AI165" s="129"/>
    </row>
    <row r="166" spans="3:35" x14ac:dyDescent="0.25">
      <c r="C166" s="128"/>
      <c r="D166" s="128"/>
      <c r="E166" s="128"/>
      <c r="F166" s="128"/>
      <c r="G166" s="128"/>
      <c r="H166" s="128"/>
      <c r="I166" s="128"/>
      <c r="J166" s="128"/>
      <c r="K166" s="128"/>
      <c r="L166" s="128"/>
      <c r="M166" s="128"/>
      <c r="N166" s="128"/>
      <c r="O166" s="128"/>
      <c r="P166" s="128"/>
      <c r="Q166" s="128"/>
      <c r="R166" s="128"/>
      <c r="S166" s="128"/>
      <c r="T166" s="128"/>
      <c r="U166" s="128"/>
      <c r="V166" s="128"/>
      <c r="Z166" s="129"/>
      <c r="AA166" s="129"/>
      <c r="AB166" s="129"/>
      <c r="AC166" s="129"/>
      <c r="AD166" s="129"/>
      <c r="AE166" s="129"/>
      <c r="AF166" s="129"/>
      <c r="AG166" s="129"/>
      <c r="AH166" s="129"/>
      <c r="AI166" s="129"/>
    </row>
    <row r="167" spans="3:35" x14ac:dyDescent="0.25">
      <c r="C167" s="128"/>
      <c r="D167" s="128"/>
      <c r="E167" s="128"/>
      <c r="F167" s="128"/>
      <c r="G167" s="128"/>
      <c r="H167" s="128"/>
      <c r="I167" s="128"/>
      <c r="J167" s="128"/>
      <c r="K167" s="128"/>
      <c r="L167" s="128"/>
      <c r="M167" s="128"/>
      <c r="N167" s="128"/>
      <c r="O167" s="128"/>
      <c r="P167" s="128"/>
      <c r="Q167" s="128"/>
      <c r="R167" s="128"/>
      <c r="S167" s="128"/>
      <c r="T167" s="128"/>
      <c r="U167" s="128"/>
      <c r="V167" s="128"/>
      <c r="Z167" s="129"/>
      <c r="AA167" s="129"/>
      <c r="AB167" s="129"/>
      <c r="AC167" s="129"/>
      <c r="AD167" s="129"/>
      <c r="AE167" s="129"/>
      <c r="AF167" s="129"/>
      <c r="AG167" s="129"/>
      <c r="AH167" s="129"/>
      <c r="AI167" s="129"/>
    </row>
    <row r="168" spans="3:35" x14ac:dyDescent="0.25">
      <c r="C168" s="128"/>
      <c r="D168" s="128"/>
      <c r="E168" s="128"/>
      <c r="F168" s="128"/>
      <c r="G168" s="128"/>
      <c r="H168" s="128"/>
      <c r="I168" s="128"/>
      <c r="J168" s="128"/>
      <c r="K168" s="128"/>
      <c r="L168" s="128"/>
      <c r="M168" s="128"/>
      <c r="N168" s="128"/>
      <c r="O168" s="128"/>
      <c r="P168" s="128"/>
      <c r="Q168" s="128"/>
      <c r="R168" s="128"/>
      <c r="S168" s="128"/>
      <c r="T168" s="128"/>
      <c r="U168" s="128"/>
      <c r="V168" s="128"/>
      <c r="Z168" s="129"/>
      <c r="AA168" s="129"/>
      <c r="AB168" s="129"/>
      <c r="AC168" s="129"/>
      <c r="AD168" s="129"/>
      <c r="AE168" s="129"/>
      <c r="AF168" s="129"/>
      <c r="AG168" s="129"/>
      <c r="AH168" s="129"/>
      <c r="AI168" s="129"/>
    </row>
    <row r="169" spans="3:35" x14ac:dyDescent="0.25">
      <c r="C169" s="128"/>
      <c r="D169" s="128"/>
      <c r="E169" s="128"/>
      <c r="F169" s="128"/>
      <c r="G169" s="128"/>
      <c r="H169" s="128"/>
      <c r="I169" s="128"/>
      <c r="J169" s="128"/>
      <c r="K169" s="128"/>
      <c r="L169" s="128"/>
      <c r="M169" s="128"/>
      <c r="N169" s="128"/>
      <c r="O169" s="128"/>
      <c r="P169" s="128"/>
      <c r="Q169" s="128"/>
      <c r="R169" s="128"/>
      <c r="S169" s="128"/>
      <c r="T169" s="128"/>
      <c r="U169" s="128"/>
      <c r="V169" s="128"/>
      <c r="Z169" s="129"/>
      <c r="AA169" s="129"/>
      <c r="AB169" s="129"/>
      <c r="AC169" s="129"/>
      <c r="AD169" s="129"/>
      <c r="AE169" s="129"/>
      <c r="AF169" s="129"/>
      <c r="AG169" s="129"/>
      <c r="AH169" s="129"/>
      <c r="AI169" s="129"/>
    </row>
    <row r="170" spans="3:35" x14ac:dyDescent="0.25">
      <c r="C170" s="128"/>
      <c r="D170" s="128"/>
      <c r="E170" s="128"/>
      <c r="F170" s="128"/>
      <c r="G170" s="128"/>
      <c r="H170" s="128"/>
      <c r="I170" s="128"/>
      <c r="J170" s="128"/>
      <c r="K170" s="128"/>
      <c r="L170" s="128"/>
      <c r="M170" s="128"/>
      <c r="N170" s="128"/>
      <c r="O170" s="128"/>
      <c r="P170" s="128"/>
      <c r="Q170" s="128"/>
      <c r="R170" s="128"/>
      <c r="S170" s="128"/>
      <c r="T170" s="128"/>
      <c r="U170" s="128"/>
      <c r="V170" s="128"/>
      <c r="Z170" s="129"/>
      <c r="AA170" s="129"/>
      <c r="AB170" s="129"/>
      <c r="AC170" s="129"/>
      <c r="AD170" s="129"/>
      <c r="AE170" s="129"/>
      <c r="AF170" s="129"/>
      <c r="AG170" s="129"/>
      <c r="AH170" s="129"/>
      <c r="AI170" s="129"/>
    </row>
    <row r="171" spans="3:35" x14ac:dyDescent="0.25">
      <c r="C171" s="128"/>
      <c r="D171" s="128"/>
      <c r="E171" s="128"/>
      <c r="F171" s="128"/>
      <c r="G171" s="128"/>
      <c r="H171" s="128"/>
      <c r="I171" s="128"/>
      <c r="J171" s="128"/>
      <c r="K171" s="128"/>
      <c r="L171" s="128"/>
      <c r="M171" s="128"/>
      <c r="N171" s="128"/>
      <c r="O171" s="128"/>
      <c r="P171" s="128"/>
      <c r="Q171" s="128"/>
      <c r="R171" s="128"/>
      <c r="S171" s="128"/>
      <c r="T171" s="128"/>
      <c r="U171" s="128"/>
      <c r="V171" s="128"/>
      <c r="Z171" s="129"/>
      <c r="AA171" s="129"/>
      <c r="AB171" s="129"/>
      <c r="AC171" s="129"/>
      <c r="AD171" s="129"/>
      <c r="AE171" s="129"/>
      <c r="AF171" s="129"/>
      <c r="AG171" s="129"/>
      <c r="AH171" s="129"/>
      <c r="AI171" s="129"/>
    </row>
    <row r="172" spans="3:35" x14ac:dyDescent="0.25">
      <c r="C172" s="128"/>
      <c r="D172" s="128"/>
      <c r="E172" s="128"/>
      <c r="F172" s="128"/>
      <c r="G172" s="128"/>
      <c r="H172" s="128"/>
      <c r="I172" s="128"/>
      <c r="J172" s="128"/>
      <c r="K172" s="128"/>
      <c r="L172" s="128"/>
      <c r="M172" s="128"/>
      <c r="N172" s="128"/>
      <c r="O172" s="128"/>
      <c r="P172" s="128"/>
      <c r="Q172" s="128"/>
      <c r="R172" s="128"/>
      <c r="S172" s="128"/>
      <c r="T172" s="128"/>
      <c r="U172" s="128"/>
      <c r="V172" s="128"/>
      <c r="Z172" s="129"/>
      <c r="AA172" s="129"/>
      <c r="AB172" s="129"/>
      <c r="AC172" s="129"/>
      <c r="AD172" s="129"/>
      <c r="AE172" s="129"/>
      <c r="AF172" s="129"/>
      <c r="AG172" s="129"/>
      <c r="AH172" s="129"/>
      <c r="AI172" s="129"/>
    </row>
    <row r="173" spans="3:35" x14ac:dyDescent="0.25">
      <c r="C173" s="128"/>
      <c r="D173" s="128"/>
      <c r="E173" s="128"/>
      <c r="F173" s="128"/>
      <c r="G173" s="128"/>
      <c r="H173" s="128"/>
      <c r="I173" s="128"/>
      <c r="J173" s="128"/>
      <c r="K173" s="128"/>
      <c r="L173" s="128"/>
      <c r="M173" s="128"/>
      <c r="N173" s="128"/>
      <c r="O173" s="128"/>
      <c r="P173" s="128"/>
      <c r="Q173" s="128"/>
      <c r="R173" s="128"/>
      <c r="S173" s="128"/>
      <c r="T173" s="128"/>
      <c r="U173" s="128"/>
      <c r="V173" s="128"/>
      <c r="Z173" s="129"/>
      <c r="AA173" s="129"/>
      <c r="AB173" s="129"/>
      <c r="AC173" s="129"/>
      <c r="AD173" s="129"/>
      <c r="AE173" s="129"/>
      <c r="AF173" s="129"/>
      <c r="AG173" s="129"/>
      <c r="AH173" s="129"/>
      <c r="AI173" s="129"/>
    </row>
    <row r="174" spans="3:35" x14ac:dyDescent="0.25">
      <c r="C174" s="128"/>
      <c r="D174" s="128"/>
      <c r="E174" s="128"/>
      <c r="F174" s="128"/>
      <c r="G174" s="128"/>
      <c r="H174" s="128"/>
      <c r="I174" s="128"/>
      <c r="J174" s="128"/>
      <c r="K174" s="128"/>
      <c r="L174" s="128"/>
      <c r="M174" s="128"/>
      <c r="N174" s="128"/>
      <c r="O174" s="128"/>
      <c r="P174" s="128"/>
      <c r="Q174" s="128"/>
      <c r="R174" s="128"/>
      <c r="S174" s="128"/>
      <c r="T174" s="128"/>
      <c r="U174" s="128"/>
      <c r="V174" s="128"/>
      <c r="Z174" s="129"/>
      <c r="AA174" s="129"/>
      <c r="AB174" s="129"/>
      <c r="AC174" s="129"/>
      <c r="AD174" s="129"/>
      <c r="AE174" s="129"/>
      <c r="AF174" s="129"/>
      <c r="AG174" s="129"/>
      <c r="AH174" s="129"/>
      <c r="AI174" s="129"/>
    </row>
    <row r="175" spans="3:35" x14ac:dyDescent="0.25">
      <c r="C175" s="128"/>
      <c r="D175" s="128"/>
      <c r="E175" s="128"/>
      <c r="F175" s="128"/>
      <c r="G175" s="128"/>
      <c r="H175" s="128"/>
      <c r="I175" s="128"/>
      <c r="J175" s="128"/>
      <c r="K175" s="128"/>
      <c r="L175" s="128"/>
      <c r="M175" s="128"/>
      <c r="N175" s="128"/>
      <c r="O175" s="128"/>
      <c r="P175" s="128"/>
      <c r="Q175" s="128"/>
      <c r="R175" s="128"/>
      <c r="S175" s="128"/>
      <c r="T175" s="128"/>
      <c r="U175" s="128"/>
      <c r="V175" s="128"/>
      <c r="Z175" s="129"/>
      <c r="AA175" s="129"/>
      <c r="AB175" s="129"/>
      <c r="AC175" s="129"/>
      <c r="AD175" s="129"/>
      <c r="AE175" s="129"/>
      <c r="AF175" s="129"/>
      <c r="AG175" s="129"/>
      <c r="AH175" s="129"/>
      <c r="AI175" s="129"/>
    </row>
    <row r="176" spans="3:35" x14ac:dyDescent="0.25">
      <c r="C176" s="128"/>
      <c r="D176" s="128"/>
      <c r="E176" s="128"/>
      <c r="F176" s="128"/>
      <c r="G176" s="128"/>
      <c r="H176" s="128"/>
      <c r="I176" s="128"/>
      <c r="J176" s="128"/>
      <c r="K176" s="128"/>
      <c r="L176" s="128"/>
      <c r="M176" s="128"/>
      <c r="N176" s="128"/>
      <c r="O176" s="128"/>
      <c r="P176" s="128"/>
      <c r="Q176" s="128"/>
      <c r="R176" s="128"/>
      <c r="S176" s="128"/>
      <c r="T176" s="128"/>
      <c r="U176" s="128"/>
      <c r="V176" s="128"/>
      <c r="Z176" s="129"/>
      <c r="AA176" s="129"/>
      <c r="AB176" s="129"/>
      <c r="AC176" s="129"/>
      <c r="AD176" s="129"/>
      <c r="AE176" s="129"/>
      <c r="AF176" s="129"/>
      <c r="AG176" s="129"/>
      <c r="AH176" s="129"/>
      <c r="AI176" s="129"/>
    </row>
    <row r="177" spans="3:35" x14ac:dyDescent="0.25">
      <c r="C177" s="128"/>
      <c r="D177" s="128"/>
      <c r="E177" s="128"/>
      <c r="F177" s="128"/>
      <c r="G177" s="128"/>
      <c r="H177" s="128"/>
      <c r="I177" s="128"/>
      <c r="J177" s="128"/>
      <c r="K177" s="128"/>
      <c r="L177" s="128"/>
      <c r="M177" s="128"/>
      <c r="N177" s="128"/>
      <c r="O177" s="128"/>
      <c r="P177" s="128"/>
      <c r="Q177" s="128"/>
      <c r="R177" s="128"/>
      <c r="S177" s="128"/>
      <c r="T177" s="128"/>
      <c r="U177" s="128"/>
      <c r="V177" s="128"/>
      <c r="Z177" s="129"/>
      <c r="AA177" s="129"/>
      <c r="AB177" s="129"/>
      <c r="AC177" s="129"/>
      <c r="AD177" s="129"/>
      <c r="AE177" s="129"/>
      <c r="AF177" s="129"/>
      <c r="AG177" s="129"/>
      <c r="AH177" s="129"/>
      <c r="AI177" s="129"/>
    </row>
    <row r="178" spans="3:35" x14ac:dyDescent="0.25">
      <c r="C178" s="128"/>
      <c r="D178" s="128"/>
      <c r="E178" s="128"/>
      <c r="F178" s="128"/>
      <c r="G178" s="128"/>
      <c r="H178" s="128"/>
      <c r="I178" s="128"/>
      <c r="J178" s="128"/>
      <c r="K178" s="128"/>
      <c r="L178" s="128"/>
      <c r="M178" s="128"/>
      <c r="N178" s="128"/>
      <c r="O178" s="128"/>
      <c r="P178" s="128"/>
      <c r="Q178" s="128"/>
      <c r="R178" s="128"/>
      <c r="S178" s="128"/>
      <c r="T178" s="128"/>
      <c r="U178" s="128"/>
      <c r="V178" s="128"/>
      <c r="Z178" s="129"/>
      <c r="AA178" s="129"/>
      <c r="AB178" s="129"/>
      <c r="AC178" s="129"/>
      <c r="AD178" s="129"/>
      <c r="AE178" s="129"/>
      <c r="AF178" s="129"/>
      <c r="AG178" s="129"/>
      <c r="AH178" s="129"/>
      <c r="AI178" s="129"/>
    </row>
    <row r="179" spans="3:35" x14ac:dyDescent="0.25">
      <c r="C179" s="128"/>
      <c r="D179" s="128"/>
      <c r="E179" s="128"/>
      <c r="F179" s="128"/>
      <c r="G179" s="128"/>
      <c r="H179" s="128"/>
      <c r="I179" s="128"/>
      <c r="J179" s="128"/>
      <c r="K179" s="128"/>
      <c r="L179" s="128"/>
      <c r="M179" s="128"/>
      <c r="N179" s="128"/>
      <c r="O179" s="128"/>
      <c r="P179" s="128"/>
      <c r="Q179" s="128"/>
      <c r="R179" s="128"/>
      <c r="S179" s="128"/>
      <c r="T179" s="128"/>
      <c r="U179" s="128"/>
      <c r="V179" s="128"/>
      <c r="Z179" s="129"/>
      <c r="AA179" s="129"/>
      <c r="AB179" s="129"/>
      <c r="AC179" s="129"/>
      <c r="AD179" s="129"/>
      <c r="AE179" s="129"/>
      <c r="AF179" s="129"/>
      <c r="AG179" s="129"/>
      <c r="AH179" s="129"/>
      <c r="AI179" s="129"/>
    </row>
    <row r="180" spans="3:35" x14ac:dyDescent="0.25">
      <c r="C180" s="128"/>
      <c r="D180" s="128"/>
      <c r="E180" s="128"/>
      <c r="F180" s="128"/>
      <c r="G180" s="128"/>
      <c r="H180" s="128"/>
      <c r="I180" s="128"/>
      <c r="J180" s="128"/>
      <c r="K180" s="128"/>
      <c r="L180" s="128"/>
      <c r="M180" s="128"/>
      <c r="N180" s="128"/>
      <c r="O180" s="128"/>
      <c r="P180" s="128"/>
      <c r="Q180" s="128"/>
      <c r="R180" s="128"/>
      <c r="S180" s="128"/>
      <c r="T180" s="128"/>
      <c r="U180" s="128"/>
      <c r="V180" s="128"/>
    </row>
  </sheetData>
  <mergeCells count="2">
    <mergeCell ref="C7:AG7"/>
    <mergeCell ref="AK7:AR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</vt:lpstr>
      <vt:lpstr>BLS-CPS</vt:lpstr>
      <vt:lpstr>Data1</vt:lpstr>
      <vt:lpstr>Data1b</vt:lpstr>
      <vt:lpstr>Data2</vt:lpstr>
      <vt:lpstr>Data3</vt:lpstr>
      <vt:lpstr>IPUMS-CPS monthly 1</vt:lpstr>
      <vt:lpstr>IPUMS-CPS monthly 2</vt:lpstr>
      <vt:lpstr>IPUMS-CPS ASEC</vt:lpstr>
    </vt:vector>
  </TitlesOfParts>
  <Company>Federal Reserve System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ssts</cp:lastModifiedBy>
  <cp:lastPrinted>2008-08-29T22:44:40Z</cp:lastPrinted>
  <dcterms:created xsi:type="dcterms:W3CDTF">2003-08-06T16:03:35Z</dcterms:created>
  <dcterms:modified xsi:type="dcterms:W3CDTF">2018-06-04T15:42:45Z</dcterms:modified>
</cp:coreProperties>
</file>