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GIT\LoL-Manager\Dev Data\"/>
    </mc:Choice>
  </mc:AlternateContent>
  <bookViews>
    <workbookView xWindow="-120" yWindow="-120" windowWidth="20730" windowHeight="1116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5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C1" i="1"/>
  <c r="E5" i="1" l="1"/>
  <c r="E21" i="1"/>
  <c r="E20" i="1"/>
  <c r="E18" i="1"/>
  <c r="E17" i="1"/>
  <c r="E14" i="1"/>
  <c r="E16" i="1"/>
  <c r="E12" i="1"/>
  <c r="E11" i="1"/>
  <c r="E10" i="1"/>
  <c r="E8" i="1"/>
  <c r="E7" i="1"/>
  <c r="E6" i="1"/>
  <c r="E4" i="1"/>
  <c r="C4" i="1"/>
  <c r="H4" i="1" s="1"/>
  <c r="C27" i="1"/>
  <c r="H27" i="1" s="1"/>
  <c r="C21" i="1"/>
  <c r="H21" i="1" s="1"/>
  <c r="C18" i="1"/>
  <c r="C12" i="1"/>
  <c r="C11" i="1"/>
  <c r="H11" i="1" s="1"/>
  <c r="C10" i="1"/>
  <c r="H10" i="1" s="1"/>
  <c r="C9" i="1"/>
  <c r="H9" i="1" s="1"/>
  <c r="C8" i="1"/>
  <c r="C7" i="1"/>
  <c r="H7" i="1" s="1"/>
  <c r="C6" i="1"/>
  <c r="H6" i="1" s="1"/>
  <c r="C5" i="1"/>
  <c r="H5" i="1" s="1"/>
  <c r="H8" i="1"/>
  <c r="C20" i="1"/>
  <c r="E13" i="1"/>
  <c r="C14" i="1" l="1"/>
  <c r="H14" i="1" s="1"/>
  <c r="C25" i="1"/>
  <c r="C13" i="1"/>
  <c r="H13" i="1" s="1"/>
  <c r="C26" i="1"/>
  <c r="H26" i="1" s="1"/>
  <c r="C17" i="1"/>
  <c r="C15" i="1"/>
  <c r="C19" i="1"/>
  <c r="C16" i="1"/>
  <c r="H16" i="1" s="1"/>
  <c r="H20" i="1"/>
  <c r="H12" i="1"/>
  <c r="H18" i="1"/>
  <c r="H15" i="1" l="1"/>
  <c r="H19" i="1"/>
  <c r="H25" i="1"/>
  <c r="H17" i="1"/>
</calcChain>
</file>

<file path=xl/comments1.xml><?xml version="1.0" encoding="utf-8"?>
<comments xmlns="http://schemas.openxmlformats.org/spreadsheetml/2006/main">
  <authors>
    <author>jose gabriel sousa silva</author>
    <author>Gabriel</author>
  </authors>
  <commentList>
    <comment ref="B1" authorId="0" shapeId="0">
      <text>
        <r>
          <rPr>
            <b/>
            <sz val="9"/>
            <color indexed="81"/>
            <rFont val="Segoe UI"/>
            <charset val="1"/>
          </rPr>
          <t>For players with unknown age</t>
        </r>
      </text>
    </comment>
    <comment ref="E3" authorId="1" shapeId="0">
      <text>
        <r>
          <rPr>
            <b/>
            <sz val="9"/>
            <color indexed="81"/>
            <rFont val="Segoe UI"/>
            <charset val="1"/>
          </rPr>
          <t>World Title: 50
MSI Title: 30
World Playoffs: 30
Major Regional Title: 20
Participate World: 15
Minor Regional Title: 10
Major Regional Playoff: 7
Participate Regional Major: 5
Minor Regional Playoff: 4
Participate Regional Minor: 2
Every 50 professional games: +1
Coach: Every year +5
Titles can be repeated, but the value added again is only half</t>
        </r>
      </text>
    </comment>
    <comment ref="F3" authorId="1" shapeId="0">
      <text>
        <r>
          <rPr>
            <b/>
            <sz val="9"/>
            <color indexed="81"/>
            <rFont val="Segoe UI"/>
            <charset val="1"/>
          </rPr>
          <t>Thousands on Twitter</t>
        </r>
      </text>
    </comment>
  </commentList>
</comments>
</file>

<file path=xl/sharedStrings.xml><?xml version="1.0" encoding="utf-8"?>
<sst xmlns="http://schemas.openxmlformats.org/spreadsheetml/2006/main" count="29" uniqueCount="29">
  <si>
    <t>Yang</t>
  </si>
  <si>
    <t>SeongHwan</t>
  </si>
  <si>
    <t>brTT</t>
  </si>
  <si>
    <t>Key</t>
  </si>
  <si>
    <t>Xero</t>
  </si>
  <si>
    <t>Kami</t>
  </si>
  <si>
    <t>Ranger</t>
  </si>
  <si>
    <t>Goku</t>
  </si>
  <si>
    <t>tinowns</t>
  </si>
  <si>
    <t>Nome</t>
  </si>
  <si>
    <t>Woofe</t>
  </si>
  <si>
    <t>Absolut</t>
  </si>
  <si>
    <t>Dionrray</t>
  </si>
  <si>
    <t>Luci</t>
  </si>
  <si>
    <t>Djokovic</t>
  </si>
  <si>
    <t>Faker</t>
  </si>
  <si>
    <t>Experience</t>
  </si>
  <si>
    <t>Skill</t>
  </si>
  <si>
    <t>Fan Base</t>
  </si>
  <si>
    <t>Caps</t>
  </si>
  <si>
    <t>Doinb</t>
  </si>
  <si>
    <t>Vvert</t>
  </si>
  <si>
    <t>wyLL</t>
  </si>
  <si>
    <t>Aslan</t>
  </si>
  <si>
    <t>JoJo</t>
  </si>
  <si>
    <t>Value</t>
  </si>
  <si>
    <t>Salary</t>
  </si>
  <si>
    <t>Mean Age:</t>
  </si>
  <si>
    <t>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</si>
</sst>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indexed="81"/>
      <name val="Segoe UI"/>
      <charset val="1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B4" sqref="B4"/>
    </sheetView>
  </sheetViews>
  <sheetFormatPr defaultRowHeight="15" x14ac:dyDescent="0.25"/>
  <cols>
    <col min="1" max="1" width="11.42578125" style="2" bestFit="1" customWidth="1"/>
    <col min="2" max="2" width="13.42578125" style="7" bestFit="1" customWidth="1"/>
    <col min="3" max="3" width="11.42578125" style="7" customWidth="1"/>
    <col min="4" max="4" width="11.42578125" style="1" bestFit="1" customWidth="1"/>
    <col min="5" max="5" width="11.5703125" style="1" bestFit="1" customWidth="1"/>
    <col min="6" max="6" width="9.42578125" style="1" bestFit="1" customWidth="1"/>
    <col min="7" max="7" width="1.7109375" style="6" customWidth="1"/>
    <col min="8" max="8" width="9.140625" style="5"/>
    <col min="9" max="9" width="18.140625" style="5" customWidth="1"/>
    <col min="10" max="16384" width="9.140625" style="1"/>
  </cols>
  <sheetData>
    <row r="1" spans="1:9" s="9" customFormat="1" ht="15.75" x14ac:dyDescent="0.25">
      <c r="A1" s="2"/>
      <c r="B1" s="12" t="s">
        <v>27</v>
      </c>
      <c r="C1" s="10" t="e">
        <f>MEDIAN(B4:B2504)</f>
        <v>#NUM!</v>
      </c>
      <c r="G1" s="6"/>
      <c r="H1" s="6"/>
      <c r="I1" s="6"/>
    </row>
    <row r="2" spans="1:9" s="9" customFormat="1" ht="15.75" x14ac:dyDescent="0.25">
      <c r="A2" s="2"/>
      <c r="B2" s="12"/>
      <c r="C2" s="10"/>
      <c r="G2" s="6"/>
      <c r="H2" s="6"/>
      <c r="I2" s="6"/>
    </row>
    <row r="3" spans="1:9" s="3" customFormat="1" ht="15.75" x14ac:dyDescent="0.25">
      <c r="A3" s="3" t="s">
        <v>9</v>
      </c>
      <c r="B3" s="3" t="s">
        <v>28</v>
      </c>
      <c r="D3" s="3" t="s">
        <v>17</v>
      </c>
      <c r="E3" s="3" t="s">
        <v>16</v>
      </c>
      <c r="F3" s="3" t="s">
        <v>18</v>
      </c>
      <c r="G3" s="4"/>
      <c r="H3" s="4" t="s">
        <v>26</v>
      </c>
      <c r="I3" s="4" t="s">
        <v>25</v>
      </c>
    </row>
    <row r="4" spans="1:9" x14ac:dyDescent="0.25">
      <c r="A4" s="2" t="s">
        <v>0</v>
      </c>
      <c r="C4" s="7" t="e">
        <f t="shared" ref="C4:C21" si="0">IF(B4=0,$C$1,B4)</f>
        <v>#NUM!</v>
      </c>
      <c r="D4" s="1">
        <v>40</v>
      </c>
      <c r="E4" s="1">
        <f>2+15+20+6+4</f>
        <v>47</v>
      </c>
      <c r="F4" s="1">
        <v>152</v>
      </c>
      <c r="H4" s="5" t="e">
        <f t="shared" ref="H4:H21" si="1">(D4*D4*(D4/2)*(20/C4))+(F4*5)</f>
        <v>#NUM!</v>
      </c>
      <c r="I4" s="5">
        <f>(D4*D4*D4)</f>
        <v>64000</v>
      </c>
    </row>
    <row r="5" spans="1:9" x14ac:dyDescent="0.25">
      <c r="A5" s="2" t="s">
        <v>1</v>
      </c>
      <c r="C5" s="7" t="e">
        <f t="shared" si="0"/>
        <v>#NUM!</v>
      </c>
      <c r="D5" s="1">
        <v>50</v>
      </c>
      <c r="E5" s="1">
        <f>3+7+2</f>
        <v>12</v>
      </c>
      <c r="F5" s="1">
        <v>20</v>
      </c>
      <c r="H5" s="5" t="e">
        <f t="shared" si="1"/>
        <v>#NUM!</v>
      </c>
      <c r="I5" s="5">
        <f t="shared" ref="I5:I21" si="2">(D5*D5*D5)</f>
        <v>125000</v>
      </c>
    </row>
    <row r="6" spans="1:9" x14ac:dyDescent="0.25">
      <c r="A6" s="2" t="s">
        <v>8</v>
      </c>
      <c r="C6" s="7" t="e">
        <f t="shared" si="0"/>
        <v>#NUM!</v>
      </c>
      <c r="D6" s="1">
        <v>40</v>
      </c>
      <c r="E6" s="1">
        <f>15+10+2+4+4</f>
        <v>35</v>
      </c>
      <c r="F6" s="1">
        <v>154</v>
      </c>
      <c r="H6" s="5" t="e">
        <f t="shared" si="1"/>
        <v>#NUM!</v>
      </c>
      <c r="I6" s="5">
        <f t="shared" si="2"/>
        <v>64000</v>
      </c>
    </row>
    <row r="7" spans="1:9" x14ac:dyDescent="0.25">
      <c r="A7" s="2" t="s">
        <v>2</v>
      </c>
      <c r="C7" s="7" t="e">
        <f t="shared" si="0"/>
        <v>#NUM!</v>
      </c>
      <c r="D7" s="1">
        <v>50</v>
      </c>
      <c r="E7" s="1">
        <f>15+25+2+6+4</f>
        <v>52</v>
      </c>
      <c r="F7" s="1">
        <v>927</v>
      </c>
      <c r="H7" s="5" t="e">
        <f t="shared" si="1"/>
        <v>#NUM!</v>
      </c>
      <c r="I7" s="5">
        <f t="shared" si="2"/>
        <v>125000</v>
      </c>
    </row>
    <row r="8" spans="1:9" x14ac:dyDescent="0.25">
      <c r="A8" s="2" t="s">
        <v>3</v>
      </c>
      <c r="C8" s="7" t="e">
        <f t="shared" si="0"/>
        <v>#NUM!</v>
      </c>
      <c r="D8" s="1">
        <v>40</v>
      </c>
      <c r="E8" s="1">
        <f>5+7</f>
        <v>12</v>
      </c>
      <c r="F8" s="1">
        <v>0</v>
      </c>
      <c r="H8" s="5" t="e">
        <f t="shared" si="1"/>
        <v>#NUM!</v>
      </c>
      <c r="I8" s="5">
        <f t="shared" si="2"/>
        <v>64000</v>
      </c>
    </row>
    <row r="9" spans="1:9" x14ac:dyDescent="0.25">
      <c r="A9" s="2" t="s">
        <v>4</v>
      </c>
      <c r="C9" s="7" t="e">
        <f t="shared" si="0"/>
        <v>#NUM!</v>
      </c>
      <c r="D9" s="1">
        <v>50</v>
      </c>
      <c r="E9" s="1">
        <v>15</v>
      </c>
      <c r="F9" s="1">
        <v>4</v>
      </c>
      <c r="H9" s="5" t="e">
        <f t="shared" si="1"/>
        <v>#NUM!</v>
      </c>
      <c r="I9" s="5">
        <f t="shared" si="2"/>
        <v>125000</v>
      </c>
    </row>
    <row r="10" spans="1:9" x14ac:dyDescent="0.25">
      <c r="A10" s="2" t="s">
        <v>5</v>
      </c>
      <c r="C10" s="7" t="e">
        <f t="shared" si="0"/>
        <v>#NUM!</v>
      </c>
      <c r="D10" s="1">
        <v>35</v>
      </c>
      <c r="E10" s="1">
        <f>4+15+10+5+4</f>
        <v>38</v>
      </c>
      <c r="F10" s="1">
        <v>535</v>
      </c>
      <c r="H10" s="5" t="e">
        <f t="shared" si="1"/>
        <v>#NUM!</v>
      </c>
      <c r="I10" s="5">
        <f t="shared" si="2"/>
        <v>42875</v>
      </c>
    </row>
    <row r="11" spans="1:9" x14ac:dyDescent="0.25">
      <c r="A11" s="2" t="s">
        <v>6</v>
      </c>
      <c r="C11" s="7" t="e">
        <f t="shared" si="0"/>
        <v>#NUM!</v>
      </c>
      <c r="D11" s="1">
        <v>50</v>
      </c>
      <c r="E11" s="1">
        <f>2+15+15+5+4</f>
        <v>41</v>
      </c>
      <c r="F11" s="1">
        <v>63</v>
      </c>
      <c r="H11" s="5" t="e">
        <f t="shared" si="1"/>
        <v>#NUM!</v>
      </c>
      <c r="I11" s="5">
        <f t="shared" si="2"/>
        <v>125000</v>
      </c>
    </row>
    <row r="12" spans="1:9" x14ac:dyDescent="0.25">
      <c r="A12" s="2" t="s">
        <v>7</v>
      </c>
      <c r="C12" s="7" t="e">
        <f t="shared" si="0"/>
        <v>#NUM!</v>
      </c>
      <c r="D12" s="1">
        <v>45</v>
      </c>
      <c r="E12" s="1">
        <f>10+15+5+4</f>
        <v>34</v>
      </c>
      <c r="F12" s="1">
        <v>78</v>
      </c>
      <c r="H12" s="5" t="e">
        <f t="shared" si="1"/>
        <v>#NUM!</v>
      </c>
      <c r="I12" s="5">
        <f t="shared" si="2"/>
        <v>91125</v>
      </c>
    </row>
    <row r="13" spans="1:9" x14ac:dyDescent="0.25">
      <c r="A13" s="2" t="s">
        <v>10</v>
      </c>
      <c r="B13" s="11"/>
      <c r="C13" s="7" t="e">
        <f t="shared" si="0"/>
        <v>#NUM!</v>
      </c>
      <c r="D13" s="1">
        <v>45</v>
      </c>
      <c r="E13" s="1">
        <f>1</f>
        <v>1</v>
      </c>
      <c r="F13" s="1">
        <v>0</v>
      </c>
      <c r="H13" s="5" t="e">
        <f t="shared" si="1"/>
        <v>#NUM!</v>
      </c>
      <c r="I13" s="5">
        <f t="shared" si="2"/>
        <v>91125</v>
      </c>
    </row>
    <row r="14" spans="1:9" x14ac:dyDescent="0.25">
      <c r="A14" s="2" t="s">
        <v>11</v>
      </c>
      <c r="B14" s="8"/>
      <c r="C14" s="7" t="e">
        <f t="shared" si="0"/>
        <v>#NUM!</v>
      </c>
      <c r="D14" s="1">
        <v>45</v>
      </c>
      <c r="E14" s="1">
        <f>10+3+15+4</f>
        <v>32</v>
      </c>
      <c r="F14" s="1">
        <v>38</v>
      </c>
      <c r="H14" s="5" t="e">
        <f t="shared" si="1"/>
        <v>#NUM!</v>
      </c>
      <c r="I14" s="5">
        <f t="shared" si="2"/>
        <v>91125</v>
      </c>
    </row>
    <row r="15" spans="1:9" x14ac:dyDescent="0.25">
      <c r="A15" s="2" t="s">
        <v>12</v>
      </c>
      <c r="B15" s="8"/>
      <c r="C15" s="7" t="e">
        <f t="shared" si="0"/>
        <v>#NUM!</v>
      </c>
      <c r="D15" s="1">
        <v>40</v>
      </c>
      <c r="E15" s="1">
        <v>21</v>
      </c>
      <c r="F15" s="1">
        <v>12</v>
      </c>
      <c r="H15" s="5" t="e">
        <f t="shared" si="1"/>
        <v>#NUM!</v>
      </c>
      <c r="I15" s="5">
        <f t="shared" si="2"/>
        <v>64000</v>
      </c>
    </row>
    <row r="16" spans="1:9" x14ac:dyDescent="0.25">
      <c r="A16" s="2" t="s">
        <v>13</v>
      </c>
      <c r="B16" s="8"/>
      <c r="C16" s="7" t="e">
        <f t="shared" si="0"/>
        <v>#NUM!</v>
      </c>
      <c r="D16" s="1">
        <v>50</v>
      </c>
      <c r="E16" s="1">
        <f>5+10+15+2+5+4</f>
        <v>41</v>
      </c>
      <c r="F16" s="1">
        <v>35</v>
      </c>
      <c r="H16" s="5" t="e">
        <f t="shared" si="1"/>
        <v>#NUM!</v>
      </c>
      <c r="I16" s="5">
        <f t="shared" si="2"/>
        <v>125000</v>
      </c>
    </row>
    <row r="17" spans="1:9" x14ac:dyDescent="0.25">
      <c r="A17" s="2" t="s">
        <v>14</v>
      </c>
      <c r="B17" s="8"/>
      <c r="C17" s="7" t="e">
        <f t="shared" si="0"/>
        <v>#NUM!</v>
      </c>
      <c r="D17" s="1">
        <v>45</v>
      </c>
      <c r="E17" s="1">
        <f>2+25+4</f>
        <v>31</v>
      </c>
      <c r="F17" s="1">
        <v>69</v>
      </c>
      <c r="H17" s="5" t="e">
        <f t="shared" si="1"/>
        <v>#NUM!</v>
      </c>
      <c r="I17" s="5">
        <f t="shared" si="2"/>
        <v>91125</v>
      </c>
    </row>
    <row r="18" spans="1:9" x14ac:dyDescent="0.25">
      <c r="A18" s="2" t="s">
        <v>21</v>
      </c>
      <c r="C18" s="7" t="e">
        <f t="shared" si="0"/>
        <v>#NUM!</v>
      </c>
      <c r="D18" s="1">
        <v>35</v>
      </c>
      <c r="E18" s="1">
        <f>15+2+10+3+4</f>
        <v>34</v>
      </c>
      <c r="F18" s="1">
        <v>29</v>
      </c>
      <c r="H18" s="5" t="e">
        <f t="shared" si="1"/>
        <v>#NUM!</v>
      </c>
      <c r="I18" s="5">
        <f t="shared" si="2"/>
        <v>42875</v>
      </c>
    </row>
    <row r="19" spans="1:9" x14ac:dyDescent="0.25">
      <c r="A19" s="2" t="s">
        <v>22</v>
      </c>
      <c r="C19" s="7" t="e">
        <f t="shared" si="0"/>
        <v>#NUM!</v>
      </c>
      <c r="D19" s="1">
        <v>30</v>
      </c>
      <c r="E19" s="1">
        <v>0</v>
      </c>
      <c r="F19" s="1">
        <v>2</v>
      </c>
      <c r="H19" s="5" t="e">
        <f t="shared" si="1"/>
        <v>#NUM!</v>
      </c>
      <c r="I19" s="5">
        <f t="shared" si="2"/>
        <v>27000</v>
      </c>
    </row>
    <row r="20" spans="1:9" x14ac:dyDescent="0.25">
      <c r="A20" s="2" t="s">
        <v>23</v>
      </c>
      <c r="C20" s="7" t="e">
        <f t="shared" si="0"/>
        <v>#NUM!</v>
      </c>
      <c r="D20" s="1">
        <v>35</v>
      </c>
      <c r="E20" s="1">
        <f>2+1+4</f>
        <v>7</v>
      </c>
      <c r="F20" s="1">
        <v>2</v>
      </c>
      <c r="H20" s="5" t="e">
        <f t="shared" si="1"/>
        <v>#NUM!</v>
      </c>
      <c r="I20" s="5">
        <f t="shared" si="2"/>
        <v>42875</v>
      </c>
    </row>
    <row r="21" spans="1:9" x14ac:dyDescent="0.25">
      <c r="A21" s="2" t="s">
        <v>24</v>
      </c>
      <c r="C21" s="7" t="e">
        <f t="shared" si="0"/>
        <v>#NUM!</v>
      </c>
      <c r="D21" s="1">
        <v>35</v>
      </c>
      <c r="E21" s="1">
        <f>2+1</f>
        <v>3</v>
      </c>
      <c r="F21" s="1">
        <v>8</v>
      </c>
      <c r="H21" s="5" t="e">
        <f t="shared" si="1"/>
        <v>#NUM!</v>
      </c>
      <c r="I21" s="5">
        <f t="shared" si="2"/>
        <v>42875</v>
      </c>
    </row>
    <row r="25" spans="1:9" x14ac:dyDescent="0.25">
      <c r="A25" s="2" t="s">
        <v>15</v>
      </c>
      <c r="C25" s="7" t="e">
        <f>IF(B25=0,$C$1,B25)</f>
        <v>#NUM!</v>
      </c>
      <c r="D25" s="1">
        <v>90</v>
      </c>
      <c r="F25" s="1">
        <v>267</v>
      </c>
      <c r="H25" s="5" t="e">
        <f>(D25*D25*(D25/2)*(20/C25))+(F25*5)</f>
        <v>#NUM!</v>
      </c>
      <c r="I25" s="5">
        <f t="shared" ref="I25:I27" si="3">(D25*D25*D25)</f>
        <v>729000</v>
      </c>
    </row>
    <row r="26" spans="1:9" x14ac:dyDescent="0.25">
      <c r="A26" s="2" t="s">
        <v>19</v>
      </c>
      <c r="C26" s="7" t="e">
        <f>IF(B26=0,$C$1,B26)</f>
        <v>#NUM!</v>
      </c>
      <c r="D26" s="1">
        <v>100</v>
      </c>
      <c r="F26" s="1">
        <v>196</v>
      </c>
      <c r="H26" s="5" t="e">
        <f>(D26*D26*(D26/2)*(20/C26))+(F26*5)</f>
        <v>#NUM!</v>
      </c>
      <c r="I26" s="5">
        <f t="shared" si="3"/>
        <v>1000000</v>
      </c>
    </row>
    <row r="27" spans="1:9" x14ac:dyDescent="0.25">
      <c r="A27" s="2" t="s">
        <v>20</v>
      </c>
      <c r="C27" s="7" t="e">
        <f>IF(B27=0,$C$1,B27)</f>
        <v>#NUM!</v>
      </c>
      <c r="D27" s="1">
        <v>100</v>
      </c>
      <c r="F27" s="1">
        <v>111</v>
      </c>
      <c r="H27" s="5" t="e">
        <f>(D27*D27*(D27/2)*(20/C27))+(F27*5)</f>
        <v>#NUM!</v>
      </c>
      <c r="I27" s="5">
        <f t="shared" si="3"/>
        <v>1000000</v>
      </c>
    </row>
  </sheetData>
  <conditionalFormatting sqref="D1:D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{90CF8BE7-F4DA-4AB8-A55C-5114AD5179B3}</x14:id>
        </ext>
      </extLst>
    </cfRule>
  </conditionalFormatting>
  <conditionalFormatting sqref="E1:E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{C125CFEC-5332-4D44-8FFF-81330568C106}</x14:id>
        </ext>
      </extLst>
    </cfRule>
  </conditionalFormatting>
  <conditionalFormatting sqref="F1:F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{F3E279C4-0DAF-45CC-A835-D44F60518C0D}</x14:id>
        </ext>
      </extLst>
    </cfRule>
  </conditionalFormatting>
  <conditionalFormatting sqref="I28:I1048576 I1:I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{402A63FA-C3F6-4952-ACCF-781ED39763CD}</x14:id>
        </ext>
      </extLst>
    </cfRule>
  </conditionalFormatting>
  <conditionalFormatting sqref="I4:I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CF8BE7-F4DA-4AB8-A55C-5114AD5179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C125CFEC-5332-4D44-8FFF-81330568C1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F3E279C4-0DAF-45CC-A835-D44F60518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402A63FA-C3F6-4952-ACCF-781ED3976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I28:I1048576 I1:I3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 gabriel sousa silva</cp:lastModifiedBy>
  <dcterms:created xsi:type="dcterms:W3CDTF">2015-06-05T18:19:34Z</dcterms:created>
  <dcterms:modified xsi:type="dcterms:W3CDTF">2021-08-18T18:25:57Z</dcterms:modified>
</cp:coreProperties>
</file>