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bootcamps\Procesamiento de base final\"/>
    </mc:Choice>
  </mc:AlternateContent>
  <xr:revisionPtr revIDLastSave="0" documentId="13_ncr:1_{0D87B35F-6CB4-490C-83B9-4763CE2613DA}" xr6:coauthVersionLast="46" xr6:coauthVersionMax="46" xr10:uidLastSave="{00000000-0000-0000-0000-000000000000}"/>
  <bookViews>
    <workbookView xWindow="2295" yWindow="2295" windowWidth="21600" windowHeight="11325" xr2:uid="{00000000-000D-0000-FFFF-FFFF00000000}"/>
  </bookViews>
  <sheets>
    <sheet name="Bootcamps" sheetId="4" r:id="rId1"/>
    <sheet name="Largest bootcamps" sheetId="6" r:id="rId2"/>
    <sheet name="Analysis" sheetId="3" r:id="rId3"/>
    <sheet name="Regex" sheetId="7" r:id="rId4"/>
    <sheet name="Hoja1" sheetId="8" r:id="rId5"/>
  </sheets>
  <calcPr calcId="191029"/>
</workbook>
</file>

<file path=xl/calcChain.xml><?xml version="1.0" encoding="utf-8"?>
<calcChain xmlns="http://schemas.openxmlformats.org/spreadsheetml/2006/main">
  <c r="D8" i="7" l="1"/>
  <c r="D19" i="7"/>
  <c r="D17" i="7"/>
  <c r="D24" i="7"/>
  <c r="D21" i="7"/>
  <c r="D7" i="7"/>
  <c r="D11" i="7"/>
  <c r="D25" i="7"/>
  <c r="D14" i="7"/>
  <c r="D10" i="7"/>
  <c r="D26" i="7"/>
  <c r="D27" i="7"/>
  <c r="D28" i="7"/>
  <c r="D9" i="7"/>
  <c r="D23" i="7"/>
  <c r="D4" i="7"/>
  <c r="D29" i="7"/>
  <c r="D15" i="7"/>
  <c r="D18" i="7"/>
  <c r="D30" i="7"/>
  <c r="D20" i="7"/>
  <c r="D13" i="7"/>
  <c r="D31" i="7"/>
  <c r="D32" i="7"/>
  <c r="D33" i="7"/>
  <c r="D22" i="7"/>
  <c r="D34" i="7"/>
  <c r="D35" i="7"/>
  <c r="B12" i="6" l="1"/>
  <c r="B5" i="6"/>
  <c r="B6" i="6"/>
  <c r="B2" i="6"/>
  <c r="B3" i="6"/>
  <c r="B16" i="6"/>
  <c r="C5" i="3"/>
  <c r="D5" i="3" s="1"/>
  <c r="C6" i="3"/>
  <c r="D6" i="3" s="1"/>
  <c r="C7" i="3"/>
  <c r="D7" i="3" s="1"/>
  <c r="C10" i="3"/>
  <c r="D10" i="3" s="1"/>
  <c r="C13" i="3"/>
  <c r="D13" i="3" s="1"/>
  <c r="C14" i="3"/>
  <c r="D14" i="3" s="1"/>
  <c r="C18" i="3"/>
  <c r="D18" i="3" s="1"/>
  <c r="B4" i="4"/>
  <c r="B17" i="4"/>
  <c r="B13" i="4"/>
  <c r="B6" i="4"/>
  <c r="C12" i="3" s="1"/>
  <c r="D12" i="3" s="1"/>
  <c r="B7" i="4"/>
  <c r="B25" i="6" l="1"/>
  <c r="C6" i="6" s="1"/>
  <c r="C15" i="3"/>
  <c r="D15" i="3" s="1"/>
  <c r="D12" i="7"/>
  <c r="D16" i="7"/>
  <c r="C2" i="3"/>
  <c r="D2" i="3" s="1"/>
  <c r="D3" i="7"/>
  <c r="B37" i="4"/>
  <c r="D2" i="7"/>
  <c r="D6" i="7"/>
  <c r="D5" i="7"/>
  <c r="C8" i="3"/>
  <c r="D8" i="3" s="1"/>
  <c r="C5" i="6" l="1"/>
  <c r="C4" i="6"/>
  <c r="C13" i="6"/>
  <c r="C21" i="6"/>
  <c r="C14" i="6"/>
  <c r="C22" i="6"/>
  <c r="C15" i="6"/>
  <c r="C23" i="6"/>
  <c r="C17" i="6"/>
  <c r="C18" i="6"/>
  <c r="C11" i="6"/>
  <c r="C19" i="6"/>
  <c r="C20" i="6"/>
  <c r="C7" i="6"/>
  <c r="C8" i="6"/>
  <c r="C9" i="6"/>
  <c r="C10" i="6"/>
  <c r="C2" i="6"/>
  <c r="C3" i="6"/>
  <c r="C12" i="6"/>
  <c r="C16" i="6"/>
</calcChain>
</file>

<file path=xl/sharedStrings.xml><?xml version="1.0" encoding="utf-8"?>
<sst xmlns="http://schemas.openxmlformats.org/spreadsheetml/2006/main" count="260" uniqueCount="124">
  <si>
    <t>Laboratoria</t>
  </si>
  <si>
    <t>Pygmalion</t>
  </si>
  <si>
    <t>Talento Digital</t>
  </si>
  <si>
    <t>Nivel Pro</t>
  </si>
  <si>
    <t>Reprograma</t>
  </si>
  <si>
    <t>Bootcamp Institute</t>
  </si>
  <si>
    <t>Dev F.</t>
  </si>
  <si>
    <t>Coderise International</t>
  </si>
  <si>
    <t>Make it Real Camp</t>
  </si>
  <si>
    <t>Keep Coding</t>
  </si>
  <si>
    <t>Acámica</t>
  </si>
  <si>
    <t>Desafío Latam</t>
  </si>
  <si>
    <t>World Tech Inc (a.k.a. World Tech Makers –WTM–)</t>
  </si>
  <si>
    <t>Plataforma 5</t>
  </si>
  <si>
    <t>Generation Mexico</t>
  </si>
  <si>
    <t>Digital House</t>
  </si>
  <si>
    <t>Hack Academy</t>
  </si>
  <si>
    <t>BICTIA</t>
  </si>
  <si>
    <t>Iron Hack</t>
  </si>
  <si>
    <t>Le Wagon</t>
  </si>
  <si>
    <t>iCreate Coding Academy</t>
  </si>
  <si>
    <t>Bootcamp</t>
  </si>
  <si>
    <t>Number of profiles</t>
  </si>
  <si>
    <t>Bootcamps</t>
  </si>
  <si>
    <t>4Geeks</t>
  </si>
  <si>
    <t>Ada ITW</t>
  </si>
  <si>
    <t>Bedu Tech</t>
  </si>
  <si>
    <t>Bogotá Dev</t>
  </si>
  <si>
    <t>HolaCode</t>
  </si>
  <si>
    <t>Holberton School</t>
  </si>
  <si>
    <t>IJALTI</t>
  </si>
  <si>
    <t>Jóvenes a Programar</t>
  </si>
  <si>
    <t>Kod1go</t>
  </si>
  <si>
    <t xml:space="preserve">MindHub </t>
  </si>
  <si>
    <t>Muktek Academy</t>
  </si>
  <si>
    <t>Noukod</t>
  </si>
  <si>
    <t>Programa Valentina</t>
  </si>
  <si>
    <t>World Tech Makers</t>
  </si>
  <si>
    <t>Alumni on Linkedin page of the school</t>
  </si>
  <si>
    <t>NA</t>
  </si>
  <si>
    <t>https://www.linkedin.com/school/holacode/people/</t>
  </si>
  <si>
    <t>https://www.linkedin.com/school/holberton-school/people/</t>
  </si>
  <si>
    <t>Mexico and Brazil</t>
  </si>
  <si>
    <t>https://www.linkedin.com/school/ironhack/people/</t>
  </si>
  <si>
    <t>Argentina, Brazil</t>
  </si>
  <si>
    <t>https://www.linkedin.com/school/keepcoding/people/</t>
  </si>
  <si>
    <t>https://www.linkedin.com/company/kod1go/</t>
  </si>
  <si>
    <t>https://www.linkedin.com/school/le-wagon/people/</t>
  </si>
  <si>
    <t>Brazil</t>
  </si>
  <si>
    <t>https://www.linkedin.com/school/mindhub-la/people/</t>
  </si>
  <si>
    <t>https://www.linkedin.com/school/muktek-academy/people/</t>
  </si>
  <si>
    <t>https://www.linkedin.com/search/results/people/?currentCompany=%5B%2234228825%22%5D&amp;keywords=Noukod&amp;origin=FACETED_SEARCH</t>
  </si>
  <si>
    <t>https://www.linkedin.com/school/plataforma5/people/</t>
  </si>
  <si>
    <t>https://www.linkedin.com/company/reprogramabr/</t>
  </si>
  <si>
    <t>https://www.linkedin.com/school/world-tech-academy/people/</t>
  </si>
  <si>
    <t>Brazil, Colombia</t>
  </si>
  <si>
    <t>Linkedin alumni page</t>
  </si>
  <si>
    <t>Alumni geographical filter</t>
  </si>
  <si>
    <t>https://www.linkedin.com/school/4geeksacademy/people/</t>
  </si>
  <si>
    <t>Chile, Venezuela, Costa Rica, Colombia</t>
  </si>
  <si>
    <t>https://www.linkedin.com/school/acamica/people/</t>
  </si>
  <si>
    <t>Argentina, Colombia, Mexico, Peru, Chile, Uruguay</t>
  </si>
  <si>
    <t>https://www.linkedin.com/school/ada-itw/people/</t>
  </si>
  <si>
    <t>https://www.linkedin.com/search/results/people/?currentCompany=%5B%2215144126%22%5D&amp;keywords=bedu%20tech&amp;origin=FACETED_SEARCH</t>
  </si>
  <si>
    <t>https://www.linkedin.com/school/bogotadevbootcamp/people/</t>
  </si>
  <si>
    <t>https://www.linkedin.com/company/bootcamp-institute/people/</t>
  </si>
  <si>
    <t>https://www.linkedin.com/search/results/people/?currentCompany=%5B%223055903%22%5D&amp;keywords=coderise&amp;origin=FACETED_SEARCH</t>
  </si>
  <si>
    <t>https://www.linkedin.com/school/desafiolatam/people/</t>
  </si>
  <si>
    <t>https://www.linkedin.com/school/digitalhouseschool/people/</t>
  </si>
  <si>
    <t>https://www.linkedin.com/company/generation-m%C3%A9xico/</t>
  </si>
  <si>
    <t>https://www.linkedin.com/school/hack-academy/people/</t>
  </si>
  <si>
    <t>Number of alumni (Giorgio)</t>
  </si>
  <si>
    <t>Coverage</t>
  </si>
  <si>
    <t>Alumni on LinkedIn page of the school</t>
  </si>
  <si>
    <t>Share</t>
  </si>
  <si>
    <t>Total</t>
  </si>
  <si>
    <t>Regex</t>
  </si>
  <si>
    <r>
      <t>‘digital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house’</t>
    </r>
  </si>
  <si>
    <t>‘ac.mica’</t>
  </si>
  <si>
    <t>‘Laborat.ria’</t>
  </si>
  <si>
    <r>
      <t>Iron</t>
    </r>
    <r>
      <rPr>
        <sz val="11"/>
        <color theme="1"/>
        <rFont val="Calibri"/>
        <family val="2"/>
        <scheme val="minor"/>
      </rPr>
      <t>.?</t>
    </r>
    <r>
      <rPr>
        <sz val="11"/>
        <color rgb="FF000000"/>
        <rFont val="Calibri"/>
        <family val="2"/>
        <scheme val="minor"/>
      </rPr>
      <t>Hack’</t>
    </r>
  </si>
  <si>
    <t>‘holberton.?school’</t>
  </si>
  <si>
    <r>
      <t>‘desaf.o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latam’</t>
    </r>
  </si>
  <si>
    <t>‘ada.?itw|ada’</t>
  </si>
  <si>
    <t>‘keep.?coding’</t>
  </si>
  <si>
    <r>
      <t>'Hola</t>
    </r>
    <r>
      <rPr>
        <sz val="11"/>
        <color theme="1"/>
        <rFont val="Calibri"/>
        <family val="2"/>
        <scheme val="minor"/>
      </rPr>
      <t>.?</t>
    </r>
    <r>
      <rPr>
        <sz val="11"/>
        <color rgb="FF000000"/>
        <rFont val="Calibri"/>
        <family val="2"/>
        <scheme val="minor"/>
      </rPr>
      <t>Code'</t>
    </r>
  </si>
  <si>
    <t>'Dev ?F\.'</t>
  </si>
  <si>
    <t>Filter by current location</t>
  </si>
  <si>
    <t>‘4[ -]?Geeks’</t>
  </si>
  <si>
    <t>Chile, Venezuela</t>
  </si>
  <si>
    <t>Argentina, Colombia, Mexico</t>
  </si>
  <si>
    <t>‘Bedu[ -]?Tech|bedu’</t>
  </si>
  <si>
    <r>
      <t>‘</t>
    </r>
    <r>
      <rPr>
        <sz val="11"/>
        <color theme="1"/>
        <rFont val="Calibri"/>
        <family val="2"/>
        <scheme val="minor"/>
      </rPr>
      <t>bogot.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dev| bogot.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bootcamp’</t>
    </r>
  </si>
  <si>
    <r>
      <t>‘</t>
    </r>
    <r>
      <rPr>
        <sz val="11"/>
        <color theme="1"/>
        <rFont val="Calibri"/>
        <family val="2"/>
        <scheme val="minor"/>
      </rPr>
      <t>bootcamp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institute’</t>
    </r>
  </si>
  <si>
    <r>
      <t>‘coderise</t>
    </r>
    <r>
      <rPr>
        <sz val="11"/>
        <color rgb="FF000000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coderise.?international’</t>
    </r>
  </si>
  <si>
    <r>
      <t>‘</t>
    </r>
    <r>
      <rPr>
        <sz val="11"/>
        <color theme="1"/>
        <rFont val="Calibri"/>
        <family val="2"/>
        <scheme val="minor"/>
      </rPr>
      <t>generation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m.xico’</t>
    </r>
  </si>
  <si>
    <t>‘hack.?academy’</t>
  </si>
  <si>
    <t>Puerto Rico, Colombia, Mexico, Ecuador, Uruguay and Peru.</t>
  </si>
  <si>
    <r>
      <t>‘</t>
    </r>
    <r>
      <rPr>
        <sz val="11"/>
        <color theme="1"/>
        <rFont val="Calibri"/>
        <family val="2"/>
        <scheme val="minor"/>
      </rPr>
      <t>icreate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limited|icreate|icreate</t>
    </r>
    <r>
      <rPr>
        <sz val="11"/>
        <color rgb="FF000000"/>
        <rFont val="Calibri"/>
        <family val="2"/>
        <scheme val="minor"/>
      </rPr>
      <t>[ -]?coding[ -]?academy|</t>
    </r>
    <r>
      <rPr>
        <sz val="11"/>
        <color theme="1"/>
        <rFont val="Calibri"/>
        <family val="2"/>
        <scheme val="minor"/>
      </rPr>
      <t xml:space="preserve"> icreate</t>
    </r>
    <r>
      <rPr>
        <sz val="11"/>
        <color rgb="FF000000"/>
        <rFont val="Calibri"/>
        <family val="2"/>
        <scheme val="minor"/>
      </rPr>
      <t>[ -]?coding’</t>
    </r>
  </si>
  <si>
    <t>SEARCH IN ANY GEOGRAPHICAL LOCATION BUT ONLY IN ‘EDUCATION’ AND ‘CERTIFICATES’ FIELDS</t>
  </si>
  <si>
    <r>
      <t>‘</t>
    </r>
    <r>
      <rPr>
        <sz val="11"/>
        <color theme="1"/>
        <rFont val="Calibri"/>
        <family val="2"/>
        <scheme val="minor"/>
      </rPr>
      <t>ijalti</t>
    </r>
    <r>
      <rPr>
        <sz val="11"/>
        <color rgb="FF000000"/>
        <rFont val="Calibri"/>
        <family val="2"/>
        <scheme val="minor"/>
      </rPr>
      <t>’</t>
    </r>
  </si>
  <si>
    <r>
      <t>‘</t>
    </r>
    <r>
      <rPr>
        <sz val="11"/>
        <color theme="1"/>
        <rFont val="Calibri"/>
        <family val="2"/>
        <scheme val="minor"/>
      </rPr>
      <t>j.venes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programar’</t>
    </r>
  </si>
  <si>
    <r>
      <t>‘kod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go’</t>
    </r>
  </si>
  <si>
    <t>‘le.?wagon|wagon’</t>
  </si>
  <si>
    <t>Brazil, Argentina, Mexico, Chile</t>
  </si>
  <si>
    <r>
      <t>‘make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it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real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camp| make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it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real’</t>
    </r>
  </si>
  <si>
    <r>
      <t>‘mind.?</t>
    </r>
    <r>
      <rPr>
        <sz val="11"/>
        <color rgb="FF000000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’</t>
    </r>
  </si>
  <si>
    <t>Argentina and Chile</t>
  </si>
  <si>
    <t>‘Muktek’</t>
  </si>
  <si>
    <r>
      <t>‘nivel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pro’</t>
    </r>
  </si>
  <si>
    <t>‘Noukod’</t>
  </si>
  <si>
    <r>
      <t>‘plataforma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5’</t>
    </r>
  </si>
  <si>
    <r>
      <t>‘programa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valentina’</t>
    </r>
  </si>
  <si>
    <t>‘Pygmalion’</t>
  </si>
  <si>
    <t>‘Reprograma’</t>
  </si>
  <si>
    <r>
      <t>‘world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tech|world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tech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inc| world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tech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makers|wtm '</t>
    </r>
  </si>
  <si>
    <t>‘bictia’</t>
  </si>
  <si>
    <r>
      <t>‘talento</t>
    </r>
    <r>
      <rPr>
        <sz val="11"/>
        <color rgb="FF000000"/>
        <rFont val="Calibri"/>
        <family val="2"/>
        <scheme val="minor"/>
      </rPr>
      <t>[ -]?</t>
    </r>
    <r>
      <rPr>
        <sz val="11"/>
        <color theme="1"/>
        <rFont val="Calibri"/>
        <family val="2"/>
        <scheme val="minor"/>
      </rPr>
      <t>digital’</t>
    </r>
  </si>
  <si>
    <t>Official number of alumni</t>
  </si>
  <si>
    <t>https://www.linkedin.com/school/laboratoria/people/</t>
  </si>
  <si>
    <t>https://www.linkedin.com/school/devf/people/</t>
  </si>
  <si>
    <t>Digital House Brazil</t>
  </si>
  <si>
    <t>Argentina</t>
  </si>
  <si>
    <t>https://www.linkedin.com/school/digital-house-brasil/people/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</si>
</sst>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0" xfId="1" applyNumberFormat="1" applyFo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1" xfId="1" applyNumberFormat="1" applyFont="1" applyBorder="1"/>
    <xf numFmtId="0" fontId="3" fillId="0" borderId="0" xfId="0" applyFont="1"/>
    <xf numFmtId="0" fontId="3" fillId="2" borderId="2" xfId="0" applyFont="1" applyFill="1" applyBorder="1"/>
    <xf numFmtId="0" fontId="3" fillId="2" borderId="0" xfId="0" applyFont="1" applyFill="1" applyAlignment="1">
      <alignment horizontal="right"/>
    </xf>
    <xf numFmtId="0" fontId="0" fillId="0" borderId="0" xfId="0" applyAlignment="1"/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/>
    <xf numFmtId="0" fontId="7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'Largest bootcamps'!$B$1</c:f>
              <c:strCache>
                <c:ptCount val="1"/>
                <c:pt idx="0">
                  <c:v>Alumni on LinkedIn page of the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'Largest bootcamps'!$A$2:$A$23</c:f>
              <c:strCache>
                <c:ptCount val="22"/>
                <c:pt idx="0">
                  <c:v>Digital House</c:v>
                </c:pt>
                <c:pt idx="1">
                  <c:v>Acámica</c:v>
                </c:pt>
                <c:pt idx="2">
                  <c:v>Laboratoria</c:v>
                </c:pt>
                <c:pt idx="3">
                  <c:v>Iron Hack</c:v>
                </c:pt>
                <c:pt idx="4">
                  <c:v>Holberton School</c:v>
                </c:pt>
                <c:pt idx="5">
                  <c:v>Desafío Latam</c:v>
                </c:pt>
                <c:pt idx="6">
                  <c:v>Ada ITW</c:v>
                </c:pt>
                <c:pt idx="7">
                  <c:v>Keep Coding</c:v>
                </c:pt>
                <c:pt idx="8">
                  <c:v>HolaCode</c:v>
                </c:pt>
                <c:pt idx="9">
                  <c:v>Dev F.</c:v>
                </c:pt>
                <c:pt idx="10">
                  <c:v>Le Wagon</c:v>
                </c:pt>
                <c:pt idx="11">
                  <c:v>Plataforma 5</c:v>
                </c:pt>
                <c:pt idx="12">
                  <c:v>Hack Academy</c:v>
                </c:pt>
                <c:pt idx="13">
                  <c:v>MindHub </c:v>
                </c:pt>
                <c:pt idx="14">
                  <c:v>4Geeks</c:v>
                </c:pt>
                <c:pt idx="15">
                  <c:v>Bogotá Dev</c:v>
                </c:pt>
                <c:pt idx="16">
                  <c:v>Muktek Academy</c:v>
                </c:pt>
                <c:pt idx="17">
                  <c:v>Bedu Tech</c:v>
                </c:pt>
                <c:pt idx="18">
                  <c:v>Noukod</c:v>
                </c:pt>
                <c:pt idx="19">
                  <c:v>Coderise International</c:v>
                </c:pt>
                <c:pt idx="20">
                  <c:v>World Tech Inc (a.k.a. World Tech Makers –WTM–)</c:v>
                </c:pt>
                <c:pt idx="21">
                  <c:v>Kod1go</c:v>
                </c:pt>
              </c:strCache>
            </c:strRef>
          </c:cat>
          <c:val>
            <c:numRef>
              <c:f>'Largest bootcamps'!$B$2:$B$23</c:f>
              <c:numCache>
                <c:formatCode>General</c:formatCode>
                <c:ptCount val="22"/>
                <c:pt idx="0">
                  <c:v>10971</c:v>
                </c:pt>
                <c:pt idx="1">
                  <c:v>3351</c:v>
                </c:pt>
                <c:pt idx="2">
                  <c:v>2000</c:v>
                </c:pt>
                <c:pt idx="3">
                  <c:v>1590</c:v>
                </c:pt>
                <c:pt idx="4">
                  <c:v>1203</c:v>
                </c:pt>
                <c:pt idx="5">
                  <c:v>1042</c:v>
                </c:pt>
                <c:pt idx="6">
                  <c:v>884</c:v>
                </c:pt>
                <c:pt idx="7">
                  <c:v>800</c:v>
                </c:pt>
                <c:pt idx="8">
                  <c:v>668</c:v>
                </c:pt>
                <c:pt idx="9">
                  <c:v>500</c:v>
                </c:pt>
                <c:pt idx="10">
                  <c:v>447</c:v>
                </c:pt>
                <c:pt idx="11">
                  <c:v>437</c:v>
                </c:pt>
                <c:pt idx="12">
                  <c:v>341</c:v>
                </c:pt>
                <c:pt idx="13">
                  <c:v>267</c:v>
                </c:pt>
                <c:pt idx="14">
                  <c:v>146</c:v>
                </c:pt>
                <c:pt idx="15">
                  <c:v>102</c:v>
                </c:pt>
                <c:pt idx="16">
                  <c:v>45</c:v>
                </c:pt>
                <c:pt idx="17">
                  <c:v>20</c:v>
                </c:pt>
                <c:pt idx="18">
                  <c:v>20</c:v>
                </c:pt>
                <c:pt idx="19">
                  <c:v>15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F05-9A66-FB1274DB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081567"/>
        <c:axId val="1843075743"/>
      </c:barChart>
      <c:catAx>
        <c:axId val="18430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075743"/>
        <c:crosses val="autoZero"/>
        <c:auto val="1"/>
        <c:lblAlgn val="ctr"/>
        <c:lblOffset val="100"/>
        <c:noMultiLvlLbl val="0"/>
      </c:catAx>
      <c:valAx>
        <c:axId val="18430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0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Bootcamp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C27AEC5-4F54-4587-992E-779BA3B56C84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D12-4AD1-BBDE-7BD8C7A4F9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CC2A1D-1907-4A12-989A-581DF6BD8D25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D12-4AD1-BBDE-7BD8C7A4F9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16E586-E113-43C7-B76D-1B2A70247C8E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D12-4AD1-BBDE-7BD8C7A4F9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FDEAA2-BFA0-42AC-89FD-4364B5DCED1F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D12-4AD1-BBDE-7BD8C7A4F943}"/>
                </c:ext>
              </c:extLst>
            </c:dLbl>
            <c:dLbl>
              <c:idx val="4"/>
              <c:layout>
                <c:manualLayout>
                  <c:x val="2.3916292974588867E-2"/>
                  <c:y val="2.9336270348283896E-2"/>
                </c:manualLayout>
              </c:layout>
              <c:tx>
                <c:rich>
                  <a:bodyPr/>
                  <a:lstStyle/>
                  <a:p>
                    <a:fld id="{193CC896-025E-4B72-8C61-E2EE388F0E8E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D12-4AD1-BBDE-7BD8C7A4F943}"/>
                </c:ext>
              </c:extLst>
            </c:dLbl>
            <c:dLbl>
              <c:idx val="5"/>
              <c:layout>
                <c:manualLayout>
                  <c:x val="3.9860488290980834E-3"/>
                  <c:y val="1.760176220897023E-2"/>
                </c:manualLayout>
              </c:layout>
              <c:tx>
                <c:rich>
                  <a:bodyPr/>
                  <a:lstStyle/>
                  <a:p>
                    <a:fld id="{F28BDCBA-AB5B-43A5-B86F-9DFEF450DE55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D12-4AD1-BBDE-7BD8C7A4F9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53CE47-6907-43CB-A8E8-9A229EC5A26F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D12-4AD1-BBDE-7BD8C7A4F9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2FF1C9-4618-4B8D-A58B-81063E4B97E6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D12-4AD1-BBDE-7BD8C7A4F943}"/>
                </c:ext>
              </c:extLst>
            </c:dLbl>
            <c:dLbl>
              <c:idx val="8"/>
              <c:layout>
                <c:manualLayout>
                  <c:x val="-0.12556053811659193"/>
                  <c:y val="-5.5738913661739407E-2"/>
                </c:manualLayout>
              </c:layout>
              <c:tx>
                <c:rich>
                  <a:bodyPr/>
                  <a:lstStyle/>
                  <a:p>
                    <a:fld id="{C7F2DC7F-6045-455E-BA0F-8D72D12376D7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D12-4AD1-BBDE-7BD8C7A4F9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CB8C16-8566-42F5-99C7-FC8D02E4D3A3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D12-4AD1-BBDE-7BD8C7A4F943}"/>
                </c:ext>
              </c:extLst>
            </c:dLbl>
            <c:dLbl>
              <c:idx val="10"/>
              <c:layout>
                <c:manualLayout>
                  <c:x val="9.9651220727453912E-3"/>
                  <c:y val="-1.7601762208970445E-2"/>
                </c:manualLayout>
              </c:layout>
              <c:tx>
                <c:rich>
                  <a:bodyPr/>
                  <a:lstStyle/>
                  <a:p>
                    <a:fld id="{7053303D-A2D0-4337-AADC-6CB8B7900C50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D12-4AD1-BBDE-7BD8C7A4F9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48E43CB-A566-4ECA-878C-2F74F397A36B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D12-4AD1-BBDE-7BD8C7A4F94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47C66F-7836-4F44-AFEE-8A80D0ADF388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D12-4AD1-BBDE-7BD8C7A4F943}"/>
                </c:ext>
              </c:extLst>
            </c:dLbl>
            <c:dLbl>
              <c:idx val="13"/>
              <c:layout>
                <c:manualLayout>
                  <c:x val="-6.1783756851021353E-2"/>
                  <c:y val="3.8137151452768962E-2"/>
                </c:manualLayout>
              </c:layout>
              <c:tx>
                <c:rich>
                  <a:bodyPr/>
                  <a:lstStyle/>
                  <a:p>
                    <a:fld id="{DBEBFC1E-3567-4B0D-BD19-10B47FCEAC36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D12-4AD1-BBDE-7BD8C7A4F94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C399CA6-568D-4E8C-B6EC-AC0943A4CC18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D12-4AD1-BBDE-7BD8C7A4F94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5ABFC6-8386-4A06-B5FD-1FE337CCA6D8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D12-4AD1-BBDE-7BD8C7A4F94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5544A7-8FB3-40D1-90CA-00AA958F4371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D12-4AD1-BBDE-7BD8C7A4F94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579D942-7F60-408C-A587-2D2E8951BB4A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D12-4AD1-BBDE-7BD8C7A4F94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EDC7D4-25AC-43E5-9916-4A9D590AC6E7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D12-4AD1-BBDE-7BD8C7A4F94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AF3C01-0319-426D-A14E-D11025C0DB24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D12-4AD1-BBDE-7BD8C7A4F94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A8946B-FFB6-4626-81EE-CD354849BF05}" type="CELLRANGE">
                      <a:rPr lang="en-150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D12-4AD1-BBDE-7BD8C7A4F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Analysis!$C$2:$C$22</c:f>
              <c:numCache>
                <c:formatCode>General</c:formatCode>
                <c:ptCount val="21"/>
                <c:pt idx="0">
                  <c:v>3351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1042</c:v>
                </c:pt>
                <c:pt idx="5">
                  <c:v>504</c:v>
                </c:pt>
                <c:pt idx="6">
                  <c:v>6786</c:v>
                </c:pt>
                <c:pt idx="7">
                  <c:v>0</c:v>
                </c:pt>
                <c:pt idx="8">
                  <c:v>341</c:v>
                </c:pt>
                <c:pt idx="9">
                  <c:v>0</c:v>
                </c:pt>
                <c:pt idx="10">
                  <c:v>1590</c:v>
                </c:pt>
                <c:pt idx="11">
                  <c:v>800</c:v>
                </c:pt>
                <c:pt idx="12">
                  <c:v>2056</c:v>
                </c:pt>
                <c:pt idx="13">
                  <c:v>447</c:v>
                </c:pt>
                <c:pt idx="14">
                  <c:v>0</c:v>
                </c:pt>
                <c:pt idx="15">
                  <c:v>0</c:v>
                </c:pt>
                <c:pt idx="16">
                  <c:v>437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Analysis!$B$2:$B$22</c:f>
              <c:numCache>
                <c:formatCode>General</c:formatCode>
                <c:ptCount val="21"/>
                <c:pt idx="0">
                  <c:v>44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19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  <c:pt idx="11">
                  <c:v>63</c:v>
                </c:pt>
                <c:pt idx="12">
                  <c:v>104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11</c:v>
                </c:pt>
                <c:pt idx="17">
                  <c:v>104</c:v>
                </c:pt>
                <c:pt idx="18">
                  <c:v>9</c:v>
                </c:pt>
                <c:pt idx="19">
                  <c:v>3</c:v>
                </c:pt>
                <c:pt idx="20">
                  <c:v>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Analysis!$A$2:$A$22</c15:f>
                <c15:dlblRangeCache>
                  <c:ptCount val="21"/>
                  <c:pt idx="0">
                    <c:v>Acámica</c:v>
                  </c:pt>
                  <c:pt idx="1">
                    <c:v>BICTIA</c:v>
                  </c:pt>
                  <c:pt idx="2">
                    <c:v>Bootcamp Institute</c:v>
                  </c:pt>
                  <c:pt idx="3">
                    <c:v>Coderise International</c:v>
                  </c:pt>
                  <c:pt idx="4">
                    <c:v>Desafío Latam</c:v>
                  </c:pt>
                  <c:pt idx="5">
                    <c:v>Dev F.</c:v>
                  </c:pt>
                  <c:pt idx="6">
                    <c:v>Digital House</c:v>
                  </c:pt>
                  <c:pt idx="7">
                    <c:v>Generation Mexico</c:v>
                  </c:pt>
                  <c:pt idx="8">
                    <c:v>Hack Academy</c:v>
                  </c:pt>
                  <c:pt idx="9">
                    <c:v>iCreate Coding Academy</c:v>
                  </c:pt>
                  <c:pt idx="10">
                    <c:v>Iron Hack</c:v>
                  </c:pt>
                  <c:pt idx="11">
                    <c:v>Keep Coding</c:v>
                  </c:pt>
                  <c:pt idx="12">
                    <c:v>Laboratoria</c:v>
                  </c:pt>
                  <c:pt idx="13">
                    <c:v>Le Wagon</c:v>
                  </c:pt>
                  <c:pt idx="14">
                    <c:v>Make it Real Camp</c:v>
                  </c:pt>
                  <c:pt idx="15">
                    <c:v>Nivel Pro</c:v>
                  </c:pt>
                  <c:pt idx="16">
                    <c:v>Plataforma 5</c:v>
                  </c:pt>
                  <c:pt idx="17">
                    <c:v>Pygmalion</c:v>
                  </c:pt>
                  <c:pt idx="18">
                    <c:v>Reprograma</c:v>
                  </c:pt>
                  <c:pt idx="19">
                    <c:v>Talento Digital</c:v>
                  </c:pt>
                  <c:pt idx="20">
                    <c:v>World Tech Makers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D12-4AD1-BBDE-7BD8C7A4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54303"/>
        <c:axId val="644540159"/>
      </c:scatterChart>
      <c:valAx>
        <c:axId val="64455430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</a:t>
                </a:r>
                <a:r>
                  <a:rPr lang="en-US"/>
                  <a:t>of alumni on official LinkedIn page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40159"/>
        <c:crosses val="autoZero"/>
        <c:crossBetween val="midCat"/>
      </c:valAx>
      <c:valAx>
        <c:axId val="6445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profiles</a:t>
                </a:r>
                <a:r>
                  <a:rPr lang="en-US" baseline="0"/>
                  <a:t> in first data batch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9525</xdr:rowOff>
    </xdr:from>
    <xdr:to>
      <xdr:col>14</xdr:col>
      <xdr:colOff>38100</xdr:colOff>
      <xdr:row>28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0</xdr:rowOff>
    </xdr:from>
    <xdr:to>
      <xdr:col>14</xdr:col>
      <xdr:colOff>381000</xdr:colOff>
      <xdr:row>22</xdr:row>
      <xdr:rowOff>138112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5686FCA-80A8-46C4-AF1F-ECE43170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school/digital-house-brasil/peopl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4" zoomScaleNormal="84" workbookViewId="0">
      <selection activeCell="A36" sqref="A27:A36"/>
    </sheetView>
  </sheetViews>
  <sheetFormatPr baseColWidth="10" defaultRowHeight="15" x14ac:dyDescent="0.25"/>
  <cols>
    <col min="1" max="1" width="45.7109375" bestFit="1" customWidth="1"/>
    <col min="2" max="2" width="35.28515625" style="9" bestFit="1" customWidth="1"/>
    <col min="3" max="3" width="46.42578125" bestFit="1" customWidth="1"/>
    <col min="4" max="4" width="75.42578125" customWidth="1"/>
  </cols>
  <sheetData>
    <row r="1" spans="1:4" x14ac:dyDescent="0.25">
      <c r="A1" s="4" t="s">
        <v>23</v>
      </c>
      <c r="B1" s="7" t="s">
        <v>38</v>
      </c>
      <c r="C1" s="4" t="s">
        <v>57</v>
      </c>
      <c r="D1" s="4" t="s">
        <v>56</v>
      </c>
    </row>
    <row r="2" spans="1:4" x14ac:dyDescent="0.25">
      <c r="A2" s="5" t="s">
        <v>15</v>
      </c>
      <c r="B2" s="8">
        <v>6786</v>
      </c>
      <c r="C2" s="5" t="s">
        <v>122</v>
      </c>
      <c r="D2" s="5" t="s">
        <v>68</v>
      </c>
    </row>
    <row r="3" spans="1:4" x14ac:dyDescent="0.25">
      <c r="A3" s="24" t="s">
        <v>121</v>
      </c>
      <c r="B3" s="8">
        <v>4349</v>
      </c>
      <c r="C3" s="5" t="s">
        <v>48</v>
      </c>
      <c r="D3" s="25" t="s">
        <v>123</v>
      </c>
    </row>
    <row r="4" spans="1:4" x14ac:dyDescent="0.25">
      <c r="A4" s="5" t="s">
        <v>10</v>
      </c>
      <c r="B4" s="8">
        <f>2211+632+109+91+91+49+43+39+36+29+21</f>
        <v>3351</v>
      </c>
      <c r="C4" s="5" t="s">
        <v>61</v>
      </c>
      <c r="D4" s="5" t="s">
        <v>60</v>
      </c>
    </row>
    <row r="5" spans="1:4" x14ac:dyDescent="0.25">
      <c r="A5" s="5" t="s">
        <v>0</v>
      </c>
      <c r="B5" s="8">
        <v>2056</v>
      </c>
      <c r="C5" s="5"/>
      <c r="D5" s="5" t="s">
        <v>119</v>
      </c>
    </row>
    <row r="6" spans="1:4" x14ac:dyDescent="0.25">
      <c r="A6" s="5" t="s">
        <v>18</v>
      </c>
      <c r="B6" s="8">
        <f>529+448+329+284</f>
        <v>1590</v>
      </c>
      <c r="C6" s="5" t="s">
        <v>42</v>
      </c>
      <c r="D6" s="5" t="s">
        <v>43</v>
      </c>
    </row>
    <row r="7" spans="1:4" x14ac:dyDescent="0.25">
      <c r="A7" s="5" t="s">
        <v>29</v>
      </c>
      <c r="B7" s="8">
        <f>1203</f>
        <v>1203</v>
      </c>
      <c r="C7" s="5"/>
      <c r="D7" s="5" t="s">
        <v>41</v>
      </c>
    </row>
    <row r="8" spans="1:4" x14ac:dyDescent="0.25">
      <c r="A8" s="5" t="s">
        <v>11</v>
      </c>
      <c r="B8" s="8">
        <v>1042</v>
      </c>
      <c r="C8" s="5"/>
      <c r="D8" s="5" t="s">
        <v>67</v>
      </c>
    </row>
    <row r="9" spans="1:4" x14ac:dyDescent="0.25">
      <c r="A9" s="5" t="s">
        <v>25</v>
      </c>
      <c r="B9" s="8">
        <v>884</v>
      </c>
      <c r="C9" s="5"/>
      <c r="D9" s="5" t="s">
        <v>62</v>
      </c>
    </row>
    <row r="10" spans="1:4" x14ac:dyDescent="0.25">
      <c r="A10" s="5" t="s">
        <v>9</v>
      </c>
      <c r="B10" s="8">
        <v>800</v>
      </c>
      <c r="C10" s="5"/>
      <c r="D10" s="5" t="s">
        <v>45</v>
      </c>
    </row>
    <row r="11" spans="1:4" x14ac:dyDescent="0.25">
      <c r="A11" s="5" t="s">
        <v>28</v>
      </c>
      <c r="B11" s="8">
        <v>668</v>
      </c>
      <c r="C11" s="5"/>
      <c r="D11" s="5" t="s">
        <v>40</v>
      </c>
    </row>
    <row r="12" spans="1:4" x14ac:dyDescent="0.25">
      <c r="A12" s="5" t="s">
        <v>6</v>
      </c>
      <c r="B12" s="8">
        <v>504</v>
      </c>
      <c r="C12" s="5"/>
      <c r="D12" s="5" t="s">
        <v>120</v>
      </c>
    </row>
    <row r="13" spans="1:4" x14ac:dyDescent="0.25">
      <c r="A13" s="5" t="s">
        <v>19</v>
      </c>
      <c r="B13" s="8">
        <f>447</f>
        <v>447</v>
      </c>
      <c r="C13" s="5" t="s">
        <v>48</v>
      </c>
      <c r="D13" s="5" t="s">
        <v>47</v>
      </c>
    </row>
    <row r="14" spans="1:4" x14ac:dyDescent="0.25">
      <c r="A14" s="5" t="s">
        <v>13</v>
      </c>
      <c r="B14" s="8">
        <v>437</v>
      </c>
      <c r="C14" s="5"/>
      <c r="D14" s="5" t="s">
        <v>52</v>
      </c>
    </row>
    <row r="15" spans="1:4" x14ac:dyDescent="0.25">
      <c r="A15" s="5" t="s">
        <v>16</v>
      </c>
      <c r="B15" s="8">
        <v>341</v>
      </c>
      <c r="C15" s="5"/>
      <c r="D15" s="5" t="s">
        <v>70</v>
      </c>
    </row>
    <row r="16" spans="1:4" x14ac:dyDescent="0.25">
      <c r="A16" s="5" t="s">
        <v>33</v>
      </c>
      <c r="B16" s="8">
        <v>267</v>
      </c>
      <c r="C16" s="5"/>
      <c r="D16" s="5" t="s">
        <v>49</v>
      </c>
    </row>
    <row r="17" spans="1:4" x14ac:dyDescent="0.25">
      <c r="A17" s="5" t="s">
        <v>24</v>
      </c>
      <c r="B17" s="8">
        <f>96+29+10+9+2</f>
        <v>146</v>
      </c>
      <c r="C17" s="5" t="s">
        <v>59</v>
      </c>
      <c r="D17" s="5" t="s">
        <v>58</v>
      </c>
    </row>
    <row r="18" spans="1:4" x14ac:dyDescent="0.25">
      <c r="A18" s="5" t="s">
        <v>27</v>
      </c>
      <c r="B18" s="8">
        <v>102</v>
      </c>
      <c r="C18" s="5"/>
      <c r="D18" s="5" t="s">
        <v>64</v>
      </c>
    </row>
    <row r="19" spans="1:4" x14ac:dyDescent="0.25">
      <c r="A19" s="5" t="s">
        <v>34</v>
      </c>
      <c r="B19" s="8">
        <v>45</v>
      </c>
      <c r="C19" s="5"/>
      <c r="D19" s="5" t="s">
        <v>50</v>
      </c>
    </row>
    <row r="20" spans="1:4" x14ac:dyDescent="0.25">
      <c r="A20" s="5" t="s">
        <v>26</v>
      </c>
      <c r="B20" s="8">
        <v>20</v>
      </c>
      <c r="C20" s="5"/>
      <c r="D20" s="5" t="s">
        <v>63</v>
      </c>
    </row>
    <row r="21" spans="1:4" x14ac:dyDescent="0.25">
      <c r="A21" s="5" t="s">
        <v>35</v>
      </c>
      <c r="B21" s="8">
        <v>20</v>
      </c>
      <c r="C21" s="5"/>
      <c r="D21" s="5" t="s">
        <v>51</v>
      </c>
    </row>
    <row r="22" spans="1:4" x14ac:dyDescent="0.25">
      <c r="A22" s="5" t="s">
        <v>7</v>
      </c>
      <c r="B22" s="8">
        <v>15</v>
      </c>
      <c r="C22" s="5"/>
      <c r="D22" s="5" t="s">
        <v>66</v>
      </c>
    </row>
    <row r="23" spans="1:4" x14ac:dyDescent="0.25">
      <c r="A23" s="5" t="s">
        <v>12</v>
      </c>
      <c r="B23" s="8">
        <v>5</v>
      </c>
      <c r="C23" s="5" t="s">
        <v>55</v>
      </c>
      <c r="D23" s="5" t="s">
        <v>54</v>
      </c>
    </row>
    <row r="24" spans="1:4" x14ac:dyDescent="0.25">
      <c r="A24" s="5" t="s">
        <v>32</v>
      </c>
      <c r="B24" s="8">
        <v>2</v>
      </c>
      <c r="C24" s="5"/>
      <c r="D24" s="5" t="s">
        <v>46</v>
      </c>
    </row>
    <row r="25" spans="1:4" x14ac:dyDescent="0.25">
      <c r="A25" s="5" t="s">
        <v>5</v>
      </c>
      <c r="B25" s="8" t="s">
        <v>39</v>
      </c>
      <c r="C25" s="5"/>
      <c r="D25" s="5" t="s">
        <v>65</v>
      </c>
    </row>
    <row r="26" spans="1:4" x14ac:dyDescent="0.25">
      <c r="A26" s="5" t="s">
        <v>14</v>
      </c>
      <c r="B26" s="8" t="s">
        <v>39</v>
      </c>
      <c r="C26" s="5"/>
      <c r="D26" s="5" t="s">
        <v>69</v>
      </c>
    </row>
    <row r="27" spans="1:4" x14ac:dyDescent="0.25">
      <c r="A27" s="5" t="s">
        <v>20</v>
      </c>
      <c r="B27" s="8" t="s">
        <v>39</v>
      </c>
      <c r="C27" s="5"/>
      <c r="D27" s="5" t="s">
        <v>39</v>
      </c>
    </row>
    <row r="28" spans="1:4" x14ac:dyDescent="0.25">
      <c r="A28" s="5" t="s">
        <v>30</v>
      </c>
      <c r="B28" s="8" t="s">
        <v>39</v>
      </c>
      <c r="C28" s="5"/>
      <c r="D28" s="5" t="s">
        <v>39</v>
      </c>
    </row>
    <row r="29" spans="1:4" x14ac:dyDescent="0.25">
      <c r="A29" s="5" t="s">
        <v>31</v>
      </c>
      <c r="B29" s="8" t="s">
        <v>39</v>
      </c>
      <c r="C29" s="5"/>
      <c r="D29" s="5" t="s">
        <v>39</v>
      </c>
    </row>
    <row r="30" spans="1:4" x14ac:dyDescent="0.25">
      <c r="A30" s="5" t="s">
        <v>8</v>
      </c>
      <c r="B30" s="8" t="s">
        <v>39</v>
      </c>
      <c r="C30" s="5"/>
      <c r="D30" s="5" t="s">
        <v>39</v>
      </c>
    </row>
    <row r="31" spans="1:4" x14ac:dyDescent="0.25">
      <c r="A31" s="5" t="s">
        <v>3</v>
      </c>
      <c r="B31" s="8" t="s">
        <v>39</v>
      </c>
      <c r="C31" s="5"/>
      <c r="D31" s="5" t="s">
        <v>39</v>
      </c>
    </row>
    <row r="32" spans="1:4" x14ac:dyDescent="0.25">
      <c r="A32" s="5" t="s">
        <v>36</v>
      </c>
      <c r="B32" s="8" t="s">
        <v>39</v>
      </c>
      <c r="C32" s="5"/>
      <c r="D32" s="5" t="s">
        <v>39</v>
      </c>
    </row>
    <row r="33" spans="1:4" x14ac:dyDescent="0.25">
      <c r="A33" s="5" t="s">
        <v>1</v>
      </c>
      <c r="B33" s="8" t="s">
        <v>39</v>
      </c>
      <c r="C33" s="5"/>
      <c r="D33" s="5" t="s">
        <v>39</v>
      </c>
    </row>
    <row r="34" spans="1:4" x14ac:dyDescent="0.25">
      <c r="A34" s="5" t="s">
        <v>4</v>
      </c>
      <c r="B34" s="8" t="s">
        <v>39</v>
      </c>
      <c r="C34" s="5"/>
      <c r="D34" s="5" t="s">
        <v>53</v>
      </c>
    </row>
    <row r="35" spans="1:4" x14ac:dyDescent="0.25">
      <c r="A35" s="5" t="s">
        <v>17</v>
      </c>
      <c r="B35" s="8" t="s">
        <v>39</v>
      </c>
      <c r="C35" s="5"/>
      <c r="D35" s="5" t="s">
        <v>39</v>
      </c>
    </row>
    <row r="36" spans="1:4" x14ac:dyDescent="0.25">
      <c r="A36" s="5" t="s">
        <v>2</v>
      </c>
      <c r="B36" s="8" t="s">
        <v>39</v>
      </c>
      <c r="C36" s="5"/>
      <c r="D36" s="5" t="s">
        <v>39</v>
      </c>
    </row>
    <row r="37" spans="1:4" x14ac:dyDescent="0.25">
      <c r="A37" s="12" t="s">
        <v>75</v>
      </c>
      <c r="B37" s="13">
        <f>SUM(B2:B24)</f>
        <v>25080</v>
      </c>
    </row>
  </sheetData>
  <sortState xmlns:xlrd2="http://schemas.microsoft.com/office/spreadsheetml/2017/richdata2" ref="A2:E36">
    <sortCondition descending="1" ref="B1"/>
  </sortState>
  <hyperlinks>
    <hyperlink ref="D3" r:id="rId1" xr:uid="{00000000-0004-0000-0000-000000000000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6" workbookViewId="0">
      <selection activeCell="A37" sqref="A37:A40"/>
    </sheetView>
  </sheetViews>
  <sheetFormatPr baseColWidth="10" defaultRowHeight="15" x14ac:dyDescent="0.25"/>
  <cols>
    <col min="1" max="1" width="45.7109375" bestFit="1" customWidth="1"/>
    <col min="2" max="2" width="35.28515625" bestFit="1" customWidth="1"/>
  </cols>
  <sheetData>
    <row r="1" spans="1:3" x14ac:dyDescent="0.25">
      <c r="A1" s="4" t="s">
        <v>23</v>
      </c>
      <c r="B1" s="4" t="s">
        <v>73</v>
      </c>
      <c r="C1" s="4" t="s">
        <v>74</v>
      </c>
    </row>
    <row r="2" spans="1:3" x14ac:dyDescent="0.25">
      <c r="A2" s="5" t="s">
        <v>15</v>
      </c>
      <c r="B2" s="5">
        <f>6971+4000</f>
        <v>10971</v>
      </c>
      <c r="C2" s="10">
        <f>B2/$B$25</f>
        <v>0.44138236240746703</v>
      </c>
    </row>
    <row r="3" spans="1:3" x14ac:dyDescent="0.25">
      <c r="A3" s="5" t="s">
        <v>10</v>
      </c>
      <c r="B3" s="5">
        <f>2211+632+109+91+91+49+43+39+36+29+21</f>
        <v>3351</v>
      </c>
      <c r="C3" s="10">
        <f t="shared" ref="C3:C23" si="0">B3/$B$25</f>
        <v>0.13481654328934664</v>
      </c>
    </row>
    <row r="4" spans="1:3" x14ac:dyDescent="0.25">
      <c r="A4" s="5" t="s">
        <v>0</v>
      </c>
      <c r="B4" s="5">
        <v>2000</v>
      </c>
      <c r="C4" s="10">
        <f t="shared" si="0"/>
        <v>8.0463469584808503E-2</v>
      </c>
    </row>
    <row r="5" spans="1:3" x14ac:dyDescent="0.25">
      <c r="A5" s="5" t="s">
        <v>18</v>
      </c>
      <c r="B5" s="5">
        <f>529+448+329+284</f>
        <v>1590</v>
      </c>
      <c r="C5" s="10">
        <f t="shared" si="0"/>
        <v>6.3968458319922761E-2</v>
      </c>
    </row>
    <row r="6" spans="1:3" x14ac:dyDescent="0.25">
      <c r="A6" s="5" t="s">
        <v>29</v>
      </c>
      <c r="B6" s="5">
        <f>1203</f>
        <v>1203</v>
      </c>
      <c r="C6" s="10">
        <f t="shared" si="0"/>
        <v>4.8398776955262311E-2</v>
      </c>
    </row>
    <row r="7" spans="1:3" x14ac:dyDescent="0.25">
      <c r="A7" s="5" t="s">
        <v>11</v>
      </c>
      <c r="B7" s="5">
        <v>1042</v>
      </c>
      <c r="C7" s="10">
        <f t="shared" si="0"/>
        <v>4.1921467653685228E-2</v>
      </c>
    </row>
    <row r="8" spans="1:3" x14ac:dyDescent="0.25">
      <c r="A8" s="5" t="s">
        <v>25</v>
      </c>
      <c r="B8" s="5">
        <v>884</v>
      </c>
      <c r="C8" s="10">
        <f t="shared" si="0"/>
        <v>3.5564853556485358E-2</v>
      </c>
    </row>
    <row r="9" spans="1:3" x14ac:dyDescent="0.25">
      <c r="A9" s="5" t="s">
        <v>9</v>
      </c>
      <c r="B9" s="5">
        <v>800</v>
      </c>
      <c r="C9" s="10">
        <f t="shared" si="0"/>
        <v>3.2185387833923398E-2</v>
      </c>
    </row>
    <row r="10" spans="1:3" x14ac:dyDescent="0.25">
      <c r="A10" s="5" t="s">
        <v>28</v>
      </c>
      <c r="B10" s="5">
        <v>668</v>
      </c>
      <c r="C10" s="10">
        <f t="shared" si="0"/>
        <v>2.6874798841326038E-2</v>
      </c>
    </row>
    <row r="11" spans="1:3" x14ac:dyDescent="0.25">
      <c r="A11" s="5" t="s">
        <v>6</v>
      </c>
      <c r="B11" s="5">
        <v>500</v>
      </c>
      <c r="C11" s="10">
        <f t="shared" si="0"/>
        <v>2.0115867396202126E-2</v>
      </c>
    </row>
    <row r="12" spans="1:3" x14ac:dyDescent="0.25">
      <c r="A12" s="5" t="s">
        <v>19</v>
      </c>
      <c r="B12" s="5">
        <f>447</f>
        <v>447</v>
      </c>
      <c r="C12" s="10">
        <f t="shared" si="0"/>
        <v>1.7983585452204701E-2</v>
      </c>
    </row>
    <row r="13" spans="1:3" x14ac:dyDescent="0.25">
      <c r="A13" s="5" t="s">
        <v>13</v>
      </c>
      <c r="B13" s="5">
        <v>437</v>
      </c>
      <c r="C13" s="10">
        <f t="shared" si="0"/>
        <v>1.7581268104280658E-2</v>
      </c>
    </row>
    <row r="14" spans="1:3" x14ac:dyDescent="0.25">
      <c r="A14" s="5" t="s">
        <v>16</v>
      </c>
      <c r="B14" s="5">
        <v>341</v>
      </c>
      <c r="C14" s="10">
        <f t="shared" si="0"/>
        <v>1.3719021564209849E-2</v>
      </c>
    </row>
    <row r="15" spans="1:3" x14ac:dyDescent="0.25">
      <c r="A15" s="5" t="s">
        <v>33</v>
      </c>
      <c r="B15" s="5">
        <v>267</v>
      </c>
      <c r="C15" s="10">
        <f t="shared" si="0"/>
        <v>1.0741873189571934E-2</v>
      </c>
    </row>
    <row r="16" spans="1:3" x14ac:dyDescent="0.25">
      <c r="A16" s="5" t="s">
        <v>24</v>
      </c>
      <c r="B16" s="5">
        <f>96+29+10+9+2</f>
        <v>146</v>
      </c>
      <c r="C16" s="10">
        <f t="shared" si="0"/>
        <v>5.8738332796910205E-3</v>
      </c>
    </row>
    <row r="17" spans="1:3" x14ac:dyDescent="0.25">
      <c r="A17" s="5" t="s">
        <v>27</v>
      </c>
      <c r="B17" s="5">
        <v>102</v>
      </c>
      <c r="C17" s="10">
        <f t="shared" si="0"/>
        <v>4.1036369488252336E-3</v>
      </c>
    </row>
    <row r="18" spans="1:3" x14ac:dyDescent="0.25">
      <c r="A18" s="5" t="s">
        <v>34</v>
      </c>
      <c r="B18" s="5">
        <v>45</v>
      </c>
      <c r="C18" s="10">
        <f t="shared" si="0"/>
        <v>1.8104280656581911E-3</v>
      </c>
    </row>
    <row r="19" spans="1:3" x14ac:dyDescent="0.25">
      <c r="A19" s="5" t="s">
        <v>26</v>
      </c>
      <c r="B19" s="5">
        <v>20</v>
      </c>
      <c r="C19" s="10">
        <f t="shared" si="0"/>
        <v>8.0463469584808492E-4</v>
      </c>
    </row>
    <row r="20" spans="1:3" x14ac:dyDescent="0.25">
      <c r="A20" s="5" t="s">
        <v>35</v>
      </c>
      <c r="B20" s="5">
        <v>20</v>
      </c>
      <c r="C20" s="10">
        <f t="shared" si="0"/>
        <v>8.0463469584808492E-4</v>
      </c>
    </row>
    <row r="21" spans="1:3" x14ac:dyDescent="0.25">
      <c r="A21" s="5" t="s">
        <v>7</v>
      </c>
      <c r="B21" s="5">
        <v>15</v>
      </c>
      <c r="C21" s="10">
        <f t="shared" si="0"/>
        <v>6.0347602188606374E-4</v>
      </c>
    </row>
    <row r="22" spans="1:3" x14ac:dyDescent="0.25">
      <c r="A22" s="5" t="s">
        <v>12</v>
      </c>
      <c r="B22" s="5">
        <v>5</v>
      </c>
      <c r="C22" s="10">
        <f t="shared" si="0"/>
        <v>2.0115867396202123E-4</v>
      </c>
    </row>
    <row r="23" spans="1:3" x14ac:dyDescent="0.25">
      <c r="A23" s="5" t="s">
        <v>32</v>
      </c>
      <c r="B23" s="5">
        <v>2</v>
      </c>
      <c r="C23" s="10">
        <f t="shared" si="0"/>
        <v>8.0463469584808503E-5</v>
      </c>
    </row>
    <row r="25" spans="1:3" x14ac:dyDescent="0.25">
      <c r="A25" s="11" t="s">
        <v>75</v>
      </c>
      <c r="B25" s="11">
        <f>SUM(B2:B23)</f>
        <v>24856</v>
      </c>
    </row>
  </sheetData>
  <sortState xmlns:xlrd2="http://schemas.microsoft.com/office/spreadsheetml/2017/richdata2" ref="A2:B35">
    <sortCondition descending="1" ref="B1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A37" sqref="A37"/>
    </sheetView>
  </sheetViews>
  <sheetFormatPr baseColWidth="10" defaultColWidth="9.140625" defaultRowHeight="15" x14ac:dyDescent="0.25"/>
  <cols>
    <col min="1" max="1" width="46" bestFit="1" customWidth="1"/>
    <col min="2" max="2" width="18.140625" bestFit="1" customWidth="1"/>
    <col min="3" max="3" width="25.85546875" bestFit="1" customWidth="1"/>
    <col min="16" max="16" width="22.85546875" bestFit="1" customWidth="1"/>
    <col min="17" max="17" width="18" bestFit="1" customWidth="1"/>
  </cols>
  <sheetData>
    <row r="1" spans="1:4" x14ac:dyDescent="0.25">
      <c r="A1" s="3" t="s">
        <v>21</v>
      </c>
      <c r="B1" s="3" t="s">
        <v>22</v>
      </c>
      <c r="C1" s="3" t="s">
        <v>71</v>
      </c>
      <c r="D1" s="3" t="s">
        <v>72</v>
      </c>
    </row>
    <row r="2" spans="1:4" x14ac:dyDescent="0.25">
      <c r="A2" s="1" t="s">
        <v>10</v>
      </c>
      <c r="B2" s="2">
        <v>44</v>
      </c>
      <c r="C2">
        <f>VLOOKUP(A2,Bootcamps!$A$2:$B$24,2,FALSE)</f>
        <v>3351</v>
      </c>
      <c r="D2" s="6">
        <f>B2/C2</f>
        <v>1.3130408833184124E-2</v>
      </c>
    </row>
    <row r="3" spans="1:4" x14ac:dyDescent="0.25">
      <c r="A3" s="1" t="s">
        <v>17</v>
      </c>
      <c r="B3" s="2">
        <v>2</v>
      </c>
      <c r="C3">
        <v>0</v>
      </c>
      <c r="D3" s="6"/>
    </row>
    <row r="4" spans="1:4" x14ac:dyDescent="0.25">
      <c r="A4" s="1" t="s">
        <v>5</v>
      </c>
      <c r="B4" s="2">
        <v>1</v>
      </c>
      <c r="C4">
        <v>0</v>
      </c>
      <c r="D4" s="6"/>
    </row>
    <row r="5" spans="1:4" x14ac:dyDescent="0.25">
      <c r="A5" s="1" t="s">
        <v>7</v>
      </c>
      <c r="B5" s="2">
        <v>4</v>
      </c>
      <c r="C5">
        <f>VLOOKUP(A5,Bootcamps!$A$2:$B$24,2,FALSE)</f>
        <v>15</v>
      </c>
      <c r="D5" s="6">
        <f t="shared" ref="D5:D18" si="0">B5/C5</f>
        <v>0.26666666666666666</v>
      </c>
    </row>
    <row r="6" spans="1:4" x14ac:dyDescent="0.25">
      <c r="A6" s="1" t="s">
        <v>11</v>
      </c>
      <c r="B6" s="2">
        <v>5</v>
      </c>
      <c r="C6">
        <f>VLOOKUP(A6,Bootcamps!$A$2:$B$24,2,FALSE)</f>
        <v>1042</v>
      </c>
      <c r="D6" s="6">
        <f t="shared" si="0"/>
        <v>4.7984644913627635E-3</v>
      </c>
    </row>
    <row r="7" spans="1:4" x14ac:dyDescent="0.25">
      <c r="A7" s="1" t="s">
        <v>6</v>
      </c>
      <c r="B7" s="2">
        <v>5</v>
      </c>
      <c r="C7">
        <f>VLOOKUP(A7,Bootcamps!$A$2:$B$24,2,FALSE)</f>
        <v>504</v>
      </c>
      <c r="D7" s="6">
        <f t="shared" si="0"/>
        <v>9.9206349206349201E-3</v>
      </c>
    </row>
    <row r="8" spans="1:4" x14ac:dyDescent="0.25">
      <c r="A8" s="1" t="s">
        <v>15</v>
      </c>
      <c r="B8" s="2">
        <v>19</v>
      </c>
      <c r="C8">
        <f>VLOOKUP(A8,Bootcamps!$A$2:$B$24,2,FALSE)</f>
        <v>6786</v>
      </c>
      <c r="D8" s="6">
        <f t="shared" si="0"/>
        <v>2.7998821102269379E-3</v>
      </c>
    </row>
    <row r="9" spans="1:4" x14ac:dyDescent="0.25">
      <c r="A9" s="1" t="s">
        <v>14</v>
      </c>
      <c r="B9" s="2">
        <v>1</v>
      </c>
      <c r="C9">
        <v>0</v>
      </c>
      <c r="D9" s="6"/>
    </row>
    <row r="10" spans="1:4" x14ac:dyDescent="0.25">
      <c r="A10" s="1" t="s">
        <v>16</v>
      </c>
      <c r="B10" s="2">
        <v>5</v>
      </c>
      <c r="C10">
        <f>VLOOKUP(A10,Bootcamps!$A$2:$B$24,2,FALSE)</f>
        <v>341</v>
      </c>
      <c r="D10" s="6">
        <f t="shared" si="0"/>
        <v>1.466275659824047E-2</v>
      </c>
    </row>
    <row r="11" spans="1:4" x14ac:dyDescent="0.25">
      <c r="A11" s="1" t="s">
        <v>20</v>
      </c>
      <c r="B11" s="2">
        <v>10</v>
      </c>
      <c r="C11">
        <v>0</v>
      </c>
      <c r="D11" s="6"/>
    </row>
    <row r="12" spans="1:4" x14ac:dyDescent="0.25">
      <c r="A12" s="1" t="s">
        <v>18</v>
      </c>
      <c r="B12" s="2">
        <v>4</v>
      </c>
      <c r="C12">
        <f>VLOOKUP(A12,Bootcamps!$A$2:$B$24,2,FALSE)</f>
        <v>1590</v>
      </c>
      <c r="D12" s="6">
        <f t="shared" si="0"/>
        <v>2.5157232704402514E-3</v>
      </c>
    </row>
    <row r="13" spans="1:4" x14ac:dyDescent="0.25">
      <c r="A13" s="1" t="s">
        <v>9</v>
      </c>
      <c r="B13" s="2">
        <v>63</v>
      </c>
      <c r="C13">
        <f>VLOOKUP(A13,Bootcamps!$A$2:$B$24,2,FALSE)</f>
        <v>800</v>
      </c>
      <c r="D13" s="6">
        <f t="shared" si="0"/>
        <v>7.8750000000000001E-2</v>
      </c>
    </row>
    <row r="14" spans="1:4" x14ac:dyDescent="0.25">
      <c r="A14" s="1" t="s">
        <v>0</v>
      </c>
      <c r="B14" s="2">
        <v>104</v>
      </c>
      <c r="C14">
        <f>VLOOKUP(A14,Bootcamps!$A$2:$B$24,2,FALSE)</f>
        <v>2056</v>
      </c>
      <c r="D14" s="6">
        <f t="shared" si="0"/>
        <v>5.0583657587548639E-2</v>
      </c>
    </row>
    <row r="15" spans="1:4" x14ac:dyDescent="0.25">
      <c r="A15" s="1" t="s">
        <v>19</v>
      </c>
      <c r="B15" s="2">
        <v>4</v>
      </c>
      <c r="C15">
        <f>VLOOKUP(A15,Bootcamps!$A$2:$B$24,2,FALSE)</f>
        <v>447</v>
      </c>
      <c r="D15" s="6">
        <f t="shared" si="0"/>
        <v>8.948545861297539E-3</v>
      </c>
    </row>
    <row r="16" spans="1:4" x14ac:dyDescent="0.25">
      <c r="A16" s="22" t="s">
        <v>8</v>
      </c>
      <c r="B16" s="2">
        <v>4</v>
      </c>
      <c r="C16">
        <v>0</v>
      </c>
      <c r="D16" s="6"/>
    </row>
    <row r="17" spans="1:4" x14ac:dyDescent="0.25">
      <c r="A17" s="23" t="s">
        <v>3</v>
      </c>
      <c r="B17" s="2">
        <v>13</v>
      </c>
      <c r="C17">
        <v>0</v>
      </c>
      <c r="D17" s="6"/>
    </row>
    <row r="18" spans="1:4" x14ac:dyDescent="0.25">
      <c r="A18" s="1" t="s">
        <v>13</v>
      </c>
      <c r="B18" s="2">
        <v>11</v>
      </c>
      <c r="C18">
        <f>VLOOKUP(A18,Bootcamps!$A$2:$B$24,2,FALSE)</f>
        <v>437</v>
      </c>
      <c r="D18" s="6">
        <f t="shared" si="0"/>
        <v>2.5171624713958809E-2</v>
      </c>
    </row>
    <row r="19" spans="1:4" x14ac:dyDescent="0.25">
      <c r="A19" s="1" t="s">
        <v>1</v>
      </c>
      <c r="B19" s="2">
        <v>104</v>
      </c>
      <c r="C19">
        <v>0</v>
      </c>
      <c r="D19" s="6"/>
    </row>
    <row r="20" spans="1:4" x14ac:dyDescent="0.25">
      <c r="A20" s="1" t="s">
        <v>4</v>
      </c>
      <c r="B20" s="2">
        <v>9</v>
      </c>
      <c r="C20">
        <v>0</v>
      </c>
      <c r="D20" s="6"/>
    </row>
    <row r="21" spans="1:4" x14ac:dyDescent="0.25">
      <c r="A21" s="23" t="s">
        <v>2</v>
      </c>
      <c r="B21" s="2">
        <v>3</v>
      </c>
      <c r="C21">
        <v>0</v>
      </c>
      <c r="D21" s="6"/>
    </row>
    <row r="22" spans="1:4" x14ac:dyDescent="0.25">
      <c r="A22" s="22" t="s">
        <v>37</v>
      </c>
      <c r="B22" s="2">
        <v>34</v>
      </c>
      <c r="C22">
        <v>0</v>
      </c>
      <c r="D22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zoomScale="85" zoomScaleNormal="85" workbookViewId="0">
      <selection activeCell="B37" sqref="B37"/>
    </sheetView>
  </sheetViews>
  <sheetFormatPr baseColWidth="10" defaultRowHeight="15" x14ac:dyDescent="0.25"/>
  <cols>
    <col min="1" max="1" width="45.7109375" style="14" bestFit="1" customWidth="1"/>
    <col min="2" max="2" width="72" style="14" bestFit="1" customWidth="1"/>
    <col min="3" max="3" width="107.42578125" style="14" bestFit="1" customWidth="1"/>
    <col min="4" max="4" width="24" style="14" bestFit="1" customWidth="1"/>
    <col min="5" max="16384" width="11.42578125" style="14"/>
  </cols>
  <sheetData>
    <row r="1" spans="1:4" x14ac:dyDescent="0.25">
      <c r="A1" s="16" t="s">
        <v>21</v>
      </c>
      <c r="B1" s="17" t="s">
        <v>76</v>
      </c>
      <c r="C1" s="17" t="s">
        <v>87</v>
      </c>
      <c r="D1" s="15" t="s">
        <v>118</v>
      </c>
    </row>
    <row r="2" spans="1:4" x14ac:dyDescent="0.25">
      <c r="A2" s="18" t="s">
        <v>15</v>
      </c>
      <c r="B2" s="20" t="s">
        <v>77</v>
      </c>
      <c r="C2" s="20" t="s">
        <v>44</v>
      </c>
      <c r="D2" s="19">
        <f>VLOOKUP(A2,Bootcamps!$A$2:$B$36,2,FALSE)</f>
        <v>6786</v>
      </c>
    </row>
    <row r="3" spans="1:4" x14ac:dyDescent="0.25">
      <c r="A3" s="18" t="s">
        <v>10</v>
      </c>
      <c r="B3" s="20" t="s">
        <v>78</v>
      </c>
      <c r="C3" s="18" t="s">
        <v>90</v>
      </c>
      <c r="D3" s="19">
        <f>VLOOKUP(A3,Bootcamps!$A$2:$B$36,2,FALSE)</f>
        <v>3351</v>
      </c>
    </row>
    <row r="4" spans="1:4" x14ac:dyDescent="0.25">
      <c r="A4" s="18" t="s">
        <v>0</v>
      </c>
      <c r="B4" s="20" t="s">
        <v>79</v>
      </c>
      <c r="C4" s="18"/>
      <c r="D4" s="19">
        <f>VLOOKUP(A4,Bootcamps!$A$2:$B$36,2,FALSE)</f>
        <v>2056</v>
      </c>
    </row>
    <row r="5" spans="1:4" x14ac:dyDescent="0.25">
      <c r="A5" s="18" t="s">
        <v>18</v>
      </c>
      <c r="B5" s="18" t="s">
        <v>80</v>
      </c>
      <c r="C5" s="20" t="s">
        <v>42</v>
      </c>
      <c r="D5" s="19">
        <f>VLOOKUP(A5,Bootcamps!$A$2:$B$36,2,FALSE)</f>
        <v>1590</v>
      </c>
    </row>
    <row r="6" spans="1:4" x14ac:dyDescent="0.25">
      <c r="A6" s="18" t="s">
        <v>29</v>
      </c>
      <c r="B6" s="20" t="s">
        <v>81</v>
      </c>
      <c r="C6" s="18" t="s">
        <v>97</v>
      </c>
      <c r="D6" s="19">
        <f>VLOOKUP(A6,Bootcamps!$A$2:$B$36,2,FALSE)</f>
        <v>1203</v>
      </c>
    </row>
    <row r="7" spans="1:4" x14ac:dyDescent="0.25">
      <c r="A7" s="18" t="s">
        <v>11</v>
      </c>
      <c r="B7" s="20" t="s">
        <v>82</v>
      </c>
      <c r="C7" s="20"/>
      <c r="D7" s="19">
        <f>VLOOKUP(A7,Bootcamps!$A$2:$B$36,2,FALSE)</f>
        <v>1042</v>
      </c>
    </row>
    <row r="8" spans="1:4" x14ac:dyDescent="0.25">
      <c r="A8" s="18" t="s">
        <v>25</v>
      </c>
      <c r="B8" s="20" t="s">
        <v>83</v>
      </c>
      <c r="C8" s="20"/>
      <c r="D8" s="19">
        <f>VLOOKUP(A8,Bootcamps!$A$2:$B$36,2,FALSE)</f>
        <v>884</v>
      </c>
    </row>
    <row r="9" spans="1:4" x14ac:dyDescent="0.25">
      <c r="A9" s="18" t="s">
        <v>9</v>
      </c>
      <c r="B9" s="20" t="s">
        <v>84</v>
      </c>
      <c r="C9" s="18"/>
      <c r="D9" s="19">
        <f>VLOOKUP(A9,Bootcamps!$A$2:$B$36,2,FALSE)</f>
        <v>800</v>
      </c>
    </row>
    <row r="10" spans="1:4" x14ac:dyDescent="0.25">
      <c r="A10" s="18" t="s">
        <v>28</v>
      </c>
      <c r="B10" s="18" t="s">
        <v>85</v>
      </c>
      <c r="C10" s="20"/>
      <c r="D10" s="19">
        <f>VLOOKUP(A10,Bootcamps!$A$2:$B$36,2,FALSE)</f>
        <v>668</v>
      </c>
    </row>
    <row r="11" spans="1:4" x14ac:dyDescent="0.25">
      <c r="A11" s="18" t="s">
        <v>6</v>
      </c>
      <c r="B11" s="20" t="s">
        <v>86</v>
      </c>
      <c r="C11" s="20"/>
      <c r="D11" s="19">
        <f>VLOOKUP(A11,Bootcamps!$A$2:$B$36,2,FALSE)</f>
        <v>504</v>
      </c>
    </row>
    <row r="12" spans="1:4" x14ac:dyDescent="0.25">
      <c r="A12" s="18" t="s">
        <v>19</v>
      </c>
      <c r="B12" s="20" t="s">
        <v>103</v>
      </c>
      <c r="C12" s="18" t="s">
        <v>104</v>
      </c>
      <c r="D12" s="19">
        <f>VLOOKUP(A12,Bootcamps!$A$2:$B$36,2,FALSE)</f>
        <v>447</v>
      </c>
    </row>
    <row r="13" spans="1:4" x14ac:dyDescent="0.25">
      <c r="A13" s="18" t="s">
        <v>13</v>
      </c>
      <c r="B13" s="20" t="s">
        <v>111</v>
      </c>
      <c r="C13" s="18"/>
      <c r="D13" s="19">
        <f>VLOOKUP(A13,Bootcamps!$A$2:$B$36,2,FALSE)</f>
        <v>437</v>
      </c>
    </row>
    <row r="14" spans="1:4" x14ac:dyDescent="0.25">
      <c r="A14" s="18" t="s">
        <v>16</v>
      </c>
      <c r="B14" s="20" t="s">
        <v>96</v>
      </c>
      <c r="C14" s="20"/>
      <c r="D14" s="19">
        <f>VLOOKUP(A14,Bootcamps!$A$2:$B$36,2,FALSE)</f>
        <v>341</v>
      </c>
    </row>
    <row r="15" spans="1:4" x14ac:dyDescent="0.25">
      <c r="A15" s="18" t="s">
        <v>33</v>
      </c>
      <c r="B15" s="20" t="s">
        <v>106</v>
      </c>
      <c r="C15" s="18" t="s">
        <v>107</v>
      </c>
      <c r="D15" s="19">
        <f>VLOOKUP(A15,Bootcamps!$A$2:$B$36,2,FALSE)</f>
        <v>267</v>
      </c>
    </row>
    <row r="16" spans="1:4" x14ac:dyDescent="0.25">
      <c r="A16" s="18" t="s">
        <v>24</v>
      </c>
      <c r="B16" s="18" t="s">
        <v>88</v>
      </c>
      <c r="C16" s="18" t="s">
        <v>89</v>
      </c>
      <c r="D16" s="19">
        <f>VLOOKUP(A16,Bootcamps!$A$2:$B$36,2,FALSE)</f>
        <v>146</v>
      </c>
    </row>
    <row r="17" spans="1:4" x14ac:dyDescent="0.25">
      <c r="A17" s="18" t="s">
        <v>27</v>
      </c>
      <c r="B17" s="18" t="s">
        <v>92</v>
      </c>
      <c r="C17" s="20"/>
      <c r="D17" s="19">
        <f>VLOOKUP(A17,Bootcamps!$A$2:$B$36,2,FALSE)</f>
        <v>102</v>
      </c>
    </row>
    <row r="18" spans="1:4" x14ac:dyDescent="0.25">
      <c r="A18" s="18" t="s">
        <v>34</v>
      </c>
      <c r="B18" s="20" t="s">
        <v>108</v>
      </c>
      <c r="C18" s="18"/>
      <c r="D18" s="19">
        <f>VLOOKUP(A18,Bootcamps!$A$2:$B$36,2,FALSE)</f>
        <v>45</v>
      </c>
    </row>
    <row r="19" spans="1:4" x14ac:dyDescent="0.25">
      <c r="A19" s="18" t="s">
        <v>26</v>
      </c>
      <c r="B19" s="18" t="s">
        <v>91</v>
      </c>
      <c r="C19" s="20"/>
      <c r="D19" s="19">
        <f>VLOOKUP(A19,Bootcamps!$A$2:$B$36,2,FALSE)</f>
        <v>20</v>
      </c>
    </row>
    <row r="20" spans="1:4" x14ac:dyDescent="0.25">
      <c r="A20" s="18" t="s">
        <v>35</v>
      </c>
      <c r="B20" s="20" t="s">
        <v>110</v>
      </c>
      <c r="C20" s="18"/>
      <c r="D20" s="19">
        <f>VLOOKUP(A20,Bootcamps!$A$2:$B$36,2,FALSE)</f>
        <v>20</v>
      </c>
    </row>
    <row r="21" spans="1:4" x14ac:dyDescent="0.25">
      <c r="A21" s="18" t="s">
        <v>7</v>
      </c>
      <c r="B21" s="20" t="s">
        <v>94</v>
      </c>
      <c r="C21" s="20"/>
      <c r="D21" s="19">
        <f>VLOOKUP(A21,Bootcamps!$A$2:$B$36,2,FALSE)</f>
        <v>15</v>
      </c>
    </row>
    <row r="22" spans="1:4" x14ac:dyDescent="0.25">
      <c r="A22" s="18" t="s">
        <v>12</v>
      </c>
      <c r="B22" s="20" t="s">
        <v>115</v>
      </c>
      <c r="C22" s="18"/>
      <c r="D22" s="19">
        <f>VLOOKUP(A22,Bootcamps!$A$2:$B$36,2,FALSE)</f>
        <v>5</v>
      </c>
    </row>
    <row r="23" spans="1:4" x14ac:dyDescent="0.25">
      <c r="A23" s="18" t="s">
        <v>32</v>
      </c>
      <c r="B23" s="20" t="s">
        <v>102</v>
      </c>
      <c r="C23" s="18"/>
      <c r="D23" s="19">
        <f>VLOOKUP(A23,Bootcamps!$A$2:$B$36,2,FALSE)</f>
        <v>2</v>
      </c>
    </row>
    <row r="24" spans="1:4" x14ac:dyDescent="0.25">
      <c r="A24" s="18" t="s">
        <v>5</v>
      </c>
      <c r="B24" s="18" t="s">
        <v>93</v>
      </c>
      <c r="C24" s="20"/>
      <c r="D24" s="19" t="str">
        <f>VLOOKUP(A24,Bootcamps!$A$2:$B$36,2,FALSE)</f>
        <v>NA</v>
      </c>
    </row>
    <row r="25" spans="1:4" x14ac:dyDescent="0.25">
      <c r="A25" s="18" t="s">
        <v>14</v>
      </c>
      <c r="B25" s="18" t="s">
        <v>95</v>
      </c>
      <c r="C25" s="20"/>
      <c r="D25" s="19" t="str">
        <f>VLOOKUP(A25,Bootcamps!$A$2:$B$36,2,FALSE)</f>
        <v>NA</v>
      </c>
    </row>
    <row r="26" spans="1:4" x14ac:dyDescent="0.25">
      <c r="A26" s="20" t="s">
        <v>20</v>
      </c>
      <c r="B26" s="18" t="s">
        <v>98</v>
      </c>
      <c r="C26" s="21" t="s">
        <v>99</v>
      </c>
      <c r="D26" s="19" t="str">
        <f>VLOOKUP(A26,Bootcamps!$A$2:$B$36,2,FALSE)</f>
        <v>NA</v>
      </c>
    </row>
    <row r="27" spans="1:4" x14ac:dyDescent="0.25">
      <c r="A27" s="18" t="s">
        <v>30</v>
      </c>
      <c r="B27" s="18" t="s">
        <v>100</v>
      </c>
      <c r="C27" s="18"/>
      <c r="D27" s="19" t="str">
        <f>VLOOKUP(A27,Bootcamps!$A$2:$B$36,2,FALSE)</f>
        <v>NA</v>
      </c>
    </row>
    <row r="28" spans="1:4" x14ac:dyDescent="0.25">
      <c r="A28" s="18" t="s">
        <v>31</v>
      </c>
      <c r="B28" s="18" t="s">
        <v>101</v>
      </c>
      <c r="C28" s="18"/>
      <c r="D28" s="19" t="str">
        <f>VLOOKUP(A28,Bootcamps!$A$2:$B$36,2,FALSE)</f>
        <v>NA</v>
      </c>
    </row>
    <row r="29" spans="1:4" x14ac:dyDescent="0.25">
      <c r="A29" s="18" t="s">
        <v>8</v>
      </c>
      <c r="B29" s="20" t="s">
        <v>105</v>
      </c>
      <c r="C29" s="18"/>
      <c r="D29" s="19" t="str">
        <f>VLOOKUP(A29,Bootcamps!$A$2:$B$36,2,FALSE)</f>
        <v>NA</v>
      </c>
    </row>
    <row r="30" spans="1:4" x14ac:dyDescent="0.25">
      <c r="A30" s="18" t="s">
        <v>3</v>
      </c>
      <c r="B30" s="20" t="s">
        <v>109</v>
      </c>
      <c r="C30" s="18"/>
      <c r="D30" s="19" t="str">
        <f>VLOOKUP(A30,Bootcamps!$A$2:$B$36,2,FALSE)</f>
        <v>NA</v>
      </c>
    </row>
    <row r="31" spans="1:4" x14ac:dyDescent="0.25">
      <c r="A31" s="18" t="s">
        <v>36</v>
      </c>
      <c r="B31" s="20" t="s">
        <v>112</v>
      </c>
      <c r="C31" s="18"/>
      <c r="D31" s="19" t="str">
        <f>VLOOKUP(A31,Bootcamps!$A$2:$B$36,2,FALSE)</f>
        <v>NA</v>
      </c>
    </row>
    <row r="32" spans="1:4" x14ac:dyDescent="0.25">
      <c r="A32" s="18" t="s">
        <v>1</v>
      </c>
      <c r="B32" s="20" t="s">
        <v>113</v>
      </c>
      <c r="C32" s="18"/>
      <c r="D32" s="19" t="str">
        <f>VLOOKUP(A32,Bootcamps!$A$2:$B$36,2,FALSE)</f>
        <v>NA</v>
      </c>
    </row>
    <row r="33" spans="1:4" x14ac:dyDescent="0.25">
      <c r="A33" s="18" t="s">
        <v>4</v>
      </c>
      <c r="B33" s="20" t="s">
        <v>114</v>
      </c>
      <c r="C33" s="18"/>
      <c r="D33" s="19" t="str">
        <f>VLOOKUP(A33,Bootcamps!$A$2:$B$36,2,FALSE)</f>
        <v>NA</v>
      </c>
    </row>
    <row r="34" spans="1:4" x14ac:dyDescent="0.25">
      <c r="A34" s="20" t="s">
        <v>17</v>
      </c>
      <c r="B34" s="20" t="s">
        <v>116</v>
      </c>
      <c r="C34" s="18"/>
      <c r="D34" s="19" t="str">
        <f>VLOOKUP(A34,Bootcamps!$A$2:$B$36,2,FALSE)</f>
        <v>NA</v>
      </c>
    </row>
    <row r="35" spans="1:4" x14ac:dyDescent="0.25">
      <c r="A35" s="20" t="s">
        <v>2</v>
      </c>
      <c r="B35" s="20" t="s">
        <v>117</v>
      </c>
      <c r="C35" s="18"/>
      <c r="D35" s="19" t="str">
        <f>VLOOKUP(A35,Bootcamps!$A$2:$B$36,2,FALSE)</f>
        <v>NA</v>
      </c>
    </row>
  </sheetData>
  <sortState xmlns:xlrd2="http://schemas.microsoft.com/office/spreadsheetml/2017/richdata2" ref="A2:D35">
    <sortCondition descending="1" ref="D1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278A-6687-4DB2-B640-503DF00887CD}">
  <dimension ref="A1:A35"/>
  <sheetViews>
    <sheetView workbookViewId="0">
      <selection activeCell="H8" sqref="H8"/>
    </sheetView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10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17</v>
      </c>
    </row>
    <row r="6" spans="1:1" x14ac:dyDescent="0.25">
      <c r="A6" t="s">
        <v>27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11</v>
      </c>
    </row>
    <row r="10" spans="1:1" x14ac:dyDescent="0.25">
      <c r="A10" t="s">
        <v>6</v>
      </c>
    </row>
    <row r="11" spans="1:1" x14ac:dyDescent="0.25">
      <c r="A11" t="s">
        <v>15</v>
      </c>
    </row>
    <row r="12" spans="1:1" x14ac:dyDescent="0.25">
      <c r="A12" t="s">
        <v>121</v>
      </c>
    </row>
    <row r="13" spans="1:1" x14ac:dyDescent="0.25">
      <c r="A13" t="s">
        <v>14</v>
      </c>
    </row>
    <row r="14" spans="1:1" x14ac:dyDescent="0.25">
      <c r="A14" t="s">
        <v>16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20</v>
      </c>
    </row>
    <row r="18" spans="1:1" x14ac:dyDescent="0.25">
      <c r="A18" t="s">
        <v>30</v>
      </c>
    </row>
    <row r="19" spans="1:1" x14ac:dyDescent="0.25">
      <c r="A19" t="s">
        <v>18</v>
      </c>
    </row>
    <row r="20" spans="1:1" x14ac:dyDescent="0.25">
      <c r="A20" t="s">
        <v>31</v>
      </c>
    </row>
    <row r="21" spans="1:1" x14ac:dyDescent="0.25">
      <c r="A21" t="s">
        <v>9</v>
      </c>
    </row>
    <row r="22" spans="1:1" x14ac:dyDescent="0.25">
      <c r="A22" t="s">
        <v>32</v>
      </c>
    </row>
    <row r="23" spans="1:1" x14ac:dyDescent="0.25">
      <c r="A23" t="s">
        <v>0</v>
      </c>
    </row>
    <row r="24" spans="1:1" x14ac:dyDescent="0.25">
      <c r="A24" t="s">
        <v>19</v>
      </c>
    </row>
    <row r="25" spans="1:1" x14ac:dyDescent="0.25">
      <c r="A25" t="s">
        <v>8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</v>
      </c>
    </row>
    <row r="29" spans="1:1" x14ac:dyDescent="0.25">
      <c r="A29" t="s">
        <v>35</v>
      </c>
    </row>
    <row r="30" spans="1:1" x14ac:dyDescent="0.25">
      <c r="A30" t="s">
        <v>13</v>
      </c>
    </row>
    <row r="31" spans="1:1" x14ac:dyDescent="0.25">
      <c r="A31" t="s">
        <v>36</v>
      </c>
    </row>
    <row r="32" spans="1:1" x14ac:dyDescent="0.25">
      <c r="A32" t="s">
        <v>1</v>
      </c>
    </row>
    <row r="33" spans="1:1" x14ac:dyDescent="0.25">
      <c r="A33" t="s">
        <v>4</v>
      </c>
    </row>
    <row r="34" spans="1:1" x14ac:dyDescent="0.25">
      <c r="A34" t="s">
        <v>2</v>
      </c>
    </row>
    <row r="35" spans="1:1" x14ac:dyDescent="0.25">
      <c r="A35" t="s">
        <v>12</v>
      </c>
    </row>
  </sheetData>
  <sortState xmlns:xlrd2="http://schemas.microsoft.com/office/spreadsheetml/2017/richdata2" ref="A1:A35">
    <sortCondition ref="A1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Bootcamps</vt:lpstr>
      <vt:lpstr>Largest bootcamps</vt:lpstr>
      <vt:lpstr>Analysis</vt:lpstr>
      <vt:lpstr>Regex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</dc:creator>
  <cp:lastModifiedBy>War</cp:lastModifiedBy>
  <dcterms:created xsi:type="dcterms:W3CDTF">2021-05-06T18:54:37Z</dcterms:created>
  <dcterms:modified xsi:type="dcterms:W3CDTF">2021-05-24T20:19:08Z</dcterms:modified>
</cp:coreProperties>
</file>