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0120_서울시립대 사후관리 연수\12. 설문평가\"/>
    </mc:Choice>
  </mc:AlternateContent>
  <bookViews>
    <workbookView xWindow="0" yWindow="0" windowWidth="23040" windowHeight="8964"/>
  </bookViews>
  <sheets>
    <sheet name="만족도분석결과" sheetId="2" r:id="rId1"/>
    <sheet name="강의평가결과" sheetId="1" r:id="rId2"/>
    <sheet name="기타 의견" sheetId="4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5대분야">[1]Sheet2!$C$2:$C$7</definedName>
    <definedName name="_xlnm.Print_Area" localSheetId="1">강의평가결과!$A$1:$K$75</definedName>
    <definedName name="_xlnm.Print_Area" localSheetId="2">'기타 의견'!$A$1:$K$10</definedName>
    <definedName name="_xlnm.Print_Area" localSheetId="0">만족도분석결과!$A$1:$F$201</definedName>
    <definedName name="_xlnm.Print_Titles" localSheetId="1">강의평가결과!$12:$12</definedName>
    <definedName name="_xlnm.Print_Titles" localSheetId="2">'기타 의견'!#REF!</definedName>
    <definedName name="대분류">[2]Sheet2!$I$4:$I$6</definedName>
    <definedName name="마일리지_요율" localSheetId="2">#REF!</definedName>
    <definedName name="마일리지_요율">#REF!</definedName>
    <definedName name="분야">[2]Sheet2!$F$4:$F$12</definedName>
    <definedName name="사업유형">[2]Sheet2!$E$4:$E$13</definedName>
    <definedName name="소관부처">[2]Sheet2!$A$4:$A$54</definedName>
    <definedName name="원조구분">[2]Sheet2!$B$4:$B$6</definedName>
    <definedName name="주중_근무_종료일" localSheetId="2">#REF!</definedName>
    <definedName name="주중_근무_종료일">#REF!</definedName>
    <definedName name="중점">[2]Sheet2!$G$4:$G$6</definedName>
    <definedName name="지역">[3]Sheet2!$A$2:$A$9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0" i="2" l="1"/>
  <c r="D199" i="2"/>
  <c r="D198" i="2"/>
  <c r="D197" i="2"/>
  <c r="F196" i="2"/>
  <c r="D196" i="2"/>
  <c r="D192" i="2"/>
  <c r="D191" i="2"/>
  <c r="D190" i="2"/>
  <c r="D189" i="2"/>
  <c r="F188" i="2"/>
  <c r="D188" i="2"/>
  <c r="D184" i="2"/>
  <c r="D183" i="2"/>
  <c r="D182" i="2"/>
  <c r="D181" i="2"/>
  <c r="F180" i="2"/>
  <c r="D180" i="2"/>
  <c r="D176" i="2"/>
  <c r="D175" i="2"/>
  <c r="D174" i="2"/>
  <c r="D173" i="2"/>
  <c r="F172" i="2"/>
  <c r="D172" i="2"/>
  <c r="D168" i="2"/>
  <c r="D167" i="2"/>
  <c r="D166" i="2"/>
  <c r="D165" i="2"/>
  <c r="F164" i="2"/>
  <c r="D164" i="2"/>
  <c r="D160" i="2"/>
  <c r="D159" i="2"/>
  <c r="D158" i="2"/>
  <c r="D157" i="2"/>
  <c r="F156" i="2"/>
  <c r="D156" i="2"/>
  <c r="D150" i="2"/>
  <c r="D149" i="2"/>
  <c r="D148" i="2"/>
  <c r="D147" i="2"/>
  <c r="D146" i="2"/>
  <c r="D142" i="2"/>
  <c r="D141" i="2"/>
  <c r="D140" i="2"/>
  <c r="D139" i="2"/>
  <c r="F138" i="2"/>
  <c r="D138" i="2"/>
  <c r="D143" i="2" s="1"/>
  <c r="D134" i="2"/>
  <c r="D133" i="2"/>
  <c r="D132" i="2"/>
  <c r="D131" i="2"/>
  <c r="F130" i="2"/>
  <c r="D130" i="2"/>
  <c r="D126" i="2"/>
  <c r="D125" i="2"/>
  <c r="D124" i="2"/>
  <c r="D123" i="2"/>
  <c r="F122" i="2"/>
  <c r="D122" i="2"/>
  <c r="D118" i="2"/>
  <c r="D117" i="2"/>
  <c r="D119" i="2" s="1"/>
  <c r="D111" i="2"/>
  <c r="D110" i="2"/>
  <c r="D109" i="2"/>
  <c r="D108" i="2"/>
  <c r="F107" i="2"/>
  <c r="D107" i="2"/>
  <c r="D103" i="2"/>
  <c r="D102" i="2"/>
  <c r="D101" i="2"/>
  <c r="D100" i="2"/>
  <c r="F99" i="2"/>
  <c r="D99" i="2"/>
  <c r="D93" i="2"/>
  <c r="D92" i="2"/>
  <c r="D91" i="2"/>
  <c r="D90" i="2"/>
  <c r="F89" i="2"/>
  <c r="D89" i="2"/>
  <c r="D85" i="2"/>
  <c r="D84" i="2"/>
  <c r="D83" i="2"/>
  <c r="D82" i="2"/>
  <c r="F81" i="2"/>
  <c r="D81" i="2"/>
  <c r="D77" i="2"/>
  <c r="D76" i="2"/>
  <c r="D75" i="2"/>
  <c r="D74" i="2"/>
  <c r="F73" i="2"/>
  <c r="D73" i="2"/>
  <c r="D67" i="2"/>
  <c r="D66" i="2"/>
  <c r="D65" i="2"/>
  <c r="D64" i="2"/>
  <c r="F63" i="2"/>
  <c r="D63" i="2"/>
  <c r="D59" i="2"/>
  <c r="D58" i="2"/>
  <c r="D57" i="2"/>
  <c r="D56" i="2"/>
  <c r="F55" i="2"/>
  <c r="D55" i="2"/>
  <c r="D51" i="2"/>
  <c r="D50" i="2"/>
  <c r="D49" i="2"/>
  <c r="D48" i="2"/>
  <c r="F47" i="2"/>
  <c r="D47" i="2"/>
  <c r="D39" i="2"/>
  <c r="D38" i="2"/>
  <c r="D37" i="2"/>
  <c r="D36" i="2"/>
  <c r="F35" i="2"/>
  <c r="D35" i="2"/>
  <c r="D31" i="2"/>
  <c r="D30" i="2"/>
  <c r="D29" i="2"/>
  <c r="D28" i="2"/>
  <c r="F27" i="2"/>
  <c r="D27" i="2"/>
  <c r="D22" i="2"/>
  <c r="D21" i="2"/>
  <c r="G20" i="2"/>
  <c r="F20" i="2"/>
  <c r="D20" i="2"/>
  <c r="E15" i="2"/>
  <c r="E14" i="2"/>
  <c r="G13" i="2"/>
  <c r="F13" i="2"/>
  <c r="E13" i="2"/>
  <c r="B8" i="2"/>
  <c r="B7" i="2"/>
  <c r="B6" i="2"/>
  <c r="F5" i="2"/>
  <c r="B5" i="2"/>
  <c r="N84" i="1"/>
  <c r="M84" i="1"/>
  <c r="L84" i="1"/>
  <c r="K84" i="1"/>
  <c r="J84" i="1"/>
  <c r="I84" i="1"/>
  <c r="H84" i="1"/>
  <c r="G84" i="1"/>
  <c r="F84" i="1"/>
  <c r="C84" i="1"/>
  <c r="N83" i="1"/>
  <c r="M83" i="1"/>
  <c r="L83" i="1"/>
  <c r="K83" i="1"/>
  <c r="J83" i="1"/>
  <c r="I83" i="1"/>
  <c r="H83" i="1"/>
  <c r="G83" i="1"/>
  <c r="F83" i="1"/>
  <c r="C83" i="1"/>
  <c r="N82" i="1"/>
  <c r="M82" i="1"/>
  <c r="L82" i="1"/>
  <c r="K82" i="1"/>
  <c r="J82" i="1"/>
  <c r="I82" i="1"/>
  <c r="H82" i="1"/>
  <c r="G82" i="1"/>
  <c r="F82" i="1"/>
  <c r="C82" i="1"/>
  <c r="N81" i="1"/>
  <c r="M81" i="1"/>
  <c r="L81" i="1"/>
  <c r="K81" i="1"/>
  <c r="J81" i="1"/>
  <c r="I81" i="1"/>
  <c r="H81" i="1"/>
  <c r="G81" i="1"/>
  <c r="F81" i="1"/>
  <c r="C81" i="1"/>
  <c r="N80" i="1"/>
  <c r="M80" i="1"/>
  <c r="L80" i="1"/>
  <c r="K80" i="1"/>
  <c r="J80" i="1"/>
  <c r="I80" i="1"/>
  <c r="H80" i="1"/>
  <c r="G80" i="1"/>
  <c r="F80" i="1"/>
  <c r="C80" i="1"/>
  <c r="N79" i="1"/>
  <c r="M79" i="1"/>
  <c r="L79" i="1"/>
  <c r="K79" i="1"/>
  <c r="J79" i="1"/>
  <c r="I79" i="1"/>
  <c r="H79" i="1"/>
  <c r="G79" i="1"/>
  <c r="F79" i="1"/>
  <c r="C79" i="1"/>
  <c r="N78" i="1"/>
  <c r="N85" i="1" s="1"/>
  <c r="K9" i="1" s="1"/>
  <c r="K10" i="1" s="1"/>
  <c r="M78" i="1"/>
  <c r="L78" i="1"/>
  <c r="K78" i="1"/>
  <c r="K85" i="1" s="1"/>
  <c r="G9" i="1" s="1"/>
  <c r="G10" i="1" s="1"/>
  <c r="J78" i="1"/>
  <c r="J85" i="1" s="1"/>
  <c r="J9" i="1" s="1"/>
  <c r="J10" i="1" s="1"/>
  <c r="I78" i="1"/>
  <c r="H78" i="1"/>
  <c r="G78" i="1"/>
  <c r="G85" i="1" s="1"/>
  <c r="D9" i="1" s="1"/>
  <c r="D10" i="1" s="1"/>
  <c r="F78" i="1"/>
  <c r="C78" i="1"/>
  <c r="E74" i="1"/>
  <c r="E73" i="1"/>
  <c r="E72" i="1"/>
  <c r="E71" i="1"/>
  <c r="E70" i="1"/>
  <c r="E69" i="1"/>
  <c r="E68" i="1"/>
  <c r="F67" i="1"/>
  <c r="C67" i="1"/>
  <c r="E65" i="1"/>
  <c r="E64" i="1"/>
  <c r="E63" i="1"/>
  <c r="E62" i="1"/>
  <c r="E61" i="1"/>
  <c r="E60" i="1"/>
  <c r="E59" i="1"/>
  <c r="F58" i="1"/>
  <c r="C58" i="1"/>
  <c r="E56" i="1"/>
  <c r="E55" i="1"/>
  <c r="E54" i="1"/>
  <c r="E53" i="1"/>
  <c r="E52" i="1"/>
  <c r="E51" i="1"/>
  <c r="E50" i="1"/>
  <c r="F49" i="1"/>
  <c r="C49" i="1"/>
  <c r="E47" i="1"/>
  <c r="E46" i="1"/>
  <c r="E45" i="1"/>
  <c r="E44" i="1"/>
  <c r="E43" i="1"/>
  <c r="E42" i="1"/>
  <c r="E41" i="1"/>
  <c r="F40" i="1"/>
  <c r="C40" i="1"/>
  <c r="E38" i="1"/>
  <c r="E37" i="1"/>
  <c r="E36" i="1"/>
  <c r="E35" i="1"/>
  <c r="E34" i="1"/>
  <c r="E33" i="1"/>
  <c r="E32" i="1"/>
  <c r="F31" i="1"/>
  <c r="C31" i="1"/>
  <c r="E29" i="1"/>
  <c r="E28" i="1"/>
  <c r="E27" i="1"/>
  <c r="E26" i="1"/>
  <c r="E25" i="1"/>
  <c r="E24" i="1"/>
  <c r="E23" i="1"/>
  <c r="F22" i="1"/>
  <c r="C22" i="1"/>
  <c r="E20" i="1"/>
  <c r="E19" i="1"/>
  <c r="E18" i="1"/>
  <c r="E17" i="1"/>
  <c r="E16" i="1"/>
  <c r="E15" i="1"/>
  <c r="E14" i="1"/>
  <c r="F13" i="1"/>
  <c r="C13" i="1"/>
  <c r="D6" i="1"/>
  <c r="N5" i="1"/>
  <c r="M5" i="1"/>
  <c r="D5" i="1" s="1"/>
  <c r="D4" i="1"/>
  <c r="E91" i="2" l="1"/>
  <c r="E117" i="2"/>
  <c r="H85" i="1"/>
  <c r="E9" i="1" s="1"/>
  <c r="E10" i="1" s="1"/>
  <c r="L85" i="1"/>
  <c r="H9" i="1" s="1"/>
  <c r="H10" i="1" s="1"/>
  <c r="D60" i="2"/>
  <c r="E57" i="2" s="1"/>
  <c r="D94" i="2"/>
  <c r="E118" i="2"/>
  <c r="I85" i="1"/>
  <c r="F9" i="1" s="1"/>
  <c r="F10" i="1" s="1"/>
  <c r="M85" i="1"/>
  <c r="I9" i="1" s="1"/>
  <c r="I10" i="1" s="1"/>
  <c r="E93" i="2"/>
  <c r="E140" i="2"/>
  <c r="D177" i="2"/>
  <c r="E172" i="2" s="1"/>
  <c r="E173" i="2"/>
  <c r="E197" i="2"/>
  <c r="E50" i="2"/>
  <c r="E141" i="2"/>
  <c r="E139" i="2"/>
  <c r="E182" i="2"/>
  <c r="E103" i="2"/>
  <c r="E142" i="2"/>
  <c r="E180" i="2"/>
  <c r="E92" i="2"/>
  <c r="E90" i="2"/>
  <c r="E100" i="2"/>
  <c r="E174" i="2"/>
  <c r="D32" i="2"/>
  <c r="E29" i="2" s="1"/>
  <c r="D68" i="2"/>
  <c r="E63" i="2" s="1"/>
  <c r="D104" i="2"/>
  <c r="E101" i="2" s="1"/>
  <c r="D151" i="2"/>
  <c r="E148" i="2" s="1"/>
  <c r="D185" i="2"/>
  <c r="E181" i="2" s="1"/>
  <c r="D40" i="2"/>
  <c r="D78" i="2"/>
  <c r="E74" i="2" s="1"/>
  <c r="E89" i="2"/>
  <c r="D112" i="2"/>
  <c r="F117" i="2"/>
  <c r="F146" i="2" s="1"/>
  <c r="D127" i="2"/>
  <c r="E123" i="2" s="1"/>
  <c r="E138" i="2"/>
  <c r="D161" i="2"/>
  <c r="D193" i="2"/>
  <c r="E191" i="2" s="1"/>
  <c r="D52" i="2"/>
  <c r="E47" i="2" s="1"/>
  <c r="D86" i="2"/>
  <c r="E81" i="2" s="1"/>
  <c r="D135" i="2"/>
  <c r="E130" i="2" s="1"/>
  <c r="D169" i="2"/>
  <c r="E164" i="2" s="1"/>
  <c r="D201" i="2"/>
  <c r="E196" i="2" s="1"/>
  <c r="E168" i="2" l="1"/>
  <c r="E167" i="2"/>
  <c r="E131" i="2"/>
  <c r="E175" i="2"/>
  <c r="E133" i="2"/>
  <c r="E58" i="2"/>
  <c r="E176" i="2"/>
  <c r="E122" i="2"/>
  <c r="E147" i="2"/>
  <c r="E94" i="2"/>
  <c r="E76" i="2"/>
  <c r="E28" i="2"/>
  <c r="E132" i="2"/>
  <c r="E135" i="2" s="1"/>
  <c r="E102" i="2"/>
  <c r="E134" i="2"/>
  <c r="E59" i="2"/>
  <c r="E119" i="2"/>
  <c r="E73" i="2"/>
  <c r="E55" i="2"/>
  <c r="E56" i="2"/>
  <c r="E160" i="2"/>
  <c r="E158" i="2"/>
  <c r="E111" i="2"/>
  <c r="E109" i="2"/>
  <c r="E39" i="2"/>
  <c r="E37" i="2"/>
  <c r="E67" i="2"/>
  <c r="E84" i="2"/>
  <c r="E156" i="2"/>
  <c r="E83" i="2"/>
  <c r="E143" i="2"/>
  <c r="E48" i="2"/>
  <c r="E52" i="2" s="1"/>
  <c r="E199" i="2"/>
  <c r="E51" i="2"/>
  <c r="E108" i="2"/>
  <c r="E36" i="2"/>
  <c r="E65" i="2"/>
  <c r="E192" i="2"/>
  <c r="E190" i="2"/>
  <c r="E126" i="2"/>
  <c r="E127" i="2" s="1"/>
  <c r="E124" i="2"/>
  <c r="E77" i="2"/>
  <c r="E75" i="2"/>
  <c r="E78" i="2" s="1"/>
  <c r="E200" i="2"/>
  <c r="E150" i="2"/>
  <c r="E110" i="2"/>
  <c r="E64" i="2"/>
  <c r="E68" i="2" s="1"/>
  <c r="E38" i="2"/>
  <c r="E189" i="2"/>
  <c r="E157" i="2"/>
  <c r="E31" i="2"/>
  <c r="E166" i="2"/>
  <c r="E66" i="2"/>
  <c r="E30" i="2"/>
  <c r="E188" i="2"/>
  <c r="E193" i="2" s="1"/>
  <c r="E165" i="2"/>
  <c r="E169" i="2" s="1"/>
  <c r="E49" i="2"/>
  <c r="E177" i="2"/>
  <c r="E60" i="2"/>
  <c r="E184" i="2"/>
  <c r="E146" i="2"/>
  <c r="E107" i="2"/>
  <c r="E112" i="2" s="1"/>
  <c r="E82" i="2"/>
  <c r="E35" i="2"/>
  <c r="E183" i="2"/>
  <c r="E185" i="2" s="1"/>
  <c r="E149" i="2"/>
  <c r="E85" i="2"/>
  <c r="E198" i="2"/>
  <c r="E125" i="2"/>
  <c r="E99" i="2"/>
  <c r="E104" i="2" s="1"/>
  <c r="E27" i="2"/>
  <c r="E32" i="2" s="1"/>
  <c r="E159" i="2"/>
  <c r="E86" i="2" l="1"/>
  <c r="E201" i="2"/>
  <c r="E151" i="2"/>
  <c r="E40" i="2"/>
  <c r="E161" i="2"/>
</calcChain>
</file>

<file path=xl/sharedStrings.xml><?xml version="1.0" encoding="utf-8"?>
<sst xmlns="http://schemas.openxmlformats.org/spreadsheetml/2006/main" count="329" uniqueCount="127">
  <si>
    <t>강의평가결과</t>
    <phoneticPr fontId="5" type="noConversion"/>
  </si>
  <si>
    <t>과정기본정보</t>
    <phoneticPr fontId="2" type="noConversion"/>
  </si>
  <si>
    <t>연수 과 정 명</t>
    <phoneticPr fontId="5" type="noConversion"/>
  </si>
  <si>
    <t>연  수  기  간</t>
    <phoneticPr fontId="5" type="noConversion"/>
  </si>
  <si>
    <t>연  수  기  관</t>
    <phoneticPr fontId="5" type="noConversion"/>
  </si>
  <si>
    <t>항 목</t>
    <phoneticPr fontId="5" type="noConversion"/>
  </si>
  <si>
    <t>적합성</t>
  </si>
  <si>
    <t>강사전문성</t>
    <phoneticPr fontId="5" type="noConversion"/>
  </si>
  <si>
    <t>강의교재</t>
    <phoneticPr fontId="5" type="noConversion"/>
  </si>
  <si>
    <t>참여도
제고</t>
    <phoneticPr fontId="5" type="noConversion"/>
  </si>
  <si>
    <t>강의시간</t>
    <phoneticPr fontId="5" type="noConversion"/>
  </si>
  <si>
    <t>평균</t>
    <phoneticPr fontId="5" type="noConversion"/>
  </si>
  <si>
    <t>강사영어
구사력</t>
    <phoneticPr fontId="5" type="noConversion"/>
  </si>
  <si>
    <t>전체평균</t>
    <phoneticPr fontId="5" type="noConversion"/>
  </si>
  <si>
    <t>평 균</t>
    <phoneticPr fontId="5" type="noConversion"/>
  </si>
  <si>
    <t>환산점수 (100점 만점)</t>
    <phoneticPr fontId="5" type="noConversion"/>
  </si>
  <si>
    <t>No</t>
    <phoneticPr fontId="5" type="noConversion"/>
  </si>
  <si>
    <t>주제</t>
  </si>
  <si>
    <t>강사</t>
  </si>
  <si>
    <t>Comment</t>
    <phoneticPr fontId="5" type="noConversion"/>
  </si>
  <si>
    <t>Q1. 연수 목표와의 연관성</t>
    <phoneticPr fontId="5" type="noConversion"/>
  </si>
  <si>
    <t>-액션플랜 작성의 궁극적인 목표를 이해하는 데 도움을 주었음
-매우 유용한 Case study였음
-매우 실용적이고 좋은 강의였음</t>
    <phoneticPr fontId="5" type="noConversion"/>
  </si>
  <si>
    <t>Q2. 강사 전문성</t>
    <phoneticPr fontId="5" type="noConversion"/>
  </si>
  <si>
    <t>Q3. 강의교재</t>
    <phoneticPr fontId="5" type="noConversion"/>
  </si>
  <si>
    <r>
      <t xml:space="preserve">Q4. 강사 영어구사력 </t>
    </r>
    <r>
      <rPr>
        <sz val="8"/>
        <color indexed="8"/>
        <rFont val="굴림"/>
        <family val="3"/>
        <charset val="129"/>
      </rPr>
      <t>(또는 통역 숙련도)</t>
    </r>
    <phoneticPr fontId="5" type="noConversion"/>
  </si>
  <si>
    <t>Q5. 참여도 제고</t>
    <phoneticPr fontId="5" type="noConversion"/>
  </si>
  <si>
    <t>Q6. 강의시간 적절성</t>
    <phoneticPr fontId="5" type="noConversion"/>
  </si>
  <si>
    <t>-액션플랜을 위한 아이디어를 정리하고 시나리오를 짜는 데 유용한 수업이었음
-매우 유용하고 실용적인 Case study였음
- 매우 실용적이고 좋은 강의였음</t>
    <phoneticPr fontId="5" type="noConversion"/>
  </si>
  <si>
    <t>-PPP 이해에 도움이 되었으며 최신 규정을 업데이트 할 수 있었음
-액션플랜 수립에 있어 매우 중요한 주제였음. 시간이 더 할애되었다면 좋았을 것임
-기초적인 내용 및 프로세스를 매우 훌륭하게 설명해주었음. 컨텐츠를 모두 다루려면 시간이 더 필요함</t>
    <phoneticPr fontId="5" type="noConversion"/>
  </si>
  <si>
    <t xml:space="preserve">-강의 내에서 공유해 주신 사례들이 많은 도움이 되었음
-매우 실용적이고 명확했음
-이신 교수님의 도로정책 강의도 있었다면 좋았을 듯 함
</t>
    <phoneticPr fontId="5" type="noConversion"/>
  </si>
  <si>
    <t>-한국의 PIM을 배우는 것이 자국의 시스템 개선에도 도움이 될 것임</t>
    <phoneticPr fontId="5" type="noConversion"/>
  </si>
  <si>
    <t>-매우 훌륭한 교수님과의 좋은 수업이었음
-견학지 중에서는 주제와 큰 관련이 없는 곳도 있었기 때문에 실제로 관련이 있는 견학지의 방문 시간이 짧아진 듯 함
-좋은 지식을 알려준 매우 훌륭한 강의였음</t>
    <phoneticPr fontId="5" type="noConversion"/>
  </si>
  <si>
    <t>-제안서를 발전시킬 수 있는 좋은 시간이었음
-액션플랜을 준비할 시간이 더 많았으면 좋았을 듯함</t>
    <phoneticPr fontId="5" type="noConversion"/>
  </si>
  <si>
    <t>평 균</t>
    <phoneticPr fontId="5" type="noConversion"/>
  </si>
  <si>
    <t>주제</t>
    <phoneticPr fontId="5" type="noConversion"/>
  </si>
  <si>
    <t>강사</t>
    <phoneticPr fontId="5" type="noConversion"/>
  </si>
  <si>
    <t>강사영어구사력</t>
  </si>
  <si>
    <t>참여도제고</t>
    <phoneticPr fontId="5" type="noConversion"/>
  </si>
  <si>
    <r>
      <t>평균</t>
    </r>
    <r>
      <rPr>
        <sz val="8"/>
        <rFont val="굴림"/>
        <family val="3"/>
        <charset val="129"/>
      </rPr>
      <t xml:space="preserve">
(영어구사력 제외)</t>
    </r>
    <phoneticPr fontId="5" type="noConversion"/>
  </si>
  <si>
    <t>전체평균</t>
    <phoneticPr fontId="5" type="noConversion"/>
  </si>
  <si>
    <t>2019년 연수생 만족도 분석결과</t>
    <phoneticPr fontId="19" type="noConversion"/>
  </si>
  <si>
    <t>[연수 기본정보]</t>
    <phoneticPr fontId="19" type="noConversion"/>
  </si>
  <si>
    <t>과 정 명</t>
    <phoneticPr fontId="19" type="noConversion"/>
  </si>
  <si>
    <t>연수기간</t>
    <phoneticPr fontId="19" type="noConversion"/>
  </si>
  <si>
    <t>2</t>
    <phoneticPr fontId="4" type="noConversion"/>
  </si>
  <si>
    <t>연수기관</t>
    <phoneticPr fontId="19" type="noConversion"/>
  </si>
  <si>
    <t>담 당 자</t>
    <phoneticPr fontId="19" type="noConversion"/>
  </si>
  <si>
    <t>증진협회</t>
    <phoneticPr fontId="19" type="noConversion"/>
  </si>
  <si>
    <r>
      <rPr>
        <b/>
        <sz val="11"/>
        <color theme="1"/>
        <rFont val="맑은 고딕"/>
        <family val="3"/>
        <charset val="129"/>
      </rPr>
      <t>■</t>
    </r>
    <r>
      <rPr>
        <b/>
        <sz val="11"/>
        <color theme="1"/>
        <rFont val="맑은 고딕"/>
        <family val="3"/>
        <charset val="129"/>
        <scheme val="minor"/>
      </rPr>
      <t xml:space="preserve"> 학업성취도</t>
    </r>
    <phoneticPr fontId="19" type="noConversion"/>
  </si>
  <si>
    <t>[2019년]</t>
    <phoneticPr fontId="4" type="noConversion"/>
  </si>
  <si>
    <t>필수학습 요소</t>
    <phoneticPr fontId="4" type="noConversion"/>
  </si>
  <si>
    <t>점수(4점)</t>
    <phoneticPr fontId="4" type="noConversion"/>
  </si>
  <si>
    <t>지표점수(8점)</t>
    <phoneticPr fontId="4" type="noConversion"/>
  </si>
  <si>
    <t>100점만점 환산</t>
    <phoneticPr fontId="4" type="noConversion"/>
  </si>
  <si>
    <t>민간투자사업제도의 이해와 개도국 적용가능성</t>
    <phoneticPr fontId="4" type="noConversion"/>
  </si>
  <si>
    <t>개도국에 적용가능한 수질개선관리 방안의 이해</t>
    <phoneticPr fontId="4" type="noConversion"/>
  </si>
  <si>
    <t>미디어시티개발과 개도국을 위한 도로교통시설</t>
    <phoneticPr fontId="4" type="noConversion"/>
  </si>
  <si>
    <t>■ 연수생만족도</t>
    <phoneticPr fontId="19" type="noConversion"/>
  </si>
  <si>
    <t>평가항목</t>
    <phoneticPr fontId="4" type="noConversion"/>
  </si>
  <si>
    <t>점수</t>
    <phoneticPr fontId="4" type="noConversion"/>
  </si>
  <si>
    <t>항목별 배점</t>
    <phoneticPr fontId="4" type="noConversion"/>
  </si>
  <si>
    <t>지표점수(10점)</t>
    <phoneticPr fontId="4" type="noConversion"/>
  </si>
  <si>
    <t>연수 프로그램 (Program Contents)</t>
    <phoneticPr fontId="4" type="noConversion"/>
  </si>
  <si>
    <t>연수 운영 (Program Operation)</t>
    <phoneticPr fontId="4" type="noConversion"/>
  </si>
  <si>
    <t>연수 시설 (Program Facilities)</t>
    <phoneticPr fontId="4" type="noConversion"/>
  </si>
  <si>
    <t>I. 연수생 사전 설문지</t>
    <phoneticPr fontId="19" type="noConversion"/>
  </si>
  <si>
    <t>Q1-1</t>
    <phoneticPr fontId="19" type="noConversion"/>
  </si>
  <si>
    <t>연수 안내의 적절성_사전준비기간</t>
    <phoneticPr fontId="19" type="noConversion"/>
  </si>
  <si>
    <t>빈도</t>
    <phoneticPr fontId="19" type="noConversion"/>
  </si>
  <si>
    <t>백분율(%)</t>
    <phoneticPr fontId="19" type="noConversion"/>
  </si>
  <si>
    <t>척도점수</t>
    <phoneticPr fontId="19" type="noConversion"/>
  </si>
  <si>
    <t>전혀 그렇지 않다</t>
    <phoneticPr fontId="19" type="noConversion"/>
  </si>
  <si>
    <t>그렇지 않다</t>
    <phoneticPr fontId="19" type="noConversion"/>
  </si>
  <si>
    <t>보통이다</t>
    <phoneticPr fontId="19" type="noConversion"/>
  </si>
  <si>
    <t>그렇다</t>
    <phoneticPr fontId="19" type="noConversion"/>
  </si>
  <si>
    <t>매우 그렇다</t>
    <phoneticPr fontId="19" type="noConversion"/>
  </si>
  <si>
    <t>Q1-2</t>
    <phoneticPr fontId="19" type="noConversion"/>
  </si>
  <si>
    <t>연수 안내의 적절성_사전 안내제공</t>
    <phoneticPr fontId="19" type="noConversion"/>
  </si>
  <si>
    <t>II. 연수생 사후 설문지</t>
    <phoneticPr fontId="19" type="noConversion"/>
  </si>
  <si>
    <t>연수과정 만족도_맞춤형 구성</t>
    <phoneticPr fontId="19" type="noConversion"/>
  </si>
  <si>
    <t>매우 불만족</t>
    <phoneticPr fontId="19" type="noConversion"/>
  </si>
  <si>
    <t>불만족</t>
    <phoneticPr fontId="19" type="noConversion"/>
  </si>
  <si>
    <t>보통</t>
    <phoneticPr fontId="19" type="noConversion"/>
  </si>
  <si>
    <t>만족</t>
    <phoneticPr fontId="19" type="noConversion"/>
  </si>
  <si>
    <t>매우 만족</t>
    <phoneticPr fontId="19" type="noConversion"/>
  </si>
  <si>
    <t>연수과정 만족도_이해도</t>
    <phoneticPr fontId="4" type="noConversion"/>
  </si>
  <si>
    <t>Q1-3</t>
    <phoneticPr fontId="19" type="noConversion"/>
  </si>
  <si>
    <t>연수과정 만족도_교육방법</t>
    <phoneticPr fontId="4" type="noConversion"/>
  </si>
  <si>
    <t>Q1-4</t>
    <phoneticPr fontId="19" type="noConversion"/>
  </si>
  <si>
    <t>연수과정 만족도_문화고려</t>
    <phoneticPr fontId="19" type="noConversion"/>
  </si>
  <si>
    <t>Q1-5</t>
    <phoneticPr fontId="19" type="noConversion"/>
  </si>
  <si>
    <t>연수과정 만족도_원활한 운영</t>
    <phoneticPr fontId="4" type="noConversion"/>
  </si>
  <si>
    <t>Q1-6</t>
    <phoneticPr fontId="19" type="noConversion"/>
  </si>
  <si>
    <t>연수과정 만족도_응급상황 대처</t>
    <phoneticPr fontId="4" type="noConversion"/>
  </si>
  <si>
    <t>Q1-7</t>
    <phoneticPr fontId="19" type="noConversion"/>
  </si>
  <si>
    <t>연수시설 만족도_강의실</t>
    <phoneticPr fontId="4" type="noConversion"/>
  </si>
  <si>
    <t>Q1-8</t>
    <phoneticPr fontId="19" type="noConversion"/>
  </si>
  <si>
    <t>연수시설 만족도_편의시설</t>
    <phoneticPr fontId="4" type="noConversion"/>
  </si>
  <si>
    <t>연수과정 교재 및 강사 만족도</t>
    <phoneticPr fontId="4" type="noConversion"/>
  </si>
  <si>
    <t>Q2-1</t>
    <phoneticPr fontId="19" type="noConversion"/>
  </si>
  <si>
    <t>통역사 여부</t>
    <phoneticPr fontId="4" type="noConversion"/>
  </si>
  <si>
    <t>통역이 있었음</t>
    <phoneticPr fontId="19" type="noConversion"/>
  </si>
  <si>
    <t>통역이 없었음</t>
    <phoneticPr fontId="19" type="noConversion"/>
  </si>
  <si>
    <t>Q2-2-1</t>
    <phoneticPr fontId="19" type="noConversion"/>
  </si>
  <si>
    <t>교재 및 매체 적절성</t>
    <phoneticPr fontId="4" type="noConversion"/>
  </si>
  <si>
    <t>Q2-2-2</t>
    <phoneticPr fontId="19" type="noConversion"/>
  </si>
  <si>
    <t>강사 역량_강사 전문성</t>
    <phoneticPr fontId="4" type="noConversion"/>
  </si>
  <si>
    <t>Q2-2-3</t>
    <phoneticPr fontId="19" type="noConversion"/>
  </si>
  <si>
    <t>강사 역량_강의 전달방법</t>
    <phoneticPr fontId="4" type="noConversion"/>
  </si>
  <si>
    <t>Q2-2-4</t>
    <phoneticPr fontId="19" type="noConversion"/>
  </si>
  <si>
    <t>통역 전문성</t>
    <phoneticPr fontId="4" type="noConversion"/>
  </si>
  <si>
    <t>국별보고 및 액션플랜 세션 적절성</t>
    <phoneticPr fontId="4" type="noConversion"/>
  </si>
  <si>
    <t>Q4-1</t>
    <phoneticPr fontId="19" type="noConversion"/>
  </si>
  <si>
    <t>국별보고/액션플랜 기획 적절성_주제/목표연계</t>
    <phoneticPr fontId="19" type="noConversion"/>
  </si>
  <si>
    <t>Q4-2</t>
    <phoneticPr fontId="19" type="noConversion"/>
  </si>
  <si>
    <t>국별보고/액션플랜 기획 적절성_시간 만족도</t>
    <phoneticPr fontId="19" type="noConversion"/>
  </si>
  <si>
    <t>Q4-3</t>
    <phoneticPr fontId="19" type="noConversion"/>
  </si>
  <si>
    <t>국별보고/액션플랜 기획 적절성_사전안내만족도</t>
    <phoneticPr fontId="4" type="noConversion"/>
  </si>
  <si>
    <t>Q4-4</t>
    <phoneticPr fontId="19" type="noConversion"/>
  </si>
  <si>
    <t>국별보고/액션플랜 세션 효과성_피드백 제공</t>
    <phoneticPr fontId="19" type="noConversion"/>
  </si>
  <si>
    <t>Q4-5</t>
    <phoneticPr fontId="19" type="noConversion"/>
  </si>
  <si>
    <t>국별보고/액션플랜 세션 효과성_이해도제고</t>
    <phoneticPr fontId="19" type="noConversion"/>
  </si>
  <si>
    <t>Q4-6</t>
    <phoneticPr fontId="19" type="noConversion"/>
  </si>
  <si>
    <t>국별보고/액션플랜 세션 효과성_실무능력제고</t>
    <phoneticPr fontId="19" type="noConversion"/>
  </si>
  <si>
    <t>기타 의견</t>
    <phoneticPr fontId="5" type="noConversion"/>
  </si>
  <si>
    <t>국제협력사업1부 임다정</t>
    <phoneticPr fontId="4" type="noConversion"/>
  </si>
  <si>
    <t>-향후 프로그램에서는 도로와 관련된 교통 수단 뿐만 아니라, 개도국 사회경제 발전에 매우 중요한 다른 교통수단에 대해서도 다뤄졌으면 함
-재초청 연수를 통해 발전된 최신 기술에 대해서도 배우는 등 매우 유용하고 풍부한 정보를 얻을 수 있었음. 그러나, 더욱 실현 가능하고 내실있는 플랜 수립을 위해 연수 기간을 늘릴 필요가 있음. 또한, 연수생 대부분이 열대지방 출신이므로 다수의 현장견학을 진행하기엔 좋지 않은 계절임. 그럼에도 프로그램은 매우 잘 짜여져있었음. 제 2의 고향인 시립대에 초대해 주신 것에 감사드림
-이 프로그램은 커리어 개발 및 개도국의 인프라 개발에 매우 유용했음. 연수 기간동안 수립한 프로젝트가  조직 내 평가를 통해 변화를 만들어낼 수 있길 바람
-이 프로그램은 공공부문 투자 유치를 위한 PPP 기회 및 사례를 이해하는 데 매우 큰 도움이 되었음. 몇몇 사례들을 직접 방문해 볼 수 있어서 매우 의미있었음
-지식 환기와 업데이트를 위한 좋은 기회였으며, 자국 정부에 많은 기여를 할 수 있을거라는 생각이 듦. 매우 감사드림
-스케줄이 다소 타이트했음
-기숙사에 처음 입실한 날은 방 키 및 침구를 받는 데 시간이 지체되었음. 침실은 전 사용자가 퇴실한 후로 아무도 확인하거나 청소하지 않은 듯 하여 걸레와 빗자루로 거의 자정까지 청소해야 했음. 다행히도 기숙사에 있던 학생들이 도와주었으나 그렇지 않았다면 청소도구도 구하지 못했을 것임. 프로그램에 참여시켜 주시고 초대해 주셔서 감사드림.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</si>
</sst>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&quot;(&quot;##&quot;일간)&quot;"/>
    <numFmt numFmtId="177" formatCode="0.00_ "/>
    <numFmt numFmtId="178" formatCode="0.0_ &quot;점&quot;"/>
    <numFmt numFmtId="179" formatCode="0.00_);[Red]\(0.00\)"/>
    <numFmt numFmtId="180" formatCode="&quot;[&quot;@&quot;]&quot;"/>
    <numFmt numFmtId="181" formatCode="0.0%"/>
    <numFmt numFmtId="182" formatCode="#.#&quot;/5.0&quot;"/>
  </numFmts>
  <fonts count="30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25"/>
      <name val="HY동녘B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10"/>
      <name val="HY동녘B"/>
      <family val="1"/>
      <charset val="129"/>
    </font>
    <font>
      <sz val="10"/>
      <name val="굴림"/>
      <family val="3"/>
      <charset val="129"/>
    </font>
    <font>
      <b/>
      <sz val="10"/>
      <color indexed="9"/>
      <name val="굴림"/>
      <family val="3"/>
      <charset val="129"/>
    </font>
    <font>
      <b/>
      <sz val="10"/>
      <name val="굴림"/>
      <family val="3"/>
      <charset val="129"/>
    </font>
    <font>
      <sz val="8"/>
      <color indexed="22"/>
      <name val="굴림"/>
      <family val="3"/>
      <charset val="129"/>
    </font>
    <font>
      <b/>
      <sz val="10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color indexed="8"/>
      <name val="굴림"/>
      <family val="3"/>
      <charset val="129"/>
    </font>
    <font>
      <sz val="8"/>
      <name val="굴림"/>
      <family val="3"/>
      <charset val="129"/>
    </font>
    <font>
      <b/>
      <sz val="11"/>
      <name val="굴림"/>
      <family val="3"/>
      <charset val="129"/>
    </font>
    <font>
      <sz val="11"/>
      <color theme="1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7" fillId="0" borderId="0"/>
    <xf numFmtId="0" fontId="1" fillId="0" borderId="0">
      <alignment vertical="center"/>
    </xf>
  </cellStyleXfs>
  <cellXfs count="219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right" vertical="center"/>
    </xf>
    <xf numFmtId="0" fontId="9" fillId="2" borderId="0" xfId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1" applyFont="1" applyBorder="1" applyAlignment="1">
      <alignment horizontal="left" vertical="center" indent="1"/>
    </xf>
    <xf numFmtId="0" fontId="8" fillId="0" borderId="0" xfId="0" applyFont="1" applyBorder="1" applyAlignment="1">
      <alignment vertical="center"/>
    </xf>
    <xf numFmtId="14" fontId="11" fillId="0" borderId="0" xfId="0" applyNumberFormat="1" applyFont="1" applyAlignment="1">
      <alignment horizontal="center" vertical="center"/>
    </xf>
    <xf numFmtId="0" fontId="8" fillId="0" borderId="0" xfId="1" applyNumberFormat="1" applyFont="1" applyBorder="1" applyAlignment="1">
      <alignment horizontal="left" vertical="center" indent="1"/>
    </xf>
    <xf numFmtId="0" fontId="10" fillId="0" borderId="0" xfId="1" applyNumberFormat="1" applyFont="1" applyFill="1" applyBorder="1" applyAlignment="1">
      <alignment horizontal="center" vertical="center"/>
    </xf>
    <xf numFmtId="176" fontId="8" fillId="0" borderId="0" xfId="0" applyNumberFormat="1" applyFont="1" applyBorder="1" applyAlignment="1">
      <alignment horizontal="left" vertical="center" indent="1"/>
    </xf>
    <xf numFmtId="0" fontId="10" fillId="4" borderId="21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0" fillId="5" borderId="25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/>
    </xf>
    <xf numFmtId="177" fontId="8" fillId="0" borderId="9" xfId="1" applyNumberFormat="1" applyFont="1" applyBorder="1" applyAlignment="1">
      <alignment horizontal="center" vertical="center"/>
    </xf>
    <xf numFmtId="177" fontId="8" fillId="0" borderId="11" xfId="1" applyNumberFormat="1" applyFont="1" applyBorder="1" applyAlignment="1">
      <alignment horizontal="center" vertical="center"/>
    </xf>
    <xf numFmtId="177" fontId="8" fillId="0" borderId="28" xfId="1" applyNumberFormat="1" applyFont="1" applyBorder="1" applyAlignment="1">
      <alignment horizontal="center" vertical="center"/>
    </xf>
    <xf numFmtId="177" fontId="8" fillId="6" borderId="29" xfId="0" applyNumberFormat="1" applyFont="1" applyFill="1" applyBorder="1" applyAlignment="1">
      <alignment horizontal="center" vertical="center"/>
    </xf>
    <xf numFmtId="177" fontId="8" fillId="5" borderId="10" xfId="1" applyNumberFormat="1" applyFont="1" applyFill="1" applyBorder="1" applyAlignment="1">
      <alignment horizontal="center" vertical="center"/>
    </xf>
    <xf numFmtId="177" fontId="8" fillId="6" borderId="27" xfId="1" applyNumberFormat="1" applyFont="1" applyFill="1" applyBorder="1" applyAlignment="1">
      <alignment horizontal="center" vertical="center"/>
    </xf>
    <xf numFmtId="178" fontId="8" fillId="0" borderId="32" xfId="1" applyNumberFormat="1" applyFont="1" applyBorder="1" applyAlignment="1">
      <alignment horizontal="center" vertical="center"/>
    </xf>
    <xf numFmtId="178" fontId="8" fillId="0" borderId="16" xfId="1" applyNumberFormat="1" applyFont="1" applyBorder="1" applyAlignment="1">
      <alignment horizontal="center" vertical="center"/>
    </xf>
    <xf numFmtId="178" fontId="8" fillId="0" borderId="33" xfId="1" applyNumberFormat="1" applyFont="1" applyBorder="1" applyAlignment="1">
      <alignment horizontal="center" vertical="center"/>
    </xf>
    <xf numFmtId="178" fontId="8" fillId="6" borderId="34" xfId="1" applyNumberFormat="1" applyFont="1" applyFill="1" applyBorder="1" applyAlignment="1">
      <alignment horizontal="center" vertical="center"/>
    </xf>
    <xf numFmtId="178" fontId="8" fillId="5" borderId="15" xfId="1" applyNumberFormat="1" applyFont="1" applyFill="1" applyBorder="1" applyAlignment="1">
      <alignment horizontal="center" vertical="center"/>
    </xf>
    <xf numFmtId="178" fontId="10" fillId="6" borderId="35" xfId="1" applyNumberFormat="1" applyFont="1" applyFill="1" applyBorder="1" applyAlignment="1">
      <alignment horizontal="center" vertical="center"/>
    </xf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0" fillId="4" borderId="36" xfId="0" applyFont="1" applyFill="1" applyBorder="1" applyAlignment="1">
      <alignment horizontal="center" vertical="center"/>
    </xf>
    <xf numFmtId="0" fontId="12" fillId="4" borderId="37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10" fillId="7" borderId="26" xfId="0" applyFont="1" applyFill="1" applyBorder="1" applyAlignment="1">
      <alignment horizontal="center" vertical="center"/>
    </xf>
    <xf numFmtId="0" fontId="12" fillId="7" borderId="23" xfId="0" applyFont="1" applyFill="1" applyBorder="1" applyAlignment="1">
      <alignment horizontal="center" vertical="center" wrapText="1"/>
    </xf>
    <xf numFmtId="0" fontId="10" fillId="7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43" xfId="0" applyFont="1" applyBorder="1" applyAlignment="1">
      <alignment horizontal="center" vertical="center"/>
    </xf>
    <xf numFmtId="0" fontId="13" fillId="0" borderId="11" xfId="0" applyFont="1" applyFill="1" applyBorder="1" applyAlignment="1">
      <alignment vertical="center" wrapText="1"/>
    </xf>
    <xf numFmtId="0" fontId="13" fillId="0" borderId="10" xfId="0" applyFont="1" applyFill="1" applyBorder="1" applyAlignment="1">
      <alignment vertical="center" wrapText="1"/>
    </xf>
    <xf numFmtId="179" fontId="8" fillId="0" borderId="28" xfId="0" applyNumberFormat="1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 wrapText="1"/>
    </xf>
    <xf numFmtId="179" fontId="8" fillId="0" borderId="0" xfId="0" applyNumberFormat="1" applyFont="1" applyBorder="1" applyAlignment="1">
      <alignment horizontal="left" vertical="center"/>
    </xf>
    <xf numFmtId="0" fontId="8" fillId="0" borderId="47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8" fillId="0" borderId="30" xfId="0" applyFont="1" applyBorder="1" applyAlignment="1">
      <alignment horizontal="center" vertical="center"/>
    </xf>
    <xf numFmtId="0" fontId="12" fillId="0" borderId="16" xfId="0" applyFont="1" applyFill="1" applyBorder="1" applyAlignment="1">
      <alignment vertical="center" wrapText="1"/>
    </xf>
    <xf numFmtId="0" fontId="0" fillId="0" borderId="53" xfId="0" applyBorder="1" applyAlignment="1">
      <alignment vertical="center" wrapText="1"/>
    </xf>
    <xf numFmtId="179" fontId="10" fillId="0" borderId="54" xfId="0" applyNumberFormat="1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12" fillId="0" borderId="16" xfId="0" applyFont="1" applyFill="1" applyBorder="1" applyAlignment="1">
      <alignment horizontal="left" vertical="center" wrapText="1"/>
    </xf>
    <xf numFmtId="0" fontId="12" fillId="0" borderId="53" xfId="0" applyFont="1" applyFill="1" applyBorder="1" applyAlignment="1">
      <alignment horizontal="left" vertical="center" wrapText="1"/>
    </xf>
    <xf numFmtId="0" fontId="10" fillId="7" borderId="56" xfId="0" applyFont="1" applyFill="1" applyBorder="1" applyAlignment="1">
      <alignment horizontal="center" vertical="center"/>
    </xf>
    <xf numFmtId="0" fontId="12" fillId="7" borderId="57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left" vertical="center" wrapText="1"/>
    </xf>
    <xf numFmtId="0" fontId="13" fillId="0" borderId="10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/>
    </xf>
    <xf numFmtId="177" fontId="8" fillId="0" borderId="28" xfId="0" applyNumberFormat="1" applyFont="1" applyBorder="1" applyAlignment="1">
      <alignment horizontal="center" vertical="center"/>
    </xf>
    <xf numFmtId="0" fontId="16" fillId="0" borderId="0" xfId="0" applyFont="1"/>
    <xf numFmtId="0" fontId="10" fillId="0" borderId="28" xfId="0" applyFont="1" applyBorder="1"/>
    <xf numFmtId="177" fontId="10" fillId="0" borderId="28" xfId="0" applyNumberFormat="1" applyFont="1" applyBorder="1" applyAlignment="1">
      <alignment horizontal="center" vertical="center"/>
    </xf>
    <xf numFmtId="0" fontId="20" fillId="0" borderId="0" xfId="2" applyFont="1" applyAlignment="1">
      <alignment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right" vertical="center"/>
    </xf>
    <xf numFmtId="0" fontId="21" fillId="0" borderId="0" xfId="2" applyFont="1" applyAlignment="1">
      <alignment vertical="center"/>
    </xf>
    <xf numFmtId="0" fontId="21" fillId="8" borderId="28" xfId="2" applyFont="1" applyFill="1" applyBorder="1" applyAlignment="1">
      <alignment horizontal="center" vertical="center"/>
    </xf>
    <xf numFmtId="180" fontId="22" fillId="6" borderId="28" xfId="2" applyNumberFormat="1" applyFont="1" applyFill="1" applyBorder="1" applyAlignment="1">
      <alignment horizontal="center" vertical="center"/>
    </xf>
    <xf numFmtId="0" fontId="20" fillId="0" borderId="11" xfId="2" applyFont="1" applyBorder="1" applyAlignment="1">
      <alignment vertical="center"/>
    </xf>
    <xf numFmtId="0" fontId="20" fillId="0" borderId="12" xfId="2" applyFont="1" applyBorder="1" applyAlignment="1">
      <alignment vertical="center"/>
    </xf>
    <xf numFmtId="0" fontId="22" fillId="6" borderId="28" xfId="2" applyNumberFormat="1" applyFont="1" applyFill="1" applyBorder="1" applyAlignment="1">
      <alignment horizontal="center" vertical="center"/>
    </xf>
    <xf numFmtId="0" fontId="20" fillId="0" borderId="10" xfId="2" applyFont="1" applyBorder="1" applyAlignment="1">
      <alignment vertical="center"/>
    </xf>
    <xf numFmtId="0" fontId="20" fillId="0" borderId="12" xfId="2" applyFont="1" applyBorder="1" applyAlignment="1">
      <alignment horizontal="left" vertical="center"/>
    </xf>
    <xf numFmtId="0" fontId="20" fillId="0" borderId="10" xfId="2" applyFont="1" applyBorder="1" applyAlignment="1">
      <alignment horizontal="left" vertical="center"/>
    </xf>
    <xf numFmtId="0" fontId="21" fillId="9" borderId="0" xfId="2" applyFont="1" applyFill="1" applyAlignment="1">
      <alignment vertical="center"/>
    </xf>
    <xf numFmtId="0" fontId="20" fillId="9" borderId="0" xfId="2" applyFont="1" applyFill="1" applyAlignment="1">
      <alignment vertical="center"/>
    </xf>
    <xf numFmtId="0" fontId="20" fillId="9" borderId="0" xfId="2" applyFont="1" applyFill="1" applyAlignment="1">
      <alignment horizontal="right" vertical="center"/>
    </xf>
    <xf numFmtId="181" fontId="20" fillId="9" borderId="0" xfId="2" applyNumberFormat="1" applyFont="1" applyFill="1" applyAlignment="1">
      <alignment vertical="center"/>
    </xf>
    <xf numFmtId="0" fontId="24" fillId="0" borderId="0" xfId="2" applyFont="1" applyAlignment="1">
      <alignment horizontal="center" vertical="center"/>
    </xf>
    <xf numFmtId="0" fontId="24" fillId="8" borderId="28" xfId="2" applyFont="1" applyFill="1" applyBorder="1" applyAlignment="1">
      <alignment horizontal="center" vertical="center"/>
    </xf>
    <xf numFmtId="0" fontId="25" fillId="0" borderId="11" xfId="2" applyFont="1" applyBorder="1" applyAlignment="1">
      <alignment vertical="center"/>
    </xf>
    <xf numFmtId="0" fontId="25" fillId="0" borderId="10" xfId="2" applyFont="1" applyBorder="1" applyAlignment="1">
      <alignment vertical="center"/>
    </xf>
    <xf numFmtId="177" fontId="25" fillId="0" borderId="28" xfId="2" applyNumberFormat="1" applyFont="1" applyBorder="1" applyAlignment="1">
      <alignment horizontal="center" vertical="center"/>
    </xf>
    <xf numFmtId="0" fontId="25" fillId="0" borderId="10" xfId="3" applyFont="1" applyBorder="1" applyAlignment="1">
      <alignment vertical="center"/>
    </xf>
    <xf numFmtId="0" fontId="26" fillId="9" borderId="0" xfId="2" applyFont="1" applyFill="1" applyAlignment="1">
      <alignment vertical="center"/>
    </xf>
    <xf numFmtId="181" fontId="20" fillId="10" borderId="0" xfId="2" applyNumberFormat="1" applyFont="1" applyFill="1" applyAlignment="1">
      <alignment vertical="center"/>
    </xf>
    <xf numFmtId="0" fontId="27" fillId="8" borderId="28" xfId="2" applyFont="1" applyFill="1" applyBorder="1" applyAlignment="1">
      <alignment horizontal="center" vertical="center"/>
    </xf>
    <xf numFmtId="0" fontId="27" fillId="11" borderId="28" xfId="2" applyFont="1" applyFill="1" applyBorder="1" applyAlignment="1">
      <alignment horizontal="center" vertical="center"/>
    </xf>
    <xf numFmtId="0" fontId="28" fillId="0" borderId="11" xfId="2" applyFont="1" applyBorder="1" applyAlignment="1">
      <alignment vertical="center"/>
    </xf>
    <xf numFmtId="177" fontId="28" fillId="0" borderId="28" xfId="2" applyNumberFormat="1" applyFont="1" applyBorder="1" applyAlignment="1">
      <alignment horizontal="center" vertical="center"/>
    </xf>
    <xf numFmtId="9" fontId="28" fillId="11" borderId="28" xfId="2" applyNumberFormat="1" applyFont="1" applyFill="1" applyBorder="1" applyAlignment="1">
      <alignment horizontal="center" vertical="center"/>
    </xf>
    <xf numFmtId="0" fontId="21" fillId="12" borderId="0" xfId="2" applyFont="1" applyFill="1" applyAlignment="1">
      <alignment vertical="center"/>
    </xf>
    <xf numFmtId="0" fontId="20" fillId="12" borderId="0" xfId="2" applyFont="1" applyFill="1" applyAlignment="1">
      <alignment vertical="center"/>
    </xf>
    <xf numFmtId="0" fontId="20" fillId="12" borderId="0" xfId="2" applyFont="1" applyFill="1" applyAlignment="1">
      <alignment horizontal="right" vertical="center"/>
    </xf>
    <xf numFmtId="181" fontId="20" fillId="12" borderId="0" xfId="2" applyNumberFormat="1" applyFont="1" applyFill="1" applyAlignment="1">
      <alignment vertical="center"/>
    </xf>
    <xf numFmtId="0" fontId="24" fillId="0" borderId="0" xfId="2" applyFont="1" applyAlignment="1">
      <alignment horizontal="right" vertical="center"/>
    </xf>
    <xf numFmtId="0" fontId="24" fillId="8" borderId="11" xfId="2" applyFont="1" applyFill="1" applyBorder="1" applyAlignment="1">
      <alignment vertical="center"/>
    </xf>
    <xf numFmtId="0" fontId="24" fillId="8" borderId="10" xfId="2" applyFont="1" applyFill="1" applyBorder="1" applyAlignment="1">
      <alignment vertical="center"/>
    </xf>
    <xf numFmtId="0" fontId="25" fillId="0" borderId="0" xfId="2" applyFont="1" applyAlignment="1">
      <alignment vertical="center"/>
    </xf>
    <xf numFmtId="0" fontId="25" fillId="0" borderId="10" xfId="2" applyFont="1" applyFill="1" applyBorder="1" applyAlignment="1">
      <alignment vertical="center"/>
    </xf>
    <xf numFmtId="0" fontId="25" fillId="0" borderId="28" xfId="2" applyFont="1" applyBorder="1" applyAlignment="1">
      <alignment horizontal="right" vertical="center"/>
    </xf>
    <xf numFmtId="181" fontId="25" fillId="0" borderId="28" xfId="2" applyNumberFormat="1" applyFont="1" applyBorder="1" applyAlignment="1">
      <alignment vertical="center"/>
    </xf>
    <xf numFmtId="0" fontId="25" fillId="0" borderId="28" xfId="2" applyFont="1" applyBorder="1" applyAlignment="1">
      <alignment vertical="center"/>
    </xf>
    <xf numFmtId="0" fontId="24" fillId="8" borderId="12" xfId="2" applyFont="1" applyFill="1" applyBorder="1" applyAlignment="1">
      <alignment vertical="center"/>
    </xf>
    <xf numFmtId="0" fontId="25" fillId="0" borderId="12" xfId="2" applyFont="1" applyBorder="1" applyAlignment="1">
      <alignment vertical="center"/>
    </xf>
    <xf numFmtId="0" fontId="29" fillId="0" borderId="0" xfId="2" applyFont="1" applyAlignment="1">
      <alignment vertical="center"/>
    </xf>
    <xf numFmtId="181" fontId="20" fillId="0" borderId="0" xfId="2" applyNumberFormat="1" applyFont="1" applyAlignment="1">
      <alignment vertical="center"/>
    </xf>
    <xf numFmtId="0" fontId="25" fillId="12" borderId="0" xfId="2" applyFont="1" applyFill="1" applyAlignment="1">
      <alignment vertical="center"/>
    </xf>
    <xf numFmtId="0" fontId="25" fillId="12" borderId="0" xfId="2" applyFont="1" applyFill="1" applyAlignment="1">
      <alignment horizontal="right" vertical="center"/>
    </xf>
    <xf numFmtId="181" fontId="25" fillId="12" borderId="0" xfId="2" applyNumberFormat="1" applyFont="1" applyFill="1" applyAlignment="1">
      <alignment vertical="center"/>
    </xf>
    <xf numFmtId="0" fontId="24" fillId="11" borderId="0" xfId="2" applyFont="1" applyFill="1" applyAlignment="1">
      <alignment vertical="center"/>
    </xf>
    <xf numFmtId="0" fontId="25" fillId="11" borderId="0" xfId="2" applyFont="1" applyFill="1" applyAlignment="1">
      <alignment vertical="center"/>
    </xf>
    <xf numFmtId="0" fontId="25" fillId="11" borderId="0" xfId="2" applyFont="1" applyFill="1" applyAlignment="1">
      <alignment horizontal="right" vertical="center"/>
    </xf>
    <xf numFmtId="181" fontId="25" fillId="11" borderId="0" xfId="2" applyNumberFormat="1" applyFont="1" applyFill="1" applyAlignment="1">
      <alignment vertical="center"/>
    </xf>
    <xf numFmtId="0" fontId="25" fillId="0" borderId="0" xfId="2" applyFont="1" applyAlignment="1">
      <alignment horizontal="right" vertical="center"/>
    </xf>
    <xf numFmtId="181" fontId="25" fillId="0" borderId="0" xfId="2" applyNumberFormat="1" applyFont="1" applyAlignment="1">
      <alignment vertical="center"/>
    </xf>
    <xf numFmtId="0" fontId="25" fillId="0" borderId="0" xfId="2" applyFont="1" applyBorder="1" applyAlignment="1">
      <alignment vertical="center"/>
    </xf>
    <xf numFmtId="0" fontId="25" fillId="0" borderId="0" xfId="2" applyFont="1" applyBorder="1" applyAlignment="1">
      <alignment horizontal="right" vertical="center"/>
    </xf>
    <xf numFmtId="181" fontId="25" fillId="0" borderId="0" xfId="2" applyNumberFormat="1" applyFont="1" applyBorder="1" applyAlignment="1">
      <alignment vertical="center"/>
    </xf>
    <xf numFmtId="0" fontId="20" fillId="0" borderId="0" xfId="2" applyFont="1" applyBorder="1" applyAlignment="1">
      <alignment vertical="center"/>
    </xf>
    <xf numFmtId="0" fontId="20" fillId="0" borderId="0" xfId="2" applyFont="1" applyBorder="1" applyAlignment="1">
      <alignment horizontal="right" vertical="center"/>
    </xf>
    <xf numFmtId="181" fontId="20" fillId="0" borderId="0" xfId="2" applyNumberFormat="1" applyFont="1" applyBorder="1" applyAlignment="1">
      <alignment vertical="center"/>
    </xf>
    <xf numFmtId="182" fontId="24" fillId="0" borderId="58" xfId="2" applyNumberFormat="1" applyFont="1" applyBorder="1" applyAlignment="1">
      <alignment horizontal="center" vertical="center"/>
    </xf>
    <xf numFmtId="182" fontId="24" fillId="0" borderId="59" xfId="2" applyNumberFormat="1" applyFont="1" applyBorder="1" applyAlignment="1">
      <alignment horizontal="center" vertical="center"/>
    </xf>
    <xf numFmtId="182" fontId="24" fillId="0" borderId="57" xfId="2" applyNumberFormat="1" applyFont="1" applyBorder="1" applyAlignment="1">
      <alignment horizontal="center" vertical="center"/>
    </xf>
    <xf numFmtId="177" fontId="28" fillId="0" borderId="28" xfId="2" applyNumberFormat="1" applyFont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0" fontId="20" fillId="0" borderId="11" xfId="2" applyFont="1" applyBorder="1" applyAlignment="1">
      <alignment horizontal="left" vertical="center" shrinkToFit="1"/>
    </xf>
    <xf numFmtId="0" fontId="20" fillId="0" borderId="12" xfId="2" applyFont="1" applyBorder="1" applyAlignment="1">
      <alignment horizontal="left" vertical="center" shrinkToFit="1"/>
    </xf>
    <xf numFmtId="0" fontId="20" fillId="0" borderId="10" xfId="2" applyFont="1" applyBorder="1" applyAlignment="1">
      <alignment horizontal="left" vertical="center" shrinkToFit="1"/>
    </xf>
    <xf numFmtId="0" fontId="24" fillId="8" borderId="28" xfId="2" applyFont="1" applyFill="1" applyBorder="1" applyAlignment="1">
      <alignment horizontal="center" vertical="center"/>
    </xf>
    <xf numFmtId="177" fontId="25" fillId="0" borderId="28" xfId="2" applyNumberFormat="1" applyFont="1" applyBorder="1" applyAlignment="1">
      <alignment horizontal="center" vertical="center"/>
    </xf>
    <xf numFmtId="0" fontId="27" fillId="8" borderId="11" xfId="2" applyFont="1" applyFill="1" applyBorder="1" applyAlignment="1">
      <alignment horizontal="center" vertical="center"/>
    </xf>
    <xf numFmtId="0" fontId="27" fillId="8" borderId="10" xfId="2" applyFont="1" applyFill="1" applyBorder="1" applyAlignment="1">
      <alignment horizontal="center" vertical="center"/>
    </xf>
    <xf numFmtId="0" fontId="8" fillId="0" borderId="28" xfId="0" applyFont="1" applyBorder="1" applyAlignment="1">
      <alignment horizontal="left" vertical="center"/>
    </xf>
    <xf numFmtId="0" fontId="10" fillId="0" borderId="28" xfId="0" applyFont="1" applyBorder="1" applyAlignment="1">
      <alignment horizontal="center" vertical="center"/>
    </xf>
    <xf numFmtId="179" fontId="8" fillId="0" borderId="44" xfId="0" quotePrefix="1" applyNumberFormat="1" applyFont="1" applyBorder="1" applyAlignment="1">
      <alignment horizontal="left" vertical="center" wrapText="1"/>
    </xf>
    <xf numFmtId="179" fontId="8" fillId="0" borderId="45" xfId="0" applyNumberFormat="1" applyFont="1" applyBorder="1" applyAlignment="1">
      <alignment horizontal="left" vertical="center"/>
    </xf>
    <xf numFmtId="179" fontId="8" fillId="0" borderId="46" xfId="0" applyNumberFormat="1" applyFont="1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179" fontId="8" fillId="0" borderId="17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13" fillId="0" borderId="55" xfId="0" applyFont="1" applyFill="1" applyBorder="1" applyAlignment="1">
      <alignment horizontal="left" vertical="center"/>
    </xf>
    <xf numFmtId="0" fontId="8" fillId="4" borderId="28" xfId="0" applyFont="1" applyFill="1" applyBorder="1" applyAlignment="1">
      <alignment horizontal="center" vertical="center"/>
    </xf>
    <xf numFmtId="0" fontId="12" fillId="7" borderId="28" xfId="0" applyFont="1" applyFill="1" applyBorder="1" applyAlignment="1">
      <alignment horizontal="left" vertical="center" wrapText="1"/>
    </xf>
    <xf numFmtId="0" fontId="10" fillId="7" borderId="28" xfId="0" applyFont="1" applyFill="1" applyBorder="1" applyAlignment="1">
      <alignment horizontal="left" vertical="center" wrapText="1"/>
    </xf>
    <xf numFmtId="0" fontId="10" fillId="7" borderId="41" xfId="0" applyFont="1" applyFill="1" applyBorder="1" applyAlignment="1">
      <alignment horizontal="center" vertical="center"/>
    </xf>
    <xf numFmtId="0" fontId="10" fillId="7" borderId="42" xfId="0" applyFont="1" applyFill="1" applyBorder="1" applyAlignment="1">
      <alignment horizontal="center" vertical="center"/>
    </xf>
    <xf numFmtId="179" fontId="8" fillId="0" borderId="45" xfId="0" applyNumberFormat="1" applyFont="1" applyBorder="1" applyAlignment="1">
      <alignment horizontal="left" vertical="center" wrapText="1"/>
    </xf>
    <xf numFmtId="179" fontId="8" fillId="0" borderId="46" xfId="0" applyNumberFormat="1" applyFont="1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9" xfId="0" applyBorder="1" applyAlignment="1">
      <alignment horizontal="left" vertical="center" wrapText="1"/>
    </xf>
    <xf numFmtId="0" fontId="0" fillId="0" borderId="50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0" fillId="0" borderId="52" xfId="0" applyBorder="1" applyAlignment="1">
      <alignment horizontal="left" vertical="center" wrapText="1"/>
    </xf>
    <xf numFmtId="0" fontId="12" fillId="7" borderId="57" xfId="0" applyFont="1" applyFill="1" applyBorder="1" applyAlignment="1">
      <alignment horizontal="left" vertical="center" wrapText="1"/>
    </xf>
    <xf numFmtId="0" fontId="10" fillId="7" borderId="57" xfId="0" applyFont="1" applyFill="1" applyBorder="1" applyAlignment="1">
      <alignment horizontal="left" vertical="center" wrapText="1"/>
    </xf>
    <xf numFmtId="0" fontId="10" fillId="7" borderId="51" xfId="0" applyFont="1" applyFill="1" applyBorder="1" applyAlignment="1">
      <alignment horizontal="center" vertical="center"/>
    </xf>
    <xf numFmtId="0" fontId="10" fillId="7" borderId="52" xfId="0" applyFont="1" applyFill="1" applyBorder="1" applyAlignment="1">
      <alignment horizontal="center" vertical="center"/>
    </xf>
    <xf numFmtId="0" fontId="10" fillId="3" borderId="14" xfId="1" applyNumberFormat="1" applyFont="1" applyFill="1" applyBorder="1" applyAlignment="1">
      <alignment horizontal="center" vertical="center"/>
    </xf>
    <xf numFmtId="0" fontId="10" fillId="3" borderId="15" xfId="1" applyNumberFormat="1" applyFont="1" applyFill="1" applyBorder="1" applyAlignment="1">
      <alignment horizontal="center" vertical="center"/>
    </xf>
    <xf numFmtId="0" fontId="8" fillId="0" borderId="16" xfId="1" applyNumberFormat="1" applyFont="1" applyBorder="1" applyAlignment="1">
      <alignment horizontal="left" vertical="center" indent="1"/>
    </xf>
    <xf numFmtId="0" fontId="8" fillId="0" borderId="17" xfId="1" applyNumberFormat="1" applyFont="1" applyBorder="1" applyAlignment="1">
      <alignment horizontal="left" vertical="center" indent="1"/>
    </xf>
    <xf numFmtId="0" fontId="8" fillId="0" borderId="18" xfId="1" applyNumberFormat="1" applyFont="1" applyBorder="1" applyAlignment="1">
      <alignment horizontal="left" vertical="center" indent="1"/>
    </xf>
    <xf numFmtId="0" fontId="10" fillId="4" borderId="19" xfId="1" applyNumberFormat="1" applyFont="1" applyFill="1" applyBorder="1" applyAlignment="1">
      <alignment horizontal="center" vertical="center"/>
    </xf>
    <xf numFmtId="0" fontId="10" fillId="4" borderId="20" xfId="1" applyNumberFormat="1" applyFont="1" applyFill="1" applyBorder="1" applyAlignment="1">
      <alignment horizontal="center" vertical="center"/>
    </xf>
    <xf numFmtId="0" fontId="10" fillId="3" borderId="26" xfId="1" applyNumberFormat="1" applyFont="1" applyFill="1" applyBorder="1" applyAlignment="1">
      <alignment horizontal="center" vertical="center"/>
    </xf>
    <xf numFmtId="0" fontId="10" fillId="3" borderId="27" xfId="1" applyNumberFormat="1" applyFont="1" applyFill="1" applyBorder="1" applyAlignment="1">
      <alignment horizontal="center" vertical="center"/>
    </xf>
    <xf numFmtId="0" fontId="10" fillId="3" borderId="30" xfId="1" applyNumberFormat="1" applyFont="1" applyFill="1" applyBorder="1" applyAlignment="1">
      <alignment horizontal="center" vertical="center"/>
    </xf>
    <xf numFmtId="0" fontId="10" fillId="3" borderId="31" xfId="1" applyNumberFormat="1" applyFont="1" applyFill="1" applyBorder="1" applyAlignment="1">
      <alignment horizontal="center" vertical="center"/>
    </xf>
    <xf numFmtId="0" fontId="12" fillId="4" borderId="37" xfId="0" applyFont="1" applyFill="1" applyBorder="1" applyAlignment="1">
      <alignment horizontal="center" vertical="center" wrapText="1"/>
    </xf>
    <xf numFmtId="0" fontId="12" fillId="4" borderId="38" xfId="0" applyFont="1" applyFill="1" applyBorder="1" applyAlignment="1">
      <alignment horizontal="center" vertical="center" wrapText="1"/>
    </xf>
    <xf numFmtId="0" fontId="0" fillId="0" borderId="39" xfId="0" applyBorder="1"/>
    <xf numFmtId="0" fontId="0" fillId="0" borderId="40" xfId="0" applyBorder="1"/>
    <xf numFmtId="0" fontId="3" fillId="0" borderId="0" xfId="1" applyFont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3" borderId="4" xfId="1" applyNumberFormat="1" applyFont="1" applyFill="1" applyBorder="1" applyAlignment="1">
      <alignment horizontal="center" vertical="center"/>
    </xf>
    <xf numFmtId="0" fontId="10" fillId="3" borderId="5" xfId="1" applyNumberFormat="1" applyFont="1" applyFill="1" applyBorder="1" applyAlignment="1">
      <alignment horizontal="center" vertical="center"/>
    </xf>
    <xf numFmtId="0" fontId="8" fillId="0" borderId="6" xfId="1" applyFont="1" applyBorder="1" applyAlignment="1">
      <alignment horizontal="left" vertical="center" indent="1"/>
    </xf>
    <xf numFmtId="0" fontId="8" fillId="0" borderId="7" xfId="1" applyFont="1" applyBorder="1" applyAlignment="1">
      <alignment horizontal="left" vertical="center" indent="1"/>
    </xf>
    <xf numFmtId="0" fontId="8" fillId="0" borderId="8" xfId="1" applyFont="1" applyBorder="1" applyAlignment="1">
      <alignment horizontal="left" vertical="center" indent="1"/>
    </xf>
    <xf numFmtId="0" fontId="10" fillId="3" borderId="9" xfId="1" applyNumberFormat="1" applyFont="1" applyFill="1" applyBorder="1" applyAlignment="1">
      <alignment horizontal="center" vertical="center"/>
    </xf>
    <xf numFmtId="0" fontId="10" fillId="3" borderId="10" xfId="1" applyNumberFormat="1" applyFont="1" applyFill="1" applyBorder="1" applyAlignment="1">
      <alignment horizontal="center" vertical="center"/>
    </xf>
    <xf numFmtId="0" fontId="8" fillId="0" borderId="11" xfId="1" applyNumberFormat="1" applyFont="1" applyBorder="1" applyAlignment="1">
      <alignment horizontal="left" vertical="center" indent="1"/>
    </xf>
    <xf numFmtId="0" fontId="8" fillId="0" borderId="12" xfId="1" applyNumberFormat="1" applyFont="1" applyBorder="1" applyAlignment="1">
      <alignment horizontal="left" vertical="center" indent="1"/>
    </xf>
    <xf numFmtId="0" fontId="8" fillId="0" borderId="13" xfId="1" applyNumberFormat="1" applyFont="1" applyBorder="1" applyAlignment="1">
      <alignment horizontal="left" vertical="center" indent="1"/>
    </xf>
    <xf numFmtId="0" fontId="10" fillId="7" borderId="21" xfId="0" applyFont="1" applyFill="1" applyBorder="1" applyAlignment="1">
      <alignment horizontal="center" vertical="center"/>
    </xf>
    <xf numFmtId="0" fontId="13" fillId="0" borderId="60" xfId="0" quotePrefix="1" applyFont="1" applyFill="1" applyBorder="1" applyAlignment="1">
      <alignment horizontal="left" vertical="center" wrapText="1"/>
    </xf>
    <xf numFmtId="0" fontId="13" fillId="0" borderId="45" xfId="0" applyFont="1" applyFill="1" applyBorder="1" applyAlignment="1">
      <alignment horizontal="left" vertical="center" wrapText="1"/>
    </xf>
    <xf numFmtId="0" fontId="13" fillId="0" borderId="46" xfId="0" applyFont="1" applyFill="1" applyBorder="1" applyAlignment="1">
      <alignment horizontal="left" vertical="center" wrapText="1"/>
    </xf>
    <xf numFmtId="0" fontId="13" fillId="0" borderId="61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49" xfId="0" applyFont="1" applyFill="1" applyBorder="1" applyAlignment="1">
      <alignment horizontal="left" vertical="center" wrapText="1"/>
    </xf>
    <xf numFmtId="0" fontId="13" fillId="0" borderId="14" xfId="0" applyFont="1" applyFill="1" applyBorder="1" applyAlignment="1">
      <alignment horizontal="left" vertical="center" wrapText="1"/>
    </xf>
    <xf numFmtId="0" fontId="13" fillId="0" borderId="55" xfId="0" applyFont="1" applyFill="1" applyBorder="1" applyAlignment="1">
      <alignment horizontal="left" vertical="center" wrapText="1"/>
    </xf>
    <xf numFmtId="0" fontId="13" fillId="0" borderId="35" xfId="0" applyFont="1" applyFill="1" applyBorder="1" applyAlignment="1">
      <alignment horizontal="left" vertical="center" wrapText="1"/>
    </xf>
  </cellXfs>
  <cellStyles count="4">
    <cellStyle name="표준" xfId="0" builtinId="0"/>
    <cellStyle name="표준 2" xfId="3"/>
    <cellStyle name="표준 3" xfId="2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44053;&#49884;&#54788;\AppData\Local\Microsoft\Windows\Temporary%20Internet%20Files\Content.IE5\1QW34F7E\&#48148;&#53461;&#54868;&#47732;\&#48148;&#53461;&#54868;&#47732;%20&#51088;&#47308;%20&#47784;&#51020;\2015&#45380;%20&#44228;&#54925;\2015&#45380;%20&#49884;&#54665;&#44228;&#54925;\&#49688;&#51221;%20&#51089;&#50629;\(140416&#50696;&#49328;&#54016;&#50836;&#52397;)%2015&#45380;%20&#49884;&#54665;&#44228;&#54925;_&#49345;&#48152;&#44592;(&#50669;&#47049;&#44060;&#48156;&#48512;%20&#48276;&#48516;&#50556;%20&#51077;&#47141;)_0430(&#44284;&#51221;&#47749;%20&#49688;&#51221;%20,&#50640;&#53104;&#46020;&#47476;%201&#44284;&#51221;%20&#51228;&#50808;,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KOICA\AppData\Local\Microsoft\Windows\Temporary%20Internet%20Files\Content.IE5\7LRK1TLO\&#44608;&#51648;&#55148;\2017\2017%20&#44544;&#47196;&#48268;&#50672;&#49688;%20&#49324;&#50629;&#44228;&#54925;\3.%20(&#50577;&#49885;)%20&#49884;&#54665;&#44228;&#54925;%20&#52509;&#44292;&#54364;_&#45796;&#44397;&#44032;,%20&#44277;&#46041;%20&#48143;%20&#49437;&#49324;%20&#44228;&#49549;&#44284;&#51221;_1602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Admin\AppData\Local\Microsoft\Windows\Temporary%20Internet%20Files\Content.IE5\2QQA9GPN\2014&#45380;%20&#49884;&#54665;&#44228;&#54925;\2014%20&#50641;&#49472;&#52509;&#44292;&#54364;_&#49688;&#51221;(5.15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44;&#47928;&#48516;&#49437;&#54028;&#51068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20_&#49436;&#50872;&#49884;&#47549;&#45824;%20&#49324;&#54980;&#44288;&#47532;%20&#50672;&#49688;/7.%20&#44368;&#51116;,&#44053;&#51032;&#51088;&#47308;/&#44368;&#51116;&#51228;&#51089;&#54028;&#510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괄"/>
      <sheetName val="지역"/>
      <sheetName val="사업유형"/>
      <sheetName val="5대분야"/>
      <sheetName val="범분야"/>
      <sheetName val="초청연수인원"/>
      <sheetName val="자료"/>
      <sheetName val="자료 (분과회의 후 수정)"/>
      <sheetName val="분과회의 참고자료"/>
      <sheetName val="Sheet2"/>
      <sheetName val="Sheet3"/>
      <sheetName val="자료_(분과회의_후_수정)"/>
      <sheetName val="분과회의_참고자료"/>
      <sheetName val="아세안_신규사업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>
        <row r="2">
          <cell r="B2" t="str">
            <v>프로젝트</v>
          </cell>
          <cell r="C2" t="str">
            <v>교육</v>
          </cell>
        </row>
        <row r="3">
          <cell r="C3" t="str">
            <v>보건</v>
          </cell>
        </row>
        <row r="4">
          <cell r="C4" t="str">
            <v>공공행정</v>
          </cell>
        </row>
        <row r="5">
          <cell r="C5" t="str">
            <v>농림수산</v>
          </cell>
        </row>
        <row r="6">
          <cell r="C6" t="str">
            <v>산업에너지</v>
          </cell>
        </row>
        <row r="7">
          <cell r="C7" t="str">
            <v>기타</v>
          </cell>
        </row>
      </sheetData>
      <sheetData sheetId="10" refreshError="1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양식"/>
      <sheetName val="Sheet2"/>
      <sheetName val="Sheet3"/>
    </sheetNames>
    <sheetDataSet>
      <sheetData sheetId="0"/>
      <sheetData sheetId="1">
        <row r="4">
          <cell r="A4" t="str">
            <v>국무조정실</v>
          </cell>
          <cell r="B4" t="str">
            <v>양자무상</v>
          </cell>
          <cell r="E4" t="str">
            <v>프로젝트</v>
          </cell>
          <cell r="F4" t="str">
            <v>교육</v>
          </cell>
          <cell r="G4" t="str">
            <v>중점</v>
          </cell>
          <cell r="I4" t="str">
            <v>국제기구</v>
          </cell>
        </row>
        <row r="5">
          <cell r="A5" t="str">
            <v>기획재정부</v>
          </cell>
          <cell r="B5" t="str">
            <v>다자성양자</v>
          </cell>
          <cell r="E5" t="str">
            <v>프로그램</v>
          </cell>
          <cell r="F5" t="str">
            <v>보건</v>
          </cell>
          <cell r="G5" t="str">
            <v>비중점</v>
          </cell>
          <cell r="I5" t="str">
            <v>NGO</v>
          </cell>
        </row>
        <row r="6">
          <cell r="A6" t="str">
            <v>교육부</v>
          </cell>
          <cell r="B6" t="str">
            <v>다자</v>
          </cell>
          <cell r="E6" t="str">
            <v>개발컨설팅</v>
          </cell>
          <cell r="F6" t="str">
            <v>농림수산</v>
          </cell>
          <cell r="G6" t="str">
            <v>기타</v>
          </cell>
          <cell r="I6" t="str">
            <v>PPP_네트워크_교육기관</v>
          </cell>
        </row>
        <row r="7">
          <cell r="A7" t="str">
            <v>미래창조과학부</v>
          </cell>
          <cell r="E7" t="str">
            <v>초청연수</v>
          </cell>
          <cell r="F7" t="str">
            <v>공공행정</v>
          </cell>
        </row>
        <row r="8">
          <cell r="A8" t="str">
            <v>외교부</v>
          </cell>
          <cell r="E8" t="str">
            <v>장학지원</v>
          </cell>
          <cell r="F8" t="str">
            <v>교통</v>
          </cell>
        </row>
        <row r="9">
          <cell r="A9" t="str">
            <v>통일부</v>
          </cell>
          <cell r="E9" t="str">
            <v>봉사단파견</v>
          </cell>
          <cell r="F9" t="str">
            <v>산업에너지</v>
          </cell>
        </row>
        <row r="10">
          <cell r="A10" t="str">
            <v>법무부</v>
          </cell>
          <cell r="E10" t="str">
            <v>기타기술협력(현지·국내 워크샵 등)</v>
          </cell>
          <cell r="F10" t="str">
            <v>환경</v>
          </cell>
        </row>
        <row r="11">
          <cell r="A11" t="str">
            <v>국방부</v>
          </cell>
          <cell r="E11" t="str">
            <v>민관협력(NGO, 기업 등을 통한 협력)</v>
          </cell>
          <cell r="F11" t="str">
            <v>인도적지원</v>
          </cell>
        </row>
        <row r="12">
          <cell r="A12" t="str">
            <v>행정자치부</v>
          </cell>
          <cell r="E12" t="str">
            <v>행정비용</v>
          </cell>
          <cell r="F12" t="str">
            <v>기타</v>
          </cell>
        </row>
        <row r="13">
          <cell r="A13" t="str">
            <v>문화체육관광부</v>
          </cell>
          <cell r="E13" t="str">
            <v>기타</v>
          </cell>
        </row>
        <row r="14">
          <cell r="A14" t="str">
            <v>농림축산식품부</v>
          </cell>
        </row>
        <row r="15">
          <cell r="A15" t="str">
            <v>산업통상자원부</v>
          </cell>
        </row>
        <row r="16">
          <cell r="A16" t="str">
            <v>보건복지부</v>
          </cell>
        </row>
        <row r="17">
          <cell r="A17" t="str">
            <v>환경부</v>
          </cell>
        </row>
        <row r="18">
          <cell r="A18" t="str">
            <v>고용노동부</v>
          </cell>
        </row>
        <row r="19">
          <cell r="A19" t="str">
            <v>여성가족부</v>
          </cell>
        </row>
        <row r="20">
          <cell r="A20" t="str">
            <v>국토교통부</v>
          </cell>
        </row>
        <row r="21">
          <cell r="A21" t="str">
            <v>해양수산부</v>
          </cell>
        </row>
        <row r="22">
          <cell r="A22" t="str">
            <v>국민안전처</v>
          </cell>
        </row>
        <row r="23">
          <cell r="A23" t="str">
            <v>인사혁신처</v>
          </cell>
        </row>
        <row r="24">
          <cell r="A24" t="str">
            <v>법제처</v>
          </cell>
        </row>
        <row r="25">
          <cell r="A25" t="str">
            <v>국가보훈처</v>
          </cell>
        </row>
        <row r="26">
          <cell r="A26" t="str">
            <v>식품의약품안전처</v>
          </cell>
        </row>
        <row r="27">
          <cell r="A27" t="str">
            <v>국세청</v>
          </cell>
        </row>
        <row r="28">
          <cell r="A28" t="str">
            <v>관세청</v>
          </cell>
        </row>
        <row r="29">
          <cell r="A29" t="str">
            <v>조달청</v>
          </cell>
        </row>
        <row r="30">
          <cell r="A30" t="str">
            <v>통계청</v>
          </cell>
        </row>
        <row r="31">
          <cell r="A31" t="str">
            <v>검찰청</v>
          </cell>
        </row>
        <row r="32">
          <cell r="A32" t="str">
            <v>병무청</v>
          </cell>
        </row>
        <row r="33">
          <cell r="A33" t="str">
            <v>방위사업청</v>
          </cell>
        </row>
        <row r="34">
          <cell r="A34" t="str">
            <v>경찰청</v>
          </cell>
        </row>
        <row r="35">
          <cell r="A35" t="str">
            <v>문화재청</v>
          </cell>
        </row>
        <row r="36">
          <cell r="A36" t="str">
            <v>농촌진흥청</v>
          </cell>
        </row>
        <row r="37">
          <cell r="A37" t="str">
            <v>산림청</v>
          </cell>
        </row>
        <row r="38">
          <cell r="A38" t="str">
            <v>중소기업청</v>
          </cell>
        </row>
        <row r="39">
          <cell r="A39" t="str">
            <v>특허청</v>
          </cell>
        </row>
        <row r="40">
          <cell r="A40" t="str">
            <v>기상청</v>
          </cell>
        </row>
        <row r="41">
          <cell r="A41" t="str">
            <v>도시건설청</v>
          </cell>
        </row>
        <row r="42">
          <cell r="A42" t="str">
            <v>새만금개발청</v>
          </cell>
        </row>
        <row r="43">
          <cell r="A43" t="str">
            <v>감사원</v>
          </cell>
        </row>
        <row r="44">
          <cell r="A44" t="str">
            <v>헌법재판소</v>
          </cell>
        </row>
        <row r="45">
          <cell r="A45" t="str">
            <v>방송통신위원회</v>
          </cell>
        </row>
        <row r="46">
          <cell r="A46" t="str">
            <v>공정거래위원회</v>
          </cell>
        </row>
        <row r="47">
          <cell r="A47" t="str">
            <v>금융위원회</v>
          </cell>
        </row>
        <row r="48">
          <cell r="A48" t="str">
            <v>국민권익위원회</v>
          </cell>
        </row>
        <row r="49">
          <cell r="A49" t="str">
            <v>원자력안전위원회</v>
          </cell>
        </row>
        <row r="50">
          <cell r="A50" t="str">
            <v>국가인권위원회</v>
          </cell>
        </row>
        <row r="51">
          <cell r="A51" t="str">
            <v>중앙선거관리위원회</v>
          </cell>
        </row>
        <row r="52">
          <cell r="A52" t="str">
            <v>한국국제협력단</v>
          </cell>
        </row>
        <row r="53">
          <cell r="A53" t="str">
            <v>한국수출입은행</v>
          </cell>
        </row>
        <row r="54">
          <cell r="A54" t="str">
            <v>지방자치단체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괄표"/>
      <sheetName val="아시아태평양"/>
      <sheetName val="아프리카"/>
      <sheetName val="중남미"/>
      <sheetName val="중동CIS"/>
      <sheetName val="글로벌연수"/>
      <sheetName val="국제기구협력"/>
      <sheetName val="기타"/>
      <sheetName val="EACP"/>
      <sheetName val="다국가예산표시(예시)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>
        <row r="2">
          <cell r="A2" t="str">
            <v>아시아</v>
          </cell>
        </row>
        <row r="3">
          <cell r="A3" t="str">
            <v>아프리카</v>
          </cell>
        </row>
        <row r="4">
          <cell r="A4" t="str">
            <v>중남미</v>
          </cell>
        </row>
        <row r="5">
          <cell r="A5" t="str">
            <v>중동 · CIS</v>
          </cell>
        </row>
        <row r="6">
          <cell r="A6" t="str">
            <v>오세아니아</v>
          </cell>
        </row>
        <row r="7">
          <cell r="A7" t="str">
            <v>기타(다지역)</v>
          </cell>
        </row>
        <row r="8">
          <cell r="A8" t="str">
            <v>기타(지역미지정)</v>
          </cell>
        </row>
        <row r="9">
          <cell r="A9" t="str">
            <v>국제기구</v>
          </cell>
        </row>
      </sheetData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종료"/>
      <sheetName val="연차"/>
      <sheetName val="빈도분석결과"/>
      <sheetName val="다국가연수_raw data"/>
      <sheetName val="(참고자료)수원국목록"/>
      <sheetName val="(월별제출)과정종료"/>
    </sheetNames>
    <sheetDataSet>
      <sheetData sheetId="0">
        <row r="4">
          <cell r="C4" t="str">
            <v>서울시립대학교</v>
          </cell>
          <cell r="G4" t="str">
            <v>ODA교육원</v>
          </cell>
        </row>
        <row r="5">
          <cell r="C5" t="str">
            <v>2019. 1. 20 - 2019. 2.1</v>
          </cell>
          <cell r="G5" t="str">
            <v>이수정</v>
          </cell>
        </row>
        <row r="23">
          <cell r="F23">
            <v>4.5384615384615383</v>
          </cell>
          <cell r="H23">
            <v>90.15384615384616</v>
          </cell>
          <cell r="I23">
            <v>9.0153846153846171</v>
          </cell>
        </row>
        <row r="24">
          <cell r="F24">
            <v>4.4871794871794872</v>
          </cell>
        </row>
        <row r="25">
          <cell r="F25">
            <v>4.4615384615384617</v>
          </cell>
        </row>
        <row r="26">
          <cell r="F26">
            <v>3</v>
          </cell>
          <cell r="H26">
            <v>58.333333333333336</v>
          </cell>
          <cell r="I26">
            <v>4.666666666666667</v>
          </cell>
        </row>
        <row r="27">
          <cell r="F27">
            <v>2</v>
          </cell>
        </row>
        <row r="28">
          <cell r="F28">
            <v>2</v>
          </cell>
        </row>
      </sheetData>
      <sheetData sheetId="1"/>
      <sheetData sheetId="2"/>
      <sheetData sheetId="3">
        <row r="1">
          <cell r="A1" t="str">
            <v>다국가연수</v>
          </cell>
        </row>
        <row r="5">
          <cell r="D5" t="str">
            <v>서울시립대학교 국토개발정책 과정 사후관리 국내 재초청 심화교육</v>
          </cell>
        </row>
        <row r="19">
          <cell r="M19">
            <v>0</v>
          </cell>
          <cell r="N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8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</row>
        <row r="20">
          <cell r="M20">
            <v>0</v>
          </cell>
          <cell r="N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1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T20">
            <v>0</v>
          </cell>
          <cell r="AU20">
            <v>3</v>
          </cell>
          <cell r="AV20">
            <v>1</v>
          </cell>
          <cell r="AW20">
            <v>0</v>
          </cell>
          <cell r="AX20">
            <v>0</v>
          </cell>
          <cell r="AY20">
            <v>0</v>
          </cell>
        </row>
        <row r="21">
          <cell r="M21">
            <v>0</v>
          </cell>
          <cell r="N21">
            <v>0</v>
          </cell>
          <cell r="X21">
            <v>1</v>
          </cell>
          <cell r="Y21">
            <v>1</v>
          </cell>
          <cell r="Z21">
            <v>1</v>
          </cell>
          <cell r="AA21">
            <v>2</v>
          </cell>
          <cell r="AB21">
            <v>1</v>
          </cell>
          <cell r="AC21">
            <v>1</v>
          </cell>
          <cell r="AD21">
            <v>0</v>
          </cell>
          <cell r="AE21">
            <v>2</v>
          </cell>
          <cell r="AG21">
            <v>1</v>
          </cell>
          <cell r="AH21">
            <v>0</v>
          </cell>
          <cell r="AI21">
            <v>1</v>
          </cell>
          <cell r="AJ21">
            <v>0</v>
          </cell>
          <cell r="AT21">
            <v>1</v>
          </cell>
          <cell r="AU21">
            <v>4</v>
          </cell>
          <cell r="AV21">
            <v>3</v>
          </cell>
          <cell r="AW21">
            <v>1</v>
          </cell>
          <cell r="AX21">
            <v>1</v>
          </cell>
          <cell r="AY21">
            <v>2</v>
          </cell>
        </row>
        <row r="22">
          <cell r="M22">
            <v>4</v>
          </cell>
          <cell r="N22">
            <v>5</v>
          </cell>
          <cell r="X22">
            <v>5</v>
          </cell>
          <cell r="Y22">
            <v>3</v>
          </cell>
          <cell r="Z22">
            <v>4</v>
          </cell>
          <cell r="AA22">
            <v>3</v>
          </cell>
          <cell r="AB22">
            <v>5</v>
          </cell>
          <cell r="AC22">
            <v>4</v>
          </cell>
          <cell r="AD22">
            <v>4</v>
          </cell>
          <cell r="AE22">
            <v>6</v>
          </cell>
          <cell r="AG22">
            <v>2</v>
          </cell>
          <cell r="AH22">
            <v>3</v>
          </cell>
          <cell r="AI22">
            <v>2</v>
          </cell>
          <cell r="AJ22">
            <v>4</v>
          </cell>
          <cell r="AT22">
            <v>6</v>
          </cell>
          <cell r="AU22">
            <v>1</v>
          </cell>
          <cell r="AV22">
            <v>3</v>
          </cell>
          <cell r="AW22">
            <v>4</v>
          </cell>
          <cell r="AX22">
            <v>4</v>
          </cell>
          <cell r="AY22">
            <v>2</v>
          </cell>
        </row>
        <row r="23">
          <cell r="M23">
            <v>9</v>
          </cell>
          <cell r="N23">
            <v>8</v>
          </cell>
          <cell r="X23">
            <v>7</v>
          </cell>
          <cell r="Y23">
            <v>9</v>
          </cell>
          <cell r="Z23">
            <v>8</v>
          </cell>
          <cell r="AA23">
            <v>8</v>
          </cell>
          <cell r="AB23">
            <v>7</v>
          </cell>
          <cell r="AC23">
            <v>8</v>
          </cell>
          <cell r="AD23">
            <v>9</v>
          </cell>
          <cell r="AE23">
            <v>5</v>
          </cell>
          <cell r="AG23">
            <v>10</v>
          </cell>
          <cell r="AH23">
            <v>10</v>
          </cell>
          <cell r="AI23">
            <v>10</v>
          </cell>
          <cell r="AJ23">
            <v>7</v>
          </cell>
          <cell r="AT23">
            <v>6</v>
          </cell>
          <cell r="AU23">
            <v>5</v>
          </cell>
          <cell r="AV23">
            <v>6</v>
          </cell>
          <cell r="AW23">
            <v>8</v>
          </cell>
          <cell r="AX23">
            <v>8</v>
          </cell>
          <cell r="AY23">
            <v>9</v>
          </cell>
        </row>
        <row r="34">
          <cell r="M34">
            <v>4.6923076923076925</v>
          </cell>
          <cell r="N34">
            <v>4.615384615384615</v>
          </cell>
          <cell r="X34">
            <v>4.4615384615384617</v>
          </cell>
          <cell r="Y34">
            <v>4.615384615384615</v>
          </cell>
          <cell r="Z34">
            <v>4.5384615384615383</v>
          </cell>
          <cell r="AA34">
            <v>4.4615384615384617</v>
          </cell>
          <cell r="AB34">
            <v>4.4615384615384617</v>
          </cell>
          <cell r="AC34">
            <v>4.5384615384615383</v>
          </cell>
          <cell r="AD34">
            <v>4.6923076923076925</v>
          </cell>
          <cell r="AE34">
            <v>4.2307692307692308</v>
          </cell>
          <cell r="AG34">
            <v>4.6923076923076925</v>
          </cell>
          <cell r="AH34">
            <v>4.7692307692307692</v>
          </cell>
          <cell r="AI34">
            <v>4.6923076923076925</v>
          </cell>
          <cell r="AJ34">
            <v>4.6363636363636367</v>
          </cell>
          <cell r="AT34">
            <v>4.384615384615385</v>
          </cell>
          <cell r="AU34">
            <v>3.6153846153846154</v>
          </cell>
          <cell r="AV34">
            <v>4.0769230769230766</v>
          </cell>
          <cell r="AW34">
            <v>4.5384615384615383</v>
          </cell>
          <cell r="AX34">
            <v>4.5384615384615383</v>
          </cell>
          <cell r="AY34">
            <v>4.5384615384615383</v>
          </cell>
        </row>
      </sheetData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과정안내"/>
      <sheetName val="강의정보_출력"/>
      <sheetName val="교재표지_출력"/>
      <sheetName val="강의목차_출력"/>
      <sheetName val="강의간지_출력"/>
      <sheetName val="강의평가서_간지뒤,강의내용앞 (2018)"/>
      <sheetName val="통역사 평가지(해당없을시삭제)"/>
      <sheetName val="평가계산시트_미출력"/>
      <sheetName val="강의평가결과(송부용)"/>
    </sheetNames>
    <sheetDataSet>
      <sheetData sheetId="0"/>
      <sheetData sheetId="1">
        <row r="2">
          <cell r="B2" t="str">
            <v>서울시립대학교 국토개발정책 과정 사후관리 국내 재초청 심화교육</v>
          </cell>
        </row>
        <row r="3">
          <cell r="B3" t="str">
            <v>서울시립대학교</v>
          </cell>
        </row>
        <row r="4">
          <cell r="B4">
            <v>43485</v>
          </cell>
        </row>
        <row r="5">
          <cell r="B5">
            <v>43497</v>
          </cell>
        </row>
        <row r="7">
          <cell r="C7" t="str">
            <v>국제협력 사업실행팀 수자원개발 및 관리사례</v>
          </cell>
          <cell r="E7" t="str">
            <v>지윤광</v>
          </cell>
        </row>
        <row r="8">
          <cell r="C8" t="str">
            <v>국제협력 사업실행팀 수처리시설건설사례 세미나</v>
          </cell>
          <cell r="E8" t="str">
            <v>권재희</v>
          </cell>
        </row>
        <row r="9">
          <cell r="C9" t="str">
            <v>민간투자사업제도와 적격성조사</v>
          </cell>
          <cell r="E9" t="str">
            <v>박현</v>
          </cell>
        </row>
        <row r="10">
          <cell r="C10" t="str">
            <v>도로교통시설과 도로정책</v>
          </cell>
          <cell r="E10" t="str">
            <v>염춘호</v>
          </cell>
        </row>
        <row r="11">
          <cell r="C11" t="str">
            <v>한국의 공공투자관리시스템</v>
          </cell>
          <cell r="E11" t="str">
            <v>박현</v>
          </cell>
        </row>
        <row r="12">
          <cell r="C12" t="str">
            <v>상암미디어시티 개발사례</v>
          </cell>
          <cell r="E12" t="str">
            <v>장영희</v>
          </cell>
        </row>
        <row r="13">
          <cell r="C13" t="str">
            <v>국제협력사업실습</v>
          </cell>
          <cell r="E13" t="str">
            <v>박현,
이신,
염춘호,
지윤광,
권재희</v>
          </cell>
        </row>
      </sheetData>
      <sheetData sheetId="2"/>
      <sheetData sheetId="3"/>
      <sheetData sheetId="4"/>
      <sheetData sheetId="5"/>
      <sheetData sheetId="6"/>
      <sheetData sheetId="7">
        <row r="34">
          <cell r="C34">
            <v>4.4615384615384617</v>
          </cell>
          <cell r="D34">
            <v>4.4615384615384617</v>
          </cell>
          <cell r="E34">
            <v>4.4615384615384617</v>
          </cell>
          <cell r="F34">
            <v>4.3076923076923075</v>
          </cell>
          <cell r="G34">
            <v>4.615384615384615</v>
          </cell>
          <cell r="H34">
            <v>4.615384615384615</v>
          </cell>
          <cell r="I34">
            <v>4.4871794871794863</v>
          </cell>
          <cell r="J34">
            <v>4.4615384615384617</v>
          </cell>
          <cell r="K34">
            <v>4.5384615384615383</v>
          </cell>
          <cell r="L34">
            <v>4.5384615384615383</v>
          </cell>
          <cell r="M34">
            <v>4.2307692307692308</v>
          </cell>
          <cell r="N34">
            <v>4.6923076923076925</v>
          </cell>
          <cell r="O34">
            <v>4.615384615384615</v>
          </cell>
          <cell r="P34">
            <v>4.5128205128205137</v>
          </cell>
          <cell r="Q34">
            <v>4.8461538461538458</v>
          </cell>
          <cell r="R34">
            <v>4.8461538461538458</v>
          </cell>
          <cell r="S34">
            <v>4.8461538461538458</v>
          </cell>
          <cell r="T34">
            <v>4.8461538461538458</v>
          </cell>
          <cell r="U34">
            <v>4.8461538461538458</v>
          </cell>
          <cell r="V34">
            <v>4.4615384615384617</v>
          </cell>
          <cell r="W34">
            <v>4.7820512820512819</v>
          </cell>
          <cell r="X34">
            <v>4.8461538461538458</v>
          </cell>
          <cell r="Y34">
            <v>4.8461538461538458</v>
          </cell>
          <cell r="Z34">
            <v>4.7692307692307692</v>
          </cell>
          <cell r="AA34">
            <v>4.7692307692307692</v>
          </cell>
          <cell r="AB34">
            <v>4.6923076923076925</v>
          </cell>
          <cell r="AC34">
            <v>4.615384615384615</v>
          </cell>
          <cell r="AD34">
            <v>4.7564102564102564</v>
          </cell>
          <cell r="AE34">
            <v>4.8461538461538458</v>
          </cell>
          <cell r="AF34">
            <v>4.8461538461538458</v>
          </cell>
          <cell r="AG34">
            <v>4.8461538461538458</v>
          </cell>
          <cell r="AH34">
            <v>4.8461538461538458</v>
          </cell>
          <cell r="AI34">
            <v>4.8461538461538458</v>
          </cell>
          <cell r="AJ34">
            <v>4.5384615384615383</v>
          </cell>
          <cell r="AK34">
            <v>4.7948717948717947</v>
          </cell>
          <cell r="AL34">
            <v>4.916666666666667</v>
          </cell>
          <cell r="AM34">
            <v>4.916666666666667</v>
          </cell>
          <cell r="AN34">
            <v>4.916666666666667</v>
          </cell>
          <cell r="AO34">
            <v>4.833333333333333</v>
          </cell>
          <cell r="AP34">
            <v>4.75</v>
          </cell>
          <cell r="AQ34">
            <v>4.666666666666667</v>
          </cell>
          <cell r="AR34">
            <v>4.833333333333333</v>
          </cell>
          <cell r="AS34">
            <v>4.75</v>
          </cell>
          <cell r="AT34">
            <v>4.75</v>
          </cell>
          <cell r="AU34">
            <v>4.583333333333333</v>
          </cell>
          <cell r="AV34">
            <v>4.75</v>
          </cell>
          <cell r="AW34">
            <v>4.666666666666667</v>
          </cell>
          <cell r="AX34">
            <v>4.416666666666667</v>
          </cell>
          <cell r="AY34">
            <v>4.6527777777777777</v>
          </cell>
        </row>
        <row r="35">
          <cell r="I35">
            <v>4.523076923076923</v>
          </cell>
          <cell r="P35">
            <v>4.569230769230769</v>
          </cell>
          <cell r="W35">
            <v>4.7692307692307692</v>
          </cell>
          <cell r="AD35">
            <v>4.7538461538461529</v>
          </cell>
          <cell r="AK35">
            <v>4.7846153846153836</v>
          </cell>
          <cell r="AR35">
            <v>4.8333333333333339</v>
          </cell>
          <cell r="AY35">
            <v>4.6333333333333337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201"/>
  <sheetViews>
    <sheetView tabSelected="1" view="pageBreakPreview" topLeftCell="B1" zoomScale="115" zoomScaleNormal="100" zoomScaleSheetLayoutView="115" workbookViewId="0">
      <selection activeCell="C14" sqref="C14"/>
    </sheetView>
  </sheetViews>
  <sheetFormatPr defaultColWidth="9" defaultRowHeight="17.399999999999999" x14ac:dyDescent="0.25"/>
  <cols>
    <col min="1" max="1" width="8.59765625" style="76" customWidth="1"/>
    <col min="2" max="2" width="4.3984375" style="76" bestFit="1" customWidth="1"/>
    <col min="3" max="3" width="39.59765625" style="76" customWidth="1"/>
    <col min="4" max="4" width="11.59765625" style="78" customWidth="1"/>
    <col min="5" max="6" width="11.59765625" style="76" customWidth="1"/>
    <col min="7" max="7" width="13.3984375" style="76" bestFit="1" customWidth="1"/>
    <col min="8" max="9" width="9" style="76"/>
    <col min="10" max="10" width="8.8984375" style="76" bestFit="1" customWidth="1"/>
    <col min="11" max="16384" width="9" style="76"/>
  </cols>
  <sheetData>
    <row r="1" spans="1:7" ht="21" x14ac:dyDescent="0.25">
      <c r="A1" s="140" t="s">
        <v>40</v>
      </c>
      <c r="B1" s="140"/>
      <c r="C1" s="140"/>
      <c r="D1" s="140"/>
      <c r="E1" s="140"/>
      <c r="F1" s="140"/>
    </row>
    <row r="2" spans="1:7" ht="16.5" customHeight="1" x14ac:dyDescent="0.25">
      <c r="A2" s="77"/>
      <c r="B2" s="77"/>
      <c r="C2" s="77"/>
      <c r="E2" s="77"/>
      <c r="F2" s="77"/>
    </row>
    <row r="3" spans="1:7" x14ac:dyDescent="0.25">
      <c r="A3" s="79" t="s">
        <v>41</v>
      </c>
    </row>
    <row r="4" spans="1:7" ht="7.5" customHeight="1" x14ac:dyDescent="0.25">
      <c r="A4" s="79"/>
    </row>
    <row r="5" spans="1:7" ht="22.5" customHeight="1" x14ac:dyDescent="0.25">
      <c r="A5" s="80" t="s">
        <v>42</v>
      </c>
      <c r="B5" s="141" t="str">
        <f>'[4]다국가연수_raw data'!D5</f>
        <v>서울시립대학교 국토개발정책 과정 사후관리 국내 재초청 심화교육</v>
      </c>
      <c r="C5" s="142"/>
      <c r="D5" s="142"/>
      <c r="E5" s="143"/>
      <c r="F5" s="81" t="str">
        <f>'[4]다국가연수_raw data'!A1</f>
        <v>다국가연수</v>
      </c>
    </row>
    <row r="6" spans="1:7" ht="22.5" customHeight="1" x14ac:dyDescent="0.25">
      <c r="A6" s="80" t="s">
        <v>43</v>
      </c>
      <c r="B6" s="82" t="str">
        <f>[4]종료!C5</f>
        <v>2019. 1. 20 - 2019. 2.1</v>
      </c>
      <c r="C6" s="83"/>
      <c r="D6" s="83"/>
      <c r="E6" s="83"/>
      <c r="F6" s="84" t="s">
        <v>44</v>
      </c>
    </row>
    <row r="7" spans="1:7" ht="22.5" customHeight="1" x14ac:dyDescent="0.25">
      <c r="A7" s="80" t="s">
        <v>45</v>
      </c>
      <c r="B7" s="82" t="str">
        <f>[4]종료!C4</f>
        <v>서울시립대학교</v>
      </c>
      <c r="C7" s="83"/>
      <c r="D7" s="83"/>
      <c r="E7" s="83"/>
      <c r="F7" s="85"/>
    </row>
    <row r="8" spans="1:7" ht="22.5" customHeight="1" x14ac:dyDescent="0.25">
      <c r="A8" s="80" t="s">
        <v>46</v>
      </c>
      <c r="B8" s="86" t="str">
        <f>CONCATENATE([4]종료!G4," ", [4]종료!G5)</f>
        <v>ODA교육원 이수정</v>
      </c>
      <c r="C8" s="86"/>
      <c r="D8" s="80" t="s">
        <v>47</v>
      </c>
      <c r="E8" s="86" t="s">
        <v>125</v>
      </c>
      <c r="F8" s="87"/>
    </row>
    <row r="9" spans="1:7" ht="16.5" customHeight="1" x14ac:dyDescent="0.25">
      <c r="A9" s="77"/>
      <c r="B9" s="77"/>
      <c r="C9" s="77"/>
      <c r="E9" s="77"/>
      <c r="F9" s="77"/>
    </row>
    <row r="10" spans="1:7" x14ac:dyDescent="0.25">
      <c r="A10" s="88" t="s">
        <v>48</v>
      </c>
      <c r="B10" s="89"/>
      <c r="C10" s="89"/>
      <c r="D10" s="90"/>
      <c r="E10" s="89"/>
      <c r="F10" s="91"/>
    </row>
    <row r="11" spans="1:7" ht="16.5" customHeight="1" x14ac:dyDescent="0.25">
      <c r="A11" s="77"/>
      <c r="B11" s="77"/>
      <c r="C11" s="77"/>
      <c r="E11" s="77"/>
      <c r="F11" s="77"/>
      <c r="G11" s="92" t="s">
        <v>49</v>
      </c>
    </row>
    <row r="12" spans="1:7" x14ac:dyDescent="0.25">
      <c r="A12" s="79"/>
      <c r="B12" s="144" t="s">
        <v>50</v>
      </c>
      <c r="C12" s="144"/>
      <c r="D12" s="144"/>
      <c r="E12" s="93" t="s">
        <v>51</v>
      </c>
      <c r="F12" s="93" t="s">
        <v>52</v>
      </c>
      <c r="G12" s="93" t="s">
        <v>53</v>
      </c>
    </row>
    <row r="13" spans="1:7" x14ac:dyDescent="0.25">
      <c r="B13" s="94">
        <v>1</v>
      </c>
      <c r="C13" s="94" t="s">
        <v>54</v>
      </c>
      <c r="D13" s="95"/>
      <c r="E13" s="96">
        <f>[4]종료!F26</f>
        <v>3</v>
      </c>
      <c r="F13" s="145">
        <f>[4]종료!I26</f>
        <v>4.666666666666667</v>
      </c>
      <c r="G13" s="145">
        <f>[4]종료!H26</f>
        <v>58.333333333333336</v>
      </c>
    </row>
    <row r="14" spans="1:7" x14ac:dyDescent="0.25">
      <c r="B14" s="94">
        <v>2</v>
      </c>
      <c r="C14" s="94" t="s">
        <v>55</v>
      </c>
      <c r="D14" s="97"/>
      <c r="E14" s="96">
        <f>[4]종료!F27</f>
        <v>2</v>
      </c>
      <c r="F14" s="145"/>
      <c r="G14" s="145"/>
    </row>
    <row r="15" spans="1:7" x14ac:dyDescent="0.25">
      <c r="B15" s="94">
        <v>3</v>
      </c>
      <c r="C15" s="94" t="s">
        <v>56</v>
      </c>
      <c r="D15" s="97"/>
      <c r="E15" s="96">
        <f>[4]종료!F28</f>
        <v>2</v>
      </c>
      <c r="F15" s="145"/>
      <c r="G15" s="145"/>
    </row>
    <row r="16" spans="1:7" ht="16.5" customHeight="1" x14ac:dyDescent="0.25">
      <c r="A16" s="77"/>
      <c r="B16" s="77"/>
      <c r="C16" s="77"/>
      <c r="E16" s="77"/>
      <c r="F16" s="77"/>
    </row>
    <row r="17" spans="1:7" x14ac:dyDescent="0.25">
      <c r="A17" s="98" t="s">
        <v>57</v>
      </c>
      <c r="B17" s="89"/>
      <c r="C17" s="89"/>
      <c r="D17" s="90"/>
      <c r="E17" s="89"/>
      <c r="F17" s="91"/>
      <c r="G17" s="99"/>
    </row>
    <row r="18" spans="1:7" ht="16.5" customHeight="1" x14ac:dyDescent="0.25">
      <c r="A18" s="77"/>
      <c r="B18" s="77"/>
      <c r="C18" s="77"/>
      <c r="E18" s="77"/>
      <c r="F18" s="77"/>
    </row>
    <row r="19" spans="1:7" x14ac:dyDescent="0.25">
      <c r="A19" s="79"/>
      <c r="B19" s="146" t="s">
        <v>58</v>
      </c>
      <c r="C19" s="147"/>
      <c r="D19" s="100" t="s">
        <v>59</v>
      </c>
      <c r="E19" s="101" t="s">
        <v>60</v>
      </c>
      <c r="F19" s="100" t="s">
        <v>61</v>
      </c>
      <c r="G19" s="93" t="s">
        <v>53</v>
      </c>
    </row>
    <row r="20" spans="1:7" x14ac:dyDescent="0.25">
      <c r="B20" s="102">
        <v>1</v>
      </c>
      <c r="C20" s="102" t="s">
        <v>62</v>
      </c>
      <c r="D20" s="103">
        <f>[4]종료!F23</f>
        <v>4.5384615384615383</v>
      </c>
      <c r="E20" s="104">
        <v>0.5</v>
      </c>
      <c r="F20" s="139">
        <f>[4]종료!I23</f>
        <v>9.0153846153846171</v>
      </c>
      <c r="G20" s="139">
        <f>[4]종료!H23</f>
        <v>90.15384615384616</v>
      </c>
    </row>
    <row r="21" spans="1:7" x14ac:dyDescent="0.25">
      <c r="B21" s="102">
        <v>2</v>
      </c>
      <c r="C21" s="102" t="s">
        <v>63</v>
      </c>
      <c r="D21" s="103">
        <f>[4]종료!F24</f>
        <v>4.4871794871794872</v>
      </c>
      <c r="E21" s="104">
        <v>0.3</v>
      </c>
      <c r="F21" s="139"/>
      <c r="G21" s="139"/>
    </row>
    <row r="22" spans="1:7" x14ac:dyDescent="0.25">
      <c r="B22" s="102">
        <v>3</v>
      </c>
      <c r="C22" s="102" t="s">
        <v>64</v>
      </c>
      <c r="D22" s="103">
        <f>[4]종료!F25</f>
        <v>4.4615384615384617</v>
      </c>
      <c r="E22" s="104">
        <v>0.2</v>
      </c>
      <c r="F22" s="139"/>
      <c r="G22" s="139"/>
    </row>
    <row r="23" spans="1:7" ht="16.5" customHeight="1" x14ac:dyDescent="0.25">
      <c r="A23" s="77"/>
      <c r="B23" s="77"/>
      <c r="C23" s="77"/>
      <c r="E23" s="77"/>
      <c r="F23" s="77"/>
    </row>
    <row r="24" spans="1:7" x14ac:dyDescent="0.25">
      <c r="A24" s="105" t="s">
        <v>65</v>
      </c>
      <c r="B24" s="106"/>
      <c r="C24" s="106"/>
      <c r="D24" s="107"/>
      <c r="E24" s="106"/>
      <c r="F24" s="108"/>
    </row>
    <row r="25" spans="1:7" ht="16.5" customHeight="1" x14ac:dyDescent="0.25">
      <c r="A25" s="77"/>
      <c r="B25" s="77"/>
      <c r="C25" s="77"/>
      <c r="E25" s="77"/>
      <c r="F25" s="77"/>
    </row>
    <row r="26" spans="1:7" ht="16.5" customHeight="1" x14ac:dyDescent="0.25">
      <c r="A26" s="109" t="s">
        <v>66</v>
      </c>
      <c r="B26" s="110" t="s">
        <v>67</v>
      </c>
      <c r="C26" s="111"/>
      <c r="D26" s="93" t="s">
        <v>68</v>
      </c>
      <c r="E26" s="93" t="s">
        <v>69</v>
      </c>
      <c r="F26" s="93" t="s">
        <v>70</v>
      </c>
    </row>
    <row r="27" spans="1:7" x14ac:dyDescent="0.25">
      <c r="A27" s="112"/>
      <c r="B27" s="94"/>
      <c r="C27" s="113" t="s">
        <v>71</v>
      </c>
      <c r="D27" s="114">
        <f>'[4]다국가연수_raw data'!M19</f>
        <v>0</v>
      </c>
      <c r="E27" s="115">
        <f>D27/$D$32</f>
        <v>0</v>
      </c>
      <c r="F27" s="136">
        <f>'[4]다국가연수_raw data'!M34</f>
        <v>4.6923076923076925</v>
      </c>
    </row>
    <row r="28" spans="1:7" x14ac:dyDescent="0.25">
      <c r="A28" s="112"/>
      <c r="B28" s="94"/>
      <c r="C28" s="95" t="s">
        <v>72</v>
      </c>
      <c r="D28" s="114">
        <f>'[4]다국가연수_raw data'!M20</f>
        <v>0</v>
      </c>
      <c r="E28" s="115">
        <f>D28/$D$32</f>
        <v>0</v>
      </c>
      <c r="F28" s="137"/>
    </row>
    <row r="29" spans="1:7" x14ac:dyDescent="0.25">
      <c r="A29" s="112"/>
      <c r="B29" s="94"/>
      <c r="C29" s="95" t="s">
        <v>73</v>
      </c>
      <c r="D29" s="114">
        <f>'[4]다국가연수_raw data'!M21</f>
        <v>0</v>
      </c>
      <c r="E29" s="115">
        <f>D29/$D$32</f>
        <v>0</v>
      </c>
      <c r="F29" s="137"/>
    </row>
    <row r="30" spans="1:7" x14ac:dyDescent="0.25">
      <c r="A30" s="112"/>
      <c r="B30" s="94"/>
      <c r="C30" s="95" t="s">
        <v>74</v>
      </c>
      <c r="D30" s="114">
        <f>'[4]다국가연수_raw data'!M22</f>
        <v>4</v>
      </c>
      <c r="E30" s="115">
        <f>D30/$D$32</f>
        <v>0.30769230769230771</v>
      </c>
      <c r="F30" s="137"/>
    </row>
    <row r="31" spans="1:7" x14ac:dyDescent="0.25">
      <c r="A31" s="112"/>
      <c r="B31" s="94"/>
      <c r="C31" s="95" t="s">
        <v>75</v>
      </c>
      <c r="D31" s="114">
        <f>'[4]다국가연수_raw data'!M23</f>
        <v>9</v>
      </c>
      <c r="E31" s="115">
        <f>D31/$D$32</f>
        <v>0.69230769230769229</v>
      </c>
      <c r="F31" s="138"/>
    </row>
    <row r="32" spans="1:7" x14ac:dyDescent="0.25">
      <c r="A32" s="112"/>
      <c r="B32" s="94"/>
      <c r="C32" s="95"/>
      <c r="D32" s="114">
        <f>SUM(D27:D31)</f>
        <v>13</v>
      </c>
      <c r="E32" s="115">
        <f>SUM(E27:E31)</f>
        <v>1</v>
      </c>
      <c r="F32" s="116"/>
    </row>
    <row r="33" spans="1:7" ht="16.5" customHeight="1" x14ac:dyDescent="0.25">
      <c r="A33" s="77"/>
      <c r="B33" s="77"/>
      <c r="C33" s="77"/>
      <c r="E33" s="77"/>
      <c r="F33" s="77"/>
    </row>
    <row r="34" spans="1:7" x14ac:dyDescent="0.25">
      <c r="A34" s="109" t="s">
        <v>76</v>
      </c>
      <c r="B34" s="110" t="s">
        <v>77</v>
      </c>
      <c r="C34" s="117"/>
      <c r="D34" s="93" t="s">
        <v>68</v>
      </c>
      <c r="E34" s="93" t="s">
        <v>69</v>
      </c>
      <c r="F34" s="93" t="s">
        <v>70</v>
      </c>
    </row>
    <row r="35" spans="1:7" x14ac:dyDescent="0.25">
      <c r="A35" s="112"/>
      <c r="B35" s="94"/>
      <c r="C35" s="113" t="s">
        <v>71</v>
      </c>
      <c r="D35" s="114">
        <f>'[4]다국가연수_raw data'!N19</f>
        <v>0</v>
      </c>
      <c r="E35" s="115">
        <f>D35/$D$40</f>
        <v>0</v>
      </c>
      <c r="F35" s="136">
        <f>'[4]다국가연수_raw data'!N34</f>
        <v>4.615384615384615</v>
      </c>
    </row>
    <row r="36" spans="1:7" x14ac:dyDescent="0.25">
      <c r="A36" s="112"/>
      <c r="B36" s="94"/>
      <c r="C36" s="95" t="s">
        <v>72</v>
      </c>
      <c r="D36" s="114">
        <f>'[4]다국가연수_raw data'!N20</f>
        <v>0</v>
      </c>
      <c r="E36" s="115">
        <f>D36/$D$40</f>
        <v>0</v>
      </c>
      <c r="F36" s="137"/>
    </row>
    <row r="37" spans="1:7" x14ac:dyDescent="0.25">
      <c r="A37" s="112"/>
      <c r="B37" s="94"/>
      <c r="C37" s="95" t="s">
        <v>73</v>
      </c>
      <c r="D37" s="114">
        <f>'[4]다국가연수_raw data'!N21</f>
        <v>0</v>
      </c>
      <c r="E37" s="115">
        <f>D37/$D$40</f>
        <v>0</v>
      </c>
      <c r="F37" s="137"/>
    </row>
    <row r="38" spans="1:7" x14ac:dyDescent="0.25">
      <c r="A38" s="112"/>
      <c r="B38" s="94"/>
      <c r="C38" s="95" t="s">
        <v>74</v>
      </c>
      <c r="D38" s="114">
        <f>'[4]다국가연수_raw data'!N22</f>
        <v>5</v>
      </c>
      <c r="E38" s="115">
        <f>D38/$D$40</f>
        <v>0.38461538461538464</v>
      </c>
      <c r="F38" s="137"/>
    </row>
    <row r="39" spans="1:7" x14ac:dyDescent="0.25">
      <c r="A39" s="112"/>
      <c r="B39" s="94"/>
      <c r="C39" s="95" t="s">
        <v>75</v>
      </c>
      <c r="D39" s="114">
        <f>'[4]다국가연수_raw data'!N23</f>
        <v>8</v>
      </c>
      <c r="E39" s="115">
        <f>D39/$D$40</f>
        <v>0.61538461538461542</v>
      </c>
      <c r="F39" s="138"/>
    </row>
    <row r="40" spans="1:7" x14ac:dyDescent="0.25">
      <c r="A40" s="112"/>
      <c r="B40" s="94"/>
      <c r="C40" s="118"/>
      <c r="D40" s="114">
        <f>SUM(D35:D39)</f>
        <v>13</v>
      </c>
      <c r="E40" s="115">
        <f>SUM(E35:E39)</f>
        <v>1</v>
      </c>
      <c r="F40" s="116"/>
    </row>
    <row r="41" spans="1:7" ht="9" customHeight="1" x14ac:dyDescent="0.25">
      <c r="A41" s="79"/>
      <c r="B41" s="119"/>
      <c r="C41" s="119"/>
      <c r="F41" s="120"/>
      <c r="G41" s="120"/>
    </row>
    <row r="42" spans="1:7" x14ac:dyDescent="0.25">
      <c r="A42" s="105" t="s">
        <v>78</v>
      </c>
      <c r="B42" s="121"/>
      <c r="C42" s="121"/>
      <c r="D42" s="122"/>
      <c r="E42" s="121"/>
      <c r="F42" s="123"/>
    </row>
    <row r="43" spans="1:7" ht="16.5" customHeight="1" x14ac:dyDescent="0.25">
      <c r="A43" s="77"/>
      <c r="B43" s="77"/>
      <c r="C43" s="77"/>
      <c r="E43" s="77"/>
      <c r="F43" s="77"/>
    </row>
    <row r="44" spans="1:7" x14ac:dyDescent="0.25">
      <c r="A44" s="124" t="s">
        <v>62</v>
      </c>
      <c r="B44" s="125"/>
      <c r="C44" s="125"/>
      <c r="D44" s="126"/>
      <c r="E44" s="125"/>
      <c r="F44" s="127"/>
    </row>
    <row r="45" spans="1:7" ht="9" customHeight="1" x14ac:dyDescent="0.25">
      <c r="A45" s="79"/>
      <c r="B45" s="119"/>
      <c r="C45" s="119"/>
      <c r="F45" s="120"/>
      <c r="G45" s="120"/>
    </row>
    <row r="46" spans="1:7" x14ac:dyDescent="0.25">
      <c r="A46" s="109" t="s">
        <v>66</v>
      </c>
      <c r="B46" s="110" t="s">
        <v>79</v>
      </c>
      <c r="C46" s="111"/>
      <c r="D46" s="93" t="s">
        <v>68</v>
      </c>
      <c r="E46" s="93" t="s">
        <v>69</v>
      </c>
      <c r="F46" s="93" t="s">
        <v>70</v>
      </c>
    </row>
    <row r="47" spans="1:7" x14ac:dyDescent="0.25">
      <c r="A47" s="112"/>
      <c r="B47" s="94"/>
      <c r="C47" s="113" t="s">
        <v>80</v>
      </c>
      <c r="D47" s="114">
        <f>'[4]다국가연수_raw data'!X19</f>
        <v>0</v>
      </c>
      <c r="E47" s="115">
        <f>D47/$D$52</f>
        <v>0</v>
      </c>
      <c r="F47" s="136">
        <f>'[4]다국가연수_raw data'!X34</f>
        <v>4.4615384615384617</v>
      </c>
    </row>
    <row r="48" spans="1:7" x14ac:dyDescent="0.25">
      <c r="A48" s="112"/>
      <c r="B48" s="94"/>
      <c r="C48" s="95" t="s">
        <v>81</v>
      </c>
      <c r="D48" s="114">
        <f>'[4]다국가연수_raw data'!X20</f>
        <v>0</v>
      </c>
      <c r="E48" s="115">
        <f t="shared" ref="E48:E51" si="0">D48/$D$52</f>
        <v>0</v>
      </c>
      <c r="F48" s="137"/>
    </row>
    <row r="49" spans="1:6" x14ac:dyDescent="0.25">
      <c r="A49" s="112"/>
      <c r="B49" s="94"/>
      <c r="C49" s="95" t="s">
        <v>82</v>
      </c>
      <c r="D49" s="114">
        <f>'[4]다국가연수_raw data'!X21</f>
        <v>1</v>
      </c>
      <c r="E49" s="115">
        <f t="shared" si="0"/>
        <v>7.6923076923076927E-2</v>
      </c>
      <c r="F49" s="137"/>
    </row>
    <row r="50" spans="1:6" x14ac:dyDescent="0.25">
      <c r="A50" s="112"/>
      <c r="B50" s="94"/>
      <c r="C50" s="95" t="s">
        <v>83</v>
      </c>
      <c r="D50" s="114">
        <f>'[4]다국가연수_raw data'!X22</f>
        <v>5</v>
      </c>
      <c r="E50" s="115">
        <f t="shared" si="0"/>
        <v>0.38461538461538464</v>
      </c>
      <c r="F50" s="137"/>
    </row>
    <row r="51" spans="1:6" x14ac:dyDescent="0.25">
      <c r="A51" s="112"/>
      <c r="B51" s="94"/>
      <c r="C51" s="95" t="s">
        <v>84</v>
      </c>
      <c r="D51" s="114">
        <f>'[4]다국가연수_raw data'!X23</f>
        <v>7</v>
      </c>
      <c r="E51" s="115">
        <f t="shared" si="0"/>
        <v>0.53846153846153844</v>
      </c>
      <c r="F51" s="138"/>
    </row>
    <row r="52" spans="1:6" x14ac:dyDescent="0.25">
      <c r="A52" s="112"/>
      <c r="B52" s="94"/>
      <c r="C52" s="95"/>
      <c r="D52" s="114">
        <f>SUM(D47:D51)</f>
        <v>13</v>
      </c>
      <c r="E52" s="115">
        <f>SUM(E47:E51)</f>
        <v>1</v>
      </c>
      <c r="F52" s="116"/>
    </row>
    <row r="53" spans="1:6" x14ac:dyDescent="0.25">
      <c r="A53" s="112"/>
      <c r="B53" s="112"/>
      <c r="C53" s="112"/>
      <c r="D53" s="128"/>
      <c r="E53" s="112"/>
      <c r="F53" s="129"/>
    </row>
    <row r="54" spans="1:6" x14ac:dyDescent="0.25">
      <c r="A54" s="109" t="s">
        <v>76</v>
      </c>
      <c r="B54" s="110" t="s">
        <v>85</v>
      </c>
      <c r="C54" s="117"/>
      <c r="D54" s="93" t="s">
        <v>68</v>
      </c>
      <c r="E54" s="93" t="s">
        <v>69</v>
      </c>
      <c r="F54" s="93" t="s">
        <v>70</v>
      </c>
    </row>
    <row r="55" spans="1:6" x14ac:dyDescent="0.25">
      <c r="A55" s="112"/>
      <c r="B55" s="94"/>
      <c r="C55" s="113" t="s">
        <v>80</v>
      </c>
      <c r="D55" s="114">
        <f>'[4]다국가연수_raw data'!Y19</f>
        <v>0</v>
      </c>
      <c r="E55" s="115">
        <f>D55/$D$60</f>
        <v>0</v>
      </c>
      <c r="F55" s="136">
        <f>'[4]다국가연수_raw data'!Y34</f>
        <v>4.615384615384615</v>
      </c>
    </row>
    <row r="56" spans="1:6" x14ac:dyDescent="0.25">
      <c r="A56" s="112"/>
      <c r="B56" s="94"/>
      <c r="C56" s="95" t="s">
        <v>81</v>
      </c>
      <c r="D56" s="114">
        <f>'[4]다국가연수_raw data'!Y20</f>
        <v>0</v>
      </c>
      <c r="E56" s="115">
        <f t="shared" ref="E56:E59" si="1">D56/$D$60</f>
        <v>0</v>
      </c>
      <c r="F56" s="137"/>
    </row>
    <row r="57" spans="1:6" x14ac:dyDescent="0.25">
      <c r="A57" s="112"/>
      <c r="B57" s="94"/>
      <c r="C57" s="95" t="s">
        <v>82</v>
      </c>
      <c r="D57" s="114">
        <f>'[4]다국가연수_raw data'!Y21</f>
        <v>1</v>
      </c>
      <c r="E57" s="115">
        <f t="shared" si="1"/>
        <v>7.6923076923076927E-2</v>
      </c>
      <c r="F57" s="137"/>
    </row>
    <row r="58" spans="1:6" x14ac:dyDescent="0.25">
      <c r="A58" s="112"/>
      <c r="B58" s="94"/>
      <c r="C58" s="95" t="s">
        <v>83</v>
      </c>
      <c r="D58" s="114">
        <f>'[4]다국가연수_raw data'!Y22</f>
        <v>3</v>
      </c>
      <c r="E58" s="115">
        <f t="shared" si="1"/>
        <v>0.23076923076923078</v>
      </c>
      <c r="F58" s="137"/>
    </row>
    <row r="59" spans="1:6" x14ac:dyDescent="0.25">
      <c r="A59" s="112"/>
      <c r="B59" s="94"/>
      <c r="C59" s="95" t="s">
        <v>84</v>
      </c>
      <c r="D59" s="114">
        <f>'[4]다국가연수_raw data'!Y23</f>
        <v>9</v>
      </c>
      <c r="E59" s="115">
        <f t="shared" si="1"/>
        <v>0.69230769230769229</v>
      </c>
      <c r="F59" s="138"/>
    </row>
    <row r="60" spans="1:6" x14ac:dyDescent="0.25">
      <c r="A60" s="112"/>
      <c r="B60" s="94"/>
      <c r="C60" s="118"/>
      <c r="D60" s="114">
        <f>SUM(D55:D59)</f>
        <v>13</v>
      </c>
      <c r="E60" s="115">
        <f>SUM(E55:E59)</f>
        <v>1</v>
      </c>
      <c r="F60" s="116"/>
    </row>
    <row r="61" spans="1:6" x14ac:dyDescent="0.25">
      <c r="A61" s="112"/>
      <c r="B61" s="130"/>
      <c r="C61" s="130"/>
      <c r="D61" s="131"/>
      <c r="E61" s="130"/>
      <c r="F61" s="132"/>
    </row>
    <row r="62" spans="1:6" x14ac:dyDescent="0.25">
      <c r="A62" s="109" t="s">
        <v>86</v>
      </c>
      <c r="B62" s="110" t="s">
        <v>87</v>
      </c>
      <c r="C62" s="117"/>
      <c r="D62" s="93" t="s">
        <v>68</v>
      </c>
      <c r="E62" s="93" t="s">
        <v>69</v>
      </c>
      <c r="F62" s="93" t="s">
        <v>70</v>
      </c>
    </row>
    <row r="63" spans="1:6" x14ac:dyDescent="0.25">
      <c r="A63" s="112"/>
      <c r="B63" s="94"/>
      <c r="C63" s="113" t="s">
        <v>80</v>
      </c>
      <c r="D63" s="114">
        <f>'[4]다국가연수_raw data'!Z19</f>
        <v>0</v>
      </c>
      <c r="E63" s="115">
        <f>D63/$D$68</f>
        <v>0</v>
      </c>
      <c r="F63" s="136">
        <f>'[4]다국가연수_raw data'!Z34</f>
        <v>4.5384615384615383</v>
      </c>
    </row>
    <row r="64" spans="1:6" x14ac:dyDescent="0.25">
      <c r="A64" s="112"/>
      <c r="B64" s="94"/>
      <c r="C64" s="95" t="s">
        <v>81</v>
      </c>
      <c r="D64" s="114">
        <f>'[4]다국가연수_raw data'!Z20</f>
        <v>0</v>
      </c>
      <c r="E64" s="115">
        <f t="shared" ref="E64:E67" si="2">D64/$D$68</f>
        <v>0</v>
      </c>
      <c r="F64" s="137"/>
    </row>
    <row r="65" spans="1:7" x14ac:dyDescent="0.25">
      <c r="A65" s="112"/>
      <c r="B65" s="94"/>
      <c r="C65" s="95" t="s">
        <v>82</v>
      </c>
      <c r="D65" s="114">
        <f>'[4]다국가연수_raw data'!Z21</f>
        <v>1</v>
      </c>
      <c r="E65" s="115">
        <f t="shared" si="2"/>
        <v>7.6923076923076927E-2</v>
      </c>
      <c r="F65" s="137"/>
    </row>
    <row r="66" spans="1:7" x14ac:dyDescent="0.25">
      <c r="A66" s="112"/>
      <c r="B66" s="94"/>
      <c r="C66" s="95" t="s">
        <v>83</v>
      </c>
      <c r="D66" s="114">
        <f>'[4]다국가연수_raw data'!Z22</f>
        <v>4</v>
      </c>
      <c r="E66" s="115">
        <f t="shared" si="2"/>
        <v>0.30769230769230771</v>
      </c>
      <c r="F66" s="137"/>
    </row>
    <row r="67" spans="1:7" x14ac:dyDescent="0.25">
      <c r="A67" s="112"/>
      <c r="B67" s="94"/>
      <c r="C67" s="95" t="s">
        <v>84</v>
      </c>
      <c r="D67" s="114">
        <f>'[4]다국가연수_raw data'!Z23</f>
        <v>8</v>
      </c>
      <c r="E67" s="115">
        <f t="shared" si="2"/>
        <v>0.61538461538461542</v>
      </c>
      <c r="F67" s="138"/>
    </row>
    <row r="68" spans="1:7" x14ac:dyDescent="0.25">
      <c r="A68" s="112"/>
      <c r="B68" s="94"/>
      <c r="C68" s="118"/>
      <c r="D68" s="114">
        <f>SUM(D63:D67)</f>
        <v>13</v>
      </c>
      <c r="E68" s="115">
        <f>SUM(E63:E67)</f>
        <v>1</v>
      </c>
      <c r="F68" s="116"/>
    </row>
    <row r="69" spans="1:7" x14ac:dyDescent="0.25">
      <c r="B69" s="133"/>
      <c r="C69" s="133"/>
      <c r="D69" s="134"/>
      <c r="E69" s="133"/>
      <c r="F69" s="135"/>
    </row>
    <row r="70" spans="1:7" x14ac:dyDescent="0.25">
      <c r="A70" s="124" t="s">
        <v>63</v>
      </c>
      <c r="B70" s="125"/>
      <c r="C70" s="125"/>
      <c r="D70" s="126"/>
      <c r="E70" s="125"/>
      <c r="F70" s="127"/>
    </row>
    <row r="71" spans="1:7" ht="9" customHeight="1" x14ac:dyDescent="0.25">
      <c r="A71" s="79"/>
      <c r="B71" s="119"/>
      <c r="C71" s="119"/>
      <c r="F71" s="120"/>
      <c r="G71" s="120"/>
    </row>
    <row r="72" spans="1:7" x14ac:dyDescent="0.25">
      <c r="A72" s="109" t="s">
        <v>88</v>
      </c>
      <c r="B72" s="110" t="s">
        <v>89</v>
      </c>
      <c r="C72" s="111"/>
      <c r="D72" s="93" t="s">
        <v>68</v>
      </c>
      <c r="E72" s="93" t="s">
        <v>69</v>
      </c>
      <c r="F72" s="93" t="s">
        <v>70</v>
      </c>
    </row>
    <row r="73" spans="1:7" x14ac:dyDescent="0.25">
      <c r="A73" s="112"/>
      <c r="B73" s="94"/>
      <c r="C73" s="113" t="s">
        <v>80</v>
      </c>
      <c r="D73" s="114">
        <f>'[4]다국가연수_raw data'!AA19</f>
        <v>0</v>
      </c>
      <c r="E73" s="115">
        <f>D73/$D$78</f>
        <v>0</v>
      </c>
      <c r="F73" s="136">
        <f>'[4]다국가연수_raw data'!AA34</f>
        <v>4.4615384615384617</v>
      </c>
    </row>
    <row r="74" spans="1:7" x14ac:dyDescent="0.25">
      <c r="A74" s="112"/>
      <c r="B74" s="94"/>
      <c r="C74" s="95" t="s">
        <v>81</v>
      </c>
      <c r="D74" s="114">
        <f>'[4]다국가연수_raw data'!AA20</f>
        <v>0</v>
      </c>
      <c r="E74" s="115">
        <f t="shared" ref="E74:E77" si="3">D74/$D$78</f>
        <v>0</v>
      </c>
      <c r="F74" s="137"/>
    </row>
    <row r="75" spans="1:7" x14ac:dyDescent="0.25">
      <c r="A75" s="112"/>
      <c r="B75" s="94"/>
      <c r="C75" s="95" t="s">
        <v>82</v>
      </c>
      <c r="D75" s="114">
        <f>'[4]다국가연수_raw data'!AA21</f>
        <v>2</v>
      </c>
      <c r="E75" s="115">
        <f t="shared" si="3"/>
        <v>0.15384615384615385</v>
      </c>
      <c r="F75" s="137"/>
    </row>
    <row r="76" spans="1:7" x14ac:dyDescent="0.25">
      <c r="A76" s="112"/>
      <c r="B76" s="94"/>
      <c r="C76" s="95" t="s">
        <v>83</v>
      </c>
      <c r="D76" s="114">
        <f>'[4]다국가연수_raw data'!AA22</f>
        <v>3</v>
      </c>
      <c r="E76" s="115">
        <f t="shared" si="3"/>
        <v>0.23076923076923078</v>
      </c>
      <c r="F76" s="137"/>
    </row>
    <row r="77" spans="1:7" x14ac:dyDescent="0.25">
      <c r="A77" s="112"/>
      <c r="B77" s="94"/>
      <c r="C77" s="95" t="s">
        <v>84</v>
      </c>
      <c r="D77" s="114">
        <f>'[4]다국가연수_raw data'!AA23</f>
        <v>8</v>
      </c>
      <c r="E77" s="115">
        <f t="shared" si="3"/>
        <v>0.61538461538461542</v>
      </c>
      <c r="F77" s="138"/>
    </row>
    <row r="78" spans="1:7" x14ac:dyDescent="0.25">
      <c r="A78" s="112"/>
      <c r="B78" s="94"/>
      <c r="C78" s="95"/>
      <c r="D78" s="114">
        <f>SUM(D73:D77)</f>
        <v>13</v>
      </c>
      <c r="E78" s="115">
        <f>SUM(E73:E77)</f>
        <v>1</v>
      </c>
      <c r="F78" s="116"/>
    </row>
    <row r="79" spans="1:7" x14ac:dyDescent="0.25">
      <c r="A79" s="112"/>
      <c r="B79" s="112"/>
      <c r="C79" s="112"/>
      <c r="D79" s="128"/>
      <c r="E79" s="112"/>
      <c r="F79" s="129"/>
    </row>
    <row r="80" spans="1:7" x14ac:dyDescent="0.25">
      <c r="A80" s="109" t="s">
        <v>90</v>
      </c>
      <c r="B80" s="110" t="s">
        <v>91</v>
      </c>
      <c r="C80" s="117"/>
      <c r="D80" s="93" t="s">
        <v>68</v>
      </c>
      <c r="E80" s="93" t="s">
        <v>69</v>
      </c>
      <c r="F80" s="93" t="s">
        <v>70</v>
      </c>
    </row>
    <row r="81" spans="1:6" x14ac:dyDescent="0.25">
      <c r="A81" s="112"/>
      <c r="B81" s="94"/>
      <c r="C81" s="113" t="s">
        <v>80</v>
      </c>
      <c r="D81" s="114">
        <f>'[4]다국가연수_raw data'!AB19</f>
        <v>0</v>
      </c>
      <c r="E81" s="115">
        <f>D81/$D$86</f>
        <v>0</v>
      </c>
      <c r="F81" s="136">
        <f>'[4]다국가연수_raw data'!AB34</f>
        <v>4.4615384615384617</v>
      </c>
    </row>
    <row r="82" spans="1:6" x14ac:dyDescent="0.25">
      <c r="A82" s="112"/>
      <c r="B82" s="94"/>
      <c r="C82" s="95" t="s">
        <v>81</v>
      </c>
      <c r="D82" s="114">
        <f>'[4]다국가연수_raw data'!AB20</f>
        <v>0</v>
      </c>
      <c r="E82" s="115">
        <f t="shared" ref="E82:E85" si="4">D82/$D$86</f>
        <v>0</v>
      </c>
      <c r="F82" s="137"/>
    </row>
    <row r="83" spans="1:6" x14ac:dyDescent="0.25">
      <c r="A83" s="112"/>
      <c r="B83" s="94"/>
      <c r="C83" s="95" t="s">
        <v>82</v>
      </c>
      <c r="D83" s="114">
        <f>'[4]다국가연수_raw data'!AB21</f>
        <v>1</v>
      </c>
      <c r="E83" s="115">
        <f t="shared" si="4"/>
        <v>7.6923076923076927E-2</v>
      </c>
      <c r="F83" s="137"/>
    </row>
    <row r="84" spans="1:6" x14ac:dyDescent="0.25">
      <c r="A84" s="112"/>
      <c r="B84" s="94"/>
      <c r="C84" s="95" t="s">
        <v>83</v>
      </c>
      <c r="D84" s="114">
        <f>'[4]다국가연수_raw data'!AB22</f>
        <v>5</v>
      </c>
      <c r="E84" s="115">
        <f t="shared" si="4"/>
        <v>0.38461538461538464</v>
      </c>
      <c r="F84" s="137"/>
    </row>
    <row r="85" spans="1:6" x14ac:dyDescent="0.25">
      <c r="A85" s="112"/>
      <c r="B85" s="94"/>
      <c r="C85" s="95" t="s">
        <v>84</v>
      </c>
      <c r="D85" s="114">
        <f>'[4]다국가연수_raw data'!AB23</f>
        <v>7</v>
      </c>
      <c r="E85" s="115">
        <f t="shared" si="4"/>
        <v>0.53846153846153844</v>
      </c>
      <c r="F85" s="138"/>
    </row>
    <row r="86" spans="1:6" x14ac:dyDescent="0.25">
      <c r="A86" s="112"/>
      <c r="B86" s="94"/>
      <c r="C86" s="118"/>
      <c r="D86" s="114">
        <f>SUM(D81:D85)</f>
        <v>13</v>
      </c>
      <c r="E86" s="115">
        <f>SUM(E81:E85)</f>
        <v>1</v>
      </c>
      <c r="F86" s="116"/>
    </row>
    <row r="87" spans="1:6" x14ac:dyDescent="0.25">
      <c r="A87" s="112"/>
      <c r="B87" s="130"/>
      <c r="C87" s="130"/>
      <c r="D87" s="131"/>
      <c r="E87" s="130"/>
      <c r="F87" s="132"/>
    </row>
    <row r="88" spans="1:6" x14ac:dyDescent="0.25">
      <c r="A88" s="109" t="s">
        <v>92</v>
      </c>
      <c r="B88" s="110" t="s">
        <v>93</v>
      </c>
      <c r="C88" s="117"/>
      <c r="D88" s="93" t="s">
        <v>68</v>
      </c>
      <c r="E88" s="93" t="s">
        <v>69</v>
      </c>
      <c r="F88" s="93" t="s">
        <v>70</v>
      </c>
    </row>
    <row r="89" spans="1:6" x14ac:dyDescent="0.25">
      <c r="A89" s="112"/>
      <c r="B89" s="94"/>
      <c r="C89" s="113" t="s">
        <v>80</v>
      </c>
      <c r="D89" s="114">
        <f>'[4]다국가연수_raw data'!AC19</f>
        <v>0</v>
      </c>
      <c r="E89" s="115">
        <f>D89/$D$94</f>
        <v>0</v>
      </c>
      <c r="F89" s="136">
        <f>'[4]다국가연수_raw data'!AC34</f>
        <v>4.5384615384615383</v>
      </c>
    </row>
    <row r="90" spans="1:6" x14ac:dyDescent="0.25">
      <c r="A90" s="112"/>
      <c r="B90" s="94"/>
      <c r="C90" s="95" t="s">
        <v>81</v>
      </c>
      <c r="D90" s="114">
        <f>'[4]다국가연수_raw data'!AC20</f>
        <v>0</v>
      </c>
      <c r="E90" s="115">
        <f t="shared" ref="E90:E93" si="5">D90/$D$94</f>
        <v>0</v>
      </c>
      <c r="F90" s="137"/>
    </row>
    <row r="91" spans="1:6" x14ac:dyDescent="0.25">
      <c r="A91" s="112"/>
      <c r="B91" s="94"/>
      <c r="C91" s="95" t="s">
        <v>82</v>
      </c>
      <c r="D91" s="114">
        <f>'[4]다국가연수_raw data'!AC21</f>
        <v>1</v>
      </c>
      <c r="E91" s="115">
        <f t="shared" si="5"/>
        <v>7.6923076923076927E-2</v>
      </c>
      <c r="F91" s="137"/>
    </row>
    <row r="92" spans="1:6" x14ac:dyDescent="0.25">
      <c r="A92" s="112"/>
      <c r="B92" s="94"/>
      <c r="C92" s="95" t="s">
        <v>83</v>
      </c>
      <c r="D92" s="114">
        <f>'[4]다국가연수_raw data'!AC22</f>
        <v>4</v>
      </c>
      <c r="E92" s="115">
        <f t="shared" si="5"/>
        <v>0.30769230769230771</v>
      </c>
      <c r="F92" s="137"/>
    </row>
    <row r="93" spans="1:6" x14ac:dyDescent="0.25">
      <c r="A93" s="112"/>
      <c r="B93" s="94"/>
      <c r="C93" s="95" t="s">
        <v>84</v>
      </c>
      <c r="D93" s="114">
        <f>'[4]다국가연수_raw data'!AC23</f>
        <v>8</v>
      </c>
      <c r="E93" s="115">
        <f t="shared" si="5"/>
        <v>0.61538461538461542</v>
      </c>
      <c r="F93" s="138"/>
    </row>
    <row r="94" spans="1:6" x14ac:dyDescent="0.25">
      <c r="A94" s="112"/>
      <c r="B94" s="94"/>
      <c r="C94" s="118"/>
      <c r="D94" s="114">
        <f>SUM(D89:D93)</f>
        <v>13</v>
      </c>
      <c r="E94" s="115">
        <f>SUM(E89:E93)</f>
        <v>1</v>
      </c>
      <c r="F94" s="116"/>
    </row>
    <row r="96" spans="1:6" x14ac:dyDescent="0.25">
      <c r="A96" s="124" t="s">
        <v>64</v>
      </c>
      <c r="B96" s="125"/>
      <c r="C96" s="125"/>
      <c r="D96" s="126"/>
      <c r="E96" s="125"/>
      <c r="F96" s="127"/>
    </row>
    <row r="97" spans="1:7" ht="9" customHeight="1" x14ac:dyDescent="0.25">
      <c r="A97" s="79"/>
      <c r="B97" s="119"/>
      <c r="C97" s="119"/>
      <c r="F97" s="120"/>
      <c r="G97" s="120"/>
    </row>
    <row r="98" spans="1:7" x14ac:dyDescent="0.25">
      <c r="A98" s="109" t="s">
        <v>94</v>
      </c>
      <c r="B98" s="110" t="s">
        <v>95</v>
      </c>
      <c r="C98" s="117"/>
      <c r="D98" s="93" t="s">
        <v>68</v>
      </c>
      <c r="E98" s="93" t="s">
        <v>69</v>
      </c>
      <c r="F98" s="93" t="s">
        <v>70</v>
      </c>
    </row>
    <row r="99" spans="1:7" x14ac:dyDescent="0.25">
      <c r="A99" s="112"/>
      <c r="B99" s="94"/>
      <c r="C99" s="113" t="s">
        <v>80</v>
      </c>
      <c r="D99" s="114">
        <f>'[4]다국가연수_raw data'!AD19</f>
        <v>0</v>
      </c>
      <c r="E99" s="115">
        <f>D99/$D$104</f>
        <v>0</v>
      </c>
      <c r="F99" s="136">
        <f>'[4]다국가연수_raw data'!AD34</f>
        <v>4.6923076923076925</v>
      </c>
    </row>
    <row r="100" spans="1:7" x14ac:dyDescent="0.25">
      <c r="A100" s="112"/>
      <c r="B100" s="94"/>
      <c r="C100" s="95" t="s">
        <v>81</v>
      </c>
      <c r="D100" s="114">
        <f>'[4]다국가연수_raw data'!AD20</f>
        <v>0</v>
      </c>
      <c r="E100" s="115">
        <f t="shared" ref="E100:E103" si="6">D100/$D$104</f>
        <v>0</v>
      </c>
      <c r="F100" s="137"/>
    </row>
    <row r="101" spans="1:7" x14ac:dyDescent="0.25">
      <c r="A101" s="112"/>
      <c r="B101" s="94"/>
      <c r="C101" s="95" t="s">
        <v>82</v>
      </c>
      <c r="D101" s="114">
        <f>'[4]다국가연수_raw data'!AD21</f>
        <v>0</v>
      </c>
      <c r="E101" s="115">
        <f t="shared" si="6"/>
        <v>0</v>
      </c>
      <c r="F101" s="137"/>
    </row>
    <row r="102" spans="1:7" x14ac:dyDescent="0.25">
      <c r="A102" s="112"/>
      <c r="B102" s="94"/>
      <c r="C102" s="95" t="s">
        <v>83</v>
      </c>
      <c r="D102" s="114">
        <f>'[4]다국가연수_raw data'!AD22</f>
        <v>4</v>
      </c>
      <c r="E102" s="115">
        <f t="shared" si="6"/>
        <v>0.30769230769230771</v>
      </c>
      <c r="F102" s="137"/>
    </row>
    <row r="103" spans="1:7" x14ac:dyDescent="0.25">
      <c r="A103" s="112"/>
      <c r="B103" s="94"/>
      <c r="C103" s="95" t="s">
        <v>84</v>
      </c>
      <c r="D103" s="114">
        <f>'[4]다국가연수_raw data'!AD23</f>
        <v>9</v>
      </c>
      <c r="E103" s="115">
        <f t="shared" si="6"/>
        <v>0.69230769230769229</v>
      </c>
      <c r="F103" s="138"/>
    </row>
    <row r="104" spans="1:7" x14ac:dyDescent="0.25">
      <c r="A104" s="112"/>
      <c r="B104" s="94"/>
      <c r="C104" s="118"/>
      <c r="D104" s="114">
        <f>SUM(D99:D103)</f>
        <v>13</v>
      </c>
      <c r="E104" s="115">
        <f>SUM(E99:E103)</f>
        <v>1</v>
      </c>
      <c r="F104" s="116"/>
    </row>
    <row r="105" spans="1:7" x14ac:dyDescent="0.25">
      <c r="A105" s="112"/>
      <c r="B105" s="130"/>
      <c r="C105" s="130"/>
      <c r="D105" s="131"/>
      <c r="E105" s="130"/>
      <c r="F105" s="132"/>
    </row>
    <row r="106" spans="1:7" x14ac:dyDescent="0.25">
      <c r="A106" s="109" t="s">
        <v>96</v>
      </c>
      <c r="B106" s="110" t="s">
        <v>97</v>
      </c>
      <c r="C106" s="117"/>
      <c r="D106" s="93" t="s">
        <v>68</v>
      </c>
      <c r="E106" s="93" t="s">
        <v>69</v>
      </c>
      <c r="F106" s="93" t="s">
        <v>70</v>
      </c>
    </row>
    <row r="107" spans="1:7" x14ac:dyDescent="0.25">
      <c r="A107" s="112"/>
      <c r="B107" s="94"/>
      <c r="C107" s="113" t="s">
        <v>80</v>
      </c>
      <c r="D107" s="114">
        <f>'[4]다국가연수_raw data'!AE19</f>
        <v>0</v>
      </c>
      <c r="E107" s="115">
        <f>D107/$D$112</f>
        <v>0</v>
      </c>
      <c r="F107" s="136">
        <f>'[4]다국가연수_raw data'!AE34</f>
        <v>4.2307692307692308</v>
      </c>
    </row>
    <row r="108" spans="1:7" x14ac:dyDescent="0.25">
      <c r="A108" s="112"/>
      <c r="B108" s="94"/>
      <c r="C108" s="95" t="s">
        <v>81</v>
      </c>
      <c r="D108" s="114">
        <f>'[4]다국가연수_raw data'!AE20</f>
        <v>0</v>
      </c>
      <c r="E108" s="115">
        <f t="shared" ref="E108:E111" si="7">D108/$D$112</f>
        <v>0</v>
      </c>
      <c r="F108" s="137"/>
    </row>
    <row r="109" spans="1:7" x14ac:dyDescent="0.25">
      <c r="A109" s="112"/>
      <c r="B109" s="94"/>
      <c r="C109" s="95" t="s">
        <v>82</v>
      </c>
      <c r="D109" s="114">
        <f>'[4]다국가연수_raw data'!AE21</f>
        <v>2</v>
      </c>
      <c r="E109" s="115">
        <f t="shared" si="7"/>
        <v>0.15384615384615385</v>
      </c>
      <c r="F109" s="137"/>
    </row>
    <row r="110" spans="1:7" x14ac:dyDescent="0.25">
      <c r="A110" s="112"/>
      <c r="B110" s="94"/>
      <c r="C110" s="95" t="s">
        <v>83</v>
      </c>
      <c r="D110" s="114">
        <f>'[4]다국가연수_raw data'!AE22</f>
        <v>6</v>
      </c>
      <c r="E110" s="115">
        <f t="shared" si="7"/>
        <v>0.46153846153846156</v>
      </c>
      <c r="F110" s="137"/>
    </row>
    <row r="111" spans="1:7" x14ac:dyDescent="0.25">
      <c r="A111" s="112"/>
      <c r="B111" s="94"/>
      <c r="C111" s="95" t="s">
        <v>84</v>
      </c>
      <c r="D111" s="114">
        <f>'[4]다국가연수_raw data'!AE23</f>
        <v>5</v>
      </c>
      <c r="E111" s="115">
        <f t="shared" si="7"/>
        <v>0.38461538461538464</v>
      </c>
      <c r="F111" s="138"/>
    </row>
    <row r="112" spans="1:7" x14ac:dyDescent="0.25">
      <c r="A112" s="112"/>
      <c r="B112" s="94"/>
      <c r="C112" s="118"/>
      <c r="D112" s="114">
        <f>SUM(D107:D111)</f>
        <v>13</v>
      </c>
      <c r="E112" s="115">
        <f>SUM(E107:E111)</f>
        <v>1</v>
      </c>
      <c r="F112" s="116"/>
    </row>
    <row r="114" spans="1:7" x14ac:dyDescent="0.25">
      <c r="A114" s="124" t="s">
        <v>98</v>
      </c>
      <c r="B114" s="125"/>
      <c r="C114" s="125"/>
      <c r="D114" s="126"/>
      <c r="E114" s="125"/>
      <c r="F114" s="127"/>
    </row>
    <row r="115" spans="1:7" ht="9" customHeight="1" x14ac:dyDescent="0.25">
      <c r="A115" s="79"/>
      <c r="B115" s="119"/>
      <c r="C115" s="119"/>
      <c r="F115" s="120"/>
      <c r="G115" s="120"/>
    </row>
    <row r="116" spans="1:7" x14ac:dyDescent="0.25">
      <c r="A116" s="109" t="s">
        <v>99</v>
      </c>
      <c r="B116" s="110" t="s">
        <v>100</v>
      </c>
      <c r="C116" s="117"/>
      <c r="D116" s="93" t="s">
        <v>68</v>
      </c>
      <c r="E116" s="93" t="s">
        <v>69</v>
      </c>
      <c r="F116" s="93"/>
    </row>
    <row r="117" spans="1:7" x14ac:dyDescent="0.25">
      <c r="A117" s="112"/>
      <c r="B117" s="94"/>
      <c r="C117" s="113" t="s">
        <v>101</v>
      </c>
      <c r="D117" s="114">
        <f>'[4]다국가연수_raw data'!AF19</f>
        <v>8</v>
      </c>
      <c r="E117" s="115">
        <f>D117/$D$119</f>
        <v>0.88888888888888884</v>
      </c>
      <c r="F117" s="136" t="str">
        <f>IF(E117&gt;E118,"O","X")</f>
        <v>O</v>
      </c>
    </row>
    <row r="118" spans="1:7" x14ac:dyDescent="0.25">
      <c r="A118" s="112"/>
      <c r="B118" s="94"/>
      <c r="C118" s="95" t="s">
        <v>102</v>
      </c>
      <c r="D118" s="114">
        <f>'[4]다국가연수_raw data'!AF20</f>
        <v>1</v>
      </c>
      <c r="E118" s="115">
        <f>D118/$D$119</f>
        <v>0.1111111111111111</v>
      </c>
      <c r="F118" s="137"/>
    </row>
    <row r="119" spans="1:7" x14ac:dyDescent="0.25">
      <c r="A119" s="112"/>
      <c r="B119" s="94"/>
      <c r="C119" s="118"/>
      <c r="D119" s="114">
        <f>SUM(D117:D118)</f>
        <v>9</v>
      </c>
      <c r="E119" s="115">
        <f>SUM(E117:E118)</f>
        <v>1</v>
      </c>
      <c r="F119" s="116"/>
    </row>
    <row r="120" spans="1:7" x14ac:dyDescent="0.25">
      <c r="A120" s="112"/>
      <c r="B120" s="130"/>
      <c r="C120" s="130"/>
      <c r="D120" s="131"/>
      <c r="E120" s="130"/>
      <c r="F120" s="132"/>
    </row>
    <row r="121" spans="1:7" x14ac:dyDescent="0.25">
      <c r="A121" s="109" t="s">
        <v>103</v>
      </c>
      <c r="B121" s="110" t="s">
        <v>104</v>
      </c>
      <c r="C121" s="117"/>
      <c r="D121" s="93" t="s">
        <v>68</v>
      </c>
      <c r="E121" s="93" t="s">
        <v>69</v>
      </c>
      <c r="F121" s="93" t="s">
        <v>70</v>
      </c>
    </row>
    <row r="122" spans="1:7" x14ac:dyDescent="0.25">
      <c r="A122" s="112"/>
      <c r="B122" s="94"/>
      <c r="C122" s="113" t="s">
        <v>80</v>
      </c>
      <c r="D122" s="114">
        <f>'[4]다국가연수_raw data'!AG19</f>
        <v>0</v>
      </c>
      <c r="E122" s="115">
        <f>D122/$D$127</f>
        <v>0</v>
      </c>
      <c r="F122" s="136">
        <f>'[4]다국가연수_raw data'!AG34</f>
        <v>4.6923076923076925</v>
      </c>
    </row>
    <row r="123" spans="1:7" x14ac:dyDescent="0.25">
      <c r="A123" s="112"/>
      <c r="B123" s="94"/>
      <c r="C123" s="95" t="s">
        <v>81</v>
      </c>
      <c r="D123" s="114">
        <f>'[4]다국가연수_raw data'!AG20</f>
        <v>0</v>
      </c>
      <c r="E123" s="115">
        <f t="shared" ref="E123:E126" si="8">D123/$D$127</f>
        <v>0</v>
      </c>
      <c r="F123" s="137"/>
    </row>
    <row r="124" spans="1:7" x14ac:dyDescent="0.25">
      <c r="A124" s="112"/>
      <c r="B124" s="94"/>
      <c r="C124" s="95" t="s">
        <v>82</v>
      </c>
      <c r="D124" s="114">
        <f>'[4]다국가연수_raw data'!AG21</f>
        <v>1</v>
      </c>
      <c r="E124" s="115">
        <f t="shared" si="8"/>
        <v>7.6923076923076927E-2</v>
      </c>
      <c r="F124" s="137"/>
    </row>
    <row r="125" spans="1:7" x14ac:dyDescent="0.25">
      <c r="A125" s="112"/>
      <c r="B125" s="94"/>
      <c r="C125" s="95" t="s">
        <v>83</v>
      </c>
      <c r="D125" s="114">
        <f>'[4]다국가연수_raw data'!AG22</f>
        <v>2</v>
      </c>
      <c r="E125" s="115">
        <f t="shared" si="8"/>
        <v>0.15384615384615385</v>
      </c>
      <c r="F125" s="137"/>
    </row>
    <row r="126" spans="1:7" x14ac:dyDescent="0.25">
      <c r="A126" s="112"/>
      <c r="B126" s="94"/>
      <c r="C126" s="95" t="s">
        <v>84</v>
      </c>
      <c r="D126" s="114">
        <f>'[4]다국가연수_raw data'!AG23</f>
        <v>10</v>
      </c>
      <c r="E126" s="115">
        <f t="shared" si="8"/>
        <v>0.76923076923076927</v>
      </c>
      <c r="F126" s="138"/>
    </row>
    <row r="127" spans="1:7" x14ac:dyDescent="0.25">
      <c r="A127" s="112"/>
      <c r="B127" s="94"/>
      <c r="C127" s="118"/>
      <c r="D127" s="114">
        <f>SUM(D122:D126)</f>
        <v>13</v>
      </c>
      <c r="E127" s="115">
        <f>SUM(E122:E126)</f>
        <v>1</v>
      </c>
      <c r="F127" s="116"/>
    </row>
    <row r="129" spans="1:6" x14ac:dyDescent="0.25">
      <c r="A129" s="109" t="s">
        <v>105</v>
      </c>
      <c r="B129" s="110" t="s">
        <v>106</v>
      </c>
      <c r="C129" s="117"/>
      <c r="D129" s="93" t="s">
        <v>68</v>
      </c>
      <c r="E129" s="93" t="s">
        <v>69</v>
      </c>
      <c r="F129" s="93" t="s">
        <v>70</v>
      </c>
    </row>
    <row r="130" spans="1:6" x14ac:dyDescent="0.25">
      <c r="A130" s="112"/>
      <c r="B130" s="94"/>
      <c r="C130" s="113" t="s">
        <v>80</v>
      </c>
      <c r="D130" s="114">
        <f>'[4]다국가연수_raw data'!AH19</f>
        <v>0</v>
      </c>
      <c r="E130" s="115">
        <f>D130/$D$135</f>
        <v>0</v>
      </c>
      <c r="F130" s="136">
        <f>'[4]다국가연수_raw data'!AH34</f>
        <v>4.7692307692307692</v>
      </c>
    </row>
    <row r="131" spans="1:6" x14ac:dyDescent="0.25">
      <c r="A131" s="112"/>
      <c r="B131" s="94"/>
      <c r="C131" s="95" t="s">
        <v>81</v>
      </c>
      <c r="D131" s="114">
        <f>'[4]다국가연수_raw data'!AH20</f>
        <v>0</v>
      </c>
      <c r="E131" s="115">
        <f t="shared" ref="E131:E134" si="9">D131/$D$135</f>
        <v>0</v>
      </c>
      <c r="F131" s="137"/>
    </row>
    <row r="132" spans="1:6" x14ac:dyDescent="0.25">
      <c r="A132" s="112"/>
      <c r="B132" s="94"/>
      <c r="C132" s="95" t="s">
        <v>82</v>
      </c>
      <c r="D132" s="114">
        <f>'[4]다국가연수_raw data'!AH21</f>
        <v>0</v>
      </c>
      <c r="E132" s="115">
        <f t="shared" si="9"/>
        <v>0</v>
      </c>
      <c r="F132" s="137"/>
    </row>
    <row r="133" spans="1:6" x14ac:dyDescent="0.25">
      <c r="A133" s="112"/>
      <c r="B133" s="94"/>
      <c r="C133" s="95" t="s">
        <v>83</v>
      </c>
      <c r="D133" s="114">
        <f>'[4]다국가연수_raw data'!AH22</f>
        <v>3</v>
      </c>
      <c r="E133" s="115">
        <f t="shared" si="9"/>
        <v>0.23076923076923078</v>
      </c>
      <c r="F133" s="137"/>
    </row>
    <row r="134" spans="1:6" x14ac:dyDescent="0.25">
      <c r="A134" s="112"/>
      <c r="B134" s="94"/>
      <c r="C134" s="95" t="s">
        <v>84</v>
      </c>
      <c r="D134" s="114">
        <f>'[4]다국가연수_raw data'!AH23</f>
        <v>10</v>
      </c>
      <c r="E134" s="115">
        <f t="shared" si="9"/>
        <v>0.76923076923076927</v>
      </c>
      <c r="F134" s="138"/>
    </row>
    <row r="135" spans="1:6" x14ac:dyDescent="0.25">
      <c r="A135" s="112"/>
      <c r="B135" s="94"/>
      <c r="C135" s="118"/>
      <c r="D135" s="114">
        <f>SUM(D130:D134)</f>
        <v>13</v>
      </c>
      <c r="E135" s="115">
        <f>SUM(E130:E134)</f>
        <v>1</v>
      </c>
      <c r="F135" s="116"/>
    </row>
    <row r="137" spans="1:6" x14ac:dyDescent="0.25">
      <c r="A137" s="109" t="s">
        <v>107</v>
      </c>
      <c r="B137" s="110" t="s">
        <v>108</v>
      </c>
      <c r="C137" s="117"/>
      <c r="D137" s="93" t="s">
        <v>68</v>
      </c>
      <c r="E137" s="93" t="s">
        <v>69</v>
      </c>
      <c r="F137" s="93" t="s">
        <v>70</v>
      </c>
    </row>
    <row r="138" spans="1:6" x14ac:dyDescent="0.25">
      <c r="A138" s="112"/>
      <c r="B138" s="94"/>
      <c r="C138" s="113" t="s">
        <v>80</v>
      </c>
      <c r="D138" s="114">
        <f>'[4]다국가연수_raw data'!AI19</f>
        <v>0</v>
      </c>
      <c r="E138" s="115">
        <f>D138/$D$143</f>
        <v>0</v>
      </c>
      <c r="F138" s="136">
        <f>'[4]다국가연수_raw data'!AI34</f>
        <v>4.6923076923076925</v>
      </c>
    </row>
    <row r="139" spans="1:6" x14ac:dyDescent="0.25">
      <c r="A139" s="112"/>
      <c r="B139" s="94"/>
      <c r="C139" s="95" t="s">
        <v>81</v>
      </c>
      <c r="D139" s="114">
        <f>'[4]다국가연수_raw data'!AI20</f>
        <v>0</v>
      </c>
      <c r="E139" s="115">
        <f t="shared" ref="E139:E142" si="10">D139/$D$143</f>
        <v>0</v>
      </c>
      <c r="F139" s="137"/>
    </row>
    <row r="140" spans="1:6" x14ac:dyDescent="0.25">
      <c r="A140" s="112"/>
      <c r="B140" s="94"/>
      <c r="C140" s="95" t="s">
        <v>82</v>
      </c>
      <c r="D140" s="114">
        <f>'[4]다국가연수_raw data'!AI21</f>
        <v>1</v>
      </c>
      <c r="E140" s="115">
        <f t="shared" si="10"/>
        <v>7.6923076923076927E-2</v>
      </c>
      <c r="F140" s="137"/>
    </row>
    <row r="141" spans="1:6" x14ac:dyDescent="0.25">
      <c r="A141" s="112"/>
      <c r="B141" s="94"/>
      <c r="C141" s="95" t="s">
        <v>83</v>
      </c>
      <c r="D141" s="114">
        <f>'[4]다국가연수_raw data'!AI22</f>
        <v>2</v>
      </c>
      <c r="E141" s="115">
        <f t="shared" si="10"/>
        <v>0.15384615384615385</v>
      </c>
      <c r="F141" s="137"/>
    </row>
    <row r="142" spans="1:6" x14ac:dyDescent="0.25">
      <c r="A142" s="112"/>
      <c r="B142" s="94"/>
      <c r="C142" s="95" t="s">
        <v>84</v>
      </c>
      <c r="D142" s="114">
        <f>'[4]다국가연수_raw data'!AI23</f>
        <v>10</v>
      </c>
      <c r="E142" s="115">
        <f t="shared" si="10"/>
        <v>0.76923076923076927</v>
      </c>
      <c r="F142" s="138"/>
    </row>
    <row r="143" spans="1:6" x14ac:dyDescent="0.25">
      <c r="A143" s="112"/>
      <c r="B143" s="94"/>
      <c r="C143" s="118"/>
      <c r="D143" s="114">
        <f>SUM(D138:D142)</f>
        <v>13</v>
      </c>
      <c r="E143" s="115">
        <f>SUM(E138:E142)</f>
        <v>1</v>
      </c>
      <c r="F143" s="116"/>
    </row>
    <row r="145" spans="1:7" x14ac:dyDescent="0.25">
      <c r="A145" s="109" t="s">
        <v>109</v>
      </c>
      <c r="B145" s="110" t="s">
        <v>110</v>
      </c>
      <c r="C145" s="117"/>
      <c r="D145" s="93" t="s">
        <v>68</v>
      </c>
      <c r="E145" s="93" t="s">
        <v>69</v>
      </c>
      <c r="F145" s="93" t="s">
        <v>70</v>
      </c>
    </row>
    <row r="146" spans="1:7" x14ac:dyDescent="0.25">
      <c r="A146" s="112"/>
      <c r="B146" s="94"/>
      <c r="C146" s="113" t="s">
        <v>80</v>
      </c>
      <c r="D146" s="114">
        <f>'[4]다국가연수_raw data'!AJ19</f>
        <v>0</v>
      </c>
      <c r="E146" s="115">
        <f>D146/$D$151</f>
        <v>0</v>
      </c>
      <c r="F146" s="136">
        <f>IF(F117="O",'[4]다국가연수_raw data'!AJ34,"X")</f>
        <v>4.6363636363636367</v>
      </c>
    </row>
    <row r="147" spans="1:7" x14ac:dyDescent="0.25">
      <c r="A147" s="112"/>
      <c r="B147" s="94"/>
      <c r="C147" s="95" t="s">
        <v>81</v>
      </c>
      <c r="D147" s="114">
        <f>'[4]다국가연수_raw data'!AJ20</f>
        <v>0</v>
      </c>
      <c r="E147" s="115">
        <f t="shared" ref="E147:E150" si="11">D147/$D$151</f>
        <v>0</v>
      </c>
      <c r="F147" s="137"/>
    </row>
    <row r="148" spans="1:7" x14ac:dyDescent="0.25">
      <c r="A148" s="112"/>
      <c r="B148" s="94"/>
      <c r="C148" s="95" t="s">
        <v>82</v>
      </c>
      <c r="D148" s="114">
        <f>'[4]다국가연수_raw data'!AJ21</f>
        <v>0</v>
      </c>
      <c r="E148" s="115">
        <f t="shared" si="11"/>
        <v>0</v>
      </c>
      <c r="F148" s="137"/>
    </row>
    <row r="149" spans="1:7" x14ac:dyDescent="0.25">
      <c r="A149" s="112"/>
      <c r="B149" s="94"/>
      <c r="C149" s="95" t="s">
        <v>83</v>
      </c>
      <c r="D149" s="114">
        <f>'[4]다국가연수_raw data'!AJ22</f>
        <v>4</v>
      </c>
      <c r="E149" s="115">
        <f t="shared" si="11"/>
        <v>0.36363636363636365</v>
      </c>
      <c r="F149" s="137"/>
    </row>
    <row r="150" spans="1:7" x14ac:dyDescent="0.25">
      <c r="A150" s="112"/>
      <c r="B150" s="94"/>
      <c r="C150" s="95" t="s">
        <v>84</v>
      </c>
      <c r="D150" s="114">
        <f>'[4]다국가연수_raw data'!AJ23</f>
        <v>7</v>
      </c>
      <c r="E150" s="115">
        <f t="shared" si="11"/>
        <v>0.63636363636363635</v>
      </c>
      <c r="F150" s="138"/>
    </row>
    <row r="151" spans="1:7" x14ac:dyDescent="0.25">
      <c r="A151" s="112"/>
      <c r="B151" s="94"/>
      <c r="C151" s="118"/>
      <c r="D151" s="114">
        <f>SUM(D146:D150)</f>
        <v>11</v>
      </c>
      <c r="E151" s="115">
        <f>SUM(E146:E150)</f>
        <v>1</v>
      </c>
      <c r="F151" s="116"/>
    </row>
    <row r="152" spans="1:7" hidden="1" x14ac:dyDescent="0.25"/>
    <row r="153" spans="1:7" x14ac:dyDescent="0.25">
      <c r="A153" s="124" t="s">
        <v>111</v>
      </c>
      <c r="B153" s="125"/>
      <c r="C153" s="125"/>
      <c r="D153" s="126"/>
      <c r="E153" s="125"/>
      <c r="F153" s="127"/>
    </row>
    <row r="154" spans="1:7" ht="9" customHeight="1" x14ac:dyDescent="0.25">
      <c r="A154" s="79"/>
      <c r="B154" s="119"/>
      <c r="C154" s="119"/>
      <c r="F154" s="120"/>
      <c r="G154" s="120"/>
    </row>
    <row r="155" spans="1:7" x14ac:dyDescent="0.25">
      <c r="A155" s="109" t="s">
        <v>112</v>
      </c>
      <c r="B155" s="110" t="s">
        <v>113</v>
      </c>
      <c r="C155" s="111"/>
      <c r="D155" s="93" t="s">
        <v>68</v>
      </c>
      <c r="E155" s="93" t="s">
        <v>69</v>
      </c>
      <c r="F155" s="93" t="s">
        <v>70</v>
      </c>
    </row>
    <row r="156" spans="1:7" x14ac:dyDescent="0.25">
      <c r="A156" s="112"/>
      <c r="B156" s="94"/>
      <c r="C156" s="113" t="s">
        <v>80</v>
      </c>
      <c r="D156" s="114">
        <f>'[4]다국가연수_raw data'!AT19</f>
        <v>0</v>
      </c>
      <c r="E156" s="115">
        <f>D156/$D$161</f>
        <v>0</v>
      </c>
      <c r="F156" s="136">
        <f>'[4]다국가연수_raw data'!AT34</f>
        <v>4.384615384615385</v>
      </c>
    </row>
    <row r="157" spans="1:7" x14ac:dyDescent="0.25">
      <c r="A157" s="112"/>
      <c r="B157" s="94"/>
      <c r="C157" s="95" t="s">
        <v>81</v>
      </c>
      <c r="D157" s="114">
        <f>'[4]다국가연수_raw data'!AT20</f>
        <v>0</v>
      </c>
      <c r="E157" s="115">
        <f>D157/$D$161</f>
        <v>0</v>
      </c>
      <c r="F157" s="137"/>
    </row>
    <row r="158" spans="1:7" x14ac:dyDescent="0.25">
      <c r="A158" s="112"/>
      <c r="B158" s="94"/>
      <c r="C158" s="95" t="s">
        <v>82</v>
      </c>
      <c r="D158" s="114">
        <f>'[4]다국가연수_raw data'!AT21</f>
        <v>1</v>
      </c>
      <c r="E158" s="115">
        <f t="shared" ref="E158:E160" si="12">D158/$D$161</f>
        <v>7.6923076923076927E-2</v>
      </c>
      <c r="F158" s="137"/>
    </row>
    <row r="159" spans="1:7" x14ac:dyDescent="0.25">
      <c r="A159" s="112"/>
      <c r="B159" s="94"/>
      <c r="C159" s="95" t="s">
        <v>83</v>
      </c>
      <c r="D159" s="114">
        <f>'[4]다국가연수_raw data'!AT22</f>
        <v>6</v>
      </c>
      <c r="E159" s="115">
        <f t="shared" si="12"/>
        <v>0.46153846153846156</v>
      </c>
      <c r="F159" s="137"/>
    </row>
    <row r="160" spans="1:7" x14ac:dyDescent="0.25">
      <c r="A160" s="112"/>
      <c r="B160" s="94"/>
      <c r="C160" s="95" t="s">
        <v>84</v>
      </c>
      <c r="D160" s="114">
        <f>'[4]다국가연수_raw data'!AT23</f>
        <v>6</v>
      </c>
      <c r="E160" s="115">
        <f t="shared" si="12"/>
        <v>0.46153846153846156</v>
      </c>
      <c r="F160" s="138"/>
    </row>
    <row r="161" spans="1:6" x14ac:dyDescent="0.25">
      <c r="A161" s="112"/>
      <c r="B161" s="94"/>
      <c r="C161" s="95"/>
      <c r="D161" s="114">
        <f>SUM(D156:D160)</f>
        <v>13</v>
      </c>
      <c r="E161" s="115">
        <f>SUM(E156:E160)</f>
        <v>1</v>
      </c>
      <c r="F161" s="116"/>
    </row>
    <row r="162" spans="1:6" x14ac:dyDescent="0.25">
      <c r="A162" s="112"/>
      <c r="B162" s="112"/>
      <c r="C162" s="112"/>
      <c r="D162" s="128"/>
      <c r="E162" s="112"/>
      <c r="F162" s="129"/>
    </row>
    <row r="163" spans="1:6" x14ac:dyDescent="0.25">
      <c r="A163" s="109" t="s">
        <v>114</v>
      </c>
      <c r="B163" s="110" t="s">
        <v>115</v>
      </c>
      <c r="C163" s="117"/>
      <c r="D163" s="93" t="s">
        <v>68</v>
      </c>
      <c r="E163" s="93" t="s">
        <v>69</v>
      </c>
      <c r="F163" s="93" t="s">
        <v>70</v>
      </c>
    </row>
    <row r="164" spans="1:6" x14ac:dyDescent="0.25">
      <c r="A164" s="112"/>
      <c r="B164" s="94"/>
      <c r="C164" s="113" t="s">
        <v>80</v>
      </c>
      <c r="D164" s="114">
        <f>'[4]다국가연수_raw data'!AU19</f>
        <v>0</v>
      </c>
      <c r="E164" s="115">
        <f>D164/$D$169</f>
        <v>0</v>
      </c>
      <c r="F164" s="136">
        <f>'[4]다국가연수_raw data'!AU34</f>
        <v>3.6153846153846154</v>
      </c>
    </row>
    <row r="165" spans="1:6" x14ac:dyDescent="0.25">
      <c r="A165" s="112"/>
      <c r="B165" s="94"/>
      <c r="C165" s="95" t="s">
        <v>81</v>
      </c>
      <c r="D165" s="114">
        <f>'[4]다국가연수_raw data'!AU20</f>
        <v>3</v>
      </c>
      <c r="E165" s="115">
        <f t="shared" ref="E165:E168" si="13">D165/$D$169</f>
        <v>0.23076923076923078</v>
      </c>
      <c r="F165" s="137"/>
    </row>
    <row r="166" spans="1:6" x14ac:dyDescent="0.25">
      <c r="A166" s="112"/>
      <c r="B166" s="94"/>
      <c r="C166" s="95" t="s">
        <v>82</v>
      </c>
      <c r="D166" s="114">
        <f>'[4]다국가연수_raw data'!AU21</f>
        <v>4</v>
      </c>
      <c r="E166" s="115">
        <f t="shared" si="13"/>
        <v>0.30769230769230771</v>
      </c>
      <c r="F166" s="137"/>
    </row>
    <row r="167" spans="1:6" x14ac:dyDescent="0.25">
      <c r="A167" s="112"/>
      <c r="B167" s="94"/>
      <c r="C167" s="95" t="s">
        <v>83</v>
      </c>
      <c r="D167" s="114">
        <f>'[4]다국가연수_raw data'!AU22</f>
        <v>1</v>
      </c>
      <c r="E167" s="115">
        <f t="shared" si="13"/>
        <v>7.6923076923076927E-2</v>
      </c>
      <c r="F167" s="137"/>
    </row>
    <row r="168" spans="1:6" x14ac:dyDescent="0.25">
      <c r="A168" s="112"/>
      <c r="B168" s="94"/>
      <c r="C168" s="95" t="s">
        <v>84</v>
      </c>
      <c r="D168" s="114">
        <f>'[4]다국가연수_raw data'!AU23</f>
        <v>5</v>
      </c>
      <c r="E168" s="115">
        <f t="shared" si="13"/>
        <v>0.38461538461538464</v>
      </c>
      <c r="F168" s="138"/>
    </row>
    <row r="169" spans="1:6" x14ac:dyDescent="0.25">
      <c r="A169" s="112"/>
      <c r="B169" s="94"/>
      <c r="C169" s="118"/>
      <c r="D169" s="114">
        <f>SUM(D164:D168)</f>
        <v>13</v>
      </c>
      <c r="E169" s="115">
        <f>SUM(E164:E168)</f>
        <v>1</v>
      </c>
      <c r="F169" s="116"/>
    </row>
    <row r="170" spans="1:6" x14ac:dyDescent="0.25">
      <c r="A170" s="112"/>
      <c r="B170" s="130"/>
      <c r="C170" s="130"/>
      <c r="D170" s="131"/>
      <c r="E170" s="130"/>
      <c r="F170" s="132"/>
    </row>
    <row r="171" spans="1:6" x14ac:dyDescent="0.25">
      <c r="A171" s="109" t="s">
        <v>116</v>
      </c>
      <c r="B171" s="110" t="s">
        <v>117</v>
      </c>
      <c r="C171" s="110"/>
      <c r="D171" s="93" t="s">
        <v>68</v>
      </c>
      <c r="E171" s="93" t="s">
        <v>69</v>
      </c>
      <c r="F171" s="93" t="s">
        <v>70</v>
      </c>
    </row>
    <row r="172" spans="1:6" x14ac:dyDescent="0.25">
      <c r="A172" s="112"/>
      <c r="B172" s="94"/>
      <c r="C172" s="113" t="s">
        <v>80</v>
      </c>
      <c r="D172" s="114">
        <f>'[4]다국가연수_raw data'!AV19</f>
        <v>0</v>
      </c>
      <c r="E172" s="115">
        <f>D172/$D$177</f>
        <v>0</v>
      </c>
      <c r="F172" s="136">
        <f>'[4]다국가연수_raw data'!AV34</f>
        <v>4.0769230769230766</v>
      </c>
    </row>
    <row r="173" spans="1:6" x14ac:dyDescent="0.25">
      <c r="A173" s="112"/>
      <c r="B173" s="94"/>
      <c r="C173" s="95" t="s">
        <v>81</v>
      </c>
      <c r="D173" s="114">
        <f>'[4]다국가연수_raw data'!AV20</f>
        <v>1</v>
      </c>
      <c r="E173" s="115">
        <f t="shared" ref="E173:E176" si="14">D173/$D$177</f>
        <v>7.6923076923076927E-2</v>
      </c>
      <c r="F173" s="137"/>
    </row>
    <row r="174" spans="1:6" x14ac:dyDescent="0.25">
      <c r="A174" s="112"/>
      <c r="B174" s="94"/>
      <c r="C174" s="95" t="s">
        <v>82</v>
      </c>
      <c r="D174" s="114">
        <f>'[4]다국가연수_raw data'!AV21</f>
        <v>3</v>
      </c>
      <c r="E174" s="115">
        <f t="shared" si="14"/>
        <v>0.23076923076923078</v>
      </c>
      <c r="F174" s="137"/>
    </row>
    <row r="175" spans="1:6" x14ac:dyDescent="0.25">
      <c r="A175" s="112"/>
      <c r="B175" s="94"/>
      <c r="C175" s="95" t="s">
        <v>83</v>
      </c>
      <c r="D175" s="114">
        <f>'[4]다국가연수_raw data'!AV22</f>
        <v>3</v>
      </c>
      <c r="E175" s="115">
        <f t="shared" si="14"/>
        <v>0.23076923076923078</v>
      </c>
      <c r="F175" s="137"/>
    </row>
    <row r="176" spans="1:6" x14ac:dyDescent="0.25">
      <c r="A176" s="112"/>
      <c r="B176" s="94"/>
      <c r="C176" s="95" t="s">
        <v>84</v>
      </c>
      <c r="D176" s="114">
        <f>'[4]다국가연수_raw data'!AV23</f>
        <v>6</v>
      </c>
      <c r="E176" s="115">
        <f t="shared" si="14"/>
        <v>0.46153846153846156</v>
      </c>
      <c r="F176" s="138"/>
    </row>
    <row r="177" spans="1:6" x14ac:dyDescent="0.25">
      <c r="A177" s="112"/>
      <c r="B177" s="94"/>
      <c r="C177" s="118"/>
      <c r="D177" s="114">
        <f>SUM(D172:D176)</f>
        <v>13</v>
      </c>
      <c r="E177" s="115">
        <f>SUM(E172:E176)</f>
        <v>1</v>
      </c>
      <c r="F177" s="116"/>
    </row>
    <row r="178" spans="1:6" x14ac:dyDescent="0.25">
      <c r="B178" s="133"/>
      <c r="C178" s="133"/>
      <c r="D178" s="134"/>
      <c r="E178" s="133"/>
      <c r="F178" s="135"/>
    </row>
    <row r="179" spans="1:6" x14ac:dyDescent="0.25">
      <c r="A179" s="109" t="s">
        <v>118</v>
      </c>
      <c r="B179" s="110" t="s">
        <v>119</v>
      </c>
      <c r="C179" s="111"/>
      <c r="D179" s="93" t="s">
        <v>68</v>
      </c>
      <c r="E179" s="93" t="s">
        <v>69</v>
      </c>
      <c r="F179" s="93" t="s">
        <v>70</v>
      </c>
    </row>
    <row r="180" spans="1:6" x14ac:dyDescent="0.25">
      <c r="A180" s="112"/>
      <c r="B180" s="94"/>
      <c r="C180" s="113" t="s">
        <v>80</v>
      </c>
      <c r="D180" s="114">
        <f>'[4]다국가연수_raw data'!AW19</f>
        <v>0</v>
      </c>
      <c r="E180" s="115">
        <f>D180/$D$185</f>
        <v>0</v>
      </c>
      <c r="F180" s="136">
        <f>'[4]다국가연수_raw data'!AW34</f>
        <v>4.5384615384615383</v>
      </c>
    </row>
    <row r="181" spans="1:6" x14ac:dyDescent="0.25">
      <c r="A181" s="112"/>
      <c r="B181" s="94"/>
      <c r="C181" s="95" t="s">
        <v>81</v>
      </c>
      <c r="D181" s="114">
        <f>'[4]다국가연수_raw data'!AW20</f>
        <v>0</v>
      </c>
      <c r="E181" s="115">
        <f t="shared" ref="E181:E184" si="15">D181/$D$185</f>
        <v>0</v>
      </c>
      <c r="F181" s="137"/>
    </row>
    <row r="182" spans="1:6" x14ac:dyDescent="0.25">
      <c r="A182" s="112"/>
      <c r="B182" s="94"/>
      <c r="C182" s="95" t="s">
        <v>82</v>
      </c>
      <c r="D182" s="114">
        <f>'[4]다국가연수_raw data'!AW21</f>
        <v>1</v>
      </c>
      <c r="E182" s="115">
        <f t="shared" si="15"/>
        <v>7.6923076923076927E-2</v>
      </c>
      <c r="F182" s="137"/>
    </row>
    <row r="183" spans="1:6" x14ac:dyDescent="0.25">
      <c r="A183" s="112"/>
      <c r="B183" s="94"/>
      <c r="C183" s="95" t="s">
        <v>83</v>
      </c>
      <c r="D183" s="114">
        <f>'[4]다국가연수_raw data'!AW22</f>
        <v>4</v>
      </c>
      <c r="E183" s="115">
        <f t="shared" si="15"/>
        <v>0.30769230769230771</v>
      </c>
      <c r="F183" s="137"/>
    </row>
    <row r="184" spans="1:6" x14ac:dyDescent="0.25">
      <c r="A184" s="112"/>
      <c r="B184" s="94"/>
      <c r="C184" s="95" t="s">
        <v>84</v>
      </c>
      <c r="D184" s="114">
        <f>'[4]다국가연수_raw data'!AW23</f>
        <v>8</v>
      </c>
      <c r="E184" s="115">
        <f t="shared" si="15"/>
        <v>0.61538461538461542</v>
      </c>
      <c r="F184" s="138"/>
    </row>
    <row r="185" spans="1:6" x14ac:dyDescent="0.25">
      <c r="A185" s="112"/>
      <c r="B185" s="94"/>
      <c r="C185" s="95"/>
      <c r="D185" s="114">
        <f>SUM(D180:D184)</f>
        <v>13</v>
      </c>
      <c r="E185" s="115">
        <f>SUM(E180:E184)</f>
        <v>1</v>
      </c>
      <c r="F185" s="116"/>
    </row>
    <row r="186" spans="1:6" x14ac:dyDescent="0.25">
      <c r="A186" s="112"/>
      <c r="B186" s="112"/>
      <c r="C186" s="112"/>
      <c r="D186" s="128"/>
      <c r="E186" s="112"/>
      <c r="F186" s="129"/>
    </row>
    <row r="187" spans="1:6" x14ac:dyDescent="0.25">
      <c r="A187" s="109" t="s">
        <v>120</v>
      </c>
      <c r="B187" s="110" t="s">
        <v>121</v>
      </c>
      <c r="C187" s="117"/>
      <c r="D187" s="93" t="s">
        <v>68</v>
      </c>
      <c r="E187" s="93" t="s">
        <v>69</v>
      </c>
      <c r="F187" s="93" t="s">
        <v>70</v>
      </c>
    </row>
    <row r="188" spans="1:6" x14ac:dyDescent="0.25">
      <c r="A188" s="112"/>
      <c r="B188" s="94"/>
      <c r="C188" s="113" t="s">
        <v>80</v>
      </c>
      <c r="D188" s="114">
        <f>'[4]다국가연수_raw data'!AX19</f>
        <v>0</v>
      </c>
      <c r="E188" s="115">
        <f>D188/$D$193</f>
        <v>0</v>
      </c>
      <c r="F188" s="136">
        <f>'[4]다국가연수_raw data'!AX34</f>
        <v>4.5384615384615383</v>
      </c>
    </row>
    <row r="189" spans="1:6" x14ac:dyDescent="0.25">
      <c r="A189" s="112"/>
      <c r="B189" s="94"/>
      <c r="C189" s="95" t="s">
        <v>81</v>
      </c>
      <c r="D189" s="114">
        <f>'[4]다국가연수_raw data'!AX20</f>
        <v>0</v>
      </c>
      <c r="E189" s="115">
        <f t="shared" ref="E189:E192" si="16">D189/$D$193</f>
        <v>0</v>
      </c>
      <c r="F189" s="137"/>
    </row>
    <row r="190" spans="1:6" x14ac:dyDescent="0.25">
      <c r="A190" s="112"/>
      <c r="B190" s="94"/>
      <c r="C190" s="95" t="s">
        <v>82</v>
      </c>
      <c r="D190" s="114">
        <f>'[4]다국가연수_raw data'!AX21</f>
        <v>1</v>
      </c>
      <c r="E190" s="115">
        <f t="shared" si="16"/>
        <v>7.6923076923076927E-2</v>
      </c>
      <c r="F190" s="137"/>
    </row>
    <row r="191" spans="1:6" x14ac:dyDescent="0.25">
      <c r="A191" s="112"/>
      <c r="B191" s="94"/>
      <c r="C191" s="95" t="s">
        <v>83</v>
      </c>
      <c r="D191" s="114">
        <f>'[4]다국가연수_raw data'!AX22</f>
        <v>4</v>
      </c>
      <c r="E191" s="115">
        <f t="shared" si="16"/>
        <v>0.30769230769230771</v>
      </c>
      <c r="F191" s="137"/>
    </row>
    <row r="192" spans="1:6" x14ac:dyDescent="0.25">
      <c r="A192" s="112"/>
      <c r="B192" s="94"/>
      <c r="C192" s="95" t="s">
        <v>84</v>
      </c>
      <c r="D192" s="114">
        <f>'[4]다국가연수_raw data'!AX23</f>
        <v>8</v>
      </c>
      <c r="E192" s="115">
        <f t="shared" si="16"/>
        <v>0.61538461538461542</v>
      </c>
      <c r="F192" s="138"/>
    </row>
    <row r="193" spans="1:6" x14ac:dyDescent="0.25">
      <c r="A193" s="112"/>
      <c r="B193" s="94"/>
      <c r="C193" s="118"/>
      <c r="D193" s="114">
        <f>SUM(D188:D192)</f>
        <v>13</v>
      </c>
      <c r="E193" s="115">
        <f>SUM(E188:E192)</f>
        <v>1</v>
      </c>
      <c r="F193" s="116"/>
    </row>
    <row r="194" spans="1:6" x14ac:dyDescent="0.25">
      <c r="A194" s="112"/>
      <c r="B194" s="130"/>
      <c r="C194" s="130"/>
      <c r="D194" s="131"/>
      <c r="E194" s="130"/>
      <c r="F194" s="132"/>
    </row>
    <row r="195" spans="1:6" x14ac:dyDescent="0.25">
      <c r="A195" s="109" t="s">
        <v>122</v>
      </c>
      <c r="B195" s="110" t="s">
        <v>123</v>
      </c>
      <c r="C195" s="117"/>
      <c r="D195" s="93" t="s">
        <v>68</v>
      </c>
      <c r="E195" s="93" t="s">
        <v>69</v>
      </c>
      <c r="F195" s="93" t="s">
        <v>70</v>
      </c>
    </row>
    <row r="196" spans="1:6" x14ac:dyDescent="0.25">
      <c r="A196" s="112"/>
      <c r="B196" s="94"/>
      <c r="C196" s="113" t="s">
        <v>80</v>
      </c>
      <c r="D196" s="114">
        <f>'[4]다국가연수_raw data'!AY19</f>
        <v>0</v>
      </c>
      <c r="E196" s="115">
        <f>D196/$D$201</f>
        <v>0</v>
      </c>
      <c r="F196" s="136">
        <f>'[4]다국가연수_raw data'!AY34</f>
        <v>4.5384615384615383</v>
      </c>
    </row>
    <row r="197" spans="1:6" x14ac:dyDescent="0.25">
      <c r="A197" s="112"/>
      <c r="B197" s="94"/>
      <c r="C197" s="95" t="s">
        <v>81</v>
      </c>
      <c r="D197" s="114">
        <f>'[4]다국가연수_raw data'!AY20</f>
        <v>0</v>
      </c>
      <c r="E197" s="115">
        <f t="shared" ref="E197:E200" si="17">D197/$D$201</f>
        <v>0</v>
      </c>
      <c r="F197" s="137"/>
    </row>
    <row r="198" spans="1:6" x14ac:dyDescent="0.25">
      <c r="A198" s="112"/>
      <c r="B198" s="94"/>
      <c r="C198" s="95" t="s">
        <v>82</v>
      </c>
      <c r="D198" s="114">
        <f>'[4]다국가연수_raw data'!AY21</f>
        <v>2</v>
      </c>
      <c r="E198" s="115">
        <f t="shared" si="17"/>
        <v>0.15384615384615385</v>
      </c>
      <c r="F198" s="137"/>
    </row>
    <row r="199" spans="1:6" x14ac:dyDescent="0.25">
      <c r="A199" s="112"/>
      <c r="B199" s="94"/>
      <c r="C199" s="95" t="s">
        <v>83</v>
      </c>
      <c r="D199" s="114">
        <f>'[4]다국가연수_raw data'!AY22</f>
        <v>2</v>
      </c>
      <c r="E199" s="115">
        <f t="shared" si="17"/>
        <v>0.15384615384615385</v>
      </c>
      <c r="F199" s="137"/>
    </row>
    <row r="200" spans="1:6" x14ac:dyDescent="0.25">
      <c r="A200" s="112"/>
      <c r="B200" s="94"/>
      <c r="C200" s="95" t="s">
        <v>84</v>
      </c>
      <c r="D200" s="114">
        <f>'[4]다국가연수_raw data'!AY23</f>
        <v>9</v>
      </c>
      <c r="E200" s="115">
        <f t="shared" si="17"/>
        <v>0.69230769230769229</v>
      </c>
      <c r="F200" s="138"/>
    </row>
    <row r="201" spans="1:6" x14ac:dyDescent="0.25">
      <c r="A201" s="112"/>
      <c r="B201" s="94"/>
      <c r="C201" s="118"/>
      <c r="D201" s="114">
        <f>SUM(D196:D200)</f>
        <v>13</v>
      </c>
      <c r="E201" s="115">
        <f>SUM(E196:E200)</f>
        <v>1</v>
      </c>
      <c r="F201" s="116"/>
    </row>
  </sheetData>
  <mergeCells count="29">
    <mergeCell ref="G13:G15"/>
    <mergeCell ref="B19:C19"/>
    <mergeCell ref="F55:F59"/>
    <mergeCell ref="A1:F1"/>
    <mergeCell ref="B5:E5"/>
    <mergeCell ref="B12:D12"/>
    <mergeCell ref="F13:F15"/>
    <mergeCell ref="F20:F22"/>
    <mergeCell ref="G20:G22"/>
    <mergeCell ref="F27:F31"/>
    <mergeCell ref="F35:F39"/>
    <mergeCell ref="F47:F51"/>
    <mergeCell ref="F156:F160"/>
    <mergeCell ref="F63:F67"/>
    <mergeCell ref="F73:F77"/>
    <mergeCell ref="F81:F85"/>
    <mergeCell ref="F89:F93"/>
    <mergeCell ref="F99:F103"/>
    <mergeCell ref="F107:F111"/>
    <mergeCell ref="F117:F118"/>
    <mergeCell ref="F122:F126"/>
    <mergeCell ref="F130:F134"/>
    <mergeCell ref="F138:F142"/>
    <mergeCell ref="F146:F150"/>
    <mergeCell ref="F164:F168"/>
    <mergeCell ref="F172:F176"/>
    <mergeCell ref="F180:F184"/>
    <mergeCell ref="F188:F192"/>
    <mergeCell ref="F196:F200"/>
  </mergeCells>
  <phoneticPr fontId="5" type="noConversion"/>
  <printOptions horizontalCentered="1"/>
  <pageMargins left="0.70866141732283472" right="0.70866141732283472" top="0.6692913385826772" bottom="0.31496062992125984" header="0.31496062992125984" footer="0.31496062992125984"/>
  <pageSetup paperSize="9" scale="84" orientation="portrait" r:id="rId1"/>
  <rowBreaks count="3" manualBreakCount="3">
    <brk id="41" max="5" man="1"/>
    <brk id="95" max="5" man="1"/>
    <brk id="152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view="pageBreakPreview" zoomScaleNormal="100" workbookViewId="0">
      <selection activeCell="G13" sqref="G13:K13"/>
    </sheetView>
  </sheetViews>
  <sheetFormatPr defaultColWidth="8.8984375" defaultRowHeight="14.4" x14ac:dyDescent="0.25"/>
  <cols>
    <col min="1" max="1" width="0.8984375" style="32" customWidth="1"/>
    <col min="2" max="2" width="3.296875" style="33" customWidth="1"/>
    <col min="3" max="3" width="27.296875" style="34" customWidth="1"/>
    <col min="4" max="4" width="8.796875" style="34" customWidth="1"/>
    <col min="5" max="5" width="8.796875" style="32" customWidth="1"/>
    <col min="6" max="6" width="8.796875" style="35" customWidth="1"/>
    <col min="7" max="15" width="8.796875" style="32" customWidth="1"/>
    <col min="16" max="16" width="1.796875" style="32" customWidth="1"/>
    <col min="17" max="18" width="7.796875" style="32" customWidth="1"/>
    <col min="19" max="19" width="9.3984375" style="32" customWidth="1"/>
    <col min="20" max="16384" width="8.8984375" style="32"/>
  </cols>
  <sheetData>
    <row r="1" spans="1:14" s="3" customFormat="1" ht="48" customHeight="1" x14ac:dyDescent="0.25">
      <c r="A1" s="1"/>
      <c r="B1" s="195" t="s">
        <v>0</v>
      </c>
      <c r="C1" s="195"/>
      <c r="D1" s="195"/>
      <c r="E1" s="195"/>
      <c r="F1" s="195"/>
      <c r="G1" s="195"/>
      <c r="H1" s="195"/>
      <c r="I1" s="195"/>
      <c r="J1" s="195"/>
      <c r="K1" s="195"/>
      <c r="L1" s="2"/>
    </row>
    <row r="2" spans="1:14" s="3" customFormat="1" ht="21" customHeight="1" thickBot="1" x14ac:dyDescent="0.3">
      <c r="A2" s="1"/>
      <c r="B2" s="4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s="7" customFormat="1" ht="24" customHeight="1" thickBot="1" x14ac:dyDescent="0.3">
      <c r="A3" s="5"/>
      <c r="B3" s="196" t="s">
        <v>1</v>
      </c>
      <c r="C3" s="197"/>
      <c r="D3" s="197"/>
      <c r="E3" s="197"/>
      <c r="F3" s="197"/>
      <c r="G3" s="197"/>
      <c r="H3" s="197"/>
      <c r="I3" s="197"/>
      <c r="J3" s="197"/>
      <c r="K3" s="198"/>
      <c r="L3" s="6"/>
    </row>
    <row r="4" spans="1:14" s="7" customFormat="1" ht="24.9" customHeight="1" thickTop="1" x14ac:dyDescent="0.25">
      <c r="A4" s="5"/>
      <c r="B4" s="199" t="s">
        <v>2</v>
      </c>
      <c r="C4" s="200"/>
      <c r="D4" s="201" t="str">
        <f>[5]강의정보_출력!B2</f>
        <v>서울시립대학교 국토개발정책 과정 사후관리 국내 재초청 심화교육</v>
      </c>
      <c r="E4" s="202"/>
      <c r="F4" s="202"/>
      <c r="G4" s="202"/>
      <c r="H4" s="202"/>
      <c r="I4" s="202"/>
      <c r="J4" s="202"/>
      <c r="K4" s="203"/>
      <c r="L4" s="8"/>
    </row>
    <row r="5" spans="1:14" s="7" customFormat="1" ht="24.9" customHeight="1" x14ac:dyDescent="0.25">
      <c r="A5" s="5"/>
      <c r="B5" s="204" t="s">
        <v>3</v>
      </c>
      <c r="C5" s="205"/>
      <c r="D5" s="206" t="str">
        <f>YEAR(M5)&amp;"년 " &amp;MONTH(M5)&amp;"월 "&amp;DAY(M5)&amp;"일 ~ "&amp;MONTH(N5)&amp;"월 "&amp;DAY(N5)&amp;"일"</f>
        <v>2019년 1월 20일 ~ 2월 1일</v>
      </c>
      <c r="E5" s="207"/>
      <c r="F5" s="207"/>
      <c r="G5" s="207"/>
      <c r="H5" s="207"/>
      <c r="I5" s="207"/>
      <c r="J5" s="207"/>
      <c r="K5" s="208"/>
      <c r="L5" s="9"/>
      <c r="M5" s="10">
        <f>[5]강의정보_출력!B4</f>
        <v>43485</v>
      </c>
      <c r="N5" s="10">
        <f>[5]강의정보_출력!B5</f>
        <v>43497</v>
      </c>
    </row>
    <row r="6" spans="1:14" s="7" customFormat="1" ht="24.9" customHeight="1" thickBot="1" x14ac:dyDescent="0.3">
      <c r="A6" s="5"/>
      <c r="B6" s="180" t="s">
        <v>4</v>
      </c>
      <c r="C6" s="181"/>
      <c r="D6" s="182" t="str">
        <f>[5]강의정보_출력!B3</f>
        <v>서울시립대학교</v>
      </c>
      <c r="E6" s="183"/>
      <c r="F6" s="183"/>
      <c r="G6" s="183"/>
      <c r="H6" s="183"/>
      <c r="I6" s="183"/>
      <c r="J6" s="183"/>
      <c r="K6" s="184"/>
      <c r="L6" s="11"/>
      <c r="M6" s="10"/>
      <c r="N6" s="10"/>
    </row>
    <row r="7" spans="1:14" s="7" customFormat="1" ht="6" customHeight="1" thickBot="1" x14ac:dyDescent="0.3">
      <c r="A7" s="5"/>
      <c r="B7" s="12"/>
      <c r="C7" s="12"/>
      <c r="D7" s="12"/>
      <c r="E7" s="11"/>
      <c r="F7" s="13"/>
      <c r="G7" s="9"/>
      <c r="H7" s="9"/>
      <c r="I7" s="9"/>
      <c r="J7" s="9"/>
      <c r="K7" s="9"/>
      <c r="L7" s="9"/>
      <c r="M7" s="10"/>
      <c r="N7" s="10"/>
    </row>
    <row r="8" spans="1:14" s="7" customFormat="1" ht="24.9" customHeight="1" x14ac:dyDescent="0.25">
      <c r="A8" s="5"/>
      <c r="B8" s="185" t="s">
        <v>5</v>
      </c>
      <c r="C8" s="186"/>
      <c r="D8" s="14" t="s">
        <v>6</v>
      </c>
      <c r="E8" s="15" t="s">
        <v>7</v>
      </c>
      <c r="F8" s="16" t="s">
        <v>8</v>
      </c>
      <c r="G8" s="16" t="s">
        <v>9</v>
      </c>
      <c r="H8" s="16" t="s">
        <v>10</v>
      </c>
      <c r="I8" s="17" t="s">
        <v>11</v>
      </c>
      <c r="J8" s="18" t="s">
        <v>12</v>
      </c>
      <c r="K8" s="19" t="s">
        <v>13</v>
      </c>
    </row>
    <row r="9" spans="1:14" s="7" customFormat="1" ht="24.9" customHeight="1" x14ac:dyDescent="0.25">
      <c r="A9" s="5"/>
      <c r="B9" s="187" t="s">
        <v>14</v>
      </c>
      <c r="C9" s="188"/>
      <c r="D9" s="20">
        <f>G85</f>
        <v>4.7326007326007327</v>
      </c>
      <c r="E9" s="21">
        <f>H85</f>
        <v>4.7435897435897436</v>
      </c>
      <c r="F9" s="22">
        <f>I85</f>
        <v>4.7087912087912098</v>
      </c>
      <c r="G9" s="22">
        <f>K85</f>
        <v>4.7298534798534799</v>
      </c>
      <c r="H9" s="22">
        <f>L85</f>
        <v>4.561355311355312</v>
      </c>
      <c r="I9" s="23">
        <f>M85</f>
        <v>4.6952380952380954</v>
      </c>
      <c r="J9" s="24">
        <f>J85</f>
        <v>4.6547619047619042</v>
      </c>
      <c r="K9" s="25">
        <f>N85</f>
        <v>4.6884920634920633</v>
      </c>
    </row>
    <row r="10" spans="1:14" s="7" customFormat="1" ht="24.9" customHeight="1" thickBot="1" x14ac:dyDescent="0.3">
      <c r="A10" s="5"/>
      <c r="B10" s="189" t="s">
        <v>15</v>
      </c>
      <c r="C10" s="190"/>
      <c r="D10" s="26">
        <f t="shared" ref="D10:K10" si="0">D9/5*100</f>
        <v>94.652014652014643</v>
      </c>
      <c r="E10" s="27">
        <f t="shared" si="0"/>
        <v>94.871794871794862</v>
      </c>
      <c r="F10" s="28">
        <f t="shared" si="0"/>
        <v>94.175824175824204</v>
      </c>
      <c r="G10" s="28">
        <f t="shared" si="0"/>
        <v>94.597069597069591</v>
      </c>
      <c r="H10" s="28">
        <f t="shared" si="0"/>
        <v>91.227106227106233</v>
      </c>
      <c r="I10" s="29">
        <f t="shared" si="0"/>
        <v>93.904761904761912</v>
      </c>
      <c r="J10" s="30">
        <f t="shared" si="0"/>
        <v>93.095238095238088</v>
      </c>
      <c r="K10" s="31">
        <f t="shared" si="0"/>
        <v>93.769841269841265</v>
      </c>
    </row>
    <row r="11" spans="1:14" ht="15" thickBot="1" x14ac:dyDescent="0.3"/>
    <row r="12" spans="1:14" s="33" customFormat="1" ht="33" customHeight="1" thickBot="1" x14ac:dyDescent="0.3">
      <c r="A12" s="36"/>
      <c r="B12" s="37" t="s">
        <v>16</v>
      </c>
      <c r="C12" s="191" t="s">
        <v>17</v>
      </c>
      <c r="D12" s="191"/>
      <c r="E12" s="191"/>
      <c r="F12" s="38" t="s">
        <v>18</v>
      </c>
      <c r="G12" s="192" t="s">
        <v>19</v>
      </c>
      <c r="H12" s="193"/>
      <c r="I12" s="193"/>
      <c r="J12" s="193"/>
      <c r="K12" s="194"/>
      <c r="L12" s="39"/>
    </row>
    <row r="13" spans="1:14" s="33" customFormat="1" ht="34.5" customHeight="1" x14ac:dyDescent="0.2">
      <c r="A13" s="40"/>
      <c r="B13" s="41">
        <v>1</v>
      </c>
      <c r="C13" s="164" t="str">
        <f>[5]강의정보_출력!C7</f>
        <v>국제협력 사업실행팀 수자원개발 및 관리사례</v>
      </c>
      <c r="D13" s="164"/>
      <c r="E13" s="165"/>
      <c r="F13" s="42" t="str">
        <f>[5]강의정보_출력!E7</f>
        <v>지윤광</v>
      </c>
      <c r="G13" s="166"/>
      <c r="H13" s="166"/>
      <c r="I13" s="166"/>
      <c r="J13" s="166"/>
      <c r="K13" s="167"/>
      <c r="L13" s="43"/>
      <c r="M13" s="44"/>
    </row>
    <row r="14" spans="1:14" s="33" customFormat="1" ht="18" customHeight="1" x14ac:dyDescent="0.2">
      <c r="A14" s="40"/>
      <c r="B14" s="45"/>
      <c r="C14" s="46" t="s">
        <v>20</v>
      </c>
      <c r="D14" s="47"/>
      <c r="E14" s="48">
        <f>[5]평가계산시트_미출력!C34</f>
        <v>4.4615384615384617</v>
      </c>
      <c r="F14" s="49"/>
      <c r="G14" s="150" t="s">
        <v>21</v>
      </c>
      <c r="H14" s="151"/>
      <c r="I14" s="151"/>
      <c r="J14" s="151"/>
      <c r="K14" s="152"/>
      <c r="L14" s="50"/>
      <c r="M14" s="44"/>
    </row>
    <row r="15" spans="1:14" s="33" customFormat="1" ht="18" customHeight="1" x14ac:dyDescent="0.2">
      <c r="A15" s="40"/>
      <c r="B15" s="51"/>
      <c r="C15" s="46" t="s">
        <v>22</v>
      </c>
      <c r="D15" s="47"/>
      <c r="E15" s="48">
        <f>[5]평가계산시트_미출력!D34</f>
        <v>4.4615384615384617</v>
      </c>
      <c r="F15" s="49"/>
      <c r="G15" s="153"/>
      <c r="H15" s="154"/>
      <c r="I15" s="154"/>
      <c r="J15" s="154"/>
      <c r="K15" s="155"/>
      <c r="L15" s="52"/>
      <c r="M15" s="44"/>
    </row>
    <row r="16" spans="1:14" s="33" customFormat="1" ht="18" customHeight="1" x14ac:dyDescent="0.2">
      <c r="A16" s="40"/>
      <c r="B16" s="51"/>
      <c r="C16" s="46" t="s">
        <v>23</v>
      </c>
      <c r="D16" s="47"/>
      <c r="E16" s="48">
        <f>[5]평가계산시트_미출력!E34</f>
        <v>4.4615384615384617</v>
      </c>
      <c r="F16" s="49"/>
      <c r="G16" s="153"/>
      <c r="H16" s="154"/>
      <c r="I16" s="154"/>
      <c r="J16" s="154"/>
      <c r="K16" s="155"/>
      <c r="L16" s="52"/>
      <c r="M16" s="44"/>
    </row>
    <row r="17" spans="1:13" s="33" customFormat="1" ht="18" customHeight="1" x14ac:dyDescent="0.2">
      <c r="A17" s="40"/>
      <c r="B17" s="51"/>
      <c r="C17" s="46" t="s">
        <v>24</v>
      </c>
      <c r="D17" s="47"/>
      <c r="E17" s="48">
        <f>[5]평가계산시트_미출력!F34</f>
        <v>4.3076923076923075</v>
      </c>
      <c r="F17" s="49"/>
      <c r="G17" s="153"/>
      <c r="H17" s="154"/>
      <c r="I17" s="154"/>
      <c r="J17" s="154"/>
      <c r="K17" s="155"/>
      <c r="L17" s="52"/>
      <c r="M17" s="44"/>
    </row>
    <row r="18" spans="1:13" s="33" customFormat="1" ht="18" customHeight="1" x14ac:dyDescent="0.2">
      <c r="A18" s="40"/>
      <c r="B18" s="51"/>
      <c r="C18" s="46" t="s">
        <v>25</v>
      </c>
      <c r="D18" s="47"/>
      <c r="E18" s="48">
        <f>[5]평가계산시트_미출력!G34</f>
        <v>4.615384615384615</v>
      </c>
      <c r="F18" s="49"/>
      <c r="G18" s="153"/>
      <c r="H18" s="154"/>
      <c r="I18" s="154"/>
      <c r="J18" s="154"/>
      <c r="K18" s="155"/>
      <c r="L18" s="52"/>
      <c r="M18" s="44"/>
    </row>
    <row r="19" spans="1:13" s="33" customFormat="1" ht="18" customHeight="1" x14ac:dyDescent="0.2">
      <c r="A19" s="40"/>
      <c r="B19" s="51"/>
      <c r="C19" s="46" t="s">
        <v>26</v>
      </c>
      <c r="D19" s="47"/>
      <c r="E19" s="48">
        <f>[5]평가계산시트_미출력!H34</f>
        <v>4.615384615384615</v>
      </c>
      <c r="F19" s="49"/>
      <c r="G19" s="156"/>
      <c r="H19" s="157"/>
      <c r="I19" s="157"/>
      <c r="J19" s="157"/>
      <c r="K19" s="158"/>
      <c r="L19" s="52"/>
      <c r="M19" s="44"/>
    </row>
    <row r="20" spans="1:13" s="33" customFormat="1" ht="18" customHeight="1" thickBot="1" x14ac:dyDescent="0.25">
      <c r="A20" s="40"/>
      <c r="B20" s="53"/>
      <c r="C20" s="54" t="s">
        <v>14</v>
      </c>
      <c r="D20" s="55"/>
      <c r="E20" s="56">
        <f>[5]평가계산시트_미출력!I34</f>
        <v>4.4871794871794863</v>
      </c>
      <c r="F20" s="57"/>
      <c r="G20" s="159"/>
      <c r="H20" s="159"/>
      <c r="I20" s="159"/>
      <c r="J20" s="160"/>
      <c r="K20" s="161"/>
      <c r="L20" s="52"/>
      <c r="M20" s="44"/>
    </row>
    <row r="21" spans="1:13" s="61" customFormat="1" ht="18" customHeight="1" thickBot="1" x14ac:dyDescent="0.25">
      <c r="A21" s="40"/>
      <c r="B21" s="58"/>
      <c r="C21" s="162"/>
      <c r="D21" s="162"/>
      <c r="E21" s="162"/>
      <c r="F21" s="162"/>
      <c r="G21" s="162"/>
      <c r="H21" s="162"/>
      <c r="I21" s="162"/>
      <c r="J21" s="162"/>
      <c r="K21" s="162"/>
      <c r="L21" s="59"/>
      <c r="M21" s="60"/>
    </row>
    <row r="22" spans="1:13" s="33" customFormat="1" ht="34.5" customHeight="1" x14ac:dyDescent="0.2">
      <c r="A22" s="40"/>
      <c r="B22" s="41">
        <v>2</v>
      </c>
      <c r="C22" s="164" t="str">
        <f>[5]강의정보_출력!C8</f>
        <v>국제협력 사업실행팀 수처리시설건설사례 세미나</v>
      </c>
      <c r="D22" s="164"/>
      <c r="E22" s="165"/>
      <c r="F22" s="42" t="str">
        <f>[5]강의정보_출력!E8</f>
        <v>권재희</v>
      </c>
      <c r="G22" s="166"/>
      <c r="H22" s="166"/>
      <c r="I22" s="166"/>
      <c r="J22" s="166"/>
      <c r="K22" s="167"/>
      <c r="L22" s="43"/>
      <c r="M22" s="44"/>
    </row>
    <row r="23" spans="1:13" s="33" customFormat="1" ht="18" customHeight="1" x14ac:dyDescent="0.2">
      <c r="A23" s="40"/>
      <c r="B23" s="45"/>
      <c r="C23" s="46" t="s">
        <v>20</v>
      </c>
      <c r="D23" s="47"/>
      <c r="E23" s="48">
        <f>[5]평가계산시트_미출력!J34</f>
        <v>4.4615384615384617</v>
      </c>
      <c r="F23" s="49"/>
      <c r="G23" s="150" t="s">
        <v>27</v>
      </c>
      <c r="H23" s="151"/>
      <c r="I23" s="151"/>
      <c r="J23" s="151"/>
      <c r="K23" s="152"/>
      <c r="L23" s="50"/>
      <c r="M23" s="44"/>
    </row>
    <row r="24" spans="1:13" s="33" customFormat="1" ht="18" customHeight="1" x14ac:dyDescent="0.2">
      <c r="A24" s="40"/>
      <c r="B24" s="51"/>
      <c r="C24" s="46" t="s">
        <v>22</v>
      </c>
      <c r="D24" s="47"/>
      <c r="E24" s="48">
        <f>[5]평가계산시트_미출력!K34</f>
        <v>4.5384615384615383</v>
      </c>
      <c r="F24" s="49"/>
      <c r="G24" s="153"/>
      <c r="H24" s="154"/>
      <c r="I24" s="154"/>
      <c r="J24" s="154"/>
      <c r="K24" s="155"/>
      <c r="L24" s="52"/>
      <c r="M24" s="44"/>
    </row>
    <row r="25" spans="1:13" s="33" customFormat="1" ht="18" customHeight="1" x14ac:dyDescent="0.2">
      <c r="A25" s="40"/>
      <c r="B25" s="51"/>
      <c r="C25" s="46" t="s">
        <v>23</v>
      </c>
      <c r="D25" s="47"/>
      <c r="E25" s="48">
        <f>[5]평가계산시트_미출력!L34</f>
        <v>4.5384615384615383</v>
      </c>
      <c r="F25" s="49"/>
      <c r="G25" s="153"/>
      <c r="H25" s="154"/>
      <c r="I25" s="154"/>
      <c r="J25" s="154"/>
      <c r="K25" s="155"/>
      <c r="L25" s="52"/>
      <c r="M25" s="44"/>
    </row>
    <row r="26" spans="1:13" s="33" customFormat="1" ht="18" customHeight="1" x14ac:dyDescent="0.2">
      <c r="A26" s="40"/>
      <c r="B26" s="51"/>
      <c r="C26" s="46" t="s">
        <v>24</v>
      </c>
      <c r="D26" s="47"/>
      <c r="E26" s="48">
        <f>[5]평가계산시트_미출력!M34</f>
        <v>4.2307692307692308</v>
      </c>
      <c r="F26" s="49"/>
      <c r="G26" s="153"/>
      <c r="H26" s="154"/>
      <c r="I26" s="154"/>
      <c r="J26" s="154"/>
      <c r="K26" s="155"/>
      <c r="L26" s="52"/>
      <c r="M26" s="44"/>
    </row>
    <row r="27" spans="1:13" s="33" customFormat="1" ht="18" customHeight="1" x14ac:dyDescent="0.2">
      <c r="A27" s="40"/>
      <c r="B27" s="51"/>
      <c r="C27" s="46" t="s">
        <v>25</v>
      </c>
      <c r="D27" s="47"/>
      <c r="E27" s="48">
        <f>[5]평가계산시트_미출력!N34</f>
        <v>4.6923076923076925</v>
      </c>
      <c r="F27" s="49"/>
      <c r="G27" s="153"/>
      <c r="H27" s="154"/>
      <c r="I27" s="154"/>
      <c r="J27" s="154"/>
      <c r="K27" s="155"/>
      <c r="L27" s="52"/>
      <c r="M27" s="44"/>
    </row>
    <row r="28" spans="1:13" s="33" customFormat="1" ht="18" customHeight="1" x14ac:dyDescent="0.2">
      <c r="A28" s="40"/>
      <c r="B28" s="51"/>
      <c r="C28" s="46" t="s">
        <v>26</v>
      </c>
      <c r="D28" s="47"/>
      <c r="E28" s="48">
        <f>[5]평가계산시트_미출력!O34</f>
        <v>4.615384615384615</v>
      </c>
      <c r="F28" s="49"/>
      <c r="G28" s="156"/>
      <c r="H28" s="157"/>
      <c r="I28" s="157"/>
      <c r="J28" s="157"/>
      <c r="K28" s="158"/>
      <c r="L28" s="52"/>
      <c r="M28" s="44"/>
    </row>
    <row r="29" spans="1:13" s="33" customFormat="1" ht="18" customHeight="1" thickBot="1" x14ac:dyDescent="0.25">
      <c r="A29" s="40"/>
      <c r="B29" s="53"/>
      <c r="C29" s="62" t="s">
        <v>14</v>
      </c>
      <c r="D29" s="63"/>
      <c r="E29" s="56">
        <f>[5]평가계산시트_미출력!P34</f>
        <v>4.5128205128205137</v>
      </c>
      <c r="F29" s="57"/>
      <c r="G29" s="159"/>
      <c r="H29" s="159"/>
      <c r="I29" s="159"/>
      <c r="J29" s="160"/>
      <c r="K29" s="161"/>
      <c r="L29" s="52"/>
      <c r="M29" s="44"/>
    </row>
    <row r="30" spans="1:13" s="61" customFormat="1" ht="18" customHeight="1" thickBot="1" x14ac:dyDescent="0.25">
      <c r="A30" s="40"/>
      <c r="B30" s="58"/>
      <c r="C30" s="162"/>
      <c r="D30" s="162"/>
      <c r="E30" s="162"/>
      <c r="F30" s="162"/>
      <c r="G30" s="162"/>
      <c r="H30" s="162"/>
      <c r="I30" s="162"/>
      <c r="J30" s="162"/>
      <c r="K30" s="162"/>
      <c r="L30" s="59"/>
      <c r="M30" s="60"/>
    </row>
    <row r="31" spans="1:13" s="33" customFormat="1" ht="34.5" customHeight="1" x14ac:dyDescent="0.2">
      <c r="A31" s="40"/>
      <c r="B31" s="64">
        <v>3</v>
      </c>
      <c r="C31" s="176" t="str">
        <f>[5]강의정보_출력!C9</f>
        <v>민간투자사업제도와 적격성조사</v>
      </c>
      <c r="D31" s="176"/>
      <c r="E31" s="177"/>
      <c r="F31" s="65" t="str">
        <f>[5]강의정보_출력!E9</f>
        <v>박현</v>
      </c>
      <c r="G31" s="178"/>
      <c r="H31" s="178"/>
      <c r="I31" s="178"/>
      <c r="J31" s="178"/>
      <c r="K31" s="179"/>
      <c r="L31" s="43"/>
      <c r="M31" s="44"/>
    </row>
    <row r="32" spans="1:13" s="33" customFormat="1" ht="18" customHeight="1" x14ac:dyDescent="0.2">
      <c r="A32" s="40"/>
      <c r="B32" s="45"/>
      <c r="C32" s="66" t="s">
        <v>20</v>
      </c>
      <c r="D32" s="67"/>
      <c r="E32" s="48">
        <f>[5]평가계산시트_미출력!Q34</f>
        <v>4.8461538461538458</v>
      </c>
      <c r="F32" s="49"/>
      <c r="G32" s="150" t="s">
        <v>28</v>
      </c>
      <c r="H32" s="168"/>
      <c r="I32" s="168"/>
      <c r="J32" s="168"/>
      <c r="K32" s="169"/>
      <c r="L32" s="50"/>
      <c r="M32" s="44"/>
    </row>
    <row r="33" spans="1:13" s="33" customFormat="1" ht="18" customHeight="1" x14ac:dyDescent="0.2">
      <c r="A33" s="40"/>
      <c r="B33" s="51"/>
      <c r="C33" s="66" t="s">
        <v>22</v>
      </c>
      <c r="D33" s="67"/>
      <c r="E33" s="48">
        <f>[5]평가계산시트_미출력!R34</f>
        <v>4.8461538461538458</v>
      </c>
      <c r="F33" s="49"/>
      <c r="G33" s="170"/>
      <c r="H33" s="171"/>
      <c r="I33" s="171"/>
      <c r="J33" s="171"/>
      <c r="K33" s="172"/>
      <c r="L33" s="52"/>
      <c r="M33" s="44"/>
    </row>
    <row r="34" spans="1:13" s="33" customFormat="1" ht="18" customHeight="1" x14ac:dyDescent="0.2">
      <c r="A34" s="40"/>
      <c r="B34" s="51"/>
      <c r="C34" s="66" t="s">
        <v>23</v>
      </c>
      <c r="D34" s="67"/>
      <c r="E34" s="48">
        <f>[5]평가계산시트_미출력!S34</f>
        <v>4.8461538461538458</v>
      </c>
      <c r="F34" s="49"/>
      <c r="G34" s="170"/>
      <c r="H34" s="171"/>
      <c r="I34" s="171"/>
      <c r="J34" s="171"/>
      <c r="K34" s="172"/>
      <c r="L34" s="52"/>
      <c r="M34" s="44"/>
    </row>
    <row r="35" spans="1:13" s="33" customFormat="1" ht="18" customHeight="1" x14ac:dyDescent="0.2">
      <c r="A35" s="40"/>
      <c r="B35" s="51"/>
      <c r="C35" s="66" t="s">
        <v>24</v>
      </c>
      <c r="D35" s="67"/>
      <c r="E35" s="48">
        <f>[5]평가계산시트_미출력!T34</f>
        <v>4.8461538461538458</v>
      </c>
      <c r="F35" s="49"/>
      <c r="G35" s="170"/>
      <c r="H35" s="171"/>
      <c r="I35" s="171"/>
      <c r="J35" s="171"/>
      <c r="K35" s="172"/>
      <c r="L35" s="52"/>
      <c r="M35" s="44"/>
    </row>
    <row r="36" spans="1:13" s="33" customFormat="1" ht="18" customHeight="1" x14ac:dyDescent="0.2">
      <c r="A36" s="40"/>
      <c r="B36" s="51"/>
      <c r="C36" s="66" t="s">
        <v>25</v>
      </c>
      <c r="D36" s="67"/>
      <c r="E36" s="48">
        <f>[5]평가계산시트_미출력!U34</f>
        <v>4.8461538461538458</v>
      </c>
      <c r="F36" s="49"/>
      <c r="G36" s="170"/>
      <c r="H36" s="171"/>
      <c r="I36" s="171"/>
      <c r="J36" s="171"/>
      <c r="K36" s="172"/>
      <c r="L36" s="52"/>
      <c r="M36" s="44"/>
    </row>
    <row r="37" spans="1:13" s="33" customFormat="1" ht="18" customHeight="1" x14ac:dyDescent="0.2">
      <c r="A37" s="40"/>
      <c r="B37" s="51"/>
      <c r="C37" s="66" t="s">
        <v>26</v>
      </c>
      <c r="D37" s="67"/>
      <c r="E37" s="48">
        <f>[5]평가계산시트_미출력!V34</f>
        <v>4.4615384615384617</v>
      </c>
      <c r="F37" s="49"/>
      <c r="G37" s="173"/>
      <c r="H37" s="174"/>
      <c r="I37" s="174"/>
      <c r="J37" s="174"/>
      <c r="K37" s="175"/>
      <c r="L37" s="52"/>
      <c r="M37" s="44"/>
    </row>
    <row r="38" spans="1:13" s="33" customFormat="1" ht="18" customHeight="1" thickBot="1" x14ac:dyDescent="0.25">
      <c r="A38" s="40"/>
      <c r="B38" s="53"/>
      <c r="C38" s="62" t="s">
        <v>14</v>
      </c>
      <c r="D38" s="63"/>
      <c r="E38" s="56">
        <f>[5]평가계산시트_미출력!W34</f>
        <v>4.7820512820512819</v>
      </c>
      <c r="F38" s="57"/>
      <c r="G38" s="159"/>
      <c r="H38" s="159"/>
      <c r="I38" s="159"/>
      <c r="J38" s="160"/>
      <c r="K38" s="161"/>
      <c r="L38" s="52"/>
      <c r="M38" s="44"/>
    </row>
    <row r="39" spans="1:13" s="61" customFormat="1" ht="18" customHeight="1" thickBot="1" x14ac:dyDescent="0.25">
      <c r="A39" s="40"/>
      <c r="B39" s="58"/>
      <c r="C39" s="162"/>
      <c r="D39" s="162"/>
      <c r="E39" s="162"/>
      <c r="F39" s="162"/>
      <c r="G39" s="162"/>
      <c r="H39" s="162"/>
      <c r="I39" s="162"/>
      <c r="J39" s="162"/>
      <c r="K39" s="162"/>
      <c r="L39" s="59"/>
      <c r="M39" s="60"/>
    </row>
    <row r="40" spans="1:13" s="33" customFormat="1" ht="34.5" customHeight="1" x14ac:dyDescent="0.2">
      <c r="A40" s="40"/>
      <c r="B40" s="41">
        <v>4</v>
      </c>
      <c r="C40" s="164" t="str">
        <f>[5]강의정보_출력!C10</f>
        <v>도로교통시설과 도로정책</v>
      </c>
      <c r="D40" s="164"/>
      <c r="E40" s="165"/>
      <c r="F40" s="42" t="str">
        <f>[5]강의정보_출력!E10</f>
        <v>염춘호</v>
      </c>
      <c r="G40" s="166"/>
      <c r="H40" s="166"/>
      <c r="I40" s="166"/>
      <c r="J40" s="166"/>
      <c r="K40" s="167"/>
      <c r="L40" s="43"/>
      <c r="M40" s="44"/>
    </row>
    <row r="41" spans="1:13" s="33" customFormat="1" ht="18" customHeight="1" x14ac:dyDescent="0.2">
      <c r="A41" s="40"/>
      <c r="B41" s="45"/>
      <c r="C41" s="66" t="s">
        <v>20</v>
      </c>
      <c r="D41" s="67"/>
      <c r="E41" s="48">
        <f>[5]평가계산시트_미출력!X34</f>
        <v>4.8461538461538458</v>
      </c>
      <c r="F41" s="49"/>
      <c r="G41" s="150" t="s">
        <v>29</v>
      </c>
      <c r="H41" s="151"/>
      <c r="I41" s="151"/>
      <c r="J41" s="151"/>
      <c r="K41" s="152"/>
      <c r="L41" s="50"/>
      <c r="M41" s="44"/>
    </row>
    <row r="42" spans="1:13" s="33" customFormat="1" ht="18" customHeight="1" x14ac:dyDescent="0.2">
      <c r="A42" s="40"/>
      <c r="B42" s="51"/>
      <c r="C42" s="66" t="s">
        <v>22</v>
      </c>
      <c r="D42" s="67"/>
      <c r="E42" s="48">
        <f>[5]평가계산시트_미출력!Y34</f>
        <v>4.8461538461538458</v>
      </c>
      <c r="F42" s="49"/>
      <c r="G42" s="153"/>
      <c r="H42" s="154"/>
      <c r="I42" s="154"/>
      <c r="J42" s="154"/>
      <c r="K42" s="155"/>
      <c r="L42" s="52"/>
      <c r="M42" s="44"/>
    </row>
    <row r="43" spans="1:13" s="33" customFormat="1" ht="18" customHeight="1" x14ac:dyDescent="0.2">
      <c r="A43" s="40"/>
      <c r="B43" s="51"/>
      <c r="C43" s="66" t="s">
        <v>23</v>
      </c>
      <c r="D43" s="67"/>
      <c r="E43" s="48">
        <f>[5]평가계산시트_미출력!Z34</f>
        <v>4.7692307692307692</v>
      </c>
      <c r="F43" s="49"/>
      <c r="G43" s="153"/>
      <c r="H43" s="154"/>
      <c r="I43" s="154"/>
      <c r="J43" s="154"/>
      <c r="K43" s="155"/>
      <c r="L43" s="52"/>
      <c r="M43" s="44"/>
    </row>
    <row r="44" spans="1:13" s="33" customFormat="1" ht="18" customHeight="1" x14ac:dyDescent="0.2">
      <c r="A44" s="40"/>
      <c r="B44" s="51"/>
      <c r="C44" s="66" t="s">
        <v>24</v>
      </c>
      <c r="D44" s="67"/>
      <c r="E44" s="48">
        <f>[5]평가계산시트_미출력!AA34</f>
        <v>4.7692307692307692</v>
      </c>
      <c r="F44" s="49"/>
      <c r="G44" s="153"/>
      <c r="H44" s="154"/>
      <c r="I44" s="154"/>
      <c r="J44" s="154"/>
      <c r="K44" s="155"/>
      <c r="L44" s="52"/>
      <c r="M44" s="44"/>
    </row>
    <row r="45" spans="1:13" s="33" customFormat="1" ht="18" customHeight="1" x14ac:dyDescent="0.2">
      <c r="A45" s="40"/>
      <c r="B45" s="51"/>
      <c r="C45" s="66" t="s">
        <v>25</v>
      </c>
      <c r="D45" s="67"/>
      <c r="E45" s="48">
        <f>[5]평가계산시트_미출력!AB34</f>
        <v>4.6923076923076925</v>
      </c>
      <c r="F45" s="49"/>
      <c r="G45" s="153"/>
      <c r="H45" s="154"/>
      <c r="I45" s="154"/>
      <c r="J45" s="154"/>
      <c r="K45" s="155"/>
      <c r="L45" s="52"/>
      <c r="M45" s="44"/>
    </row>
    <row r="46" spans="1:13" s="33" customFormat="1" ht="18" customHeight="1" x14ac:dyDescent="0.2">
      <c r="A46" s="40"/>
      <c r="B46" s="51"/>
      <c r="C46" s="66" t="s">
        <v>26</v>
      </c>
      <c r="D46" s="67"/>
      <c r="E46" s="48">
        <f>[5]평가계산시트_미출력!AC34</f>
        <v>4.615384615384615</v>
      </c>
      <c r="F46" s="49"/>
      <c r="G46" s="156"/>
      <c r="H46" s="157"/>
      <c r="I46" s="157"/>
      <c r="J46" s="157"/>
      <c r="K46" s="158"/>
      <c r="L46" s="52"/>
      <c r="M46" s="44"/>
    </row>
    <row r="47" spans="1:13" s="33" customFormat="1" ht="18" customHeight="1" thickBot="1" x14ac:dyDescent="0.25">
      <c r="A47" s="40"/>
      <c r="B47" s="53"/>
      <c r="C47" s="62" t="s">
        <v>14</v>
      </c>
      <c r="D47" s="63"/>
      <c r="E47" s="56">
        <f>[5]평가계산시트_미출력!AD34</f>
        <v>4.7564102564102564</v>
      </c>
      <c r="F47" s="57"/>
      <c r="G47" s="159"/>
      <c r="H47" s="159"/>
      <c r="I47" s="159"/>
      <c r="J47" s="160"/>
      <c r="K47" s="161"/>
      <c r="L47" s="52"/>
      <c r="M47" s="44"/>
    </row>
    <row r="48" spans="1:13" s="61" customFormat="1" ht="18" customHeight="1" thickBot="1" x14ac:dyDescent="0.25">
      <c r="A48" s="40"/>
      <c r="B48" s="58"/>
      <c r="C48" s="162"/>
      <c r="D48" s="162"/>
      <c r="E48" s="162"/>
      <c r="F48" s="162"/>
      <c r="G48" s="162"/>
      <c r="H48" s="162"/>
      <c r="I48" s="162"/>
      <c r="J48" s="162"/>
      <c r="K48" s="162"/>
      <c r="L48" s="59"/>
      <c r="M48" s="60"/>
    </row>
    <row r="49" spans="1:13" s="33" customFormat="1" ht="34.5" customHeight="1" x14ac:dyDescent="0.2">
      <c r="A49" s="40"/>
      <c r="B49" s="41">
        <v>5</v>
      </c>
      <c r="C49" s="164" t="str">
        <f>[5]강의정보_출력!C11</f>
        <v>한국의 공공투자관리시스템</v>
      </c>
      <c r="D49" s="164"/>
      <c r="E49" s="165"/>
      <c r="F49" s="42" t="str">
        <f>[5]강의정보_출력!E11</f>
        <v>박현</v>
      </c>
      <c r="G49" s="166"/>
      <c r="H49" s="166"/>
      <c r="I49" s="166"/>
      <c r="J49" s="166"/>
      <c r="K49" s="167"/>
      <c r="L49" s="43"/>
      <c r="M49" s="44"/>
    </row>
    <row r="50" spans="1:13" s="33" customFormat="1" ht="18" customHeight="1" x14ac:dyDescent="0.2">
      <c r="A50" s="40"/>
      <c r="B50" s="45"/>
      <c r="C50" s="66" t="s">
        <v>20</v>
      </c>
      <c r="D50" s="67"/>
      <c r="E50" s="48">
        <f>[5]평가계산시트_미출력!AE34</f>
        <v>4.8461538461538458</v>
      </c>
      <c r="F50" s="49"/>
      <c r="G50" s="150" t="s">
        <v>30</v>
      </c>
      <c r="H50" s="168"/>
      <c r="I50" s="168"/>
      <c r="J50" s="168"/>
      <c r="K50" s="169"/>
      <c r="L50" s="50"/>
      <c r="M50" s="44"/>
    </row>
    <row r="51" spans="1:13" s="33" customFormat="1" ht="18" customHeight="1" x14ac:dyDescent="0.2">
      <c r="A51" s="40"/>
      <c r="B51" s="51"/>
      <c r="C51" s="66" t="s">
        <v>22</v>
      </c>
      <c r="D51" s="67"/>
      <c r="E51" s="48">
        <f>[5]평가계산시트_미출력!AF34</f>
        <v>4.8461538461538458</v>
      </c>
      <c r="F51" s="49"/>
      <c r="G51" s="170"/>
      <c r="H51" s="171"/>
      <c r="I51" s="171"/>
      <c r="J51" s="171"/>
      <c r="K51" s="172"/>
      <c r="L51" s="52"/>
      <c r="M51" s="44"/>
    </row>
    <row r="52" spans="1:13" s="33" customFormat="1" ht="18" customHeight="1" x14ac:dyDescent="0.2">
      <c r="A52" s="40"/>
      <c r="B52" s="51"/>
      <c r="C52" s="66" t="s">
        <v>23</v>
      </c>
      <c r="D52" s="67"/>
      <c r="E52" s="48">
        <f>[5]평가계산시트_미출력!AG34</f>
        <v>4.8461538461538458</v>
      </c>
      <c r="F52" s="49"/>
      <c r="G52" s="170"/>
      <c r="H52" s="171"/>
      <c r="I52" s="171"/>
      <c r="J52" s="171"/>
      <c r="K52" s="172"/>
      <c r="L52" s="52"/>
      <c r="M52" s="44"/>
    </row>
    <row r="53" spans="1:13" s="33" customFormat="1" ht="18" customHeight="1" x14ac:dyDescent="0.2">
      <c r="A53" s="40"/>
      <c r="B53" s="51"/>
      <c r="C53" s="66" t="s">
        <v>24</v>
      </c>
      <c r="D53" s="67"/>
      <c r="E53" s="48">
        <f>[5]평가계산시트_미출력!AH34</f>
        <v>4.8461538461538458</v>
      </c>
      <c r="F53" s="49"/>
      <c r="G53" s="170"/>
      <c r="H53" s="171"/>
      <c r="I53" s="171"/>
      <c r="J53" s="171"/>
      <c r="K53" s="172"/>
      <c r="L53" s="52"/>
      <c r="M53" s="44"/>
    </row>
    <row r="54" spans="1:13" s="33" customFormat="1" ht="18" customHeight="1" x14ac:dyDescent="0.2">
      <c r="A54" s="40"/>
      <c r="B54" s="51"/>
      <c r="C54" s="66" t="s">
        <v>25</v>
      </c>
      <c r="D54" s="67"/>
      <c r="E54" s="48">
        <f>[5]평가계산시트_미출력!AI34</f>
        <v>4.8461538461538458</v>
      </c>
      <c r="F54" s="49"/>
      <c r="G54" s="170"/>
      <c r="H54" s="171"/>
      <c r="I54" s="171"/>
      <c r="J54" s="171"/>
      <c r="K54" s="172"/>
      <c r="L54" s="52"/>
      <c r="M54" s="44"/>
    </row>
    <row r="55" spans="1:13" s="33" customFormat="1" ht="18" customHeight="1" x14ac:dyDescent="0.2">
      <c r="A55" s="40"/>
      <c r="B55" s="51"/>
      <c r="C55" s="66" t="s">
        <v>26</v>
      </c>
      <c r="D55" s="67"/>
      <c r="E55" s="48">
        <f>[5]평가계산시트_미출력!AJ34</f>
        <v>4.5384615384615383</v>
      </c>
      <c r="F55" s="49"/>
      <c r="G55" s="173"/>
      <c r="H55" s="174"/>
      <c r="I55" s="174"/>
      <c r="J55" s="174"/>
      <c r="K55" s="175"/>
      <c r="L55" s="52"/>
      <c r="M55" s="44"/>
    </row>
    <row r="56" spans="1:13" s="33" customFormat="1" ht="18" customHeight="1" thickBot="1" x14ac:dyDescent="0.25">
      <c r="A56" s="40"/>
      <c r="B56" s="53"/>
      <c r="C56" s="62" t="s">
        <v>14</v>
      </c>
      <c r="D56" s="63"/>
      <c r="E56" s="56">
        <f>[5]평가계산시트_미출력!AK34</f>
        <v>4.7948717948717947</v>
      </c>
      <c r="F56" s="57"/>
      <c r="G56" s="159"/>
      <c r="H56" s="159"/>
      <c r="I56" s="159"/>
      <c r="J56" s="160"/>
      <c r="K56" s="161"/>
      <c r="L56" s="52"/>
      <c r="M56" s="44"/>
    </row>
    <row r="57" spans="1:13" s="61" customFormat="1" ht="18" customHeight="1" thickBot="1" x14ac:dyDescent="0.25">
      <c r="A57" s="40"/>
      <c r="B57" s="58"/>
      <c r="C57" s="162"/>
      <c r="D57" s="162"/>
      <c r="E57" s="162"/>
      <c r="F57" s="162"/>
      <c r="G57" s="162"/>
      <c r="H57" s="162"/>
      <c r="I57" s="162"/>
      <c r="J57" s="162"/>
      <c r="K57" s="162"/>
      <c r="L57" s="59"/>
      <c r="M57" s="60"/>
    </row>
    <row r="58" spans="1:13" s="33" customFormat="1" ht="34.5" customHeight="1" x14ac:dyDescent="0.2">
      <c r="A58" s="40"/>
      <c r="B58" s="41">
        <v>6</v>
      </c>
      <c r="C58" s="164" t="str">
        <f>[5]강의정보_출력!C12</f>
        <v>상암미디어시티 개발사례</v>
      </c>
      <c r="D58" s="164"/>
      <c r="E58" s="165"/>
      <c r="F58" s="42" t="str">
        <f>[5]강의정보_출력!E12</f>
        <v>장영희</v>
      </c>
      <c r="G58" s="166"/>
      <c r="H58" s="166"/>
      <c r="I58" s="166"/>
      <c r="J58" s="166"/>
      <c r="K58" s="167"/>
      <c r="L58" s="43"/>
      <c r="M58" s="44"/>
    </row>
    <row r="59" spans="1:13" s="33" customFormat="1" ht="18" customHeight="1" x14ac:dyDescent="0.2">
      <c r="A59" s="40"/>
      <c r="B59" s="45"/>
      <c r="C59" s="66" t="s">
        <v>20</v>
      </c>
      <c r="D59" s="67"/>
      <c r="E59" s="48">
        <f>[5]평가계산시트_미출력!AL34</f>
        <v>4.916666666666667</v>
      </c>
      <c r="F59" s="49"/>
      <c r="G59" s="150" t="s">
        <v>31</v>
      </c>
      <c r="H59" s="151"/>
      <c r="I59" s="151"/>
      <c r="J59" s="151"/>
      <c r="K59" s="152"/>
      <c r="L59" s="50"/>
      <c r="M59" s="44"/>
    </row>
    <row r="60" spans="1:13" s="33" customFormat="1" ht="18" customHeight="1" x14ac:dyDescent="0.2">
      <c r="A60" s="40"/>
      <c r="B60" s="51"/>
      <c r="C60" s="66" t="s">
        <v>22</v>
      </c>
      <c r="D60" s="67"/>
      <c r="E60" s="48">
        <f>[5]평가계산시트_미출력!AM34</f>
        <v>4.916666666666667</v>
      </c>
      <c r="F60" s="49"/>
      <c r="G60" s="153"/>
      <c r="H60" s="154"/>
      <c r="I60" s="154"/>
      <c r="J60" s="154"/>
      <c r="K60" s="155"/>
      <c r="L60" s="52"/>
      <c r="M60" s="44"/>
    </row>
    <row r="61" spans="1:13" s="33" customFormat="1" ht="18" customHeight="1" x14ac:dyDescent="0.2">
      <c r="A61" s="40"/>
      <c r="B61" s="51"/>
      <c r="C61" s="66" t="s">
        <v>23</v>
      </c>
      <c r="D61" s="67"/>
      <c r="E61" s="48">
        <f>[5]평가계산시트_미출력!AN34</f>
        <v>4.916666666666667</v>
      </c>
      <c r="F61" s="49"/>
      <c r="G61" s="153"/>
      <c r="H61" s="154"/>
      <c r="I61" s="154"/>
      <c r="J61" s="154"/>
      <c r="K61" s="155"/>
      <c r="L61" s="52"/>
      <c r="M61" s="44"/>
    </row>
    <row r="62" spans="1:13" s="33" customFormat="1" ht="18" customHeight="1" x14ac:dyDescent="0.2">
      <c r="A62" s="40"/>
      <c r="B62" s="51"/>
      <c r="C62" s="66" t="s">
        <v>24</v>
      </c>
      <c r="D62" s="67"/>
      <c r="E62" s="48">
        <f>[5]평가계산시트_미출력!AO34</f>
        <v>4.833333333333333</v>
      </c>
      <c r="F62" s="49"/>
      <c r="G62" s="153"/>
      <c r="H62" s="154"/>
      <c r="I62" s="154"/>
      <c r="J62" s="154"/>
      <c r="K62" s="155"/>
      <c r="L62" s="52"/>
      <c r="M62" s="44"/>
    </row>
    <row r="63" spans="1:13" s="33" customFormat="1" ht="18" customHeight="1" x14ac:dyDescent="0.2">
      <c r="A63" s="40"/>
      <c r="B63" s="51"/>
      <c r="C63" s="66" t="s">
        <v>25</v>
      </c>
      <c r="D63" s="67"/>
      <c r="E63" s="48">
        <f>[5]평가계산시트_미출력!AP34</f>
        <v>4.75</v>
      </c>
      <c r="F63" s="49"/>
      <c r="G63" s="153"/>
      <c r="H63" s="154"/>
      <c r="I63" s="154"/>
      <c r="J63" s="154"/>
      <c r="K63" s="155"/>
      <c r="L63" s="52"/>
      <c r="M63" s="44"/>
    </row>
    <row r="64" spans="1:13" s="33" customFormat="1" ht="18" customHeight="1" x14ac:dyDescent="0.2">
      <c r="A64" s="40"/>
      <c r="B64" s="51"/>
      <c r="C64" s="66" t="s">
        <v>26</v>
      </c>
      <c r="D64" s="67"/>
      <c r="E64" s="48">
        <f>[5]평가계산시트_미출력!AQ34</f>
        <v>4.666666666666667</v>
      </c>
      <c r="F64" s="49"/>
      <c r="G64" s="156"/>
      <c r="H64" s="157"/>
      <c r="I64" s="157"/>
      <c r="J64" s="157"/>
      <c r="K64" s="158"/>
      <c r="L64" s="52"/>
      <c r="M64" s="44"/>
    </row>
    <row r="65" spans="1:14" s="33" customFormat="1" ht="18" customHeight="1" thickBot="1" x14ac:dyDescent="0.25">
      <c r="A65" s="40"/>
      <c r="B65" s="53"/>
      <c r="C65" s="62" t="s">
        <v>14</v>
      </c>
      <c r="D65" s="63"/>
      <c r="E65" s="56">
        <f>[5]평가계산시트_미출력!AR34</f>
        <v>4.833333333333333</v>
      </c>
      <c r="F65" s="57"/>
      <c r="G65" s="159"/>
      <c r="H65" s="159"/>
      <c r="I65" s="159"/>
      <c r="J65" s="160"/>
      <c r="K65" s="161"/>
      <c r="L65" s="52"/>
      <c r="M65" s="44"/>
    </row>
    <row r="66" spans="1:14" s="61" customFormat="1" ht="18" customHeight="1" thickBot="1" x14ac:dyDescent="0.25">
      <c r="A66" s="40"/>
      <c r="B66" s="58"/>
      <c r="C66" s="162"/>
      <c r="D66" s="162"/>
      <c r="E66" s="162"/>
      <c r="F66" s="162"/>
      <c r="G66" s="162"/>
      <c r="H66" s="162"/>
      <c r="I66" s="162"/>
      <c r="J66" s="162"/>
      <c r="K66" s="162"/>
      <c r="L66" s="59"/>
      <c r="M66" s="60"/>
    </row>
    <row r="67" spans="1:14" s="33" customFormat="1" ht="34.5" customHeight="1" x14ac:dyDescent="0.2">
      <c r="A67" s="40"/>
      <c r="B67" s="41">
        <v>7</v>
      </c>
      <c r="C67" s="164" t="str">
        <f>[5]강의정보_출력!C13</f>
        <v>국제협력사업실습</v>
      </c>
      <c r="D67" s="164"/>
      <c r="E67" s="165"/>
      <c r="F67" s="42" t="str">
        <f>[5]강의정보_출력!E13</f>
        <v>박현,
이신,
염춘호,
지윤광,
권재희</v>
      </c>
      <c r="G67" s="166"/>
      <c r="H67" s="166"/>
      <c r="I67" s="166"/>
      <c r="J67" s="166"/>
      <c r="K67" s="167"/>
      <c r="L67" s="43"/>
      <c r="M67" s="44"/>
    </row>
    <row r="68" spans="1:14" s="33" customFormat="1" ht="18" customHeight="1" x14ac:dyDescent="0.2">
      <c r="A68" s="40"/>
      <c r="B68" s="45"/>
      <c r="C68" s="66" t="s">
        <v>20</v>
      </c>
      <c r="D68" s="67"/>
      <c r="E68" s="48">
        <f>[5]평가계산시트_미출력!AS34</f>
        <v>4.75</v>
      </c>
      <c r="F68" s="49"/>
      <c r="G68" s="150" t="s">
        <v>32</v>
      </c>
      <c r="H68" s="151"/>
      <c r="I68" s="151"/>
      <c r="J68" s="151"/>
      <c r="K68" s="152"/>
      <c r="L68" s="50"/>
      <c r="M68" s="44"/>
    </row>
    <row r="69" spans="1:14" s="33" customFormat="1" ht="18" customHeight="1" x14ac:dyDescent="0.2">
      <c r="A69" s="40"/>
      <c r="B69" s="51"/>
      <c r="C69" s="66" t="s">
        <v>22</v>
      </c>
      <c r="D69" s="67"/>
      <c r="E69" s="48">
        <f>[5]평가계산시트_미출력!AT34</f>
        <v>4.75</v>
      </c>
      <c r="F69" s="49"/>
      <c r="G69" s="153"/>
      <c r="H69" s="154"/>
      <c r="I69" s="154"/>
      <c r="J69" s="154"/>
      <c r="K69" s="155"/>
      <c r="L69" s="52"/>
      <c r="M69" s="44"/>
    </row>
    <row r="70" spans="1:14" s="33" customFormat="1" ht="18" customHeight="1" x14ac:dyDescent="0.2">
      <c r="A70" s="40"/>
      <c r="B70" s="51"/>
      <c r="C70" s="66" t="s">
        <v>23</v>
      </c>
      <c r="D70" s="67"/>
      <c r="E70" s="48">
        <f>[5]평가계산시트_미출력!AU34</f>
        <v>4.583333333333333</v>
      </c>
      <c r="F70" s="49"/>
      <c r="G70" s="153"/>
      <c r="H70" s="154"/>
      <c r="I70" s="154"/>
      <c r="J70" s="154"/>
      <c r="K70" s="155"/>
      <c r="L70" s="52"/>
      <c r="M70" s="44"/>
    </row>
    <row r="71" spans="1:14" s="33" customFormat="1" ht="18" customHeight="1" x14ac:dyDescent="0.2">
      <c r="A71" s="40"/>
      <c r="B71" s="51"/>
      <c r="C71" s="66" t="s">
        <v>24</v>
      </c>
      <c r="D71" s="67"/>
      <c r="E71" s="48">
        <f>[5]평가계산시트_미출력!AV34</f>
        <v>4.75</v>
      </c>
      <c r="F71" s="49"/>
      <c r="G71" s="153"/>
      <c r="H71" s="154"/>
      <c r="I71" s="154"/>
      <c r="J71" s="154"/>
      <c r="K71" s="155"/>
      <c r="L71" s="52"/>
      <c r="M71" s="44"/>
    </row>
    <row r="72" spans="1:14" s="33" customFormat="1" ht="18" customHeight="1" x14ac:dyDescent="0.2">
      <c r="A72" s="40"/>
      <c r="B72" s="51"/>
      <c r="C72" s="66" t="s">
        <v>25</v>
      </c>
      <c r="D72" s="67"/>
      <c r="E72" s="48">
        <f>[5]평가계산시트_미출력!AW34</f>
        <v>4.666666666666667</v>
      </c>
      <c r="F72" s="49"/>
      <c r="G72" s="153"/>
      <c r="H72" s="154"/>
      <c r="I72" s="154"/>
      <c r="J72" s="154"/>
      <c r="K72" s="155"/>
      <c r="L72" s="52"/>
      <c r="M72" s="44"/>
    </row>
    <row r="73" spans="1:14" s="33" customFormat="1" ht="18" customHeight="1" x14ac:dyDescent="0.2">
      <c r="A73" s="40"/>
      <c r="B73" s="51"/>
      <c r="C73" s="66" t="s">
        <v>26</v>
      </c>
      <c r="D73" s="67"/>
      <c r="E73" s="48">
        <f>[5]평가계산시트_미출력!AX34</f>
        <v>4.416666666666667</v>
      </c>
      <c r="F73" s="49"/>
      <c r="G73" s="156"/>
      <c r="H73" s="157"/>
      <c r="I73" s="157"/>
      <c r="J73" s="157"/>
      <c r="K73" s="158"/>
      <c r="L73" s="52"/>
      <c r="M73" s="44"/>
    </row>
    <row r="74" spans="1:14" s="33" customFormat="1" ht="18" customHeight="1" thickBot="1" x14ac:dyDescent="0.25">
      <c r="A74" s="40"/>
      <c r="B74" s="53"/>
      <c r="C74" s="62" t="s">
        <v>33</v>
      </c>
      <c r="D74" s="63"/>
      <c r="E74" s="56">
        <f>[5]평가계산시트_미출력!AY34</f>
        <v>4.6527777777777777</v>
      </c>
      <c r="F74" s="57"/>
      <c r="G74" s="159"/>
      <c r="H74" s="159"/>
      <c r="I74" s="159"/>
      <c r="J74" s="160"/>
      <c r="K74" s="161"/>
      <c r="L74" s="52"/>
      <c r="M74" s="44"/>
    </row>
    <row r="75" spans="1:14" s="61" customFormat="1" ht="18" customHeight="1" thickBot="1" x14ac:dyDescent="0.25">
      <c r="A75" s="40"/>
      <c r="B75" s="58"/>
      <c r="C75" s="162"/>
      <c r="D75" s="162"/>
      <c r="E75" s="162"/>
      <c r="F75" s="162"/>
      <c r="G75" s="162"/>
      <c r="H75" s="162"/>
      <c r="I75" s="162"/>
      <c r="J75" s="162"/>
      <c r="K75" s="162"/>
      <c r="L75" s="59"/>
      <c r="M75" s="60"/>
    </row>
    <row r="76" spans="1:14" ht="35.1" customHeight="1" x14ac:dyDescent="0.25">
      <c r="E76" s="44"/>
      <c r="F76" s="44"/>
      <c r="G76" s="44"/>
      <c r="H76" s="44"/>
      <c r="I76" s="44"/>
      <c r="J76" s="44"/>
      <c r="K76" s="44"/>
      <c r="L76" s="44"/>
      <c r="M76" s="35"/>
    </row>
    <row r="77" spans="1:14" s="68" customFormat="1" ht="27.75" customHeight="1" x14ac:dyDescent="0.25">
      <c r="B77" s="69"/>
      <c r="C77" s="163" t="s">
        <v>34</v>
      </c>
      <c r="D77" s="163"/>
      <c r="E77" s="163"/>
      <c r="F77" s="69" t="s">
        <v>35</v>
      </c>
      <c r="G77" s="70" t="s">
        <v>6</v>
      </c>
      <c r="H77" s="70" t="s">
        <v>7</v>
      </c>
      <c r="I77" s="70" t="s">
        <v>8</v>
      </c>
      <c r="J77" s="70" t="s">
        <v>36</v>
      </c>
      <c r="K77" s="70" t="s">
        <v>37</v>
      </c>
      <c r="L77" s="70" t="s">
        <v>10</v>
      </c>
      <c r="M77" s="70" t="s">
        <v>38</v>
      </c>
      <c r="N77" s="69" t="s">
        <v>39</v>
      </c>
    </row>
    <row r="78" spans="1:14" s="68" customFormat="1" ht="18" customHeight="1" x14ac:dyDescent="0.25">
      <c r="B78" s="71">
        <v>1</v>
      </c>
      <c r="C78" s="148" t="str">
        <f>[5]강의정보_출력!C7</f>
        <v>국제협력 사업실행팀 수자원개발 및 관리사례</v>
      </c>
      <c r="D78" s="148"/>
      <c r="E78" s="148"/>
      <c r="F78" s="71" t="str">
        <f>[5]강의정보_출력!E7</f>
        <v>지윤광</v>
      </c>
      <c r="G78" s="72">
        <f>[5]평가계산시트_미출력!C34</f>
        <v>4.4615384615384617</v>
      </c>
      <c r="H78" s="72">
        <f>[5]평가계산시트_미출력!D34</f>
        <v>4.4615384615384617</v>
      </c>
      <c r="I78" s="72">
        <f>[5]평가계산시트_미출력!E34</f>
        <v>4.4615384615384617</v>
      </c>
      <c r="J78" s="72">
        <f>[5]평가계산시트_미출력!F34</f>
        <v>4.3076923076923075</v>
      </c>
      <c r="K78" s="72">
        <f>[5]평가계산시트_미출력!G34</f>
        <v>4.615384615384615</v>
      </c>
      <c r="L78" s="72">
        <f>[5]평가계산시트_미출력!H34</f>
        <v>4.615384615384615</v>
      </c>
      <c r="M78" s="72">
        <f>[5]평가계산시트_미출력!I35</f>
        <v>4.523076923076923</v>
      </c>
      <c r="N78" s="72">
        <f>[5]평가계산시트_미출력!I34</f>
        <v>4.4871794871794863</v>
      </c>
    </row>
    <row r="79" spans="1:14" s="68" customFormat="1" ht="18" customHeight="1" x14ac:dyDescent="0.25">
      <c r="B79" s="71">
        <v>2</v>
      </c>
      <c r="C79" s="148" t="str">
        <f>[5]강의정보_출력!C8</f>
        <v>국제협력 사업실행팀 수처리시설건설사례 세미나</v>
      </c>
      <c r="D79" s="148"/>
      <c r="E79" s="148"/>
      <c r="F79" s="71" t="str">
        <f>[5]강의정보_출력!E8</f>
        <v>권재희</v>
      </c>
      <c r="G79" s="72">
        <f>[5]평가계산시트_미출력!J34</f>
        <v>4.4615384615384617</v>
      </c>
      <c r="H79" s="72">
        <f>[5]평가계산시트_미출력!K34</f>
        <v>4.5384615384615383</v>
      </c>
      <c r="I79" s="72">
        <f>[5]평가계산시트_미출력!L34</f>
        <v>4.5384615384615383</v>
      </c>
      <c r="J79" s="72">
        <f>[5]평가계산시트_미출력!M34</f>
        <v>4.2307692307692308</v>
      </c>
      <c r="K79" s="72">
        <f>[5]평가계산시트_미출력!N34</f>
        <v>4.6923076923076925</v>
      </c>
      <c r="L79" s="72">
        <f>[5]평가계산시트_미출력!O34</f>
        <v>4.615384615384615</v>
      </c>
      <c r="M79" s="72">
        <f>[5]평가계산시트_미출력!P35</f>
        <v>4.569230769230769</v>
      </c>
      <c r="N79" s="72">
        <f>[5]평가계산시트_미출력!P34</f>
        <v>4.5128205128205137</v>
      </c>
    </row>
    <row r="80" spans="1:14" s="68" customFormat="1" ht="18" customHeight="1" x14ac:dyDescent="0.25">
      <c r="B80" s="71">
        <v>3</v>
      </c>
      <c r="C80" s="148" t="str">
        <f>[5]강의정보_출력!C9</f>
        <v>민간투자사업제도와 적격성조사</v>
      </c>
      <c r="D80" s="148"/>
      <c r="E80" s="148"/>
      <c r="F80" s="71" t="str">
        <f>[5]강의정보_출력!E9</f>
        <v>박현</v>
      </c>
      <c r="G80" s="72">
        <f>[5]평가계산시트_미출력!Q34</f>
        <v>4.8461538461538458</v>
      </c>
      <c r="H80" s="72">
        <f>[5]평가계산시트_미출력!R34</f>
        <v>4.8461538461538458</v>
      </c>
      <c r="I80" s="72">
        <f>[5]평가계산시트_미출력!S34</f>
        <v>4.8461538461538458</v>
      </c>
      <c r="J80" s="72">
        <f>[5]평가계산시트_미출력!T34</f>
        <v>4.8461538461538458</v>
      </c>
      <c r="K80" s="72">
        <f>[5]평가계산시트_미출력!U34</f>
        <v>4.8461538461538458</v>
      </c>
      <c r="L80" s="72">
        <f>[5]평가계산시트_미출력!V34</f>
        <v>4.4615384615384617</v>
      </c>
      <c r="M80" s="72">
        <f>[5]평가계산시트_미출력!W35</f>
        <v>4.7692307692307692</v>
      </c>
      <c r="N80" s="72">
        <f>[5]평가계산시트_미출력!W34</f>
        <v>4.7820512820512819</v>
      </c>
    </row>
    <row r="81" spans="2:14" s="68" customFormat="1" ht="18" customHeight="1" x14ac:dyDescent="0.25">
      <c r="B81" s="71">
        <v>4</v>
      </c>
      <c r="C81" s="148" t="str">
        <f>[5]강의정보_출력!C10</f>
        <v>도로교통시설과 도로정책</v>
      </c>
      <c r="D81" s="148"/>
      <c r="E81" s="148"/>
      <c r="F81" s="71" t="str">
        <f>[5]강의정보_출력!E10</f>
        <v>염춘호</v>
      </c>
      <c r="G81" s="72">
        <f>[5]평가계산시트_미출력!X34</f>
        <v>4.8461538461538458</v>
      </c>
      <c r="H81" s="72">
        <f>[5]평가계산시트_미출력!Y34</f>
        <v>4.8461538461538458</v>
      </c>
      <c r="I81" s="72">
        <f>[5]평가계산시트_미출력!Z34</f>
        <v>4.7692307692307692</v>
      </c>
      <c r="J81" s="72">
        <f>[5]평가계산시트_미출력!AA34</f>
        <v>4.7692307692307692</v>
      </c>
      <c r="K81" s="72">
        <f>[5]평가계산시트_미출력!AB34</f>
        <v>4.6923076923076925</v>
      </c>
      <c r="L81" s="72">
        <f>[5]평가계산시트_미출력!AC34</f>
        <v>4.615384615384615</v>
      </c>
      <c r="M81" s="72">
        <f>[5]평가계산시트_미출력!AD35</f>
        <v>4.7538461538461529</v>
      </c>
      <c r="N81" s="72">
        <f>[5]평가계산시트_미출력!AD34</f>
        <v>4.7564102564102564</v>
      </c>
    </row>
    <row r="82" spans="2:14" s="68" customFormat="1" ht="18" customHeight="1" x14ac:dyDescent="0.25">
      <c r="B82" s="71">
        <v>5</v>
      </c>
      <c r="C82" s="148" t="str">
        <f>[5]강의정보_출력!C11</f>
        <v>한국의 공공투자관리시스템</v>
      </c>
      <c r="D82" s="148"/>
      <c r="E82" s="148"/>
      <c r="F82" s="71" t="str">
        <f>[5]강의정보_출력!E11</f>
        <v>박현</v>
      </c>
      <c r="G82" s="72">
        <f>[5]평가계산시트_미출력!AE34</f>
        <v>4.8461538461538458</v>
      </c>
      <c r="H82" s="72">
        <f>[5]평가계산시트_미출력!AF34</f>
        <v>4.8461538461538458</v>
      </c>
      <c r="I82" s="72">
        <f>[5]평가계산시트_미출력!AG34</f>
        <v>4.8461538461538458</v>
      </c>
      <c r="J82" s="72">
        <f>[5]평가계산시트_미출력!AH34</f>
        <v>4.8461538461538458</v>
      </c>
      <c r="K82" s="72">
        <f>[5]평가계산시트_미출력!AI34</f>
        <v>4.8461538461538458</v>
      </c>
      <c r="L82" s="72">
        <f>[5]평가계산시트_미출력!AJ34</f>
        <v>4.5384615384615383</v>
      </c>
      <c r="M82" s="72">
        <f>[5]평가계산시트_미출력!AK35</f>
        <v>4.7846153846153836</v>
      </c>
      <c r="N82" s="72">
        <f>[5]평가계산시트_미출력!AK34</f>
        <v>4.7948717948717947</v>
      </c>
    </row>
    <row r="83" spans="2:14" s="68" customFormat="1" ht="18" customHeight="1" x14ac:dyDescent="0.25">
      <c r="B83" s="71">
        <v>6</v>
      </c>
      <c r="C83" s="148" t="str">
        <f>[5]강의정보_출력!C12</f>
        <v>상암미디어시티 개발사례</v>
      </c>
      <c r="D83" s="148"/>
      <c r="E83" s="148"/>
      <c r="F83" s="71" t="str">
        <f>[5]강의정보_출력!E12</f>
        <v>장영희</v>
      </c>
      <c r="G83" s="72">
        <f>[5]평가계산시트_미출력!AL34</f>
        <v>4.916666666666667</v>
      </c>
      <c r="H83" s="72">
        <f>[5]평가계산시트_미출력!AM34</f>
        <v>4.916666666666667</v>
      </c>
      <c r="I83" s="72">
        <f>[5]평가계산시트_미출력!AN34</f>
        <v>4.916666666666667</v>
      </c>
      <c r="J83" s="72">
        <f>[5]평가계산시트_미출력!AO34</f>
        <v>4.833333333333333</v>
      </c>
      <c r="K83" s="72">
        <f>[5]평가계산시트_미출력!AP34</f>
        <v>4.75</v>
      </c>
      <c r="L83" s="72">
        <f>[5]평가계산시트_미출력!AQ34</f>
        <v>4.666666666666667</v>
      </c>
      <c r="M83" s="72">
        <f>[5]평가계산시트_미출력!AR35</f>
        <v>4.8333333333333339</v>
      </c>
      <c r="N83" s="72">
        <f>[5]평가계산시트_미출력!AR34</f>
        <v>4.833333333333333</v>
      </c>
    </row>
    <row r="84" spans="2:14" s="68" customFormat="1" ht="18" customHeight="1" x14ac:dyDescent="0.25">
      <c r="B84" s="71">
        <v>7</v>
      </c>
      <c r="C84" s="148" t="str">
        <f>[5]강의정보_출력!C13</f>
        <v>국제협력사업실습</v>
      </c>
      <c r="D84" s="148"/>
      <c r="E84" s="148"/>
      <c r="F84" s="71" t="str">
        <f>[5]강의정보_출력!E13</f>
        <v>박현,
이신,
염춘호,
지윤광,
권재희</v>
      </c>
      <c r="G84" s="72">
        <f>[5]평가계산시트_미출력!AS34</f>
        <v>4.75</v>
      </c>
      <c r="H84" s="72">
        <f>[5]평가계산시트_미출력!AT34</f>
        <v>4.75</v>
      </c>
      <c r="I84" s="72">
        <f>[5]평가계산시트_미출력!AU34</f>
        <v>4.583333333333333</v>
      </c>
      <c r="J84" s="72">
        <f>[5]평가계산시트_미출력!AV34</f>
        <v>4.75</v>
      </c>
      <c r="K84" s="72">
        <f>[5]평가계산시트_미출력!AW34</f>
        <v>4.666666666666667</v>
      </c>
      <c r="L84" s="72">
        <f>[5]평가계산시트_미출력!AX34</f>
        <v>4.416666666666667</v>
      </c>
      <c r="M84" s="72">
        <f>[5]평가계산시트_미출력!AY35</f>
        <v>4.6333333333333337</v>
      </c>
      <c r="N84" s="72">
        <f>[5]평가계산시트_미출력!AY34</f>
        <v>4.6527777777777777</v>
      </c>
    </row>
    <row r="85" spans="2:14" s="73" customFormat="1" ht="18" customHeight="1" x14ac:dyDescent="0.25">
      <c r="B85" s="74"/>
      <c r="C85" s="149" t="s">
        <v>14</v>
      </c>
      <c r="D85" s="149"/>
      <c r="E85" s="149"/>
      <c r="F85" s="149"/>
      <c r="G85" s="75">
        <f t="shared" ref="G85:N85" si="1">AVERAGE(G78:G84)</f>
        <v>4.7326007326007327</v>
      </c>
      <c r="H85" s="75">
        <f t="shared" si="1"/>
        <v>4.7435897435897436</v>
      </c>
      <c r="I85" s="75">
        <f t="shared" si="1"/>
        <v>4.7087912087912098</v>
      </c>
      <c r="J85" s="75">
        <f t="shared" si="1"/>
        <v>4.6547619047619042</v>
      </c>
      <c r="K85" s="75">
        <f t="shared" si="1"/>
        <v>4.7298534798534799</v>
      </c>
      <c r="L85" s="75">
        <f t="shared" si="1"/>
        <v>4.561355311355312</v>
      </c>
      <c r="M85" s="75">
        <f t="shared" si="1"/>
        <v>4.6952380952380954</v>
      </c>
      <c r="N85" s="75">
        <f t="shared" si="1"/>
        <v>4.6884920634920633</v>
      </c>
    </row>
  </sheetData>
  <mergeCells count="57">
    <mergeCell ref="B1:K1"/>
    <mergeCell ref="B3:K3"/>
    <mergeCell ref="B4:C4"/>
    <mergeCell ref="D4:K4"/>
    <mergeCell ref="B5:C5"/>
    <mergeCell ref="D5:K5"/>
    <mergeCell ref="C22:E22"/>
    <mergeCell ref="G22:K22"/>
    <mergeCell ref="B6:C6"/>
    <mergeCell ref="D6:K6"/>
    <mergeCell ref="B8:C8"/>
    <mergeCell ref="B9:C9"/>
    <mergeCell ref="B10:C10"/>
    <mergeCell ref="C12:E12"/>
    <mergeCell ref="G12:K12"/>
    <mergeCell ref="C13:E13"/>
    <mergeCell ref="G13:K13"/>
    <mergeCell ref="G14:K19"/>
    <mergeCell ref="G20:K20"/>
    <mergeCell ref="C21:K21"/>
    <mergeCell ref="G47:K47"/>
    <mergeCell ref="G23:K28"/>
    <mergeCell ref="G29:K29"/>
    <mergeCell ref="C30:K30"/>
    <mergeCell ref="C31:E31"/>
    <mergeCell ref="G31:K31"/>
    <mergeCell ref="G32:K37"/>
    <mergeCell ref="G38:K38"/>
    <mergeCell ref="C39:K39"/>
    <mergeCell ref="C40:E40"/>
    <mergeCell ref="G40:K40"/>
    <mergeCell ref="G41:K46"/>
    <mergeCell ref="C67:E67"/>
    <mergeCell ref="G67:K67"/>
    <mergeCell ref="C48:K48"/>
    <mergeCell ref="C49:E49"/>
    <mergeCell ref="G49:K49"/>
    <mergeCell ref="G50:K55"/>
    <mergeCell ref="G56:K56"/>
    <mergeCell ref="C57:K57"/>
    <mergeCell ref="C58:E58"/>
    <mergeCell ref="G58:K58"/>
    <mergeCell ref="G59:K64"/>
    <mergeCell ref="G65:K65"/>
    <mergeCell ref="C66:K66"/>
    <mergeCell ref="C85:F85"/>
    <mergeCell ref="G68:K73"/>
    <mergeCell ref="G74:K74"/>
    <mergeCell ref="C75:K75"/>
    <mergeCell ref="C77:E77"/>
    <mergeCell ref="C78:E78"/>
    <mergeCell ref="C79:E79"/>
    <mergeCell ref="C80:E80"/>
    <mergeCell ref="C81:E81"/>
    <mergeCell ref="C82:E82"/>
    <mergeCell ref="C83:E83"/>
    <mergeCell ref="C84:E84"/>
  </mergeCells>
  <phoneticPr fontId="4" type="noConversion"/>
  <printOptions horizontalCentered="1"/>
  <pageMargins left="0.27559055118110237" right="0.19685039370078741" top="0.56000000000000005" bottom="0.31496062992125984" header="0.48" footer="0.15748031496062992"/>
  <pageSetup paperSize="9" scale="66" orientation="portrait" verticalDpi="300" r:id="rId1"/>
  <headerFooter alignWithMargins="0">
    <oddFooter>&amp;C&amp;P</oddFooter>
  </headerFooter>
  <rowBreaks count="2" manualBreakCount="2">
    <brk id="12" max="10" man="1"/>
    <brk id="66" max="1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view="pageBreakPreview" zoomScaleNormal="100" workbookViewId="0">
      <selection activeCell="B3" sqref="B3:K9"/>
    </sheetView>
  </sheetViews>
  <sheetFormatPr defaultColWidth="8.8984375" defaultRowHeight="14.4" x14ac:dyDescent="0.25"/>
  <cols>
    <col min="1" max="1" width="0.8984375" style="32" customWidth="1"/>
    <col min="2" max="2" width="3.296875" style="33" customWidth="1"/>
    <col min="3" max="3" width="27.296875" style="34" customWidth="1"/>
    <col min="4" max="4" width="8.796875" style="34" customWidth="1"/>
    <col min="5" max="5" width="8.796875" style="32" customWidth="1"/>
    <col min="6" max="6" width="8.796875" style="35" customWidth="1"/>
    <col min="7" max="15" width="8.796875" style="32" customWidth="1"/>
    <col min="16" max="16" width="1.796875" style="32" customWidth="1"/>
    <col min="17" max="18" width="7.796875" style="32" customWidth="1"/>
    <col min="19" max="19" width="9.3984375" style="32" customWidth="1"/>
    <col min="20" max="16384" width="8.8984375" style="32"/>
  </cols>
  <sheetData>
    <row r="1" spans="1:14" s="7" customFormat="1" ht="31.2" customHeight="1" thickBot="1" x14ac:dyDescent="0.3">
      <c r="A1" s="5"/>
      <c r="B1" s="12"/>
      <c r="C1" s="12"/>
      <c r="D1" s="12"/>
      <c r="E1" s="11"/>
      <c r="F1" s="13"/>
      <c r="G1" s="9"/>
      <c r="H1" s="9"/>
      <c r="I1" s="9"/>
      <c r="J1" s="9"/>
      <c r="K1" s="9"/>
      <c r="L1" s="9"/>
      <c r="M1" s="10"/>
      <c r="N1" s="10"/>
    </row>
    <row r="2" spans="1:14" s="33" customFormat="1" ht="34.5" customHeight="1" x14ac:dyDescent="0.2">
      <c r="A2" s="40"/>
      <c r="B2" s="209" t="s">
        <v>124</v>
      </c>
      <c r="C2" s="166"/>
      <c r="D2" s="166"/>
      <c r="E2" s="166"/>
      <c r="F2" s="166"/>
      <c r="G2" s="166"/>
      <c r="H2" s="166"/>
      <c r="I2" s="166"/>
      <c r="J2" s="166"/>
      <c r="K2" s="167"/>
      <c r="L2" s="43"/>
      <c r="M2" s="44"/>
    </row>
    <row r="3" spans="1:14" s="33" customFormat="1" ht="18" customHeight="1" x14ac:dyDescent="0.2">
      <c r="A3" s="40"/>
      <c r="B3" s="210" t="s">
        <v>126</v>
      </c>
      <c r="C3" s="211"/>
      <c r="D3" s="211"/>
      <c r="E3" s="211"/>
      <c r="F3" s="211"/>
      <c r="G3" s="211"/>
      <c r="H3" s="211"/>
      <c r="I3" s="211"/>
      <c r="J3" s="211"/>
      <c r="K3" s="212"/>
      <c r="L3" s="50"/>
      <c r="M3" s="44"/>
    </row>
    <row r="4" spans="1:14" s="33" customFormat="1" ht="18" customHeight="1" x14ac:dyDescent="0.2">
      <c r="A4" s="40"/>
      <c r="B4" s="213"/>
      <c r="C4" s="214"/>
      <c r="D4" s="214"/>
      <c r="E4" s="214"/>
      <c r="F4" s="214"/>
      <c r="G4" s="214"/>
      <c r="H4" s="214"/>
      <c r="I4" s="214"/>
      <c r="J4" s="214"/>
      <c r="K4" s="215"/>
      <c r="L4" s="52"/>
      <c r="M4" s="44"/>
    </row>
    <row r="5" spans="1:14" s="33" customFormat="1" ht="18" customHeight="1" x14ac:dyDescent="0.2">
      <c r="A5" s="40"/>
      <c r="B5" s="213"/>
      <c r="C5" s="214"/>
      <c r="D5" s="214"/>
      <c r="E5" s="214"/>
      <c r="F5" s="214"/>
      <c r="G5" s="214"/>
      <c r="H5" s="214"/>
      <c r="I5" s="214"/>
      <c r="J5" s="214"/>
      <c r="K5" s="215"/>
      <c r="L5" s="52"/>
      <c r="M5" s="44"/>
    </row>
    <row r="6" spans="1:14" s="33" customFormat="1" ht="18" customHeight="1" x14ac:dyDescent="0.2">
      <c r="A6" s="40"/>
      <c r="B6" s="213"/>
      <c r="C6" s="214"/>
      <c r="D6" s="214"/>
      <c r="E6" s="214"/>
      <c r="F6" s="214"/>
      <c r="G6" s="214"/>
      <c r="H6" s="214"/>
      <c r="I6" s="214"/>
      <c r="J6" s="214"/>
      <c r="K6" s="215"/>
      <c r="L6" s="52"/>
      <c r="M6" s="44"/>
    </row>
    <row r="7" spans="1:14" s="33" customFormat="1" ht="18" customHeight="1" x14ac:dyDescent="0.2">
      <c r="A7" s="40"/>
      <c r="B7" s="213"/>
      <c r="C7" s="214"/>
      <c r="D7" s="214"/>
      <c r="E7" s="214"/>
      <c r="F7" s="214"/>
      <c r="G7" s="214"/>
      <c r="H7" s="214"/>
      <c r="I7" s="214"/>
      <c r="J7" s="214"/>
      <c r="K7" s="215"/>
      <c r="L7" s="52"/>
      <c r="M7" s="44"/>
    </row>
    <row r="8" spans="1:14" s="33" customFormat="1" ht="18" customHeight="1" x14ac:dyDescent="0.2">
      <c r="A8" s="40"/>
      <c r="B8" s="213"/>
      <c r="C8" s="214"/>
      <c r="D8" s="214"/>
      <c r="E8" s="214"/>
      <c r="F8" s="214"/>
      <c r="G8" s="214"/>
      <c r="H8" s="214"/>
      <c r="I8" s="214"/>
      <c r="J8" s="214"/>
      <c r="K8" s="215"/>
      <c r="L8" s="52"/>
      <c r="M8" s="44"/>
    </row>
    <row r="9" spans="1:14" s="33" customFormat="1" ht="83.4" customHeight="1" thickBot="1" x14ac:dyDescent="0.25">
      <c r="A9" s="40"/>
      <c r="B9" s="216"/>
      <c r="C9" s="217"/>
      <c r="D9" s="217"/>
      <c r="E9" s="217"/>
      <c r="F9" s="217"/>
      <c r="G9" s="217"/>
      <c r="H9" s="217"/>
      <c r="I9" s="217"/>
      <c r="J9" s="217"/>
      <c r="K9" s="218"/>
      <c r="L9" s="52"/>
      <c r="M9" s="44"/>
    </row>
    <row r="10" spans="1:14" s="61" customFormat="1" ht="18" customHeight="1" thickBot="1" x14ac:dyDescent="0.25">
      <c r="A10" s="40"/>
      <c r="B10" s="58"/>
      <c r="C10" s="162"/>
      <c r="D10" s="162"/>
      <c r="E10" s="162"/>
      <c r="F10" s="162"/>
      <c r="G10" s="162"/>
      <c r="H10" s="162"/>
      <c r="I10" s="162"/>
      <c r="J10" s="162"/>
      <c r="K10" s="162"/>
      <c r="L10" s="59"/>
      <c r="M10" s="60"/>
    </row>
  </sheetData>
  <mergeCells count="3">
    <mergeCell ref="C10:K10"/>
    <mergeCell ref="B2:K2"/>
    <mergeCell ref="B3:K9"/>
  </mergeCells>
  <phoneticPr fontId="5" type="noConversion"/>
  <printOptions horizontalCentered="1"/>
  <pageMargins left="0.27559055118110237" right="0.19685039370078741" top="0.56000000000000005" bottom="0.31496062992125984" header="0.48" footer="0.15748031496062992"/>
  <pageSetup paperSize="9" scale="66" orientation="portrait" verticalDpi="300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4</vt:i4>
      </vt:variant>
    </vt:vector>
  </HeadingPairs>
  <TitlesOfParts>
    <vt:vector size="7" baseType="lpstr">
      <vt:lpstr>만족도분석결과</vt:lpstr>
      <vt:lpstr>강의평가결과</vt:lpstr>
      <vt:lpstr>기타 의견</vt:lpstr>
      <vt:lpstr>강의평가결과!Print_Area</vt:lpstr>
      <vt:lpstr>'기타 의견'!Print_Area</vt:lpstr>
      <vt:lpstr>만족도분석결과!Print_Area</vt:lpstr>
      <vt:lpstr>강의평가결과!Print_Titles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2019-02-01T01:45:53Z</dcterms:created>
  <dcterms:modified xsi:type="dcterms:W3CDTF">2019-02-07T05:13:00Z</dcterms:modified>
</cp:coreProperties>
</file>