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mai\PycharmProjects\MyTrading_20211121\Quanti\AvgMoM\Backtesting\AvgMoM_Thresold\Nasdaq\"/>
    </mc:Choice>
  </mc:AlternateContent>
  <xr:revisionPtr revIDLastSave="0" documentId="13_ncr:40009_{272A2150-4562-40D1-8B59-14749CA33715}" xr6:coauthVersionLast="47" xr6:coauthVersionMax="47" xr10:uidLastSave="{00000000-0000-0000-0000-000000000000}"/>
  <bookViews>
    <workbookView xWindow="-120" yWindow="-120" windowWidth="29040" windowHeight="15840"/>
  </bookViews>
  <sheets>
    <sheet name="SummaryAvgMoMThreshold" sheetId="1" r:id="rId1"/>
  </sheets>
  <definedNames>
    <definedName name="Accuracy">SummaryAvgMoMThreshold!$E$2:$E$40</definedName>
    <definedName name="AltCostScore">SummaryAvgMoMThreshold!$G$2:$G$40</definedName>
    <definedName name="AvgMoM">SummaryAvgMoMThreshold!$B$2:$B$40</definedName>
    <definedName name="CAGR">SummaryAvgMoMThreshold!$J$2:$J$40</definedName>
    <definedName name="FinalAsset">SummaryAvgMoMThreshold!$I$2:$I$40</definedName>
    <definedName name="FScore">SummaryAvgMoMThreshold!$F$2:$F$40</definedName>
    <definedName name="IniAsset">SummaryAvgMoMThreshold!$H$2:$H$40</definedName>
    <definedName name="MDD">SummaryAvgMoMThreshold!$K$2:$K$40</definedName>
    <definedName name="NumMonth">SummaryAvgMoMThreshold!$A$2:$A$40</definedName>
    <definedName name="Prec">SummaryAvgMoMThreshold!$C$2:$C$40</definedName>
    <definedName name="Recall">SummaryAvgMoMThreshold!$D$2:$D$40</definedName>
  </definedNames>
  <calcPr calcId="0"/>
</workbook>
</file>

<file path=xl/calcChain.xml><?xml version="1.0" encoding="utf-8"?>
<calcChain xmlns="http://schemas.openxmlformats.org/spreadsheetml/2006/main">
  <c r="Q23" i="1" l="1" a="1"/>
  <c r="Q23" i="1" s="1"/>
  <c r="Q24" i="1" a="1"/>
  <c r="Q24" i="1" s="1"/>
  <c r="Q25" i="1" a="1"/>
  <c r="Q25" i="1"/>
  <c r="Q26" i="1" a="1"/>
  <c r="Q26" i="1" s="1"/>
  <c r="Q27" i="1" a="1"/>
  <c r="Q27" i="1" s="1"/>
  <c r="Q28" i="1" a="1"/>
  <c r="Q28" i="1"/>
  <c r="Q29" i="1" a="1"/>
  <c r="Q29" i="1" s="1"/>
  <c r="Q30" i="1" a="1"/>
  <c r="Q30" i="1" s="1"/>
  <c r="Q31" i="1" a="1"/>
  <c r="Q31" i="1"/>
  <c r="P23" i="1" a="1"/>
  <c r="P23" i="1" s="1"/>
  <c r="P24" i="1" a="1"/>
  <c r="P24" i="1"/>
  <c r="P25" i="1" a="1"/>
  <c r="P25" i="1"/>
  <c r="P26" i="1" a="1"/>
  <c r="P26" i="1" s="1"/>
  <c r="P27" i="1" a="1"/>
  <c r="P27" i="1"/>
  <c r="P28" i="1" a="1"/>
  <c r="P28" i="1"/>
  <c r="O23" i="1" a="1"/>
  <c r="O23" i="1" s="1"/>
  <c r="O24" i="1" a="1"/>
  <c r="O24" i="1" s="1"/>
  <c r="O25" i="1" a="1"/>
  <c r="O25" i="1"/>
  <c r="O19" i="1" a="1"/>
  <c r="O19" i="1" s="1"/>
  <c r="P19" i="1" a="1"/>
  <c r="P19" i="1" s="1"/>
  <c r="Q19" i="1" a="1"/>
  <c r="Q19" i="1"/>
  <c r="O20" i="1" a="1"/>
  <c r="O20" i="1" s="1"/>
  <c r="P20" i="1" a="1"/>
  <c r="P20" i="1" s="1"/>
  <c r="Q20" i="1" a="1"/>
  <c r="Q20" i="1"/>
  <c r="O21" i="1" a="1"/>
  <c r="O21" i="1" s="1"/>
  <c r="P21" i="1" a="1"/>
  <c r="P21" i="1" s="1"/>
  <c r="Q21" i="1" a="1"/>
  <c r="Q21" i="1"/>
  <c r="O22" i="1" a="1"/>
  <c r="O22" i="1" s="1"/>
  <c r="P22" i="1" a="1"/>
  <c r="P22" i="1" s="1"/>
  <c r="Q22" i="1" a="1"/>
  <c r="Q22" i="1"/>
  <c r="N20" i="1" a="1"/>
  <c r="N20" i="1" s="1"/>
  <c r="N21" i="1" a="1"/>
  <c r="N21" i="1" s="1"/>
  <c r="N22" i="1" a="1"/>
  <c r="N22" i="1"/>
  <c r="N19" i="1" a="1"/>
  <c r="N19" i="1" s="1"/>
  <c r="W13" i="1" a="1"/>
  <c r="W13" i="1" s="1"/>
  <c r="W14" i="1" a="1"/>
  <c r="W14" i="1" s="1"/>
  <c r="W15" i="1" a="1"/>
  <c r="W15" i="1"/>
  <c r="W12" i="1" a="1"/>
  <c r="W12" i="1" s="1"/>
  <c r="W11" i="1" a="1"/>
  <c r="W11" i="1" s="1"/>
  <c r="W10" i="1" a="1"/>
  <c r="W10" i="1" s="1"/>
  <c r="W9" i="1" a="1"/>
  <c r="W9" i="1" s="1"/>
  <c r="W8" i="1" a="1"/>
  <c r="W8" i="1" s="1"/>
  <c r="W7" i="1" a="1"/>
  <c r="W7" i="1" s="1"/>
  <c r="W6" i="1" a="1"/>
  <c r="W6" i="1" s="1"/>
  <c r="W5" i="1" a="1"/>
  <c r="W5" i="1" s="1"/>
  <c r="W4" i="1" a="1"/>
  <c r="W4" i="1" s="1"/>
  <c r="W3" i="1" a="1"/>
  <c r="W3" i="1" s="1"/>
  <c r="V10" i="1" a="1"/>
  <c r="V10" i="1" s="1"/>
  <c r="V11" i="1" a="1"/>
  <c r="V11" i="1" s="1"/>
  <c r="V12" i="1" a="1"/>
  <c r="V12" i="1" s="1"/>
  <c r="V9" i="1" a="1"/>
  <c r="V9" i="1" s="1"/>
  <c r="V8" i="1" a="1"/>
  <c r="V8" i="1" s="1"/>
  <c r="V7" i="1" a="1"/>
  <c r="V7" i="1" s="1"/>
  <c r="V6" i="1" a="1"/>
  <c r="V6" i="1" s="1"/>
  <c r="V5" i="1" a="1"/>
  <c r="V5" i="1" s="1"/>
  <c r="V4" i="1" a="1"/>
  <c r="V4" i="1" s="1"/>
  <c r="V3" i="1" a="1"/>
  <c r="V3" i="1" s="1"/>
  <c r="U7" i="1" a="1"/>
  <c r="U7" i="1" s="1"/>
  <c r="U8" i="1" a="1"/>
  <c r="U8" i="1" s="1"/>
  <c r="U9" i="1" a="1"/>
  <c r="U9" i="1"/>
  <c r="U6" i="1" a="1"/>
  <c r="U6" i="1" s="1"/>
  <c r="U5" i="1" a="1"/>
  <c r="U5" i="1" s="1"/>
  <c r="U4" i="1" a="1"/>
  <c r="U4" i="1" s="1"/>
  <c r="U3" i="1" a="1"/>
  <c r="U3" i="1" s="1"/>
  <c r="T4" i="1" a="1"/>
  <c r="T4" i="1" s="1"/>
  <c r="T5" i="1" a="1"/>
  <c r="T5" i="1" s="1"/>
  <c r="T6" i="1" a="1"/>
  <c r="T6" i="1"/>
  <c r="T3" i="1" a="1"/>
  <c r="T3" i="1" s="1"/>
  <c r="Q14" i="1" a="1"/>
  <c r="Q14" i="1" s="1"/>
  <c r="Q15" i="1" a="1"/>
  <c r="Q15" i="1" s="1"/>
  <c r="Q13" i="1" a="1"/>
  <c r="Q13" i="1" s="1"/>
  <c r="Q12" i="1" a="1"/>
  <c r="Q12" i="1" s="1"/>
  <c r="Q11" i="1"/>
  <c r="Q11" i="1" a="1"/>
  <c r="Q10" i="1" a="1"/>
  <c r="Q10" i="1" s="1"/>
  <c r="Q9" i="1" a="1"/>
  <c r="Q9" i="1" s="1"/>
  <c r="Q8" i="1"/>
  <c r="Q8" i="1" a="1"/>
  <c r="Q7" i="1" a="1"/>
  <c r="Q7" i="1" s="1"/>
  <c r="Q6" i="1" a="1"/>
  <c r="Q6" i="1" s="1"/>
  <c r="Q5" i="1" a="1"/>
  <c r="Q5" i="1" s="1"/>
  <c r="Q4" i="1" a="1"/>
  <c r="Q4" i="1" s="1"/>
  <c r="Q3" i="1" a="1"/>
  <c r="Q3" i="1" s="1"/>
  <c r="P11" i="1" a="1"/>
  <c r="P11" i="1" s="1"/>
  <c r="P12" i="1" a="1"/>
  <c r="P12" i="1" s="1"/>
  <c r="P10" i="1" a="1"/>
  <c r="P10" i="1" s="1"/>
  <c r="P9" i="1" a="1"/>
  <c r="P9" i="1" s="1"/>
  <c r="P8" i="1" a="1"/>
  <c r="P8" i="1" s="1"/>
  <c r="P7" i="1" a="1"/>
  <c r="P7" i="1" s="1"/>
  <c r="P6" i="1" a="1"/>
  <c r="P6" i="1" s="1"/>
  <c r="P5" i="1" a="1"/>
  <c r="P5" i="1" s="1"/>
  <c r="P4" i="1" a="1"/>
  <c r="P4" i="1" s="1"/>
  <c r="P3" i="1" a="1"/>
  <c r="P3" i="1" s="1"/>
  <c r="O9" i="1" a="1"/>
  <c r="O9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3" i="1" a="1"/>
  <c r="O3" i="1" s="1"/>
  <c r="N4" i="1" a="1"/>
  <c r="N4" i="1" s="1"/>
  <c r="N5" i="1" a="1"/>
  <c r="N5" i="1" s="1"/>
  <c r="N6" i="1" a="1"/>
  <c r="N6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<sst xmlns="http://schemas.openxmlformats.org/spreadsheetml/2006/main" count="20" uniqueCount="15">
  <si>
    <t>NumMonth</t>
  </si>
  <si>
    <t>AvgMoM</t>
  </si>
  <si>
    <t>Prec</t>
  </si>
  <si>
    <t>Recall</t>
  </si>
  <si>
    <t>Accuracy</t>
  </si>
  <si>
    <t>FScore</t>
  </si>
  <si>
    <t>AltCostScore</t>
  </si>
  <si>
    <t>IniAsset</t>
  </si>
  <si>
    <t>FinalAsset</t>
  </si>
  <si>
    <t>CAGR</t>
  </si>
  <si>
    <t>MDD</t>
  </si>
  <si>
    <t>Month</t>
    <phoneticPr fontId="18" type="noConversion"/>
  </si>
  <si>
    <t>CAGR</t>
    <phoneticPr fontId="18" type="noConversion"/>
  </si>
  <si>
    <t>UpMonth</t>
    <phoneticPr fontId="18" type="noConversion"/>
  </si>
  <si>
    <t>MDD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</si>
</sst>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T1" sqref="T1"/>
    </sheetView>
  </sheetViews>
  <sheetFormatPr defaultRowHeight="16.5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12</v>
      </c>
      <c r="N1" t="s">
        <v>11</v>
      </c>
      <c r="S1" t="s">
        <v>14</v>
      </c>
      <c r="T1" t="s">
        <v>11</v>
      </c>
    </row>
    <row r="2" spans="1:23" x14ac:dyDescent="0.3">
      <c r="A2">
        <v>3</v>
      </c>
      <c r="B2">
        <v>0</v>
      </c>
      <c r="C2">
        <v>58.547008547008502</v>
      </c>
      <c r="D2">
        <v>100</v>
      </c>
      <c r="E2">
        <v>58.547008547008502</v>
      </c>
      <c r="F2">
        <v>73.854447439353095</v>
      </c>
      <c r="G2">
        <v>10.881727057631799</v>
      </c>
      <c r="H2">
        <v>1000000</v>
      </c>
      <c r="I2">
        <v>2148800.04</v>
      </c>
      <c r="J2">
        <v>3.9227238258737001</v>
      </c>
      <c r="K2">
        <v>73.729519800833899</v>
      </c>
      <c r="M2" t="s">
        <v>13</v>
      </c>
      <c r="N2">
        <v>3</v>
      </c>
      <c r="O2">
        <v>6</v>
      </c>
      <c r="P2" s="1">
        <v>9</v>
      </c>
      <c r="Q2">
        <v>12</v>
      </c>
      <c r="S2" t="s">
        <v>13</v>
      </c>
      <c r="T2">
        <v>3</v>
      </c>
      <c r="U2">
        <v>6</v>
      </c>
      <c r="V2" s="1">
        <v>9</v>
      </c>
      <c r="W2">
        <v>12</v>
      </c>
    </row>
    <row r="3" spans="1:23" x14ac:dyDescent="0.3">
      <c r="A3">
        <v>3</v>
      </c>
      <c r="B3">
        <v>1</v>
      </c>
      <c r="C3">
        <v>61.748633879781401</v>
      </c>
      <c r="D3">
        <v>82.481751824817493</v>
      </c>
      <c r="E3">
        <v>59.829059829059801</v>
      </c>
      <c r="F3">
        <v>70.625</v>
      </c>
      <c r="G3">
        <v>10.6999481510167</v>
      </c>
      <c r="H3">
        <v>1000000</v>
      </c>
      <c r="I3">
        <v>2851649.7</v>
      </c>
      <c r="J3">
        <v>5.41266490046445</v>
      </c>
      <c r="K3">
        <v>48.056138604468899</v>
      </c>
      <c r="M3">
        <v>0</v>
      </c>
      <c r="N3" cm="1">
        <f t="array" ref="N3">INDEX(CAGR,MATCH($M3&amp;N$2,AvgMoM&amp;NumMonth,0))</f>
        <v>3.9227238258737001</v>
      </c>
      <c r="O3" cm="1">
        <f t="array" ref="O3">INDEX(CAGR,MATCH($M3&amp;O$2,AvgMoM&amp;NumMonth,0))</f>
        <v>4.2632279046504298</v>
      </c>
      <c r="P3" cm="1">
        <f t="array" ref="P3">INDEX(CAGR,MATCH($M3&amp;P$2,AvgMoM&amp;NumMonth,0))</f>
        <v>4.6898932801769204</v>
      </c>
      <c r="Q3" cm="1">
        <f t="array" ref="Q3">INDEX(CAGR,MATCH($M3&amp;Q$2,AvgMoM&amp;NumMonth,0))</f>
        <v>5.7218577473644601</v>
      </c>
      <c r="S3">
        <v>0</v>
      </c>
      <c r="T3" cm="1">
        <f t="array" ref="T3">INDEX(MDD,MATCH($M3&amp;T$2,AvgMoM&amp;NumMonth,0))</f>
        <v>73.729519800833899</v>
      </c>
      <c r="U3" cm="1">
        <f t="array" ref="U3">INDEX(MDD,MATCH($M3&amp;U$2,AvgMoM&amp;NumMonth,0))</f>
        <v>73.466560402894103</v>
      </c>
      <c r="V3" cm="1">
        <f t="array" ref="V3">INDEX(MDD,MATCH($M3&amp;V$2,AvgMoM&amp;NumMonth,0))</f>
        <v>67.551474243349404</v>
      </c>
      <c r="W3" cm="1">
        <f t="array" ref="W3">INDEX(MDD,MATCH($M3&amp;W$2,AvgMoM&amp;NumMonth,0))</f>
        <v>59.955373000000002</v>
      </c>
    </row>
    <row r="4" spans="1:23" x14ac:dyDescent="0.3">
      <c r="A4">
        <v>3</v>
      </c>
      <c r="B4">
        <v>2</v>
      </c>
      <c r="C4">
        <v>61.744966442953</v>
      </c>
      <c r="D4">
        <v>67.153284671532802</v>
      </c>
      <c r="E4">
        <v>56.410256410256402</v>
      </c>
      <c r="F4">
        <v>64.335664335664305</v>
      </c>
      <c r="G4">
        <v>4.0864651161505998</v>
      </c>
      <c r="H4">
        <v>1000000</v>
      </c>
      <c r="I4">
        <v>1828593.3</v>
      </c>
      <c r="J4">
        <v>3.0825917924912098</v>
      </c>
      <c r="K4">
        <v>53.577102933673103</v>
      </c>
      <c r="M4">
        <v>1</v>
      </c>
      <c r="N4" cm="1">
        <f t="array" ref="N4">INDEX(CAGR,MATCH($M4&amp;N$2,AvgMoM&amp;NumMonth,0))</f>
        <v>5.41266490046445</v>
      </c>
      <c r="O4" cm="1">
        <f t="array" ref="O4">INDEX(CAGR,MATCH($M4&amp;O$2,AvgMoM&amp;NumMonth,0))</f>
        <v>4.2135274773136198</v>
      </c>
      <c r="P4" cm="1">
        <f t="array" ref="P4">INDEX(CAGR,MATCH($M4&amp;P$2,AvgMoM&amp;NumMonth,0))</f>
        <v>4.0380117144419501</v>
      </c>
      <c r="Q4" cm="1">
        <f t="array" ref="Q4">INDEX(CAGR,MATCH($M4&amp;Q$2,AvgMoM&amp;NumMonth,0))</f>
        <v>5.3484138726612001</v>
      </c>
      <c r="S4">
        <v>1</v>
      </c>
      <c r="T4" cm="1">
        <f t="array" ref="T4">INDEX(MDD,MATCH($M4&amp;T$2,AvgMoM&amp;NumMonth,0))</f>
        <v>48.056138604468899</v>
      </c>
      <c r="U4" cm="1">
        <f t="array" ref="U4">INDEX(MDD,MATCH($M4&amp;U$2,AvgMoM&amp;NumMonth,0))</f>
        <v>56.965580685493897</v>
      </c>
      <c r="V4" cm="1">
        <f t="array" ref="V4">INDEX(MDD,MATCH($M4&amp;V$2,AvgMoM&amp;NumMonth,0))</f>
        <v>55.171402999999998</v>
      </c>
      <c r="W4" cm="1">
        <f t="array" ref="W4">INDEX(MDD,MATCH($M4&amp;W$2,AvgMoM&amp;NumMonth,0))</f>
        <v>55.171402999999998</v>
      </c>
    </row>
    <row r="5" spans="1:23" x14ac:dyDescent="0.3">
      <c r="A5">
        <v>3</v>
      </c>
      <c r="B5">
        <v>3</v>
      </c>
      <c r="C5">
        <v>58.823529411764703</v>
      </c>
      <c r="D5">
        <v>43.795620437956202</v>
      </c>
      <c r="E5">
        <v>49.145299145299099</v>
      </c>
      <c r="F5">
        <v>50.2092050209205</v>
      </c>
      <c r="G5">
        <v>-2.8047266983645498</v>
      </c>
      <c r="H5">
        <v>1000000</v>
      </c>
      <c r="I5">
        <v>1372487.22</v>
      </c>
      <c r="J5">
        <v>1.60547432739033</v>
      </c>
      <c r="K5">
        <v>28.027587893401801</v>
      </c>
      <c r="M5">
        <v>2</v>
      </c>
      <c r="N5" cm="1">
        <f t="array" ref="N5">INDEX(CAGR,MATCH($M5&amp;N$2,AvgMoM&amp;NumMonth,0))</f>
        <v>3.0825917924912098</v>
      </c>
      <c r="O5" cm="1">
        <f t="array" ref="O5">INDEX(CAGR,MATCH($M5&amp;O$2,AvgMoM&amp;NumMonth,0))</f>
        <v>4.9840664109100903</v>
      </c>
      <c r="P5" cm="1">
        <f t="array" ref="P5">INDEX(CAGR,MATCH($M5&amp;P$2,AvgMoM&amp;NumMonth,0))</f>
        <v>4.8434338176933398</v>
      </c>
      <c r="Q5" cm="1">
        <f t="array" ref="Q5">INDEX(CAGR,MATCH($M5&amp;Q$2,AvgMoM&amp;NumMonth,0))</f>
        <v>5.7629063708347399</v>
      </c>
      <c r="S5">
        <v>2</v>
      </c>
      <c r="T5" cm="1">
        <f t="array" ref="T5">INDEX(MDD,MATCH($M5&amp;T$2,AvgMoM&amp;NumMonth,0))</f>
        <v>53.577102933673103</v>
      </c>
      <c r="U5" cm="1">
        <f t="array" ref="U5">INDEX(MDD,MATCH($M5&amp;U$2,AvgMoM&amp;NumMonth,0))</f>
        <v>48.978046999999997</v>
      </c>
      <c r="V5" cm="1">
        <f t="array" ref="V5">INDEX(MDD,MATCH($M5&amp;V$2,AvgMoM&amp;NumMonth,0))</f>
        <v>42.076408999999998</v>
      </c>
      <c r="W5" cm="1">
        <f t="array" ref="W5">INDEX(MDD,MATCH($M5&amp;W$2,AvgMoM&amp;NumMonth,0))</f>
        <v>42.076408999999998</v>
      </c>
    </row>
    <row r="6" spans="1:23" x14ac:dyDescent="0.3">
      <c r="A6">
        <v>3</v>
      </c>
      <c r="B6">
        <v>4</v>
      </c>
      <c r="D6">
        <v>0</v>
      </c>
      <c r="E6">
        <v>41.452991452991398</v>
      </c>
      <c r="G6">
        <v>-10.881727057631799</v>
      </c>
      <c r="H6">
        <v>1000000</v>
      </c>
      <c r="I6">
        <v>1000000</v>
      </c>
      <c r="J6">
        <v>0</v>
      </c>
      <c r="K6">
        <v>0</v>
      </c>
      <c r="M6">
        <v>3</v>
      </c>
      <c r="N6" cm="1">
        <f t="array" ref="N6">INDEX(CAGR,MATCH($M6&amp;N$2,AvgMoM&amp;NumMonth,0))</f>
        <v>1.60547432739033</v>
      </c>
      <c r="O6" cm="1">
        <f t="array" ref="O6">INDEX(CAGR,MATCH($M6&amp;O$2,AvgMoM&amp;NumMonth,0))</f>
        <v>5.34977931954099</v>
      </c>
      <c r="P6" cm="1">
        <f t="array" ref="P6">INDEX(CAGR,MATCH($M6&amp;P$2,AvgMoM&amp;NumMonth,0))</f>
        <v>5.2727756520781499</v>
      </c>
      <c r="Q6" cm="1">
        <f t="array" ref="Q6">INDEX(CAGR,MATCH($M6&amp;Q$2,AvgMoM&amp;NumMonth,0))</f>
        <v>5.8120286505042502</v>
      </c>
      <c r="S6">
        <v>3</v>
      </c>
      <c r="T6" cm="1">
        <f t="array" ref="T6">INDEX(MDD,MATCH($M6&amp;T$2,AvgMoM&amp;NumMonth,0))</f>
        <v>28.027587893401801</v>
      </c>
      <c r="U6" cm="1">
        <f t="array" ref="U6">INDEX(MDD,MATCH($M6&amp;U$2,AvgMoM&amp;NumMonth,0))</f>
        <v>35.291623999999999</v>
      </c>
      <c r="V6" cm="1">
        <f t="array" ref="V6">INDEX(MDD,MATCH($M6&amp;V$2,AvgMoM&amp;NumMonth,0))</f>
        <v>33.972756225117301</v>
      </c>
      <c r="W6" cm="1">
        <f t="array" ref="W6">INDEX(MDD,MATCH($M6&amp;W$2,AvgMoM&amp;NumMonth,0))</f>
        <v>33.970528838583803</v>
      </c>
    </row>
    <row r="7" spans="1:23" x14ac:dyDescent="0.3">
      <c r="A7">
        <v>6</v>
      </c>
      <c r="B7">
        <v>0</v>
      </c>
      <c r="C7">
        <v>58.441558441558399</v>
      </c>
      <c r="D7">
        <v>100</v>
      </c>
      <c r="E7">
        <v>58.441558441558399</v>
      </c>
      <c r="F7">
        <v>73.770491803278603</v>
      </c>
      <c r="G7">
        <v>11.279127035957</v>
      </c>
      <c r="H7">
        <v>1000000</v>
      </c>
      <c r="I7">
        <v>2293177.38</v>
      </c>
      <c r="J7">
        <v>4.2632279046504298</v>
      </c>
      <c r="K7">
        <v>73.466560402894103</v>
      </c>
      <c r="M7">
        <v>4</v>
      </c>
      <c r="O7" cm="1">
        <f t="array" ref="O7">INDEX(CAGR,MATCH($M7&amp;O$2,AvgMoM&amp;NumMonth,0))</f>
        <v>4.2666392808226403</v>
      </c>
      <c r="P7" cm="1">
        <f t="array" ref="P7">INDEX(CAGR,MATCH($M7&amp;P$2,AvgMoM&amp;NumMonth,0))</f>
        <v>3.7115546112442099</v>
      </c>
      <c r="Q7" cm="1">
        <f t="array" ref="Q7">INDEX(CAGR,MATCH($M7&amp;Q$2,AvgMoM&amp;NumMonth,0))</f>
        <v>4.5149976284621696</v>
      </c>
      <c r="S7">
        <v>4</v>
      </c>
      <c r="U7" cm="1">
        <f t="array" ref="U7">INDEX(MDD,MATCH($M7&amp;U$2,AvgMoM&amp;NumMonth,0))</f>
        <v>35.847411999999998</v>
      </c>
      <c r="V7" cm="1">
        <f t="array" ref="V7">INDEX(MDD,MATCH($M7&amp;V$2,AvgMoM&amp;NumMonth,0))</f>
        <v>36.953873008315803</v>
      </c>
      <c r="W7" cm="1">
        <f t="array" ref="W7">INDEX(MDD,MATCH($M7&amp;W$2,AvgMoM&amp;NumMonth,0))</f>
        <v>36.956216461821398</v>
      </c>
    </row>
    <row r="8" spans="1:23" x14ac:dyDescent="0.3">
      <c r="A8">
        <v>6</v>
      </c>
      <c r="B8">
        <v>1</v>
      </c>
      <c r="C8">
        <v>59.6938775510204</v>
      </c>
      <c r="D8">
        <v>86.6666666666666</v>
      </c>
      <c r="E8">
        <v>58.008658008658003</v>
      </c>
      <c r="F8">
        <v>70.694864048338303</v>
      </c>
      <c r="G8">
        <v>6.41453196779407</v>
      </c>
      <c r="H8">
        <v>1000000</v>
      </c>
      <c r="I8">
        <v>2271544.3199999998</v>
      </c>
      <c r="J8">
        <v>4.2135274773136198</v>
      </c>
      <c r="K8">
        <v>56.965580685493897</v>
      </c>
      <c r="M8">
        <v>5</v>
      </c>
      <c r="O8" cm="1">
        <f t="array" ref="O8">INDEX(CAGR,MATCH($M8&amp;O$2,AvgMoM&amp;NumMonth,0))</f>
        <v>4.4008563397215097</v>
      </c>
      <c r="P8" cm="1">
        <f t="array" ref="P8">INDEX(CAGR,MATCH($M8&amp;P$2,AvgMoM&amp;NumMonth,0))</f>
        <v>6.2836914923734399</v>
      </c>
      <c r="Q8" cm="1">
        <f t="array" ref="Q8">INDEX(CAGR,MATCH($M8&amp;Q$2,AvgMoM&amp;NumMonth,0))</f>
        <v>5.4353083753538201</v>
      </c>
      <c r="S8">
        <v>5</v>
      </c>
      <c r="U8" cm="1">
        <f t="array" ref="U8">INDEX(MDD,MATCH($M8&amp;U$2,AvgMoM&amp;NumMonth,0))</f>
        <v>22.139919292495801</v>
      </c>
      <c r="V8" cm="1">
        <f t="array" ref="V8">INDEX(MDD,MATCH($M8&amp;V$2,AvgMoM&amp;NumMonth,0))</f>
        <v>24.5185021685318</v>
      </c>
      <c r="W8" cm="1">
        <f t="array" ref="W8">INDEX(MDD,MATCH($M8&amp;W$2,AvgMoM&amp;NumMonth,0))</f>
        <v>33.369436646399002</v>
      </c>
    </row>
    <row r="9" spans="1:23" x14ac:dyDescent="0.3">
      <c r="A9">
        <v>6</v>
      </c>
      <c r="B9">
        <v>2</v>
      </c>
      <c r="C9">
        <v>60.655737704918003</v>
      </c>
      <c r="D9">
        <v>82.2222222222222</v>
      </c>
      <c r="E9">
        <v>58.441558441558399</v>
      </c>
      <c r="F9">
        <v>69.811320754716903</v>
      </c>
      <c r="G9">
        <v>8.2371365044374194</v>
      </c>
      <c r="H9">
        <v>1000000</v>
      </c>
      <c r="I9">
        <v>2629792.1800000002</v>
      </c>
      <c r="J9">
        <v>4.9840664109100903</v>
      </c>
      <c r="K9">
        <v>48.978046999999997</v>
      </c>
      <c r="M9" s="1">
        <v>6</v>
      </c>
      <c r="O9" cm="1">
        <f t="array" ref="O9">INDEX(CAGR,MATCH($M9&amp;O$2,AvgMoM&amp;NumMonth,0))</f>
        <v>1.5051673565122901</v>
      </c>
      <c r="P9" cm="1">
        <f t="array" ref="P9">INDEX(CAGR,MATCH($M9&amp;P$2,AvgMoM&amp;NumMonth,0))</f>
        <v>6.7773063175495096</v>
      </c>
      <c r="Q9" cm="1">
        <f t="array" ref="Q9">INDEX(CAGR,MATCH($M9&amp;Q$2,AvgMoM&amp;NumMonth,0))</f>
        <v>6.2306254149690297</v>
      </c>
      <c r="S9" s="1">
        <v>6</v>
      </c>
      <c r="U9" cm="1">
        <f t="array" ref="U9">INDEX(MDD,MATCH($M9&amp;U$2,AvgMoM&amp;NumMonth,0))</f>
        <v>21.383637511713701</v>
      </c>
      <c r="V9" cm="1">
        <f t="array" ref="V9">INDEX(MDD,MATCH($M9&amp;V$2,AvgMoM&amp;NumMonth,0))</f>
        <v>30.0727657482783</v>
      </c>
      <c r="W9" cm="1">
        <f t="array" ref="W9">INDEX(MDD,MATCH($M9&amp;W$2,AvgMoM&amp;NumMonth,0))</f>
        <v>25.711429852444699</v>
      </c>
    </row>
    <row r="10" spans="1:23" x14ac:dyDescent="0.3">
      <c r="A10">
        <v>6</v>
      </c>
      <c r="B10">
        <v>3</v>
      </c>
      <c r="C10">
        <v>61.176470588235297</v>
      </c>
      <c r="D10">
        <v>77.037037037036995</v>
      </c>
      <c r="E10">
        <v>58.008658008658003</v>
      </c>
      <c r="F10">
        <v>68.1967213114754</v>
      </c>
      <c r="G10">
        <v>9.4388541323727502</v>
      </c>
      <c r="H10">
        <v>1000000</v>
      </c>
      <c r="I10">
        <v>2818020.62</v>
      </c>
      <c r="J10">
        <v>5.34977931954099</v>
      </c>
      <c r="K10">
        <v>35.291623999999999</v>
      </c>
      <c r="M10">
        <v>7</v>
      </c>
      <c r="P10" cm="1">
        <f t="array" ref="P10">INDEX(CAGR,MATCH($M10&amp;P$2,AvgMoM&amp;NumMonth,0))</f>
        <v>6.5846159924157304</v>
      </c>
      <c r="Q10" cm="1">
        <f t="array" ref="Q10">INDEX(CAGR,MATCH($M10&amp;Q$2,AvgMoM&amp;NumMonth,0))</f>
        <v>6.1965294487127798</v>
      </c>
      <c r="S10">
        <v>7</v>
      </c>
      <c r="V10" cm="1">
        <f t="array" ref="V10">INDEX(MDD,MATCH($M10&amp;V$2,AvgMoM&amp;NumMonth,0))</f>
        <v>22.771656500574899</v>
      </c>
      <c r="W10" cm="1">
        <f t="array" ref="W10">INDEX(MDD,MATCH($M10&amp;W$2,AvgMoM&amp;NumMonth,0))</f>
        <v>26.443578150798501</v>
      </c>
    </row>
    <row r="11" spans="1:23" x14ac:dyDescent="0.3">
      <c r="A11">
        <v>6</v>
      </c>
      <c r="B11">
        <v>4</v>
      </c>
      <c r="C11">
        <v>61.643835616438302</v>
      </c>
      <c r="D11">
        <v>66.6666666666666</v>
      </c>
      <c r="E11">
        <v>56.277056277056197</v>
      </c>
      <c r="F11">
        <v>64.056939501779297</v>
      </c>
      <c r="G11">
        <v>7.7283833732012397</v>
      </c>
      <c r="H11">
        <v>1000000</v>
      </c>
      <c r="I11">
        <v>2294669.4</v>
      </c>
      <c r="J11">
        <v>4.2666392808226403</v>
      </c>
      <c r="K11">
        <v>35.847411999999998</v>
      </c>
      <c r="M11">
        <v>8</v>
      </c>
      <c r="P11" cm="1">
        <f t="array" ref="P11">INDEX(CAGR,MATCH($M11&amp;P$2,AvgMoM&amp;NumMonth,0))</f>
        <v>3.9103024352415301</v>
      </c>
      <c r="Q11" cm="1">
        <f t="array" ref="Q11">INDEX(CAGR,MATCH($M11&amp;Q$2,AvgMoM&amp;NumMonth,0))</f>
        <v>6.4908889942366397</v>
      </c>
      <c r="S11">
        <v>8</v>
      </c>
      <c r="V11" cm="1">
        <f t="array" ref="V11">INDEX(MDD,MATCH($M11&amp;V$2,AvgMoM&amp;NumMonth,0))</f>
        <v>22.399758037695001</v>
      </c>
      <c r="W11" cm="1">
        <f t="array" ref="W11">INDEX(MDD,MATCH($M11&amp;W$2,AvgMoM&amp;NumMonth,0))</f>
        <v>24.123027580430001</v>
      </c>
    </row>
    <row r="12" spans="1:23" x14ac:dyDescent="0.3">
      <c r="A12">
        <v>6</v>
      </c>
      <c r="B12">
        <v>5</v>
      </c>
      <c r="C12">
        <v>63.025210084033603</v>
      </c>
      <c r="D12">
        <v>55.5555555555555</v>
      </c>
      <c r="E12">
        <v>54.978354978354901</v>
      </c>
      <c r="F12">
        <v>59.055118110236201</v>
      </c>
      <c r="G12">
        <v>6.9022669933811498</v>
      </c>
      <c r="H12">
        <v>1000000</v>
      </c>
      <c r="I12">
        <v>2354108.54</v>
      </c>
      <c r="J12">
        <v>4.4008563397215097</v>
      </c>
      <c r="K12">
        <v>22.139919292495801</v>
      </c>
      <c r="M12">
        <v>9</v>
      </c>
      <c r="P12" cm="1">
        <f t="array" ref="P12">INDEX(CAGR,MATCH($M12&amp;P$2,AvgMoM&amp;NumMonth,0))</f>
        <v>1.21567431064257</v>
      </c>
      <c r="Q12" cm="1">
        <f t="array" ref="Q12">INDEX(CAGR,MATCH($M12&amp;Q$2,AvgMoM&amp;NumMonth,0))</f>
        <v>4.8037039120987197</v>
      </c>
      <c r="S12">
        <v>9</v>
      </c>
      <c r="V12" cm="1">
        <f t="array" ref="V12">INDEX(MDD,MATCH($M12&amp;V$2,AvgMoM&amp;NumMonth,0))</f>
        <v>26.394553558967502</v>
      </c>
      <c r="W12" cm="1">
        <f t="array" ref="W12">INDEX(MDD,MATCH($M12&amp;W$2,AvgMoM&amp;NumMonth,0))</f>
        <v>31.226646589188601</v>
      </c>
    </row>
    <row r="13" spans="1:23" x14ac:dyDescent="0.3">
      <c r="A13">
        <v>6</v>
      </c>
      <c r="B13">
        <v>6</v>
      </c>
      <c r="C13">
        <v>58.75</v>
      </c>
      <c r="D13">
        <v>34.814814814814802</v>
      </c>
      <c r="E13">
        <v>47.619047619047599</v>
      </c>
      <c r="F13">
        <v>43.720930232558104</v>
      </c>
      <c r="G13">
        <v>-3.8967038759032402</v>
      </c>
      <c r="H13">
        <v>1000000</v>
      </c>
      <c r="I13">
        <v>1345801.16</v>
      </c>
      <c r="J13">
        <v>1.5051673565122901</v>
      </c>
      <c r="K13">
        <v>21.383637511713701</v>
      </c>
      <c r="M13">
        <v>10</v>
      </c>
      <c r="Q13" cm="1">
        <f t="array" ref="Q13">INDEX(CAGR,MATCH($M13&amp;Q$2,AvgMoM&amp;NumMonth,0))</f>
        <v>5.4006098837992598</v>
      </c>
      <c r="S13">
        <v>10</v>
      </c>
      <c r="W13" cm="1">
        <f t="array" ref="W13">INDEX(MDD,MATCH($M13&amp;W$2,AvgMoM&amp;NumMonth,0))</f>
        <v>22.263226946291901</v>
      </c>
    </row>
    <row r="14" spans="1:23" x14ac:dyDescent="0.3">
      <c r="A14">
        <v>6</v>
      </c>
      <c r="B14">
        <v>7</v>
      </c>
      <c r="D14">
        <v>0</v>
      </c>
      <c r="E14">
        <v>41.558441558441501</v>
      </c>
      <c r="G14">
        <v>-11.279127035957</v>
      </c>
      <c r="H14">
        <v>1000000</v>
      </c>
      <c r="I14">
        <v>1000000</v>
      </c>
      <c r="J14">
        <v>0</v>
      </c>
      <c r="K14">
        <v>0</v>
      </c>
      <c r="M14">
        <v>11</v>
      </c>
      <c r="Q14" cm="1">
        <f t="array" ref="Q14">INDEX(CAGR,MATCH($M14&amp;Q$2,AvgMoM&amp;NumMonth,0))</f>
        <v>2.8477774598417902</v>
      </c>
      <c r="S14">
        <v>11</v>
      </c>
      <c r="W14" cm="1">
        <f t="array" ref="W14">INDEX(MDD,MATCH($M14&amp;W$2,AvgMoM&amp;NumMonth,0))</f>
        <v>22.156936787762799</v>
      </c>
    </row>
    <row r="15" spans="1:23" x14ac:dyDescent="0.3">
      <c r="A15">
        <v>9</v>
      </c>
      <c r="B15">
        <v>0</v>
      </c>
      <c r="C15">
        <v>58.771929824561397</v>
      </c>
      <c r="D15">
        <v>100</v>
      </c>
      <c r="E15">
        <v>58.771929824561397</v>
      </c>
      <c r="F15">
        <v>74.033149171270694</v>
      </c>
      <c r="G15">
        <v>12.0197623678577</v>
      </c>
      <c r="H15">
        <v>1000000</v>
      </c>
      <c r="I15">
        <v>2487113.84</v>
      </c>
      <c r="J15">
        <v>4.6898932801769204</v>
      </c>
      <c r="K15">
        <v>67.551474243349404</v>
      </c>
      <c r="M15">
        <v>12</v>
      </c>
      <c r="Q15" cm="1">
        <f t="array" ref="Q15">INDEX(CAGR,MATCH($M15&amp;Q$2,AvgMoM&amp;NumMonth,0))</f>
        <v>0.99786327795241503</v>
      </c>
      <c r="S15">
        <v>12</v>
      </c>
      <c r="W15" cm="1">
        <f t="array" ref="W15">INDEX(MDD,MATCH($M15&amp;W$2,AvgMoM&amp;NumMonth,0))</f>
        <v>27.942767834777602</v>
      </c>
    </row>
    <row r="16" spans="1:23" x14ac:dyDescent="0.3">
      <c r="A16">
        <v>9</v>
      </c>
      <c r="B16">
        <v>1</v>
      </c>
      <c r="C16">
        <v>58.910891089108901</v>
      </c>
      <c r="D16">
        <v>88.805970149253696</v>
      </c>
      <c r="E16">
        <v>57.017543859649102</v>
      </c>
      <c r="F16">
        <v>70.8333333333333</v>
      </c>
      <c r="G16">
        <v>5.1483565437742502</v>
      </c>
      <c r="H16">
        <v>1000000</v>
      </c>
      <c r="I16">
        <v>2196688.16</v>
      </c>
      <c r="J16">
        <v>4.0380117144419501</v>
      </c>
      <c r="K16">
        <v>55.171402999999998</v>
      </c>
    </row>
    <row r="17" spans="1:17" x14ac:dyDescent="0.3">
      <c r="A17">
        <v>9</v>
      </c>
      <c r="B17">
        <v>2</v>
      </c>
      <c r="C17">
        <v>60.209424083769598</v>
      </c>
      <c r="D17">
        <v>85.820895522388</v>
      </c>
      <c r="E17">
        <v>58.3333333333333</v>
      </c>
      <c r="F17">
        <v>70.769230769230703</v>
      </c>
      <c r="G17">
        <v>8.9243891922787295</v>
      </c>
      <c r="H17">
        <v>1000000</v>
      </c>
      <c r="I17">
        <v>2560640</v>
      </c>
      <c r="J17">
        <v>4.8434338176933398</v>
      </c>
      <c r="K17">
        <v>42.076408999999998</v>
      </c>
      <c r="M17" t="s">
        <v>5</v>
      </c>
      <c r="N17" t="s">
        <v>11</v>
      </c>
    </row>
    <row r="18" spans="1:17" x14ac:dyDescent="0.3">
      <c r="A18">
        <v>9</v>
      </c>
      <c r="B18">
        <v>3</v>
      </c>
      <c r="C18">
        <v>60.893854748603303</v>
      </c>
      <c r="D18">
        <v>81.343283582089498</v>
      </c>
      <c r="E18">
        <v>58.3333333333333</v>
      </c>
      <c r="F18">
        <v>69.648562300319398</v>
      </c>
      <c r="G18">
        <v>9.8395753084638198</v>
      </c>
      <c r="H18">
        <v>1000000</v>
      </c>
      <c r="I18">
        <v>2777354.52</v>
      </c>
      <c r="J18">
        <v>5.2727756520781499</v>
      </c>
      <c r="K18">
        <v>33.972756225117301</v>
      </c>
      <c r="M18" t="s">
        <v>13</v>
      </c>
      <c r="N18">
        <v>3</v>
      </c>
      <c r="O18">
        <v>6</v>
      </c>
      <c r="P18" s="1">
        <v>9</v>
      </c>
      <c r="Q18">
        <v>12</v>
      </c>
    </row>
    <row r="19" spans="1:17" x14ac:dyDescent="0.3">
      <c r="A19">
        <v>9</v>
      </c>
      <c r="B19">
        <v>4</v>
      </c>
      <c r="C19">
        <v>59.411764705882298</v>
      </c>
      <c r="D19">
        <v>75.373134328358205</v>
      </c>
      <c r="E19">
        <v>55.2631578947368</v>
      </c>
      <c r="F19">
        <v>66.447368421052602</v>
      </c>
      <c r="G19">
        <v>5.1295775553463399</v>
      </c>
      <c r="H19">
        <v>1000000</v>
      </c>
      <c r="I19">
        <v>2063644.84</v>
      </c>
      <c r="J19">
        <v>3.7115546112442099</v>
      </c>
      <c r="K19">
        <v>36.953873008315803</v>
      </c>
      <c r="M19">
        <v>0</v>
      </c>
      <c r="N19" cm="1">
        <f t="array" ref="N19">INDEX(FScore,MATCH($M19&amp;N$2,AvgMoM&amp;NumMonth,0))</f>
        <v>73.854447439353095</v>
      </c>
      <c r="O19" cm="1">
        <f t="array" ref="O19">INDEX(FScore,MATCH($M19&amp;O$2,AvgMoM&amp;NumMonth,0))</f>
        <v>73.770491803278603</v>
      </c>
      <c r="P19" cm="1">
        <f t="array" ref="P19">INDEX(FScore,MATCH($M19&amp;P$2,AvgMoM&amp;NumMonth,0))</f>
        <v>74.033149171270694</v>
      </c>
      <c r="Q19" cm="1">
        <f t="array" ref="Q19">INDEX(FScore,MATCH($M19&amp;Q$2,AvgMoM&amp;NumMonth,0))</f>
        <v>74.301675977653602</v>
      </c>
    </row>
    <row r="20" spans="1:17" x14ac:dyDescent="0.3">
      <c r="A20">
        <v>9</v>
      </c>
      <c r="B20">
        <v>5</v>
      </c>
      <c r="C20">
        <v>61.538461538461497</v>
      </c>
      <c r="D20">
        <v>71.641791044776099</v>
      </c>
      <c r="E20">
        <v>57.017543859649102</v>
      </c>
      <c r="F20">
        <v>66.2068965517241</v>
      </c>
      <c r="G20">
        <v>11.4992248478846</v>
      </c>
      <c r="H20">
        <v>1000000</v>
      </c>
      <c r="I20">
        <v>3358474.88</v>
      </c>
      <c r="J20">
        <v>6.2836914923734399</v>
      </c>
      <c r="K20">
        <v>24.5185021685318</v>
      </c>
      <c r="M20">
        <v>1</v>
      </c>
      <c r="N20" cm="1">
        <f t="array" ref="N20">INDEX(FScore,MATCH($M20&amp;N$2,AvgMoM&amp;NumMonth,0))</f>
        <v>70.625</v>
      </c>
      <c r="O20" cm="1">
        <f t="array" ref="O20">INDEX(FScore,MATCH($M20&amp;O$2,AvgMoM&amp;NumMonth,0))</f>
        <v>70.694864048338303</v>
      </c>
      <c r="P20" cm="1">
        <f t="array" ref="P20">INDEX(FScore,MATCH($M20&amp;P$2,AvgMoM&amp;NumMonth,0))</f>
        <v>70.8333333333333</v>
      </c>
      <c r="Q20" cm="1">
        <f t="array" ref="Q20">INDEX(FScore,MATCH($M20&amp;Q$2,AvgMoM&amp;NumMonth,0))</f>
        <v>71.976401179940893</v>
      </c>
    </row>
    <row r="21" spans="1:17" x14ac:dyDescent="0.3">
      <c r="A21">
        <v>9</v>
      </c>
      <c r="B21">
        <v>6</v>
      </c>
      <c r="C21">
        <v>61.8055555555555</v>
      </c>
      <c r="D21">
        <v>66.417910447761201</v>
      </c>
      <c r="E21">
        <v>56.140350877192901</v>
      </c>
      <c r="F21">
        <v>64.028776978417199</v>
      </c>
      <c r="G21">
        <v>13.2600583225482</v>
      </c>
      <c r="H21">
        <v>1000000</v>
      </c>
      <c r="I21">
        <v>3682528.64</v>
      </c>
      <c r="J21">
        <v>6.7773063175495096</v>
      </c>
      <c r="K21">
        <v>30.0727657482783</v>
      </c>
      <c r="M21">
        <v>2</v>
      </c>
      <c r="N21" cm="1">
        <f t="array" ref="N21">INDEX(FScore,MATCH($M21&amp;N$2,AvgMoM&amp;NumMonth,0))</f>
        <v>64.335664335664305</v>
      </c>
      <c r="O21" cm="1">
        <f t="array" ref="O21">INDEX(FScore,MATCH($M21&amp;O$2,AvgMoM&amp;NumMonth,0))</f>
        <v>69.811320754716903</v>
      </c>
      <c r="P21" cm="1">
        <f t="array" ref="P21">INDEX(FScore,MATCH($M21&amp;P$2,AvgMoM&amp;NumMonth,0))</f>
        <v>70.769230769230703</v>
      </c>
      <c r="Q21" cm="1">
        <f t="array" ref="Q21">INDEX(FScore,MATCH($M21&amp;Q$2,AvgMoM&amp;NumMonth,0))</f>
        <v>71.732522796352498</v>
      </c>
    </row>
    <row r="22" spans="1:17" x14ac:dyDescent="0.3">
      <c r="A22">
        <v>9</v>
      </c>
      <c r="B22">
        <v>7</v>
      </c>
      <c r="C22">
        <v>63.565891472868202</v>
      </c>
      <c r="D22">
        <v>61.194029850746197</v>
      </c>
      <c r="E22">
        <v>56.578947368420998</v>
      </c>
      <c r="F22">
        <v>62.357414448669203</v>
      </c>
      <c r="G22">
        <v>13.580468683297299</v>
      </c>
      <c r="H22">
        <v>1000000</v>
      </c>
      <c r="I22">
        <v>3552646.36</v>
      </c>
      <c r="J22">
        <v>6.5846159924157304</v>
      </c>
      <c r="K22">
        <v>22.771656500574899</v>
      </c>
      <c r="M22">
        <v>3</v>
      </c>
      <c r="N22" cm="1">
        <f t="array" ref="N22">INDEX(FScore,MATCH($M22&amp;N$2,AvgMoM&amp;NumMonth,0))</f>
        <v>50.2092050209205</v>
      </c>
      <c r="O22" cm="1">
        <f t="array" ref="O22">INDEX(FScore,MATCH($M22&amp;O$2,AvgMoM&amp;NumMonth,0))</f>
        <v>68.1967213114754</v>
      </c>
      <c r="P22" cm="1">
        <f t="array" ref="P22">INDEX(FScore,MATCH($M22&amp;P$2,AvgMoM&amp;NumMonth,0))</f>
        <v>69.648562300319398</v>
      </c>
      <c r="Q22" cm="1">
        <f t="array" ref="Q22">INDEX(FScore,MATCH($M22&amp;Q$2,AvgMoM&amp;NumMonth,0))</f>
        <v>70.807453416149002</v>
      </c>
    </row>
    <row r="23" spans="1:17" x14ac:dyDescent="0.3">
      <c r="A23">
        <v>9</v>
      </c>
      <c r="B23">
        <v>8</v>
      </c>
      <c r="C23">
        <v>62.727272727272698</v>
      </c>
      <c r="D23">
        <v>51.492537313432798</v>
      </c>
      <c r="E23">
        <v>53.508771929824498</v>
      </c>
      <c r="F23">
        <v>56.557377049180303</v>
      </c>
      <c r="G23">
        <v>4.0138052004298101</v>
      </c>
      <c r="H23">
        <v>1000000</v>
      </c>
      <c r="I23">
        <v>2143700.04</v>
      </c>
      <c r="J23">
        <v>3.9103024352415301</v>
      </c>
      <c r="K23">
        <v>22.399758037695001</v>
      </c>
      <c r="M23">
        <v>4</v>
      </c>
      <c r="O23" cm="1">
        <f t="array" ref="O23">INDEX(FScore,MATCH($M23&amp;O$2,AvgMoM&amp;NumMonth,0))</f>
        <v>64.056939501779297</v>
      </c>
      <c r="P23" cm="1">
        <f t="array" ref="P23">INDEX(FScore,MATCH($M23&amp;P$2,AvgMoM&amp;NumMonth,0))</f>
        <v>66.447368421052602</v>
      </c>
      <c r="Q23" cm="1">
        <f t="array" ref="Q23">INDEX(FScore,MATCH($M23&amp;Q$2,AvgMoM&amp;NumMonth,0))</f>
        <v>68.152866242038201</v>
      </c>
    </row>
    <row r="24" spans="1:17" x14ac:dyDescent="0.3">
      <c r="A24">
        <v>9</v>
      </c>
      <c r="B24">
        <v>9</v>
      </c>
      <c r="C24">
        <v>59.210526315789402</v>
      </c>
      <c r="D24">
        <v>33.582089552238799</v>
      </c>
      <c r="E24">
        <v>47.368421052631497</v>
      </c>
      <c r="F24">
        <v>42.857142857142797</v>
      </c>
      <c r="G24">
        <v>-5.3354550250828998</v>
      </c>
      <c r="H24">
        <v>1000000</v>
      </c>
      <c r="I24">
        <v>1271518.98</v>
      </c>
      <c r="J24">
        <v>1.21567431064257</v>
      </c>
      <c r="K24">
        <v>26.394553558967502</v>
      </c>
      <c r="M24">
        <v>5</v>
      </c>
      <c r="O24" cm="1">
        <f t="array" ref="O24">INDEX(FScore,MATCH($M24&amp;O$2,AvgMoM&amp;NumMonth,0))</f>
        <v>59.055118110236201</v>
      </c>
      <c r="P24" cm="1">
        <f t="array" ref="P24">INDEX(FScore,MATCH($M24&amp;P$2,AvgMoM&amp;NumMonth,0))</f>
        <v>66.2068965517241</v>
      </c>
      <c r="Q24" cm="1">
        <f t="array" ref="Q24">INDEX(FScore,MATCH($M24&amp;Q$2,AvgMoM&amp;NumMonth,0))</f>
        <v>67.986798679867903</v>
      </c>
    </row>
    <row r="25" spans="1:17" x14ac:dyDescent="0.3">
      <c r="A25">
        <v>9</v>
      </c>
      <c r="B25">
        <v>10</v>
      </c>
      <c r="D25">
        <v>0</v>
      </c>
      <c r="E25">
        <v>41.228070175438503</v>
      </c>
      <c r="G25">
        <v>-12.0197623678577</v>
      </c>
      <c r="H25">
        <v>1000000</v>
      </c>
      <c r="I25">
        <v>1000000</v>
      </c>
      <c r="J25">
        <v>0</v>
      </c>
      <c r="K25">
        <v>0</v>
      </c>
      <c r="M25" s="1">
        <v>6</v>
      </c>
      <c r="O25" cm="1">
        <f t="array" ref="O25">INDEX(FScore,MATCH($M25&amp;O$2,AvgMoM&amp;NumMonth,0))</f>
        <v>43.720930232558104</v>
      </c>
      <c r="P25" cm="1">
        <f t="array" ref="P25">INDEX(FScore,MATCH($M25&amp;P$2,AvgMoM&amp;NumMonth,0))</f>
        <v>64.028776978417199</v>
      </c>
      <c r="Q25" cm="1">
        <f t="array" ref="Q25">INDEX(FScore,MATCH($M25&amp;Q$2,AvgMoM&amp;NumMonth,0))</f>
        <v>67.576791808873693</v>
      </c>
    </row>
    <row r="26" spans="1:17" x14ac:dyDescent="0.3">
      <c r="A26">
        <v>9</v>
      </c>
      <c r="B26">
        <v>11</v>
      </c>
      <c r="D26">
        <v>0</v>
      </c>
      <c r="E26">
        <v>41.228070175438503</v>
      </c>
      <c r="G26">
        <v>-12.0197623678577</v>
      </c>
      <c r="H26">
        <v>1000000</v>
      </c>
      <c r="I26">
        <v>1000000</v>
      </c>
      <c r="J26">
        <v>0</v>
      </c>
      <c r="K26">
        <v>0</v>
      </c>
      <c r="M26">
        <v>7</v>
      </c>
      <c r="P26" cm="1">
        <f t="array" ref="P26">INDEX(FScore,MATCH($M26&amp;P$2,AvgMoM&amp;NumMonth,0))</f>
        <v>62.357414448669203</v>
      </c>
      <c r="Q26" cm="1">
        <f t="array" ref="Q26">INDEX(FScore,MATCH($M26&amp;Q$2,AvgMoM&amp;NumMonth,0))</f>
        <v>65.734265734265705</v>
      </c>
    </row>
    <row r="27" spans="1:17" x14ac:dyDescent="0.3">
      <c r="A27">
        <v>12</v>
      </c>
      <c r="B27">
        <v>0</v>
      </c>
      <c r="C27">
        <v>59.1111111111111</v>
      </c>
      <c r="D27">
        <v>100</v>
      </c>
      <c r="E27">
        <v>59.1111111111111</v>
      </c>
      <c r="F27">
        <v>74.301675977653602</v>
      </c>
      <c r="G27">
        <v>14.5666480591817</v>
      </c>
      <c r="H27">
        <v>1000000</v>
      </c>
      <c r="I27">
        <v>3022614.1</v>
      </c>
      <c r="J27">
        <v>5.7218577473644601</v>
      </c>
      <c r="K27">
        <v>59.955373000000002</v>
      </c>
      <c r="M27">
        <v>8</v>
      </c>
      <c r="P27" cm="1">
        <f t="array" ref="P27">INDEX(FScore,MATCH($M27&amp;P$2,AvgMoM&amp;NumMonth,0))</f>
        <v>56.557377049180303</v>
      </c>
      <c r="Q27" cm="1">
        <f t="array" ref="Q27">INDEX(FScore,MATCH($M27&amp;Q$2,AvgMoM&amp;NumMonth,0))</f>
        <v>66.192170818505303</v>
      </c>
    </row>
    <row r="28" spans="1:17" x14ac:dyDescent="0.3">
      <c r="A28">
        <v>12</v>
      </c>
      <c r="B28">
        <v>1</v>
      </c>
      <c r="C28">
        <v>59.223300970873701</v>
      </c>
      <c r="D28">
        <v>91.729323308270594</v>
      </c>
      <c r="E28">
        <v>57.7777777777777</v>
      </c>
      <c r="F28">
        <v>71.976401179940893</v>
      </c>
      <c r="G28">
        <v>8.3445098921884604</v>
      </c>
      <c r="H28">
        <v>1000000</v>
      </c>
      <c r="I28">
        <v>2817294.62</v>
      </c>
      <c r="J28">
        <v>5.3484138726612001</v>
      </c>
      <c r="K28">
        <v>55.171402999999998</v>
      </c>
      <c r="M28">
        <v>9</v>
      </c>
      <c r="P28" cm="1">
        <f t="array" ref="P28">INDEX(FScore,MATCH($M28&amp;P$2,AvgMoM&amp;NumMonth,0))</f>
        <v>42.857142857142797</v>
      </c>
      <c r="Q28" cm="1">
        <f t="array" ref="Q28">INDEX(FScore,MATCH($M28&amp;Q$2,AvgMoM&amp;NumMonth,0))</f>
        <v>61.9402985074626</v>
      </c>
    </row>
    <row r="29" spans="1:17" x14ac:dyDescent="0.3">
      <c r="A29">
        <v>12</v>
      </c>
      <c r="B29">
        <v>2</v>
      </c>
      <c r="C29">
        <v>60.204081632653001</v>
      </c>
      <c r="D29">
        <v>88.721804511278194</v>
      </c>
      <c r="E29">
        <v>58.6666666666666</v>
      </c>
      <c r="F29">
        <v>71.732522796352498</v>
      </c>
      <c r="G29">
        <v>10.0918419822187</v>
      </c>
      <c r="H29">
        <v>1000000</v>
      </c>
      <c r="I29">
        <v>3046030.14</v>
      </c>
      <c r="J29">
        <v>5.7629063708347399</v>
      </c>
      <c r="K29">
        <v>42.076408999999998</v>
      </c>
      <c r="M29">
        <v>10</v>
      </c>
      <c r="Q29" cm="1">
        <f t="array" ref="Q29">INDEX(FScore,MATCH($M29&amp;Q$2,AvgMoM&amp;NumMonth,0))</f>
        <v>61.960784313725398</v>
      </c>
    </row>
    <row r="30" spans="1:17" x14ac:dyDescent="0.3">
      <c r="A30">
        <v>12</v>
      </c>
      <c r="B30">
        <v>3</v>
      </c>
      <c r="C30">
        <v>60.317460317460302</v>
      </c>
      <c r="D30">
        <v>85.714285714285694</v>
      </c>
      <c r="E30">
        <v>58.2222222222222</v>
      </c>
      <c r="F30">
        <v>70.807453416149002</v>
      </c>
      <c r="G30">
        <v>10.069929115366399</v>
      </c>
      <c r="H30">
        <v>1000000</v>
      </c>
      <c r="I30">
        <v>3074278.22</v>
      </c>
      <c r="J30">
        <v>5.8120286505042502</v>
      </c>
      <c r="K30">
        <v>33.970528838583803</v>
      </c>
      <c r="M30">
        <v>11</v>
      </c>
      <c r="Q30" cm="1">
        <f t="array" ref="Q30">INDEX(FScore,MATCH($M30&amp;Q$2,AvgMoM&amp;NumMonth,0))</f>
        <v>55.230125523012497</v>
      </c>
    </row>
    <row r="31" spans="1:17" x14ac:dyDescent="0.3">
      <c r="A31">
        <v>12</v>
      </c>
      <c r="B31">
        <v>4</v>
      </c>
      <c r="C31">
        <v>59.116022099447498</v>
      </c>
      <c r="D31">
        <v>80.451127819548802</v>
      </c>
      <c r="E31">
        <v>55.5555555555555</v>
      </c>
      <c r="F31">
        <v>68.152866242038201</v>
      </c>
      <c r="G31">
        <v>6.0095278907024703</v>
      </c>
      <c r="H31">
        <v>1000000</v>
      </c>
      <c r="I31">
        <v>2405804.64</v>
      </c>
      <c r="J31">
        <v>4.5149976284621696</v>
      </c>
      <c r="K31">
        <v>36.956216461821398</v>
      </c>
      <c r="M31">
        <v>12</v>
      </c>
      <c r="Q31" cm="1">
        <f t="array" ref="Q31">INDEX(FScore,MATCH($M31&amp;Q$2,AvgMoM&amp;NumMonth,0))</f>
        <v>41.7475728155339</v>
      </c>
    </row>
    <row r="32" spans="1:17" x14ac:dyDescent="0.3">
      <c r="A32">
        <v>12</v>
      </c>
      <c r="B32">
        <v>5</v>
      </c>
      <c r="C32">
        <v>60.588235294117602</v>
      </c>
      <c r="D32">
        <v>77.443609022556302</v>
      </c>
      <c r="E32">
        <v>56.8888888888888</v>
      </c>
      <c r="F32">
        <v>67.986798679867903</v>
      </c>
      <c r="G32">
        <v>9.8189167518340792</v>
      </c>
      <c r="H32">
        <v>1000000</v>
      </c>
      <c r="I32">
        <v>2863851.72</v>
      </c>
      <c r="J32">
        <v>5.4353083753538201</v>
      </c>
      <c r="K32">
        <v>33.369436646399002</v>
      </c>
    </row>
    <row r="33" spans="1:11" x14ac:dyDescent="0.3">
      <c r="A33">
        <v>12</v>
      </c>
      <c r="B33">
        <v>6</v>
      </c>
      <c r="C33">
        <v>61.875</v>
      </c>
      <c r="D33">
        <v>74.436090225563902</v>
      </c>
      <c r="E33">
        <v>57.7777777777777</v>
      </c>
      <c r="F33">
        <v>67.576791808873693</v>
      </c>
      <c r="G33">
        <v>10.409059913956799</v>
      </c>
      <c r="H33">
        <v>1000000</v>
      </c>
      <c r="I33">
        <v>3325296.8</v>
      </c>
      <c r="J33">
        <v>6.2306254149690297</v>
      </c>
      <c r="K33">
        <v>25.711429852444699</v>
      </c>
    </row>
    <row r="34" spans="1:11" x14ac:dyDescent="0.3">
      <c r="A34">
        <v>12</v>
      </c>
      <c r="B34">
        <v>7</v>
      </c>
      <c r="C34">
        <v>61.437908496732</v>
      </c>
      <c r="D34">
        <v>70.676691729323295</v>
      </c>
      <c r="E34">
        <v>56.4444444444444</v>
      </c>
      <c r="F34">
        <v>65.734265734265705</v>
      </c>
      <c r="G34">
        <v>9.3301826901361906</v>
      </c>
      <c r="H34">
        <v>1000000</v>
      </c>
      <c r="I34">
        <v>3304143.76</v>
      </c>
      <c r="J34">
        <v>6.1965294487127798</v>
      </c>
      <c r="K34">
        <v>26.443578150798501</v>
      </c>
    </row>
    <row r="35" spans="1:11" x14ac:dyDescent="0.3">
      <c r="A35">
        <v>12</v>
      </c>
      <c r="B35">
        <v>8</v>
      </c>
      <c r="C35">
        <v>62.837837837837803</v>
      </c>
      <c r="D35">
        <v>69.924812030075103</v>
      </c>
      <c r="E35">
        <v>57.7777777777777</v>
      </c>
      <c r="F35">
        <v>66.192170818505303</v>
      </c>
      <c r="G35">
        <v>10.4799780282033</v>
      </c>
      <c r="H35">
        <v>1000000</v>
      </c>
      <c r="I35">
        <v>3491054.2</v>
      </c>
      <c r="J35">
        <v>6.4908889942366397</v>
      </c>
      <c r="K35">
        <v>24.123027580430001</v>
      </c>
    </row>
    <row r="36" spans="1:11" x14ac:dyDescent="0.3">
      <c r="A36">
        <v>12</v>
      </c>
      <c r="B36">
        <v>9</v>
      </c>
      <c r="C36">
        <v>61.481481481481403</v>
      </c>
      <c r="D36">
        <v>62.406015037593903</v>
      </c>
      <c r="E36">
        <v>54.6666666666666</v>
      </c>
      <c r="F36">
        <v>61.9402985074626</v>
      </c>
      <c r="G36">
        <v>5.8227834984025701</v>
      </c>
      <c r="H36">
        <v>1000000</v>
      </c>
      <c r="I36">
        <v>2541418.98</v>
      </c>
      <c r="J36">
        <v>4.8037039120987197</v>
      </c>
      <c r="K36">
        <v>31.226646589188601</v>
      </c>
    </row>
    <row r="37" spans="1:11" x14ac:dyDescent="0.3">
      <c r="A37">
        <v>12</v>
      </c>
      <c r="B37">
        <v>10</v>
      </c>
      <c r="C37">
        <v>64.754098360655703</v>
      </c>
      <c r="D37">
        <v>59.398496240601503</v>
      </c>
      <c r="E37">
        <v>56.8888888888888</v>
      </c>
      <c r="F37">
        <v>61.960784313725398</v>
      </c>
      <c r="G37">
        <v>8.5817812457571296</v>
      </c>
      <c r="H37">
        <v>1000000</v>
      </c>
      <c r="I37">
        <v>2845173.7</v>
      </c>
      <c r="J37">
        <v>5.4006098837992598</v>
      </c>
      <c r="K37">
        <v>22.263226946291901</v>
      </c>
    </row>
    <row r="38" spans="1:11" x14ac:dyDescent="0.3">
      <c r="A38">
        <v>12</v>
      </c>
      <c r="B38">
        <v>11</v>
      </c>
      <c r="C38">
        <v>62.264150943396203</v>
      </c>
      <c r="D38">
        <v>49.624060150375897</v>
      </c>
      <c r="E38">
        <v>52.4444444444444</v>
      </c>
      <c r="F38">
        <v>55.230125523012497</v>
      </c>
      <c r="G38">
        <v>-1.54056226672533</v>
      </c>
      <c r="H38">
        <v>1000000</v>
      </c>
      <c r="I38">
        <v>1747544.12</v>
      </c>
      <c r="J38">
        <v>2.8477774598417902</v>
      </c>
      <c r="K38">
        <v>22.156936787762799</v>
      </c>
    </row>
    <row r="39" spans="1:11" x14ac:dyDescent="0.3">
      <c r="A39">
        <v>12</v>
      </c>
      <c r="B39">
        <v>12</v>
      </c>
      <c r="C39">
        <v>58.904109589041099</v>
      </c>
      <c r="D39">
        <v>32.330827067669098</v>
      </c>
      <c r="E39">
        <v>46.6666666666666</v>
      </c>
      <c r="F39">
        <v>41.7475728155339</v>
      </c>
      <c r="G39">
        <v>-9.0136638433545606</v>
      </c>
      <c r="H39">
        <v>1000000</v>
      </c>
      <c r="I39">
        <v>1218214.8600000001</v>
      </c>
      <c r="J39">
        <v>0.99786327795241503</v>
      </c>
      <c r="K39">
        <v>27.942767834777602</v>
      </c>
    </row>
    <row r="40" spans="1:11" x14ac:dyDescent="0.3">
      <c r="A40">
        <v>12</v>
      </c>
      <c r="B40">
        <v>13</v>
      </c>
      <c r="D40">
        <v>0</v>
      </c>
      <c r="E40">
        <v>40.8888888888888</v>
      </c>
      <c r="G40">
        <v>-14.5666480591817</v>
      </c>
      <c r="H40">
        <v>1000000</v>
      </c>
      <c r="I40">
        <v>1000000</v>
      </c>
      <c r="J40">
        <v>0</v>
      </c>
      <c r="K40">
        <v>0</v>
      </c>
    </row>
  </sheetData>
  <phoneticPr fontId="18" type="noConversion"/>
  <conditionalFormatting sqref="N3:Q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W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:Q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11</vt:i4>
      </vt:variant>
    </vt:vector>
  </HeadingPairs>
  <TitlesOfParts>
    <vt:vector size="12" baseType="lpstr">
      <vt:lpstr>SummaryAvgMoMThreshold</vt:lpstr>
      <vt:lpstr>Accuracy</vt:lpstr>
      <vt:lpstr>AltCostScore</vt:lpstr>
      <vt:lpstr>AvgMoM</vt:lpstr>
      <vt:lpstr>CAGR</vt:lpstr>
      <vt:lpstr>FinalAsset</vt:lpstr>
      <vt:lpstr>FScore</vt:lpstr>
      <vt:lpstr>IniAsset</vt:lpstr>
      <vt:lpstr>MDD</vt:lpstr>
      <vt:lpstr>NumMonth</vt:lpstr>
      <vt:lpstr>Prec</vt:lpstr>
      <vt:lpstr>Recall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이정환</cp:lastModifiedBy>
  <dcterms:created xsi:type="dcterms:W3CDTF">2022-09-22T09:46:34Z</dcterms:created>
  <dcterms:modified xsi:type="dcterms:W3CDTF">2022-09-22T09:47:19Z</dcterms:modified>
</cp:coreProperties>
</file>