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37b0d588597b1/Desktop/fastRhockey/"/>
    </mc:Choice>
  </mc:AlternateContent>
  <xr:revisionPtr revIDLastSave="1014" documentId="13_ncr:1_{12DB8334-BF74-4E5C-8186-026464DC0CA9}" xr6:coauthVersionLast="47" xr6:coauthVersionMax="47" xr10:uidLastSave="{5F4F0DED-BFAB-4A82-8288-3EB70EA67F96}"/>
  <bookViews>
    <workbookView xWindow="-120" yWindow="-120" windowWidth="29040" windowHeight="15720" xr2:uid="{620FE73D-7C7F-4F8F-B66B-7301BA04DC18}"/>
  </bookViews>
  <sheets>
    <sheet name="Pivot" sheetId="4" r:id="rId1"/>
    <sheet name="Data" sheetId="1" r:id="rId2"/>
  </sheets>
  <definedNames>
    <definedName name="_xlcn.WorksheetConnection_HockeyStats.xlsxTable11" hidden="1">Table1[]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ockey Stat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0" i="1" l="1"/>
  <c r="B350" i="1"/>
  <c r="J350" i="1" a="1"/>
  <c r="J350" i="1" s="1"/>
  <c r="N350" i="1"/>
  <c r="B349" i="1"/>
  <c r="E349" i="1" s="1"/>
  <c r="J349" i="1" a="1"/>
  <c r="J349" i="1" s="1"/>
  <c r="N349" i="1"/>
  <c r="B348" i="1"/>
  <c r="E347" i="1" s="1"/>
  <c r="J348" i="1" a="1"/>
  <c r="J348" i="1" s="1"/>
  <c r="N348" i="1"/>
  <c r="B347" i="1"/>
  <c r="J347" i="1" a="1"/>
  <c r="J347" i="1" s="1"/>
  <c r="N347" i="1"/>
  <c r="N345" i="1"/>
  <c r="N346" i="1"/>
  <c r="B346" i="1"/>
  <c r="E346" i="1" s="1"/>
  <c r="J346" i="1" a="1"/>
  <c r="J346" i="1" s="1"/>
  <c r="B345" i="1"/>
  <c r="E345" i="1" s="1"/>
  <c r="J345" i="1" a="1"/>
  <c r="J345" i="1" s="1"/>
  <c r="B344" i="1"/>
  <c r="E344" i="1" s="1"/>
  <c r="J344" i="1" a="1"/>
  <c r="J344" i="1" s="1"/>
  <c r="N344" i="1"/>
  <c r="B343" i="1"/>
  <c r="E343" i="1" s="1"/>
  <c r="J343" i="1" a="1"/>
  <c r="J343" i="1" s="1"/>
  <c r="N343" i="1"/>
  <c r="B342" i="1"/>
  <c r="E342" i="1" s="1"/>
  <c r="J342" i="1" a="1"/>
  <c r="J342" i="1" s="1"/>
  <c r="N342" i="1"/>
  <c r="B341" i="1"/>
  <c r="E341" i="1" s="1"/>
  <c r="J341" i="1" a="1"/>
  <c r="J341" i="1" s="1"/>
  <c r="N341" i="1"/>
  <c r="B340" i="1"/>
  <c r="E340" i="1" s="1"/>
  <c r="J340" i="1" a="1"/>
  <c r="J340" i="1" s="1"/>
  <c r="N340" i="1"/>
  <c r="B339" i="1"/>
  <c r="E339" i="1" s="1"/>
  <c r="J339" i="1" a="1"/>
  <c r="J339" i="1" s="1"/>
  <c r="N339" i="1"/>
  <c r="B338" i="1"/>
  <c r="E338" i="1" s="1"/>
  <c r="J338" i="1" a="1"/>
  <c r="J338" i="1" s="1"/>
  <c r="N338" i="1"/>
  <c r="B337" i="1"/>
  <c r="E337" i="1" s="1"/>
  <c r="J337" i="1" a="1"/>
  <c r="J337" i="1" s="1"/>
  <c r="N337" i="1"/>
  <c r="B336" i="1"/>
  <c r="E336" i="1" s="1"/>
  <c r="J336" i="1" a="1"/>
  <c r="J336" i="1" s="1"/>
  <c r="N336" i="1"/>
  <c r="B335" i="1"/>
  <c r="E335" i="1" s="1"/>
  <c r="J335" i="1" a="1"/>
  <c r="J335" i="1" s="1"/>
  <c r="N335" i="1"/>
  <c r="B334" i="1"/>
  <c r="E334" i="1" s="1"/>
  <c r="J334" i="1" a="1"/>
  <c r="J334" i="1" s="1"/>
  <c r="N334" i="1"/>
  <c r="B333" i="1"/>
  <c r="E333" i="1" s="1"/>
  <c r="J333" i="1" a="1"/>
  <c r="J333" i="1" s="1"/>
  <c r="N333" i="1"/>
  <c r="B332" i="1"/>
  <c r="E332" i="1" s="1"/>
  <c r="J332" i="1" a="1"/>
  <c r="J332" i="1" s="1"/>
  <c r="N332" i="1"/>
  <c r="B331" i="1"/>
  <c r="E331" i="1" s="1"/>
  <c r="J331" i="1" a="1"/>
  <c r="J331" i="1" s="1"/>
  <c r="N331" i="1"/>
  <c r="B330" i="1"/>
  <c r="E330" i="1" s="1"/>
  <c r="J330" i="1" a="1"/>
  <c r="J330" i="1" s="1"/>
  <c r="N330" i="1"/>
  <c r="B329" i="1"/>
  <c r="E329" i="1" s="1"/>
  <c r="J329" i="1" a="1"/>
  <c r="J329" i="1" s="1"/>
  <c r="N329" i="1"/>
  <c r="B328" i="1"/>
  <c r="E328" i="1" s="1"/>
  <c r="J328" i="1" a="1"/>
  <c r="J328" i="1" s="1"/>
  <c r="N328" i="1"/>
  <c r="B327" i="1"/>
  <c r="E327" i="1" s="1"/>
  <c r="J327" i="1" a="1"/>
  <c r="J327" i="1" s="1"/>
  <c r="N327" i="1"/>
  <c r="B326" i="1"/>
  <c r="E326" i="1" s="1"/>
  <c r="J326" i="1" a="1"/>
  <c r="J326" i="1" s="1"/>
  <c r="N326" i="1"/>
  <c r="B325" i="1"/>
  <c r="E325" i="1" s="1"/>
  <c r="J325" i="1" a="1"/>
  <c r="J325" i="1" s="1"/>
  <c r="N325" i="1"/>
  <c r="B324" i="1"/>
  <c r="E324" i="1" s="1"/>
  <c r="J324" i="1" a="1"/>
  <c r="J324" i="1" s="1"/>
  <c r="N324" i="1"/>
  <c r="B323" i="1"/>
  <c r="E323" i="1" s="1"/>
  <c r="J323" i="1" a="1"/>
  <c r="J323" i="1" s="1"/>
  <c r="N323" i="1"/>
  <c r="B322" i="1"/>
  <c r="E322" i="1" s="1"/>
  <c r="J322" i="1" a="1"/>
  <c r="J322" i="1" s="1"/>
  <c r="N322" i="1"/>
  <c r="J321" i="1" a="1"/>
  <c r="J321" i="1" s="1"/>
  <c r="B321" i="1"/>
  <c r="E321" i="1" s="1"/>
  <c r="N321" i="1"/>
  <c r="J320" i="1" a="1"/>
  <c r="J320" i="1" s="1"/>
  <c r="B320" i="1"/>
  <c r="E320" i="1" s="1"/>
  <c r="N320" i="1"/>
  <c r="B319" i="1"/>
  <c r="E319" i="1" s="1"/>
  <c r="J319" i="1" a="1"/>
  <c r="J319" i="1" s="1"/>
  <c r="N319" i="1"/>
  <c r="B318" i="1"/>
  <c r="E318" i="1" s="1"/>
  <c r="J318" i="1" a="1"/>
  <c r="J318" i="1" s="1"/>
  <c r="N318" i="1"/>
  <c r="B317" i="1"/>
  <c r="E317" i="1" s="1"/>
  <c r="J317" i="1" a="1"/>
  <c r="J317" i="1" s="1"/>
  <c r="N317" i="1"/>
  <c r="B316" i="1"/>
  <c r="E316" i="1" s="1"/>
  <c r="J316" i="1" a="1"/>
  <c r="J316" i="1" s="1"/>
  <c r="N316" i="1"/>
  <c r="B315" i="1"/>
  <c r="E315" i="1" s="1"/>
  <c r="J315" i="1" a="1"/>
  <c r="J315" i="1" s="1"/>
  <c r="N315" i="1"/>
  <c r="B314" i="1"/>
  <c r="E314" i="1" s="1"/>
  <c r="J314" i="1" a="1"/>
  <c r="J314" i="1" s="1"/>
  <c r="N314" i="1"/>
  <c r="B313" i="1"/>
  <c r="E313" i="1" s="1"/>
  <c r="J313" i="1" a="1"/>
  <c r="J313" i="1" s="1"/>
  <c r="N313" i="1"/>
  <c r="B312" i="1"/>
  <c r="J312" i="1" a="1"/>
  <c r="J312" i="1" s="1"/>
  <c r="N312" i="1"/>
  <c r="B311" i="1"/>
  <c r="J311" i="1" a="1"/>
  <c r="J311" i="1" s="1"/>
  <c r="N311" i="1"/>
  <c r="B310" i="1"/>
  <c r="J310" i="1" a="1"/>
  <c r="J310" i="1" s="1"/>
  <c r="N310" i="1"/>
  <c r="B309" i="1"/>
  <c r="J309" i="1" a="1"/>
  <c r="J309" i="1" s="1"/>
  <c r="N309" i="1"/>
  <c r="B308" i="1"/>
  <c r="J308" i="1" a="1"/>
  <c r="J308" i="1" s="1"/>
  <c r="N308" i="1"/>
  <c r="B307" i="1"/>
  <c r="J307" i="1" a="1"/>
  <c r="J307" i="1" s="1"/>
  <c r="N307" i="1"/>
  <c r="B306" i="1"/>
  <c r="J306" i="1" a="1"/>
  <c r="J306" i="1" s="1"/>
  <c r="N306" i="1"/>
  <c r="B305" i="1"/>
  <c r="J305" i="1" a="1"/>
  <c r="J305" i="1" s="1"/>
  <c r="N305" i="1"/>
  <c r="K7" i="4"/>
  <c r="B304" i="1"/>
  <c r="J304" i="1" a="1"/>
  <c r="J304" i="1" s="1"/>
  <c r="N304" i="1"/>
  <c r="B303" i="1"/>
  <c r="J303" i="1" a="1"/>
  <c r="J303" i="1" s="1"/>
  <c r="N303" i="1"/>
  <c r="B302" i="1"/>
  <c r="J302" i="1" a="1"/>
  <c r="J302" i="1" s="1"/>
  <c r="N302" i="1"/>
  <c r="N301" i="1"/>
  <c r="B301" i="1"/>
  <c r="J301" i="1" a="1"/>
  <c r="J301" i="1" s="1"/>
  <c r="B300" i="1"/>
  <c r="J300" i="1" a="1"/>
  <c r="J300" i="1" s="1"/>
  <c r="N300" i="1"/>
  <c r="B299" i="1"/>
  <c r="J299" i="1" a="1"/>
  <c r="J299" i="1" s="1"/>
  <c r="N299" i="1"/>
  <c r="B298" i="1"/>
  <c r="J298" i="1" a="1"/>
  <c r="J298" i="1" s="1"/>
  <c r="N298" i="1"/>
  <c r="B297" i="1"/>
  <c r="J297" i="1" a="1"/>
  <c r="J297" i="1" s="1"/>
  <c r="N297" i="1"/>
  <c r="B296" i="1"/>
  <c r="J296" i="1" a="1"/>
  <c r="J296" i="1" s="1"/>
  <c r="N296" i="1"/>
  <c r="B295" i="1"/>
  <c r="J295" i="1" a="1"/>
  <c r="J295" i="1" s="1"/>
  <c r="N295" i="1"/>
  <c r="B294" i="1"/>
  <c r="J294" i="1" a="1"/>
  <c r="J294" i="1" s="1"/>
  <c r="N294" i="1"/>
  <c r="B293" i="1"/>
  <c r="J293" i="1" a="1"/>
  <c r="J293" i="1" s="1"/>
  <c r="N293" i="1"/>
  <c r="J290" i="1" a="1"/>
  <c r="J290" i="1" s="1"/>
  <c r="J291" i="1" a="1"/>
  <c r="J291" i="1" s="1"/>
  <c r="J292" i="1" a="1"/>
  <c r="J292" i="1" s="1"/>
  <c r="B292" i="1"/>
  <c r="N292" i="1"/>
  <c r="B291" i="1"/>
  <c r="N291" i="1"/>
  <c r="B290" i="1"/>
  <c r="N290" i="1"/>
  <c r="N289" i="1"/>
  <c r="B289" i="1"/>
  <c r="E289" i="1" s="1"/>
  <c r="J289" i="1" a="1"/>
  <c r="J289" i="1" s="1"/>
  <c r="J287" i="1" a="1"/>
  <c r="J287" i="1" s="1"/>
  <c r="B288" i="1"/>
  <c r="E288" i="1" s="1"/>
  <c r="J288" i="1" a="1"/>
  <c r="J288" i="1" s="1"/>
  <c r="N288" i="1"/>
  <c r="B287" i="1"/>
  <c r="E287" i="1" s="1"/>
  <c r="N287" i="1"/>
  <c r="B286" i="1"/>
  <c r="E286" i="1" s="1"/>
  <c r="J286" i="1" a="1"/>
  <c r="J286" i="1" s="1"/>
  <c r="N286" i="1"/>
  <c r="B285" i="1"/>
  <c r="E285" i="1" s="1"/>
  <c r="J285" i="1" a="1"/>
  <c r="J285" i="1" s="1"/>
  <c r="N285" i="1"/>
  <c r="B284" i="1"/>
  <c r="E284" i="1" s="1"/>
  <c r="J284" i="1" a="1"/>
  <c r="J284" i="1" s="1"/>
  <c r="N284" i="1"/>
  <c r="B283" i="1"/>
  <c r="E283" i="1" s="1"/>
  <c r="J283" i="1" a="1"/>
  <c r="J283" i="1" s="1"/>
  <c r="N283" i="1"/>
  <c r="B282" i="1"/>
  <c r="E282" i="1" s="1"/>
  <c r="J282" i="1" a="1"/>
  <c r="J282" i="1" s="1"/>
  <c r="N282" i="1"/>
  <c r="B281" i="1"/>
  <c r="E281" i="1" s="1"/>
  <c r="J281" i="1" a="1"/>
  <c r="J281" i="1" s="1"/>
  <c r="N281" i="1"/>
  <c r="B280" i="1"/>
  <c r="E280" i="1" s="1"/>
  <c r="J280" i="1" a="1"/>
  <c r="J280" i="1" s="1"/>
  <c r="N280" i="1"/>
  <c r="B279" i="1"/>
  <c r="E279" i="1" s="1"/>
  <c r="J279" i="1" a="1"/>
  <c r="J279" i="1" s="1"/>
  <c r="N279" i="1"/>
  <c r="B278" i="1"/>
  <c r="E278" i="1" s="1"/>
  <c r="J278" i="1" a="1"/>
  <c r="J278" i="1" s="1"/>
  <c r="N278" i="1"/>
  <c r="B277" i="1"/>
  <c r="E277" i="1" s="1"/>
  <c r="J277" i="1" a="1"/>
  <c r="J277" i="1" s="1"/>
  <c r="N277" i="1"/>
  <c r="B276" i="1"/>
  <c r="E276" i="1" s="1"/>
  <c r="J276" i="1" a="1"/>
  <c r="J276" i="1" s="1"/>
  <c r="N276" i="1"/>
  <c r="N273" i="1"/>
  <c r="N274" i="1"/>
  <c r="B275" i="1"/>
  <c r="E275" i="1" s="1"/>
  <c r="J275" i="1" a="1"/>
  <c r="J275" i="1" s="1"/>
  <c r="N275" i="1"/>
  <c r="B274" i="1"/>
  <c r="E274" i="1" s="1"/>
  <c r="J274" i="1" a="1"/>
  <c r="J274" i="1" s="1"/>
  <c r="B273" i="1"/>
  <c r="E273" i="1" s="1"/>
  <c r="J273" i="1" a="1"/>
  <c r="J273" i="1" s="1"/>
  <c r="B272" i="1"/>
  <c r="E272" i="1" s="1"/>
  <c r="J272" i="1" a="1"/>
  <c r="J272" i="1" s="1"/>
  <c r="N272" i="1"/>
  <c r="N267" i="1"/>
  <c r="B271" i="1"/>
  <c r="E271" i="1" s="1"/>
  <c r="J271" i="1" a="1"/>
  <c r="J271" i="1" s="1"/>
  <c r="N271" i="1"/>
  <c r="B269" i="1"/>
  <c r="E269" i="1" s="1"/>
  <c r="B270" i="1"/>
  <c r="E270" i="1" s="1"/>
  <c r="J270" i="1" a="1"/>
  <c r="J270" i="1" s="1"/>
  <c r="N270" i="1"/>
  <c r="J269" i="1" a="1"/>
  <c r="J269" i="1" s="1"/>
  <c r="N269" i="1"/>
  <c r="B268" i="1"/>
  <c r="E268" i="1" s="1"/>
  <c r="J268" i="1" a="1"/>
  <c r="J268" i="1" s="1"/>
  <c r="N268" i="1"/>
  <c r="B267" i="1"/>
  <c r="E267" i="1" s="1"/>
  <c r="J267" i="1" a="1"/>
  <c r="J267" i="1" s="1"/>
  <c r="B266" i="1"/>
  <c r="E266" i="1" s="1"/>
  <c r="J266" i="1" a="1"/>
  <c r="J266" i="1" s="1"/>
  <c r="N266" i="1"/>
  <c r="B265" i="1"/>
  <c r="E265" i="1" s="1"/>
  <c r="J265" i="1" a="1"/>
  <c r="J265" i="1" s="1"/>
  <c r="N265" i="1"/>
  <c r="B264" i="1"/>
  <c r="E264" i="1" s="1"/>
  <c r="J264" i="1" a="1"/>
  <c r="J264" i="1" s="1"/>
  <c r="N264" i="1"/>
  <c r="B263" i="1"/>
  <c r="E263" i="1" s="1"/>
  <c r="J263" i="1" a="1"/>
  <c r="J263" i="1" s="1"/>
  <c r="N263" i="1"/>
  <c r="B261" i="1"/>
  <c r="E261" i="1" s="1"/>
  <c r="B262" i="1"/>
  <c r="E262" i="1" s="1"/>
  <c r="J262" i="1" a="1"/>
  <c r="J262" i="1" s="1"/>
  <c r="N262" i="1"/>
  <c r="J261" i="1" a="1"/>
  <c r="J261" i="1" s="1"/>
  <c r="N261" i="1"/>
  <c r="B260" i="1"/>
  <c r="E260" i="1" s="1"/>
  <c r="J260" i="1" a="1"/>
  <c r="J260" i="1" s="1"/>
  <c r="N260" i="1"/>
  <c r="B259" i="1"/>
  <c r="E259" i="1" s="1"/>
  <c r="J259" i="1" a="1"/>
  <c r="J259" i="1" s="1"/>
  <c r="N259" i="1"/>
  <c r="N258" i="1"/>
  <c r="B258" i="1"/>
  <c r="E258" i="1" s="1"/>
  <c r="J258" i="1" a="1"/>
  <c r="J258" i="1" s="1"/>
  <c r="B257" i="1"/>
  <c r="E257" i="1" s="1"/>
  <c r="J257" i="1" a="1"/>
  <c r="J257" i="1" s="1"/>
  <c r="N257" i="1"/>
  <c r="B256" i="1"/>
  <c r="E256" i="1" s="1"/>
  <c r="J256" i="1" a="1"/>
  <c r="J256" i="1" s="1"/>
  <c r="N256" i="1"/>
  <c r="B255" i="1"/>
  <c r="E255" i="1" s="1"/>
  <c r="J255" i="1" a="1"/>
  <c r="J255" i="1" s="1"/>
  <c r="N255" i="1"/>
  <c r="B254" i="1"/>
  <c r="E254" i="1" s="1"/>
  <c r="J254" i="1" a="1"/>
  <c r="J254" i="1" s="1"/>
  <c r="N254" i="1"/>
  <c r="N253" i="1"/>
  <c r="B251" i="1"/>
  <c r="J251" i="1" a="1"/>
  <c r="J251" i="1" s="1"/>
  <c r="N251" i="1"/>
  <c r="B253" i="1"/>
  <c r="J253" i="1" a="1"/>
  <c r="J253" i="1" s="1"/>
  <c r="B252" i="1"/>
  <c r="J252" i="1" a="1"/>
  <c r="J252" i="1" s="1"/>
  <c r="N252" i="1"/>
  <c r="B250" i="1"/>
  <c r="J250" i="1" a="1"/>
  <c r="J250" i="1" s="1"/>
  <c r="N250" i="1"/>
  <c r="B249" i="1"/>
  <c r="J249" i="1" a="1"/>
  <c r="J249" i="1" s="1"/>
  <c r="N249" i="1"/>
  <c r="B248" i="1"/>
  <c r="J248" i="1" a="1"/>
  <c r="J248" i="1" s="1"/>
  <c r="N248" i="1"/>
  <c r="B247" i="1"/>
  <c r="J247" i="1" a="1"/>
  <c r="J247" i="1" s="1"/>
  <c r="N247" i="1"/>
  <c r="B246" i="1"/>
  <c r="J246" i="1" a="1"/>
  <c r="J246" i="1" s="1"/>
  <c r="N246" i="1"/>
  <c r="J245" i="1" a="1"/>
  <c r="J245" i="1" s="1"/>
  <c r="N245" i="1"/>
  <c r="B245" i="1"/>
  <c r="B244" i="1"/>
  <c r="J244" i="1" a="1"/>
  <c r="J244" i="1" s="1"/>
  <c r="N244" i="1"/>
  <c r="B243" i="1"/>
  <c r="J243" i="1" a="1"/>
  <c r="J243" i="1" s="1"/>
  <c r="N243" i="1"/>
  <c r="B242" i="1"/>
  <c r="J242" i="1" a="1"/>
  <c r="J242" i="1" s="1"/>
  <c r="N242" i="1"/>
  <c r="B241" i="1"/>
  <c r="J241" i="1" a="1"/>
  <c r="J241" i="1" s="1"/>
  <c r="N241" i="1"/>
  <c r="B240" i="1"/>
  <c r="J240" i="1" a="1"/>
  <c r="J240" i="1" s="1"/>
  <c r="N240" i="1"/>
  <c r="B239" i="1"/>
  <c r="J239" i="1" a="1"/>
  <c r="J239" i="1" s="1"/>
  <c r="N239" i="1"/>
  <c r="B238" i="1"/>
  <c r="J238" i="1" a="1"/>
  <c r="J238" i="1" s="1"/>
  <c r="N238" i="1"/>
  <c r="B236" i="1"/>
  <c r="J236" i="1" a="1"/>
  <c r="J236" i="1" s="1"/>
  <c r="N236" i="1"/>
  <c r="B237" i="1"/>
  <c r="J237" i="1" a="1"/>
  <c r="J237" i="1" s="1"/>
  <c r="N237" i="1"/>
  <c r="B235" i="1"/>
  <c r="J235" i="1" a="1"/>
  <c r="J235" i="1" s="1"/>
  <c r="N235" i="1"/>
  <c r="B234" i="1"/>
  <c r="J234" i="1" a="1"/>
  <c r="J234" i="1" s="1"/>
  <c r="N234" i="1"/>
  <c r="B233" i="1"/>
  <c r="J233" i="1" a="1"/>
  <c r="J233" i="1" s="1"/>
  <c r="N233" i="1"/>
  <c r="B232" i="1"/>
  <c r="J232" i="1" a="1"/>
  <c r="J232" i="1" s="1"/>
  <c r="N232" i="1"/>
  <c r="B231" i="1"/>
  <c r="E231" i="1" s="1"/>
  <c r="J231" i="1" a="1"/>
  <c r="J231" i="1" s="1"/>
  <c r="N231" i="1"/>
  <c r="J230" i="1" a="1"/>
  <c r="J230" i="1" s="1"/>
  <c r="N230" i="1"/>
  <c r="B230" i="1"/>
  <c r="B229" i="1"/>
  <c r="J229" i="1" a="1"/>
  <c r="J229" i="1" s="1"/>
  <c r="N229" i="1"/>
  <c r="B228" i="1"/>
  <c r="E228" i="1" s="1"/>
  <c r="J228" i="1" a="1"/>
  <c r="J228" i="1" s="1"/>
  <c r="N228" i="1"/>
  <c r="B226" i="1"/>
  <c r="E226" i="1" s="1"/>
  <c r="J226" i="1" a="1"/>
  <c r="J226" i="1" s="1"/>
  <c r="N226" i="1"/>
  <c r="AC6" i="4"/>
  <c r="AC4" i="4"/>
  <c r="AC3" i="4"/>
  <c r="B227" i="1"/>
  <c r="E227" i="1" s="1"/>
  <c r="J227" i="1" a="1"/>
  <c r="J227" i="1" s="1"/>
  <c r="N227" i="1"/>
  <c r="B225" i="1"/>
  <c r="E225" i="1" s="1"/>
  <c r="J225" i="1" a="1"/>
  <c r="J225" i="1" s="1"/>
  <c r="N225" i="1"/>
  <c r="B224" i="1"/>
  <c r="E224" i="1" s="1"/>
  <c r="J224" i="1" a="1"/>
  <c r="J224" i="1" s="1"/>
  <c r="N224" i="1"/>
  <c r="B223" i="1"/>
  <c r="E223" i="1" s="1"/>
  <c r="J223" i="1" a="1"/>
  <c r="J223" i="1" s="1"/>
  <c r="N223" i="1"/>
  <c r="B222" i="1"/>
  <c r="J222" i="1" a="1"/>
  <c r="J222" i="1" s="1"/>
  <c r="N222" i="1"/>
  <c r="B221" i="1"/>
  <c r="E221" i="1" s="1"/>
  <c r="J221" i="1" a="1"/>
  <c r="J221" i="1" s="1"/>
  <c r="N221" i="1"/>
  <c r="B220" i="1"/>
  <c r="E220" i="1" s="1"/>
  <c r="J220" i="1" a="1"/>
  <c r="J220" i="1" s="1"/>
  <c r="N220" i="1"/>
  <c r="B219" i="1"/>
  <c r="J219" i="1" a="1"/>
  <c r="J219" i="1" s="1"/>
  <c r="N219" i="1"/>
  <c r="B218" i="1"/>
  <c r="J218" i="1" a="1"/>
  <c r="J218" i="1" s="1"/>
  <c r="N218" i="1"/>
  <c r="B217" i="1"/>
  <c r="J217" i="1" a="1"/>
  <c r="J217" i="1" s="1"/>
  <c r="N217" i="1"/>
  <c r="B216" i="1"/>
  <c r="J216" i="1" a="1"/>
  <c r="J216" i="1" s="1"/>
  <c r="N216" i="1"/>
  <c r="B215" i="1"/>
  <c r="J215" i="1" a="1"/>
  <c r="J215" i="1" s="1"/>
  <c r="N215" i="1"/>
  <c r="B214" i="1"/>
  <c r="J214" i="1" a="1"/>
  <c r="J214" i="1" s="1"/>
  <c r="N214" i="1"/>
  <c r="B213" i="1"/>
  <c r="J213" i="1" a="1"/>
  <c r="J213" i="1" s="1"/>
  <c r="N213" i="1"/>
  <c r="B212" i="1"/>
  <c r="J212" i="1" a="1"/>
  <c r="J212" i="1" s="1"/>
  <c r="N212" i="1"/>
  <c r="B211" i="1"/>
  <c r="J211" i="1" a="1"/>
  <c r="J211" i="1" s="1"/>
  <c r="N211" i="1"/>
  <c r="B210" i="1"/>
  <c r="J210" i="1" a="1"/>
  <c r="J210" i="1" s="1"/>
  <c r="N210" i="1"/>
  <c r="B209" i="1"/>
  <c r="J209" i="1" a="1"/>
  <c r="J209" i="1" s="1"/>
  <c r="N209" i="1"/>
  <c r="B208" i="1"/>
  <c r="J208" i="1" a="1"/>
  <c r="J208" i="1" s="1"/>
  <c r="N208" i="1"/>
  <c r="B207" i="1"/>
  <c r="J207" i="1" a="1"/>
  <c r="J207" i="1" s="1"/>
  <c r="N207" i="1"/>
  <c r="B206" i="1"/>
  <c r="J206" i="1" a="1"/>
  <c r="J206" i="1" s="1"/>
  <c r="N206" i="1"/>
  <c r="B205" i="1"/>
  <c r="J205" i="1" a="1"/>
  <c r="J205" i="1" s="1"/>
  <c r="N205" i="1"/>
  <c r="B204" i="1"/>
  <c r="J204" i="1" a="1"/>
  <c r="J204" i="1" s="1"/>
  <c r="N204" i="1"/>
  <c r="B20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E158" i="1" s="1"/>
  <c r="B159" i="1"/>
  <c r="E159" i="1" s="1"/>
  <c r="B160" i="1"/>
  <c r="E160" i="1" s="1"/>
  <c r="B161" i="1"/>
  <c r="E161" i="1" s="1"/>
  <c r="B162" i="1"/>
  <c r="E162" i="1" s="1"/>
  <c r="B163" i="1"/>
  <c r="E163" i="1" s="1"/>
  <c r="B164" i="1"/>
  <c r="E164" i="1" s="1"/>
  <c r="B165" i="1"/>
  <c r="E165" i="1" s="1"/>
  <c r="B166" i="1"/>
  <c r="E166" i="1" s="1"/>
  <c r="B167" i="1"/>
  <c r="E167" i="1" s="1"/>
  <c r="B168" i="1"/>
  <c r="E168" i="1" s="1"/>
  <c r="B169" i="1"/>
  <c r="E169" i="1" s="1"/>
  <c r="B170" i="1"/>
  <c r="E170" i="1" s="1"/>
  <c r="B171" i="1"/>
  <c r="E171" i="1" s="1"/>
  <c r="B172" i="1"/>
  <c r="E172" i="1" s="1"/>
  <c r="B173" i="1"/>
  <c r="E173" i="1" s="1"/>
  <c r="B174" i="1"/>
  <c r="E174" i="1" s="1"/>
  <c r="B175" i="1"/>
  <c r="E175" i="1" s="1"/>
  <c r="B176" i="1"/>
  <c r="E176" i="1" s="1"/>
  <c r="B177" i="1"/>
  <c r="E177" i="1" s="1"/>
  <c r="B178" i="1"/>
  <c r="E178" i="1" s="1"/>
  <c r="B179" i="1"/>
  <c r="E179" i="1" s="1"/>
  <c r="B180" i="1"/>
  <c r="E180" i="1" s="1"/>
  <c r="B181" i="1"/>
  <c r="E181" i="1" s="1"/>
  <c r="B182" i="1"/>
  <c r="E182" i="1" s="1"/>
  <c r="B183" i="1"/>
  <c r="E183" i="1" s="1"/>
  <c r="B184" i="1"/>
  <c r="E184" i="1" s="1"/>
  <c r="B185" i="1"/>
  <c r="E185" i="1" s="1"/>
  <c r="B186" i="1"/>
  <c r="E186" i="1" s="1"/>
  <c r="B187" i="1"/>
  <c r="E187" i="1" s="1"/>
  <c r="B188" i="1"/>
  <c r="E188" i="1" s="1"/>
  <c r="B189" i="1"/>
  <c r="E189" i="1" s="1"/>
  <c r="B190" i="1"/>
  <c r="E190" i="1" s="1"/>
  <c r="B191" i="1"/>
  <c r="E191" i="1" s="1"/>
  <c r="B192" i="1"/>
  <c r="E192" i="1" s="1"/>
  <c r="B193" i="1"/>
  <c r="E193" i="1" s="1"/>
  <c r="B194" i="1"/>
  <c r="E194" i="1" s="1"/>
  <c r="B195" i="1"/>
  <c r="B196" i="1"/>
  <c r="B197" i="1"/>
  <c r="B198" i="1"/>
  <c r="B199" i="1"/>
  <c r="B200" i="1"/>
  <c r="B201" i="1"/>
  <c r="B202" i="1"/>
  <c r="J203" i="1" a="1"/>
  <c r="J203" i="1" s="1"/>
  <c r="N203" i="1"/>
  <c r="J202" i="1" a="1"/>
  <c r="J202" i="1" s="1"/>
  <c r="N202" i="1"/>
  <c r="J201" i="1" a="1"/>
  <c r="J201" i="1" s="1"/>
  <c r="N201" i="1"/>
  <c r="J200" i="1" a="1"/>
  <c r="J200" i="1" s="1"/>
  <c r="N200" i="1"/>
  <c r="J199" i="1" a="1"/>
  <c r="J199" i="1" s="1"/>
  <c r="N199" i="1"/>
  <c r="N197" i="1"/>
  <c r="J198" i="1" a="1"/>
  <c r="J198" i="1" s="1"/>
  <c r="N198" i="1"/>
  <c r="J197" i="1" a="1"/>
  <c r="J197" i="1" s="1"/>
  <c r="J196" i="1" a="1"/>
  <c r="J196" i="1" s="1"/>
  <c r="N196" i="1"/>
  <c r="J195" i="1" a="1"/>
  <c r="J195" i="1" s="1"/>
  <c r="N195" i="1"/>
  <c r="J194" i="1" a="1"/>
  <c r="J194" i="1" s="1"/>
  <c r="N194" i="1"/>
  <c r="J193" i="1" a="1"/>
  <c r="J193" i="1" s="1"/>
  <c r="N193" i="1"/>
  <c r="J192" i="1" a="1"/>
  <c r="J192" i="1" s="1"/>
  <c r="N192" i="1"/>
  <c r="J191" i="1" a="1"/>
  <c r="J191" i="1" s="1"/>
  <c r="N191" i="1"/>
  <c r="J190" i="1" a="1"/>
  <c r="J190" i="1" s="1"/>
  <c r="N190" i="1"/>
  <c r="J189" i="1" a="1"/>
  <c r="J189" i="1" s="1"/>
  <c r="N189" i="1"/>
  <c r="J188" i="1" a="1"/>
  <c r="J188" i="1" s="1"/>
  <c r="N188" i="1"/>
  <c r="J187" i="1" a="1"/>
  <c r="J187" i="1" s="1"/>
  <c r="N187" i="1"/>
  <c r="J186" i="1" a="1"/>
  <c r="J186" i="1" s="1"/>
  <c r="N186" i="1"/>
  <c r="J185" i="1" a="1"/>
  <c r="J185" i="1" s="1"/>
  <c r="N185" i="1"/>
  <c r="J184" i="1" a="1"/>
  <c r="J184" i="1" s="1"/>
  <c r="N184" i="1"/>
  <c r="J183" i="1" a="1"/>
  <c r="J183" i="1" s="1"/>
  <c r="N183" i="1"/>
  <c r="J182" i="1" a="1"/>
  <c r="J182" i="1" s="1"/>
  <c r="N182" i="1"/>
  <c r="J181" i="1" a="1"/>
  <c r="J181" i="1" s="1"/>
  <c r="N181" i="1"/>
  <c r="J180" i="1" a="1"/>
  <c r="J180" i="1" s="1"/>
  <c r="N180" i="1"/>
  <c r="J179" i="1" a="1"/>
  <c r="J179" i="1" s="1"/>
  <c r="N179" i="1"/>
  <c r="J178" i="1" a="1"/>
  <c r="J178" i="1" s="1"/>
  <c r="N178" i="1"/>
  <c r="J177" i="1" a="1"/>
  <c r="J177" i="1" s="1"/>
  <c r="N177" i="1"/>
  <c r="J176" i="1" a="1"/>
  <c r="J176" i="1" s="1"/>
  <c r="N176" i="1"/>
  <c r="J175" i="1" a="1"/>
  <c r="J175" i="1" s="1"/>
  <c r="N175" i="1"/>
  <c r="J174" i="1" a="1"/>
  <c r="J174" i="1" s="1"/>
  <c r="N174" i="1"/>
  <c r="J173" i="1" a="1"/>
  <c r="J173" i="1" s="1"/>
  <c r="N173" i="1"/>
  <c r="J172" i="1" a="1"/>
  <c r="J172" i="1" s="1"/>
  <c r="N172" i="1"/>
  <c r="J171" i="1" a="1"/>
  <c r="J171" i="1" s="1"/>
  <c r="N171" i="1"/>
  <c r="J170" i="1" a="1"/>
  <c r="J170" i="1" s="1"/>
  <c r="N170" i="1"/>
  <c r="J169" i="1" a="1"/>
  <c r="J169" i="1" s="1"/>
  <c r="N169" i="1"/>
  <c r="J168" i="1" a="1"/>
  <c r="J168" i="1" s="1"/>
  <c r="N168" i="1"/>
  <c r="J167" i="1" a="1"/>
  <c r="J167" i="1" s="1"/>
  <c r="N167" i="1"/>
  <c r="J166" i="1" a="1"/>
  <c r="J166" i="1" s="1"/>
  <c r="N166" i="1"/>
  <c r="J165" i="1" a="1"/>
  <c r="J165" i="1" s="1"/>
  <c r="N165" i="1"/>
  <c r="J164" i="1" a="1"/>
  <c r="J164" i="1" s="1"/>
  <c r="N164" i="1"/>
  <c r="J163" i="1" a="1"/>
  <c r="J163" i="1" s="1"/>
  <c r="N163" i="1"/>
  <c r="J160" i="1" a="1"/>
  <c r="J160" i="1" s="1"/>
  <c r="N160" i="1"/>
  <c r="J162" i="1" a="1"/>
  <c r="J162" i="1" s="1"/>
  <c r="N162" i="1"/>
  <c r="J161" i="1" a="1"/>
  <c r="J161" i="1" s="1"/>
  <c r="N161" i="1"/>
  <c r="J159" i="1" a="1"/>
  <c r="J159" i="1" s="1"/>
  <c r="N159" i="1"/>
  <c r="J158" i="1" a="1"/>
  <c r="J158" i="1" s="1"/>
  <c r="N158" i="1"/>
  <c r="J157" i="1" a="1"/>
  <c r="J157" i="1" s="1"/>
  <c r="N157" i="1"/>
  <c r="J2" i="1" a="1"/>
  <c r="J2" i="1" s="1"/>
  <c r="N2" i="1"/>
  <c r="J12" i="1" a="1"/>
  <c r="J12" i="1" s="1"/>
  <c r="N12" i="1"/>
  <c r="J11" i="1" a="1"/>
  <c r="J11" i="1" s="1"/>
  <c r="N11" i="1"/>
  <c r="J10" i="1" a="1"/>
  <c r="J10" i="1" s="1"/>
  <c r="N10" i="1"/>
  <c r="J9" i="1" a="1"/>
  <c r="J9" i="1" s="1"/>
  <c r="N9" i="1"/>
  <c r="J8" i="1" a="1"/>
  <c r="J8" i="1" s="1"/>
  <c r="N8" i="1"/>
  <c r="J7" i="1" a="1"/>
  <c r="J7" i="1" s="1"/>
  <c r="N7" i="1"/>
  <c r="J6" i="1" a="1"/>
  <c r="J6" i="1" s="1"/>
  <c r="N6" i="1"/>
  <c r="J5" i="1" a="1"/>
  <c r="J5" i="1" s="1"/>
  <c r="N5" i="1"/>
  <c r="J4" i="1" a="1"/>
  <c r="J4" i="1" s="1"/>
  <c r="N4" i="1"/>
  <c r="J37" i="1" a="1"/>
  <c r="J37" i="1" s="1"/>
  <c r="J34" i="1" a="1"/>
  <c r="J34" i="1" s="1"/>
  <c r="J32" i="1" a="1"/>
  <c r="J32" i="1" s="1"/>
  <c r="J29" i="1" a="1"/>
  <c r="J29" i="1" s="1"/>
  <c r="J27" i="1" a="1"/>
  <c r="J27" i="1" s="1"/>
  <c r="J22" i="1" a="1"/>
  <c r="J22" i="1" s="1"/>
  <c r="J19" i="1" a="1"/>
  <c r="J19" i="1" s="1"/>
  <c r="J16" i="1" a="1"/>
  <c r="J16" i="1" s="1"/>
  <c r="J14" i="1" a="1"/>
  <c r="J14" i="1" s="1"/>
  <c r="J15" i="1" a="1"/>
  <c r="J15" i="1" s="1"/>
  <c r="J20" i="1" a="1"/>
  <c r="J20" i="1" s="1"/>
  <c r="J21" i="1" a="1"/>
  <c r="J21" i="1" s="1"/>
  <c r="J24" i="1" a="1"/>
  <c r="J24" i="1" s="1"/>
  <c r="J30" i="1" a="1"/>
  <c r="J30" i="1" s="1"/>
  <c r="J33" i="1" a="1"/>
  <c r="J33" i="1" s="1"/>
  <c r="J35" i="1" a="1"/>
  <c r="J35" i="1" s="1"/>
  <c r="J36" i="1" a="1"/>
  <c r="J36" i="1" s="1"/>
  <c r="J31" i="1" a="1"/>
  <c r="J31" i="1" s="1"/>
  <c r="J28" i="1" a="1"/>
  <c r="J28" i="1" s="1"/>
  <c r="J25" i="1" a="1"/>
  <c r="J25" i="1" s="1"/>
  <c r="J23" i="1" a="1"/>
  <c r="J23" i="1" s="1"/>
  <c r="J18" i="1" a="1"/>
  <c r="J18" i="1" s="1"/>
  <c r="J17" i="1" a="1"/>
  <c r="J17" i="1" s="1"/>
  <c r="J13" i="1" a="1"/>
  <c r="J13" i="1" s="1"/>
  <c r="J26" i="1" a="1"/>
  <c r="J26" i="1" s="1"/>
  <c r="J125" i="1" a="1"/>
  <c r="J125" i="1" s="1"/>
  <c r="J123" i="1" a="1"/>
  <c r="J123" i="1" s="1"/>
  <c r="J122" i="1" a="1"/>
  <c r="J122" i="1" s="1"/>
  <c r="J114" i="1" a="1"/>
  <c r="J114" i="1" s="1"/>
  <c r="J115" i="1" a="1"/>
  <c r="J115" i="1" s="1"/>
  <c r="J112" i="1" a="1"/>
  <c r="J112" i="1" s="1"/>
  <c r="J110" i="1" a="1"/>
  <c r="J110" i="1" s="1"/>
  <c r="J108" i="1" a="1"/>
  <c r="J108" i="1" s="1"/>
  <c r="J109" i="1" a="1"/>
  <c r="J109" i="1" s="1"/>
  <c r="J105" i="1" a="1"/>
  <c r="J105" i="1" s="1"/>
  <c r="J103" i="1" a="1"/>
  <c r="J103" i="1" s="1"/>
  <c r="J101" i="1" a="1"/>
  <c r="J101" i="1" s="1"/>
  <c r="J69" i="1" a="1"/>
  <c r="J69" i="1" s="1"/>
  <c r="J65" i="1" a="1"/>
  <c r="J65" i="1" s="1"/>
  <c r="J62" i="1" a="1"/>
  <c r="J62" i="1" s="1"/>
  <c r="J60" i="1" a="1"/>
  <c r="J60" i="1" s="1"/>
  <c r="J59" i="1" a="1"/>
  <c r="J59" i="1" s="1"/>
  <c r="J49" i="1" a="1"/>
  <c r="J49" i="1" s="1"/>
  <c r="J46" i="1" a="1"/>
  <c r="J46" i="1" s="1"/>
  <c r="J99" i="1" a="1"/>
  <c r="J99" i="1" s="1"/>
  <c r="J95" i="1" a="1"/>
  <c r="J95" i="1" s="1"/>
  <c r="J93" i="1" a="1"/>
  <c r="J93" i="1" s="1"/>
  <c r="J89" i="1" a="1"/>
  <c r="J89" i="1" s="1"/>
  <c r="J86" i="1" a="1"/>
  <c r="J86" i="1" s="1"/>
  <c r="J83" i="1" a="1"/>
  <c r="J83" i="1" s="1"/>
  <c r="J82" i="1" a="1"/>
  <c r="J82" i="1" s="1"/>
  <c r="J75" i="1" a="1"/>
  <c r="J75" i="1" s="1"/>
  <c r="J73" i="1" a="1"/>
  <c r="J73" i="1" s="1"/>
  <c r="J78" i="1" a="1"/>
  <c r="J78" i="1" s="1"/>
  <c r="J79" i="1" a="1"/>
  <c r="J79" i="1" s="1"/>
  <c r="J76" i="1" a="1"/>
  <c r="J76" i="1" s="1"/>
  <c r="J77" i="1" a="1"/>
  <c r="J77" i="1" s="1"/>
  <c r="J119" i="1" a="1"/>
  <c r="J119" i="1" s="1"/>
  <c r="J120" i="1" a="1"/>
  <c r="J120" i="1" s="1"/>
  <c r="J117" i="1" a="1"/>
  <c r="J117" i="1" s="1"/>
  <c r="J118" i="1" a="1"/>
  <c r="J118" i="1" s="1"/>
  <c r="J57" i="1" a="1"/>
  <c r="J57" i="1" s="1"/>
  <c r="J56" i="1" a="1"/>
  <c r="J56" i="1" s="1"/>
  <c r="J54" i="1" a="1"/>
  <c r="J54" i="1" s="1"/>
  <c r="J55" i="1" a="1"/>
  <c r="J55" i="1" s="1"/>
  <c r="J53" i="1" a="1"/>
  <c r="J53" i="1" s="1"/>
  <c r="J52" i="1" a="1"/>
  <c r="J52" i="1" s="1"/>
  <c r="J50" i="1" a="1"/>
  <c r="J50" i="1" s="1"/>
  <c r="J51" i="1" a="1"/>
  <c r="J51" i="1" s="1"/>
  <c r="J48" i="1" a="1"/>
  <c r="J48" i="1" s="1"/>
  <c r="J47" i="1" a="1"/>
  <c r="J47" i="1" s="1"/>
  <c r="J45" i="1" a="1"/>
  <c r="J45" i="1" s="1"/>
  <c r="J44" i="1" a="1"/>
  <c r="J44" i="1" s="1"/>
  <c r="J42" i="1" a="1"/>
  <c r="J42" i="1" s="1"/>
  <c r="J43" i="1" a="1"/>
  <c r="J43" i="1" s="1"/>
  <c r="J41" i="1" a="1"/>
  <c r="J41" i="1" s="1"/>
  <c r="J40" i="1" a="1"/>
  <c r="J40" i="1" s="1"/>
  <c r="J38" i="1" a="1"/>
  <c r="J38" i="1" s="1"/>
  <c r="J39" i="1" a="1"/>
  <c r="J39" i="1" s="1"/>
  <c r="J58" i="1" a="1"/>
  <c r="J58" i="1" s="1"/>
  <c r="J61" i="1" a="1"/>
  <c r="J61" i="1" s="1"/>
  <c r="J63" i="1" a="1"/>
  <c r="J63" i="1" s="1"/>
  <c r="J64" i="1" a="1"/>
  <c r="J64" i="1" s="1"/>
  <c r="J66" i="1" a="1"/>
  <c r="J66" i="1" s="1"/>
  <c r="J67" i="1" a="1"/>
  <c r="J67" i="1" s="1"/>
  <c r="J68" i="1" a="1"/>
  <c r="J68" i="1" s="1"/>
  <c r="J70" i="1" a="1"/>
  <c r="J70" i="1" s="1"/>
  <c r="J71" i="1" a="1"/>
  <c r="J71" i="1" s="1"/>
  <c r="J100" i="1" a="1"/>
  <c r="J100" i="1" s="1"/>
  <c r="J102" i="1" a="1"/>
  <c r="J102" i="1" s="1"/>
  <c r="J104" i="1" a="1"/>
  <c r="J104" i="1" s="1"/>
  <c r="J106" i="1" a="1"/>
  <c r="J106" i="1" s="1"/>
  <c r="J107" i="1" a="1"/>
  <c r="J107" i="1" s="1"/>
  <c r="J111" i="1" a="1"/>
  <c r="J111" i="1" s="1"/>
  <c r="J113" i="1" a="1"/>
  <c r="J113" i="1" s="1"/>
  <c r="J116" i="1" a="1"/>
  <c r="J116" i="1" s="1"/>
  <c r="J121" i="1" a="1"/>
  <c r="J121" i="1" s="1"/>
  <c r="J124" i="1" a="1"/>
  <c r="J124" i="1" s="1"/>
  <c r="J126" i="1" a="1"/>
  <c r="J126" i="1" s="1"/>
  <c r="J98" i="1" a="1"/>
  <c r="J98" i="1" s="1"/>
  <c r="J96" i="1" a="1"/>
  <c r="J96" i="1" s="1"/>
  <c r="J97" i="1" a="1"/>
  <c r="J97" i="1" s="1"/>
  <c r="J94" i="1" a="1"/>
  <c r="J94" i="1" s="1"/>
  <c r="J91" i="1" a="1"/>
  <c r="J91" i="1" s="1"/>
  <c r="J92" i="1" a="1"/>
  <c r="J92" i="1" s="1"/>
  <c r="J90" i="1" a="1"/>
  <c r="J90" i="1" s="1"/>
  <c r="J88" i="1" a="1"/>
  <c r="J88" i="1" s="1"/>
  <c r="J87" i="1" a="1"/>
  <c r="J87" i="1" s="1"/>
  <c r="J85" i="1" a="1"/>
  <c r="J85" i="1" s="1"/>
  <c r="J84" i="1" a="1"/>
  <c r="J84" i="1" s="1"/>
  <c r="J81" i="1" a="1"/>
  <c r="J81" i="1" s="1"/>
  <c r="J80" i="1" a="1"/>
  <c r="J80" i="1" s="1"/>
  <c r="J74" i="1" a="1"/>
  <c r="J74" i="1" s="1"/>
  <c r="J72" i="1" a="1"/>
  <c r="J72" i="1" s="1"/>
  <c r="J154" i="1" a="1"/>
  <c r="J154" i="1" s="1"/>
  <c r="J153" i="1" a="1"/>
  <c r="J153" i="1" s="1"/>
  <c r="J151" i="1" a="1"/>
  <c r="J151" i="1" s="1"/>
  <c r="J150" i="1" a="1"/>
  <c r="J150" i="1" s="1"/>
  <c r="J147" i="1" a="1"/>
  <c r="J147" i="1" s="1"/>
  <c r="J144" i="1" a="1"/>
  <c r="J144" i="1" s="1"/>
  <c r="J145" i="1" a="1"/>
  <c r="J145" i="1" s="1"/>
  <c r="J141" i="1" a="1"/>
  <c r="J141" i="1" s="1"/>
  <c r="J140" i="1" a="1"/>
  <c r="J140" i="1" s="1"/>
  <c r="J138" i="1" a="1"/>
  <c r="J138" i="1" s="1"/>
  <c r="J137" i="1" a="1"/>
  <c r="J137" i="1" s="1"/>
  <c r="J134" i="1" a="1"/>
  <c r="J134" i="1" s="1"/>
  <c r="J133" i="1" a="1"/>
  <c r="J133" i="1" s="1"/>
  <c r="J131" i="1" a="1"/>
  <c r="J131" i="1" s="1"/>
  <c r="J129" i="1" a="1"/>
  <c r="J129" i="1" s="1"/>
  <c r="J128" i="1" a="1"/>
  <c r="J128" i="1" s="1"/>
  <c r="J127" i="1" a="1"/>
  <c r="J127" i="1" s="1"/>
  <c r="J130" i="1" a="1"/>
  <c r="J130" i="1" s="1"/>
  <c r="J132" i="1" a="1"/>
  <c r="J132" i="1" s="1"/>
  <c r="J135" i="1" a="1"/>
  <c r="J135" i="1" s="1"/>
  <c r="J136" i="1" a="1"/>
  <c r="J136" i="1" s="1"/>
  <c r="J139" i="1" a="1"/>
  <c r="J139" i="1" s="1"/>
  <c r="J142" i="1" a="1"/>
  <c r="J142" i="1" s="1"/>
  <c r="J143" i="1" a="1"/>
  <c r="J143" i="1" s="1"/>
  <c r="J146" i="1" a="1"/>
  <c r="J146" i="1" s="1"/>
  <c r="J152" i="1" a="1"/>
  <c r="J152" i="1" s="1"/>
  <c r="J149" i="1" a="1"/>
  <c r="J149" i="1" s="1"/>
  <c r="J148" i="1" a="1"/>
  <c r="J148" i="1" s="1"/>
  <c r="J155" i="1" a="1"/>
  <c r="J155" i="1" s="1"/>
  <c r="J156" i="1" a="1"/>
  <c r="J156" i="1" s="1"/>
  <c r="J3" i="1" a="1"/>
  <c r="J3" i="1" s="1"/>
  <c r="N3" i="1"/>
  <c r="N156" i="1"/>
  <c r="N155" i="1"/>
  <c r="N154" i="1"/>
  <c r="N153" i="1"/>
  <c r="N152" i="1"/>
  <c r="N151" i="1"/>
  <c r="N150" i="1"/>
  <c r="N149" i="1"/>
  <c r="N148" i="1"/>
  <c r="N147" i="1"/>
  <c r="N146" i="1"/>
  <c r="N144" i="1"/>
  <c r="N145" i="1"/>
  <c r="N143" i="1"/>
  <c r="N139" i="1"/>
  <c r="N141" i="1"/>
  <c r="N140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19" i="1"/>
  <c r="N120" i="1"/>
  <c r="N117" i="1"/>
  <c r="N118" i="1"/>
  <c r="N116" i="1"/>
  <c r="N114" i="1"/>
  <c r="N115" i="1"/>
  <c r="N113" i="1"/>
  <c r="N112" i="1"/>
  <c r="N111" i="1"/>
  <c r="N110" i="1"/>
  <c r="N108" i="1"/>
  <c r="N109" i="1"/>
  <c r="N106" i="1"/>
  <c r="N107" i="1"/>
  <c r="N105" i="1"/>
  <c r="N104" i="1"/>
  <c r="N103" i="1"/>
  <c r="N102" i="1"/>
  <c r="N101" i="1"/>
  <c r="N100" i="1"/>
  <c r="N99" i="1"/>
  <c r="N98" i="1"/>
  <c r="N96" i="1"/>
  <c r="N97" i="1"/>
  <c r="N95" i="1"/>
  <c r="N94" i="1"/>
  <c r="N93" i="1"/>
  <c r="N91" i="1"/>
  <c r="N92" i="1"/>
  <c r="N90" i="1"/>
  <c r="N89" i="1"/>
  <c r="N88" i="1"/>
  <c r="N87" i="1"/>
  <c r="N86" i="1"/>
  <c r="N85" i="1"/>
  <c r="N84" i="1"/>
  <c r="N83" i="1"/>
  <c r="N82" i="1"/>
  <c r="N81" i="1"/>
  <c r="N78" i="1"/>
  <c r="N79" i="1"/>
  <c r="N80" i="1"/>
  <c r="N76" i="1"/>
  <c r="N77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4" i="1"/>
  <c r="N55" i="1"/>
  <c r="N53" i="1"/>
  <c r="N52" i="1"/>
  <c r="N50" i="1"/>
  <c r="N51" i="1"/>
  <c r="N49" i="1"/>
  <c r="N48" i="1"/>
  <c r="N47" i="1"/>
  <c r="N46" i="1"/>
  <c r="N45" i="1"/>
  <c r="N44" i="1"/>
  <c r="N42" i="1"/>
  <c r="N43" i="1"/>
  <c r="N41" i="1"/>
  <c r="N40" i="1"/>
  <c r="N38" i="1"/>
  <c r="N39" i="1"/>
  <c r="N37" i="1"/>
  <c r="N36" i="1"/>
  <c r="N35" i="1"/>
  <c r="N34" i="1"/>
  <c r="N33" i="1"/>
  <c r="N32" i="1"/>
  <c r="N30" i="1"/>
  <c r="N31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4" i="1"/>
  <c r="N15" i="1"/>
  <c r="N13" i="1"/>
  <c r="N142" i="1"/>
  <c r="E348" i="1" l="1"/>
  <c r="K2" i="4"/>
  <c r="K6" i="4" s="1"/>
  <c r="K8" i="4" s="1"/>
  <c r="Q2" i="4"/>
  <c r="Q3" i="4" s="1"/>
  <c r="Q4" i="4" s="1"/>
  <c r="AC2" i="4"/>
  <c r="AD3" i="4" s="1"/>
  <c r="W2" i="4"/>
  <c r="W3" i="4" s="1"/>
  <c r="W4" i="4" s="1"/>
  <c r="T2" i="4"/>
  <c r="T3" i="4" s="1"/>
  <c r="T4" i="4" s="1"/>
  <c r="N2" i="4"/>
  <c r="N3" i="4" s="1"/>
  <c r="AC5" i="4"/>
  <c r="Z2" i="4"/>
  <c r="Z3" i="4" s="1"/>
  <c r="Z4" i="4" s="1"/>
  <c r="K3" i="4" l="1"/>
  <c r="K4" i="4" s="1"/>
  <c r="AD5" i="4"/>
  <c r="AD6" i="4"/>
  <c r="AD4" i="4"/>
  <c r="N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Hockey Stats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ockeyStats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<sst xmlns="http://schemas.openxmlformats.org/spreadsheetml/2006/main" count="2035" uniqueCount="219">
  <si>
    <t>Date</t>
  </si>
  <si>
    <t>League</t>
  </si>
  <si>
    <t>Team</t>
  </si>
  <si>
    <t>Opponent</t>
  </si>
  <si>
    <t>GF</t>
  </si>
  <si>
    <t>GA</t>
  </si>
  <si>
    <t>W/L/T</t>
  </si>
  <si>
    <t>Pos</t>
  </si>
  <si>
    <t>G</t>
  </si>
  <si>
    <t>A</t>
  </si>
  <si>
    <t>P</t>
  </si>
  <si>
    <t>PIM</t>
  </si>
  <si>
    <t>Talladega Knights</t>
  </si>
  <si>
    <t>Rainucks</t>
  </si>
  <si>
    <t>W</t>
  </si>
  <si>
    <t>RW</t>
  </si>
  <si>
    <t>Mixed Team 007</t>
  </si>
  <si>
    <t>Shaved Ice</t>
  </si>
  <si>
    <t>C</t>
  </si>
  <si>
    <t>Talladega Kights</t>
  </si>
  <si>
    <t>LADA-D3</t>
  </si>
  <si>
    <t>D</t>
  </si>
  <si>
    <t>Whalers</t>
  </si>
  <si>
    <t>Pondstars</t>
  </si>
  <si>
    <t>n/a</t>
  </si>
  <si>
    <t>Ninjas</t>
  </si>
  <si>
    <t>Night Owls</t>
  </si>
  <si>
    <t>SenTTTinals</t>
  </si>
  <si>
    <t>Lada-D3</t>
  </si>
  <si>
    <t>Lada-D2</t>
  </si>
  <si>
    <t>Fighting Gnomies</t>
  </si>
  <si>
    <t>LW</t>
  </si>
  <si>
    <t>Hosers</t>
  </si>
  <si>
    <t>Tractor</t>
  </si>
  <si>
    <t>Cascadiens</t>
  </si>
  <si>
    <t>Verbowski &amp; Co.</t>
  </si>
  <si>
    <t>LADA-D2</t>
  </si>
  <si>
    <t>Puck Buddies</t>
  </si>
  <si>
    <t>Pile Squad</t>
  </si>
  <si>
    <t>Jurasic Giants</t>
  </si>
  <si>
    <t>Gnomies</t>
  </si>
  <si>
    <t>Flying Hellfish</t>
  </si>
  <si>
    <t>Roadrunners</t>
  </si>
  <si>
    <t>Squid Squad</t>
  </si>
  <si>
    <t>Revenge of Damn Zam Door</t>
  </si>
  <si>
    <t>Tic Tac Toes</t>
  </si>
  <si>
    <t>Pondsters</t>
  </si>
  <si>
    <t>Team Harvey</t>
  </si>
  <si>
    <t>Team Marsha</t>
  </si>
  <si>
    <t>Team Laverne</t>
  </si>
  <si>
    <t>Team Edie</t>
  </si>
  <si>
    <t>Jurasic Puck</t>
  </si>
  <si>
    <t>Jackalopes</t>
  </si>
  <si>
    <t>Multiple Scoregasms</t>
  </si>
  <si>
    <t>Sputnik</t>
  </si>
  <si>
    <t>Drunken Grownups</t>
  </si>
  <si>
    <t>Big Verbowski's</t>
  </si>
  <si>
    <t>Sentinels</t>
  </si>
  <si>
    <t>Damn Zamgasms</t>
  </si>
  <si>
    <t>Baby Jacks</t>
  </si>
  <si>
    <t>Goth Corgis</t>
  </si>
  <si>
    <t>Letterkenny</t>
  </si>
  <si>
    <t>Collateral Damage</t>
  </si>
  <si>
    <t>Midnight Twist</t>
  </si>
  <si>
    <t>Fighting Sasquatches</t>
  </si>
  <si>
    <t>Tic-Tac-Toes</t>
  </si>
  <si>
    <t>Pond Scum</t>
  </si>
  <si>
    <t>The Geriatric Tidal Wave</t>
  </si>
  <si>
    <t>Fighting Narwahls</t>
  </si>
  <si>
    <t>Icewalkers</t>
  </si>
  <si>
    <t>32s</t>
  </si>
  <si>
    <t>2021 Pond Spring</t>
  </si>
  <si>
    <t>2021 Pond Summer</t>
  </si>
  <si>
    <t>2021 Pond Fall</t>
  </si>
  <si>
    <t>2022 Pond Winter</t>
  </si>
  <si>
    <t>2021 RTP</t>
  </si>
  <si>
    <t>Jurassic Puck</t>
  </si>
  <si>
    <t>Meal Worms</t>
  </si>
  <si>
    <t>Grand Total</t>
  </si>
  <si>
    <t>Games</t>
  </si>
  <si>
    <t>Goals</t>
  </si>
  <si>
    <t>Assists</t>
  </si>
  <si>
    <t>Points</t>
  </si>
  <si>
    <t>Year</t>
  </si>
  <si>
    <t>GPG</t>
  </si>
  <si>
    <t>APG</t>
  </si>
  <si>
    <t>PPG</t>
  </si>
  <si>
    <t>Season</t>
  </si>
  <si>
    <t>SKAHL D</t>
  </si>
  <si>
    <t>Pond</t>
  </si>
  <si>
    <t>Fall/Winter</t>
  </si>
  <si>
    <t>Spring</t>
  </si>
  <si>
    <t>Summer</t>
  </si>
  <si>
    <t>Fall</t>
  </si>
  <si>
    <t>Pride</t>
  </si>
  <si>
    <t>Tournament</t>
  </si>
  <si>
    <t>Puckaroo</t>
  </si>
  <si>
    <t>Winter</t>
  </si>
  <si>
    <t>SKAHL E</t>
  </si>
  <si>
    <t>Session</t>
  </si>
  <si>
    <t>2020 Pond Spring</t>
  </si>
  <si>
    <t>2020 SKAHL E Spring</t>
  </si>
  <si>
    <t>2021 Pride Tournament</t>
  </si>
  <si>
    <t>2021 Puckaroo Tournament</t>
  </si>
  <si>
    <t>2021 SKAHL D 2021 RTP</t>
  </si>
  <si>
    <t>2021 SKAHL D Summer</t>
  </si>
  <si>
    <t>Fighting Narwhals</t>
  </si>
  <si>
    <t>LADA - Beerteam</t>
  </si>
  <si>
    <t>Fall/Winter Playoffs</t>
  </si>
  <si>
    <t xml:space="preserve">LADA-D2 </t>
  </si>
  <si>
    <t>Damn Zam Door</t>
  </si>
  <si>
    <t>Sockeyes</t>
  </si>
  <si>
    <t>2022 Pond Spring</t>
  </si>
  <si>
    <t>2022 SKAHL D Fall/Winter Playoffs</t>
  </si>
  <si>
    <t>Games played</t>
  </si>
  <si>
    <t>per week</t>
  </si>
  <si>
    <t>pace</t>
  </si>
  <si>
    <t>Seattle Dogs</t>
  </si>
  <si>
    <t>Ugly Pucklings</t>
  </si>
  <si>
    <t>2022 SKAHL D Summer</t>
  </si>
  <si>
    <t>Fall /Winter</t>
  </si>
  <si>
    <t>2019-2020 SKAHL Fall/Winter</t>
  </si>
  <si>
    <t>2021-2022 SKAHL Fall/Winter</t>
  </si>
  <si>
    <t>Pickup</t>
  </si>
  <si>
    <t>2021 SKAHL D Spring</t>
  </si>
  <si>
    <t>2019 SKAHL D Summer</t>
  </si>
  <si>
    <t>Mid Ice Crisis</t>
  </si>
  <si>
    <t>Row Labels</t>
  </si>
  <si>
    <t>Pond Crush</t>
  </si>
  <si>
    <t>Seattle Pride</t>
  </si>
  <si>
    <t>Layshia Clarendon</t>
  </si>
  <si>
    <t>Edie Windsor</t>
  </si>
  <si>
    <t>Sylvia Rivera</t>
  </si>
  <si>
    <t>Rupaul</t>
  </si>
  <si>
    <t>Captains Skate</t>
  </si>
  <si>
    <t>Dark</t>
  </si>
  <si>
    <t>White</t>
  </si>
  <si>
    <t>Lost Anchor</t>
  </si>
  <si>
    <t>Tournament Squid</t>
  </si>
  <si>
    <t>Yetis</t>
  </si>
  <si>
    <t>Letterkenny Irish</t>
  </si>
  <si>
    <t>Kraken in the Deep</t>
  </si>
  <si>
    <t>games left</t>
  </si>
  <si>
    <t>weeks left</t>
  </si>
  <si>
    <t>need per week</t>
  </si>
  <si>
    <t>2022 SKAHL Captains Skate</t>
  </si>
  <si>
    <t>LADA Turbo Kings</t>
  </si>
  <si>
    <t>2022-2023 SKAHL Fall/Winter</t>
  </si>
  <si>
    <t>2022 Pond Fall</t>
  </si>
  <si>
    <t>2022 Pickup</t>
  </si>
  <si>
    <t>Frost Giants</t>
  </si>
  <si>
    <t xml:space="preserve"> C</t>
  </si>
  <si>
    <t>Cascadians</t>
  </si>
  <si>
    <t>LADA - Ice Pack</t>
  </si>
  <si>
    <t>LADA Doofers</t>
  </si>
  <si>
    <t xml:space="preserve">Turbo Tractor </t>
  </si>
  <si>
    <t>DZD 22</t>
  </si>
  <si>
    <t>SKAHL</t>
  </si>
  <si>
    <t>Holiday Tournament</t>
  </si>
  <si>
    <t>Dangle All the Way</t>
  </si>
  <si>
    <t>Silent Knights</t>
  </si>
  <si>
    <t>Gretzky's Elves</t>
  </si>
  <si>
    <t>Sleigh What</t>
  </si>
  <si>
    <t>Drop In</t>
  </si>
  <si>
    <t>Skate</t>
  </si>
  <si>
    <t>All Time</t>
  </si>
  <si>
    <t xml:space="preserve">Games Played </t>
  </si>
  <si>
    <t>2023 Pond Winter</t>
  </si>
  <si>
    <t>Xtremely Classy Hooligans</t>
  </si>
  <si>
    <t>Turbo</t>
  </si>
  <si>
    <t>2022-2023 Fall/Winter Playoffs</t>
  </si>
  <si>
    <t>2023 SKAHL E Summer</t>
  </si>
  <si>
    <t>2023 SKAHL D Summer</t>
  </si>
  <si>
    <t>Pond Squid</t>
  </si>
  <si>
    <t>Squid Squad Total</t>
  </si>
  <si>
    <t>Talladega Knights Total</t>
  </si>
  <si>
    <t>Classic</t>
  </si>
  <si>
    <t>Sue Bird</t>
  </si>
  <si>
    <t>Team Trans</t>
  </si>
  <si>
    <t>Laisha Cla</t>
  </si>
  <si>
    <t>LADA Beer Team</t>
  </si>
  <si>
    <t>Thunderbeers</t>
  </si>
  <si>
    <t>LADA Icepack</t>
  </si>
  <si>
    <t>Royal Pains</t>
  </si>
  <si>
    <t>Summer Playoffs</t>
  </si>
  <si>
    <t>2023 SKAHL E Summer Playoffs</t>
  </si>
  <si>
    <t>2023 SKAHL D Summer Playoffs</t>
  </si>
  <si>
    <t>DZD</t>
  </si>
  <si>
    <t>Shaved Ice 2</t>
  </si>
  <si>
    <t xml:space="preserve">Shaved Ice </t>
  </si>
  <si>
    <t>Sea Otters</t>
  </si>
  <si>
    <t>PG Hat Tricks</t>
  </si>
  <si>
    <t>2023-2024 SKAHL D  Fall/Winter</t>
  </si>
  <si>
    <t>Tropic Thunder</t>
  </si>
  <si>
    <t>Puck Buddies Ice</t>
  </si>
  <si>
    <t>per game</t>
  </si>
  <si>
    <t>Ice Pandas</t>
  </si>
  <si>
    <t>2024 SKAHL D Fall/Winter Playoffs</t>
  </si>
  <si>
    <t>SKAHL C</t>
  </si>
  <si>
    <t>TBD</t>
  </si>
  <si>
    <t>Blue Bandits</t>
  </si>
  <si>
    <t>Cluster Pucks</t>
  </si>
  <si>
    <t>Short Shifters</t>
  </si>
  <si>
    <t>Puck Buddies Seltzer</t>
  </si>
  <si>
    <t>Hypno-Toads</t>
  </si>
  <si>
    <t>Toe Dragons</t>
  </si>
  <si>
    <t>Seal Team Sticks</t>
  </si>
  <si>
    <t>2024 Lost Anchor Summer</t>
  </si>
  <si>
    <t>2024 SKAHL D Summer</t>
  </si>
  <si>
    <t>Strange Brews</t>
  </si>
  <si>
    <t>Disco Bandeleros</t>
  </si>
  <si>
    <t>2024 SKAHL D Summer Playoffs</t>
  </si>
  <si>
    <t>2024 SKAHL C Summer</t>
  </si>
  <si>
    <t>Blue Bandits Total</t>
  </si>
  <si>
    <t>SKAHL DN</t>
  </si>
  <si>
    <t>2024 SKAHL DN Fall/Winter</t>
  </si>
  <si>
    <t>2024 SKAHL DN Summer</t>
  </si>
  <si>
    <t>2024 SKAHL DN Summer Playoffs</t>
  </si>
  <si>
    <t>2024 SKAHL D Fall/Winter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</si>
</sst>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ff Hackmeister" refreshedDate="45563.334939236112" backgroundQuery="1" createdVersion="7" refreshedVersion="8" minRefreshableVersion="3" recordCount="0" supportSubquery="1" supportAdvancedDrill="1" xr:uid="{FD2E4A08-7632-43FA-98D7-99A5321774B2}">
  <cacheSource type="external" connectionId="1"/>
  <cacheFields count="9">
    <cacheField name="[Table1].[Team].[Team]" caption="Team" numFmtId="0" hierarchy="5" level="1">
      <sharedItems count="3">
        <s v="Blue Bandits"/>
        <s v="Squid Squad"/>
        <s v="Talladega Knights"/>
      </sharedItems>
    </cacheField>
    <cacheField name="[Table1].[Session].[Session]" caption="Session" numFmtId="0" hierarchy="4" level="1">
      <sharedItems count="24">
        <s v="2024 SKAHL C Summer"/>
        <s v="2022-2023 Fall/Winter Playoffs"/>
        <s v="2022-2023 SKAHL Fall/Winter"/>
        <s v="2023 SKAHL E Summer"/>
        <s v="2023 SKAHL E Summer Playoffs"/>
        <s v="2023-2024 SKAHL D  Fall/Winter"/>
        <s v="2024 Lost Anchor Summer"/>
        <s v="2024 SKAHL D Fall/Winter Playoffs"/>
        <s v="2024 SKAHL DN Fall/Winter"/>
        <s v="2024 SKAHL DN Summer"/>
        <s v="2024 SKAHL DN Summer Playoffs"/>
        <s v="2019 SKAHL D Summer"/>
        <s v="2019-2020 SKAHL Fall/Winter"/>
        <s v="2021 SKAHL D 2021 RTP"/>
        <s v="2021 SKAHL D Spring"/>
        <s v="2021 SKAHL D Summer"/>
        <s v="2021-2022 SKAHL Fall/Winter"/>
        <s v="2022 SKAHL D Fall/Winter Playoffs"/>
        <s v="2022 SKAHL D Summer"/>
        <s v="2023 SKAHL D Summer"/>
        <s v="2023 SKAHL D Summer Playoffs"/>
        <s v="2024 SKAHL D Fall/Winter"/>
        <s v="2024 SKAHL D Summer"/>
        <s v="2024 SKAHL D Summer Playoffs"/>
      </sharedItems>
    </cacheField>
    <cacheField name="[Measures].[Sum of G]" caption="Sum of G" numFmtId="0" hierarchy="15" level="32767"/>
    <cacheField name="[Measures].[Sum of A]" caption="Sum of A" numFmtId="0" hierarchy="16" level="32767"/>
    <cacheField name="[Measures].[Sum of P]" caption="Sum of P" numFmtId="0" hierarchy="17" level="32767"/>
    <cacheField name="[Measures].[GPG]" caption="GPG" numFmtId="0" hierarchy="19" level="32767"/>
    <cacheField name="[Measures].[Count of Date]" caption="Count of Date" numFmtId="0" hierarchy="18" level="32767"/>
    <cacheField name="[Measures].[APG]" caption="APG" numFmtId="0" hierarchy="20" level="32767"/>
    <cacheField name="[Measures].[PPG]" caption="PPG" numFmtId="0" hierarchy="21" level="32767"/>
  </cacheFields>
  <cacheHierarchies count="24"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Year]" caption="Year" attribute="1" defaultMemberUniqueName="[Table1].[Year].[All]" allUniqueName="[Table1].[Year].[All]" dimensionUniqueName="[Table1]" displayFolder="" count="0" memberValueDatatype="20" unbalanced="0"/>
    <cacheHierarchy uniqueName="[Table1].[League]" caption="League" attribute="1" defaultMemberUniqueName="[Table1].[League].[All]" allUniqueName="[Table1].[League].[All]" dimensionUniqueName="[Table1]" displayFolder="" count="0" memberValueDatatype="130" unbalanced="0"/>
    <cacheHierarchy uniqueName="[Table1].[Season]" caption="Season" attribute="1" defaultMemberUniqueName="[Table1].[Season].[All]" allUniqueName="[Table1].[Season].[All]" dimensionUniqueName="[Table1]" displayFolder="" count="0" memberValueDatatype="130" unbalanced="0"/>
    <cacheHierarchy uniqueName="[Table1].[Session]" caption="Session" attribute="1" defaultMemberUniqueName="[Table1].[Session].[All]" allUniqueName="[Table1].[Session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Team]" caption="Team" attribute="1" defaultMemberUniqueName="[Table1].[Team].[All]" allUniqueName="[Table1].[Team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Opponent]" caption="Opponent" attribute="1" defaultMemberUniqueName="[Table1].[Opponent].[All]" allUniqueName="[Table1].[Opponent].[All]" dimensionUniqueName="[Table1]" displayFolder="" count="0" memberValueDatatype="130" unbalanced="0"/>
    <cacheHierarchy uniqueName="[Table1].[GF]" caption="GF" attribute="1" defaultMemberUniqueName="[Table1].[GF].[All]" allUniqueName="[Table1].[GF].[All]" dimensionUniqueName="[Table1]" displayFolder="" count="0" memberValueDatatype="20" unbalanced="0"/>
    <cacheHierarchy uniqueName="[Table1].[GA]" caption="GA" attribute="1" defaultMemberUniqueName="[Table1].[GA].[All]" allUniqueName="[Table1].[GA].[All]" dimensionUniqueName="[Table1]" displayFolder="" count="0" memberValueDatatype="20" unbalanced="0"/>
    <cacheHierarchy uniqueName="[Table1].[W/L/T]" caption="W/L/T" attribute="1" defaultMemberUniqueName="[Table1].[W/L/T].[All]" allUniqueName="[Table1].[W/L/T].[All]" dimensionUniqueName="[Table1]" displayFolder="" count="0" memberValueDatatype="130" unbalanced="0"/>
    <cacheHierarchy uniqueName="[Table1].[Pos]" caption="Pos" attribute="1" defaultMemberUniqueName="[Table1].[Pos].[All]" allUniqueName="[Table1].[Pos].[All]" dimensionUniqueName="[Table1]" displayFolder="" count="0" memberValueDatatype="130" unbalanced="0"/>
    <cacheHierarchy uniqueName="[Table1].[G]" caption="G" attribute="1" defaultMemberUniqueName="[Table1].[G].[All]" allUniqueName="[Table1].[G].[All]" dimensionUniqueName="[Table1]" displayFolder="" count="0" memberValueDatatype="20" unbalanced="0"/>
    <cacheHierarchy uniqueName="[Table1].[A]" caption="A" attribute="1" defaultMemberUniqueName="[Table1].[A].[All]" allUniqueName="[Table1].[A].[All]" dimensionUniqueName="[Table1]" displayFolder="" count="0" memberValueDatatype="20" unbalanced="0"/>
    <cacheHierarchy uniqueName="[Table1].[P]" caption="P" attribute="1" defaultMemberUniqueName="[Table1].[P].[All]" allUniqueName="[Table1].[P].[All]" dimensionUniqueName="[Table1]" displayFolder="" count="0" memberValueDatatype="20" unbalanced="0"/>
    <cacheHierarchy uniqueName="[Table1].[PIM]" caption="PIM" attribute="1" defaultMemberUniqueName="[Table1].[PIM].[All]" allUniqueName="[Table1].[PIM].[All]" dimensionUniqueName="[Table1]" displayFolder="" count="0" memberValueDatatype="20" unbalanced="0"/>
    <cacheHierarchy uniqueName="[Measures].[Sum of G]" caption="Sum of G" measure="1" displayFolder="" measureGroup="Table1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A]" caption="Sum of A" measure="1" displayFolder="" measureGroup="Table1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P]" caption="Sum of P" measure="1" displayFolder="" measureGroup="Table1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Date]" caption="Count of Date" measure="1" displayFolder="" measureGroup="Table1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GPG]" caption="GPG" measure="1" displayFolder="" measureGroup="Table1" count="0" oneField="1">
      <fieldsUsage count="1">
        <fieldUsage x="5"/>
      </fieldsUsage>
    </cacheHierarchy>
    <cacheHierarchy uniqueName="[Measures].[APG]" caption="APG" measure="1" displayFolder="" measureGroup="Table1" count="0" oneField="1">
      <fieldsUsage count="1">
        <fieldUsage x="7"/>
      </fieldsUsage>
    </cacheHierarchy>
    <cacheHierarchy uniqueName="[Measures].[PPG]" caption="PPG" measure="1" displayFolder="" measureGroup="Table1" count="0" oneField="1">
      <fieldsUsage count="1">
        <fieldUsage x="8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E6041-4053-4AB0-86BB-561A2FE5F3A1}" name="PivotTable1" cacheId="0" applyNumberFormats="0" applyBorderFormats="0" applyFontFormats="0" applyPatternFormats="0" applyAlignmentFormats="0" applyWidthHeightFormats="1" dataCaption="Values" tag="1a32877a-610f-42ae-a045-82c41a5a08e8" updatedVersion="8" minRefreshableVersion="3" useAutoFormatting="1" itemPrintTitles="1" createdVersion="7" indent="0" outline="1" outlineData="1" multipleFieldFilters="0">
  <location ref="A3:H38" firstHeaderRow="0" firstDataRow="1" firstDataCol="1"/>
  <pivotFields count="9">
    <pivotField axis="axisRow" allDrilled="1" subtotalTop="0" showAll="0" dataSourceSort="1" defaultAttributeDrillState="1">
      <items count="4">
        <item s="1" x="0"/>
        <item s="1" x="1"/>
        <item s="1" x="2"/>
        <item t="default"/>
      </items>
    </pivotField>
    <pivotField axis="axisRow" allDrilled="1" subtotalTop="0" showAll="0" dataSourceSort="1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35">
    <i>
      <x/>
    </i>
    <i r="1">
      <x/>
    </i>
    <i t="default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"/>
    </i>
    <i r="1">
      <x v="2"/>
    </i>
    <i r="1">
      <x v="19"/>
    </i>
    <i r="1">
      <x v="20"/>
    </i>
    <i r="1">
      <x v="5"/>
    </i>
    <i r="1">
      <x v="21"/>
    </i>
    <i r="1">
      <x v="7"/>
    </i>
    <i r="1">
      <x v="22"/>
    </i>
    <i r="1">
      <x v="23"/>
    </i>
    <i t="default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Games" fld="6" subtotal="count" baseField="0" baseItem="0"/>
    <dataField name="Goals" fld="2" baseField="0" baseItem="0"/>
    <dataField name="Assists" fld="3" baseField="0" baseItem="0"/>
    <dataField name="Points" fld="4" baseField="0" baseItem="0"/>
    <dataField fld="5" subtotal="count" baseField="0" baseItem="0"/>
    <dataField fld="7" subtotal="count" baseField="0" baseItem="0"/>
    <dataField fld="8" subtotal="count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Goals"/>
    <pivotHierarchy dragToData="1" caption="Assists"/>
    <pivotHierarchy dragToData="1" caption="Points"/>
    <pivotHierarchy dragToData="1" caption="Game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Dark20" showRowHeaders="1" showColHeaders="1" showRowStripes="0" showColStripes="0" showLastColumn="1"/>
  <rowHierarchiesUsage count="2">
    <rowHierarchyUsage hierarchyUsage="5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Hockey Stat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ADF5C-F782-496D-A614-B929C8AC1807}" name="Table1" displayName="Table1" ref="A1:O350" totalsRowShown="0">
  <autoFilter ref="A1:O350" xr:uid="{16DADF5C-F782-496D-A614-B929C8AC1807}">
    <filterColumn colId="1">
      <filters>
        <filter val="2024"/>
      </filters>
    </filterColumn>
  </autoFilter>
  <sortState xmlns:xlrd2="http://schemas.microsoft.com/office/spreadsheetml/2017/richdata2" ref="A228:O237">
    <sortCondition ref="A1:A237"/>
  </sortState>
  <tableColumns count="15">
    <tableColumn id="1" xr3:uid="{4D12DE2B-045E-43DD-BCCD-FFD87EE91264}" name="Date" dataDxfId="3"/>
    <tableColumn id="13" xr3:uid="{52CF294B-E61A-417B-8C7A-80A0B67ACA61}" name="Year" dataDxfId="2">
      <calculatedColumnFormula>YEAR(Table1[[#This Row],[Date]])</calculatedColumnFormula>
    </tableColumn>
    <tableColumn id="2" xr3:uid="{A409E289-7D03-4D8A-8F70-16DCE25124B0}" name="League"/>
    <tableColumn id="15" xr3:uid="{C22CDC9C-E68B-4DA9-A7B8-C93F9CA283ED}" name="Season"/>
    <tableColumn id="16" xr3:uid="{9DE689E1-A669-4C68-A93A-019095F3C14F}" name="Session" dataDxfId="1"/>
    <tableColumn id="3" xr3:uid="{9DAB6FE2-C041-4379-B3D8-3B59C47485BB}" name="Team"/>
    <tableColumn id="4" xr3:uid="{88E40CBA-FF50-450C-A01E-6C97939A42FA}" name="Opponent"/>
    <tableColumn id="5" xr3:uid="{2ABFD612-C251-48AB-B736-FA2D848E023E}" name="GF"/>
    <tableColumn id="6" xr3:uid="{8E8200A6-5CC0-4237-98A7-58EFB807A6D8}" name="GA"/>
    <tableColumn id="7" xr3:uid="{184087C8-2FFF-4959-B3C7-46ED97AED656}" name="W/L/T" dataDxfId="0">
      <calculatedColumnFormula array="1">_xlfn.IFS(Table1[[#This Row],[GF]]&gt;Table1[[#This Row],[GA]],"W",Table1[[#This Row],[GF]]&lt;Table1[[#This Row],[GA]],"L",Table1[[#This Row],[GF]]=Table1[[#This Row],[GA]],"T")</calculatedColumnFormula>
    </tableColumn>
    <tableColumn id="8" xr3:uid="{62690A8F-AD34-43D5-B3D3-696370A25C53}" name="Pos"/>
    <tableColumn id="9" xr3:uid="{D58BCCDD-C9C2-4B5E-B8C6-006DBBC59341}" name="G"/>
    <tableColumn id="10" xr3:uid="{AD45DF42-2063-4102-A31F-B84C696C1771}" name="A"/>
    <tableColumn id="11" xr3:uid="{C1A412D4-0B1D-4E80-9166-6B25EA0C4C82}" name="P">
      <calculatedColumnFormula>Table1[[#This Row],[G]]+Table1[[#This Row],[A]]</calculatedColumnFormula>
    </tableColumn>
    <tableColumn id="12" xr3:uid="{AEA3EDA8-B27A-4532-A14A-9DF99597C670}" name="P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FB93-7D7A-48BE-988F-46996D6C7E01}">
  <dimension ref="A1:AD38"/>
  <sheetViews>
    <sheetView tabSelected="1" workbookViewId="0">
      <selection activeCell="H13" sqref="H13"/>
    </sheetView>
  </sheetViews>
  <sheetFormatPr defaultRowHeight="15" x14ac:dyDescent="0.25"/>
  <cols>
    <col min="1" max="1" width="35.28515625" bestFit="1" customWidth="1"/>
    <col min="2" max="2" width="7.140625" bestFit="1" customWidth="1"/>
    <col min="3" max="3" width="6" bestFit="1" customWidth="1"/>
    <col min="4" max="4" width="7" bestFit="1" customWidth="1"/>
    <col min="5" max="5" width="6.5703125" bestFit="1" customWidth="1"/>
    <col min="6" max="6" width="5" bestFit="1" customWidth="1"/>
    <col min="7" max="7" width="4.85546875" bestFit="1" customWidth="1"/>
    <col min="8" max="8" width="4.7109375" bestFit="1" customWidth="1"/>
    <col min="10" max="10" width="14.42578125" bestFit="1" customWidth="1"/>
    <col min="11" max="11" width="9.140625" customWidth="1"/>
    <col min="12" max="12" width="3.5703125" customWidth="1"/>
    <col min="13" max="13" width="14.42578125" bestFit="1" customWidth="1"/>
    <col min="14" max="14" width="9.5703125" bestFit="1" customWidth="1"/>
    <col min="15" max="15" width="2.85546875" customWidth="1"/>
    <col min="16" max="16" width="13.5703125" bestFit="1" customWidth="1"/>
    <col min="18" max="18" width="2.28515625" customWidth="1"/>
    <col min="19" max="19" width="13.5703125" bestFit="1" customWidth="1"/>
    <col min="21" max="21" width="2.140625" customWidth="1"/>
    <col min="22" max="22" width="13.5703125" bestFit="1" customWidth="1"/>
    <col min="25" max="25" width="13.5703125" bestFit="1" customWidth="1"/>
    <col min="28" max="28" width="14" bestFit="1" customWidth="1"/>
  </cols>
  <sheetData>
    <row r="1" spans="1:30" x14ac:dyDescent="0.25">
      <c r="J1">
        <v>2024</v>
      </c>
      <c r="M1">
        <v>2023</v>
      </c>
      <c r="P1">
        <v>2022</v>
      </c>
      <c r="S1">
        <v>2021</v>
      </c>
      <c r="V1">
        <v>2020</v>
      </c>
      <c r="Y1">
        <v>2019</v>
      </c>
      <c r="AB1" t="s">
        <v>165</v>
      </c>
    </row>
    <row r="2" spans="1:30" x14ac:dyDescent="0.25">
      <c r="J2" t="s">
        <v>114</v>
      </c>
      <c r="K2">
        <f>COUNTIF(Data!B:B, J1)</f>
        <v>46</v>
      </c>
      <c r="M2" t="s">
        <v>114</v>
      </c>
      <c r="N2">
        <f>COUNTIF(Data!B:B, M1)</f>
        <v>77</v>
      </c>
      <c r="P2" t="s">
        <v>114</v>
      </c>
      <c r="Q2">
        <f>COUNTIF(Data!B:B, P1)</f>
        <v>101</v>
      </c>
      <c r="S2" t="s">
        <v>114</v>
      </c>
      <c r="T2">
        <f>COUNTIF(Data!B:B, S1)</f>
        <v>89</v>
      </c>
      <c r="V2" t="s">
        <v>114</v>
      </c>
      <c r="W2">
        <f>COUNTIF(Data!B:B, V1)</f>
        <v>25</v>
      </c>
      <c r="Y2" t="s">
        <v>114</v>
      </c>
      <c r="Z2">
        <f>COUNTIF(Data!B:B, Y1)</f>
        <v>11</v>
      </c>
      <c r="AB2" t="s">
        <v>166</v>
      </c>
      <c r="AC2">
        <f>COUNT(Data!B:B)</f>
        <v>349</v>
      </c>
      <c r="AD2" t="s">
        <v>195</v>
      </c>
    </row>
    <row r="3" spans="1:30" x14ac:dyDescent="0.25">
      <c r="A3" s="2" t="s">
        <v>127</v>
      </c>
      <c r="B3" t="s">
        <v>79</v>
      </c>
      <c r="C3" t="s">
        <v>80</v>
      </c>
      <c r="D3" t="s">
        <v>81</v>
      </c>
      <c r="E3" t="s">
        <v>82</v>
      </c>
      <c r="F3" t="s">
        <v>84</v>
      </c>
      <c r="G3" t="s">
        <v>85</v>
      </c>
      <c r="H3" t="s">
        <v>86</v>
      </c>
      <c r="J3" t="s">
        <v>115</v>
      </c>
      <c r="K3" s="3">
        <f ca="1">K2/(WEEKNUM(TODAY())-1)</f>
        <v>1.1219512195121952</v>
      </c>
      <c r="M3" t="s">
        <v>115</v>
      </c>
      <c r="N3" s="3">
        <f>N2/52</f>
        <v>1.4807692307692308</v>
      </c>
      <c r="P3" t="s">
        <v>115</v>
      </c>
      <c r="Q3" s="3">
        <f>Q2/52</f>
        <v>1.9423076923076923</v>
      </c>
      <c r="S3" t="s">
        <v>115</v>
      </c>
      <c r="T3" s="3">
        <f>T2/52</f>
        <v>1.7115384615384615</v>
      </c>
      <c r="V3" t="s">
        <v>115</v>
      </c>
      <c r="W3" s="3">
        <f>W2/52</f>
        <v>0.48076923076923078</v>
      </c>
      <c r="Y3" t="s">
        <v>115</v>
      </c>
      <c r="Z3" s="3">
        <f>Z2/52</f>
        <v>0.21153846153846154</v>
      </c>
      <c r="AB3" t="s">
        <v>80</v>
      </c>
      <c r="AC3">
        <f>SUM(Data!L:L)</f>
        <v>409</v>
      </c>
      <c r="AD3" s="3">
        <f>AC3/$AC$2</f>
        <v>1.1719197707736391</v>
      </c>
    </row>
    <row r="4" spans="1:30" x14ac:dyDescent="0.25">
      <c r="A4" s="5" t="s">
        <v>200</v>
      </c>
      <c r="J4" t="s">
        <v>116</v>
      </c>
      <c r="K4" s="3">
        <f ca="1">K3*53</f>
        <v>59.463414634146346</v>
      </c>
      <c r="M4" t="s">
        <v>116</v>
      </c>
      <c r="N4" s="3">
        <f>N3*52</f>
        <v>77</v>
      </c>
      <c r="P4" t="s">
        <v>116</v>
      </c>
      <c r="Q4" s="3">
        <f>Q3*53</f>
        <v>102.94230769230769</v>
      </c>
      <c r="S4" t="s">
        <v>116</v>
      </c>
      <c r="T4" s="3">
        <f>T3*52</f>
        <v>89</v>
      </c>
      <c r="V4" t="s">
        <v>116</v>
      </c>
      <c r="W4" s="3">
        <f>W3*52</f>
        <v>25</v>
      </c>
      <c r="Y4" t="s">
        <v>116</v>
      </c>
      <c r="Z4" s="3">
        <f>Z3*52</f>
        <v>11</v>
      </c>
      <c r="AB4" t="s">
        <v>81</v>
      </c>
      <c r="AC4">
        <f>SUM(Data!M:M)</f>
        <v>207</v>
      </c>
      <c r="AD4" s="3">
        <f t="shared" ref="AD4:AD6" si="0">AC4/$AC$2</f>
        <v>0.59312320916905448</v>
      </c>
    </row>
    <row r="5" spans="1:30" x14ac:dyDescent="0.25">
      <c r="A5" s="6" t="s">
        <v>212</v>
      </c>
      <c r="B5">
        <v>7</v>
      </c>
      <c r="C5">
        <v>3</v>
      </c>
      <c r="D5">
        <v>5</v>
      </c>
      <c r="E5">
        <v>8</v>
      </c>
      <c r="F5" s="3">
        <v>0.42857142857142855</v>
      </c>
      <c r="G5" s="3">
        <v>0.7142857142857143</v>
      </c>
      <c r="H5" s="3">
        <v>1.1428571428571428</v>
      </c>
      <c r="AB5" t="s">
        <v>82</v>
      </c>
      <c r="AC5">
        <f>SUM(Data!N:N)</f>
        <v>616</v>
      </c>
      <c r="AD5" s="3">
        <f t="shared" si="0"/>
        <v>1.7650429799426934</v>
      </c>
    </row>
    <row r="6" spans="1:30" x14ac:dyDescent="0.25">
      <c r="A6" s="5" t="s">
        <v>213</v>
      </c>
      <c r="B6">
        <v>7</v>
      </c>
      <c r="C6">
        <v>3</v>
      </c>
      <c r="D6">
        <v>5</v>
      </c>
      <c r="E6">
        <v>8</v>
      </c>
      <c r="F6" s="3">
        <v>0.42857142857142855</v>
      </c>
      <c r="G6" s="3">
        <v>0.7142857142857143</v>
      </c>
      <c r="H6" s="3">
        <v>1.1428571428571428</v>
      </c>
      <c r="J6" t="s">
        <v>142</v>
      </c>
      <c r="K6">
        <f>100-K2</f>
        <v>54</v>
      </c>
      <c r="AB6" t="s">
        <v>11</v>
      </c>
      <c r="AC6">
        <f>SUM(Data!O:O)</f>
        <v>32</v>
      </c>
      <c r="AD6" s="3">
        <f t="shared" si="0"/>
        <v>9.1690544412607447E-2</v>
      </c>
    </row>
    <row r="7" spans="1:30" x14ac:dyDescent="0.25">
      <c r="A7" s="5" t="s">
        <v>43</v>
      </c>
      <c r="J7" t="s">
        <v>143</v>
      </c>
      <c r="K7">
        <f ca="1">53-(WEEKNUM(TODAY()))</f>
        <v>11</v>
      </c>
    </row>
    <row r="8" spans="1:30" x14ac:dyDescent="0.25">
      <c r="A8" s="6" t="s">
        <v>170</v>
      </c>
      <c r="B8">
        <v>4</v>
      </c>
      <c r="C8">
        <v>1</v>
      </c>
      <c r="D8">
        <v>0</v>
      </c>
      <c r="E8">
        <v>1</v>
      </c>
      <c r="F8" s="3">
        <v>0.25</v>
      </c>
      <c r="G8" s="3">
        <v>0</v>
      </c>
      <c r="H8" s="3">
        <v>0.25</v>
      </c>
      <c r="J8" t="s">
        <v>144</v>
      </c>
      <c r="K8" s="3">
        <f ca="1">K6/K7</f>
        <v>4.9090909090909092</v>
      </c>
      <c r="N8" s="3"/>
    </row>
    <row r="9" spans="1:30" x14ac:dyDescent="0.25">
      <c r="A9" s="6" t="s">
        <v>147</v>
      </c>
      <c r="B9">
        <v>13</v>
      </c>
      <c r="C9">
        <v>6</v>
      </c>
      <c r="D9">
        <v>4</v>
      </c>
      <c r="E9">
        <v>10</v>
      </c>
      <c r="F9" s="3">
        <v>0.46153846153846156</v>
      </c>
      <c r="G9" s="3">
        <v>0.30769230769230771</v>
      </c>
      <c r="H9" s="3">
        <v>0.76923076923076927</v>
      </c>
    </row>
    <row r="10" spans="1:30" x14ac:dyDescent="0.25">
      <c r="A10" s="6" t="s">
        <v>171</v>
      </c>
      <c r="B10">
        <v>10</v>
      </c>
      <c r="C10">
        <v>10</v>
      </c>
      <c r="D10">
        <v>7</v>
      </c>
      <c r="E10">
        <v>17</v>
      </c>
      <c r="F10" s="3">
        <v>1</v>
      </c>
      <c r="G10" s="3">
        <v>0.7</v>
      </c>
      <c r="H10" s="3">
        <v>1.7</v>
      </c>
    </row>
    <row r="11" spans="1:30" x14ac:dyDescent="0.25">
      <c r="A11" s="6" t="s">
        <v>185</v>
      </c>
      <c r="B11">
        <v>1</v>
      </c>
      <c r="C11">
        <v>0</v>
      </c>
      <c r="D11">
        <v>0</v>
      </c>
      <c r="E11">
        <v>0</v>
      </c>
      <c r="F11" s="3">
        <v>0</v>
      </c>
      <c r="G11" s="3">
        <v>0</v>
      </c>
      <c r="H11" s="3">
        <v>0</v>
      </c>
    </row>
    <row r="12" spans="1:30" x14ac:dyDescent="0.25">
      <c r="A12" s="6" t="s">
        <v>192</v>
      </c>
      <c r="B12">
        <v>15</v>
      </c>
      <c r="C12">
        <v>7</v>
      </c>
      <c r="D12">
        <v>14</v>
      </c>
      <c r="E12">
        <v>21</v>
      </c>
      <c r="F12" s="3">
        <v>0.46666666666666667</v>
      </c>
      <c r="G12" s="3">
        <v>0.93333333333333335</v>
      </c>
      <c r="H12" s="3">
        <v>1.4</v>
      </c>
    </row>
    <row r="13" spans="1:30" x14ac:dyDescent="0.25">
      <c r="A13" s="6" t="s">
        <v>207</v>
      </c>
      <c r="B13">
        <v>4</v>
      </c>
      <c r="C13">
        <v>2</v>
      </c>
      <c r="D13">
        <v>3</v>
      </c>
      <c r="E13">
        <v>5</v>
      </c>
      <c r="F13" s="3">
        <v>0.5</v>
      </c>
      <c r="G13" s="3">
        <v>0.75</v>
      </c>
      <c r="H13" s="3">
        <v>1.25</v>
      </c>
    </row>
    <row r="14" spans="1:30" x14ac:dyDescent="0.25">
      <c r="A14" s="6" t="s">
        <v>197</v>
      </c>
      <c r="B14">
        <v>3</v>
      </c>
      <c r="C14">
        <v>0</v>
      </c>
      <c r="D14">
        <v>2</v>
      </c>
      <c r="E14">
        <v>2</v>
      </c>
      <c r="F14" s="3">
        <v>0</v>
      </c>
      <c r="G14" s="3">
        <v>0.66666666666666663</v>
      </c>
      <c r="H14" s="3">
        <v>0.66666666666666663</v>
      </c>
    </row>
    <row r="15" spans="1:30" x14ac:dyDescent="0.25">
      <c r="A15" s="6" t="s">
        <v>215</v>
      </c>
      <c r="B15">
        <v>1</v>
      </c>
      <c r="C15">
        <v>0</v>
      </c>
      <c r="D15">
        <v>0</v>
      </c>
      <c r="E15">
        <v>0</v>
      </c>
      <c r="F15" s="3">
        <v>0</v>
      </c>
      <c r="G15" s="3">
        <v>0</v>
      </c>
      <c r="H15" s="3">
        <v>0</v>
      </c>
    </row>
    <row r="16" spans="1:30" x14ac:dyDescent="0.25">
      <c r="A16" s="6" t="s">
        <v>216</v>
      </c>
      <c r="B16">
        <v>9</v>
      </c>
      <c r="C16">
        <v>5</v>
      </c>
      <c r="D16">
        <v>8</v>
      </c>
      <c r="E16">
        <v>13</v>
      </c>
      <c r="F16" s="3">
        <v>0.55555555555555558</v>
      </c>
      <c r="G16" s="3">
        <v>0.88888888888888884</v>
      </c>
      <c r="H16" s="3">
        <v>1.4444444444444444</v>
      </c>
    </row>
    <row r="17" spans="1:8" x14ac:dyDescent="0.25">
      <c r="A17" s="6" t="s">
        <v>217</v>
      </c>
      <c r="B17">
        <v>2</v>
      </c>
      <c r="C17">
        <v>0</v>
      </c>
      <c r="D17">
        <v>0</v>
      </c>
      <c r="E17">
        <v>0</v>
      </c>
      <c r="F17" s="3">
        <v>0</v>
      </c>
      <c r="G17" s="3">
        <v>0</v>
      </c>
      <c r="H17" s="3">
        <v>0</v>
      </c>
    </row>
    <row r="18" spans="1:8" x14ac:dyDescent="0.25">
      <c r="A18" s="5" t="s">
        <v>174</v>
      </c>
      <c r="B18">
        <v>62</v>
      </c>
      <c r="C18">
        <v>31</v>
      </c>
      <c r="D18">
        <v>38</v>
      </c>
      <c r="E18">
        <v>69</v>
      </c>
      <c r="F18" s="3">
        <v>0.5</v>
      </c>
      <c r="G18" s="3">
        <v>0.61290322580645162</v>
      </c>
      <c r="H18" s="3">
        <v>1.1129032258064515</v>
      </c>
    </row>
    <row r="19" spans="1:8" x14ac:dyDescent="0.25">
      <c r="A19" s="5" t="s">
        <v>12</v>
      </c>
    </row>
    <row r="20" spans="1:8" x14ac:dyDescent="0.25">
      <c r="A20" s="6" t="s">
        <v>125</v>
      </c>
      <c r="B20">
        <v>1</v>
      </c>
      <c r="C20">
        <v>1</v>
      </c>
      <c r="D20">
        <v>1</v>
      </c>
      <c r="E20">
        <v>2</v>
      </c>
      <c r="F20" s="3">
        <v>1</v>
      </c>
      <c r="G20" s="3">
        <v>1</v>
      </c>
      <c r="H20" s="3">
        <v>2</v>
      </c>
    </row>
    <row r="21" spans="1:8" x14ac:dyDescent="0.25">
      <c r="A21" s="6" t="s">
        <v>121</v>
      </c>
      <c r="B21">
        <v>17</v>
      </c>
      <c r="C21">
        <v>5</v>
      </c>
      <c r="D21">
        <v>4</v>
      </c>
      <c r="E21">
        <v>9</v>
      </c>
      <c r="F21" s="3">
        <v>0.29411764705882354</v>
      </c>
      <c r="G21" s="3">
        <v>0.23529411764705882</v>
      </c>
      <c r="H21" s="3">
        <v>0.52941176470588236</v>
      </c>
    </row>
    <row r="22" spans="1:8" x14ac:dyDescent="0.25">
      <c r="A22" s="6" t="s">
        <v>104</v>
      </c>
      <c r="B22">
        <v>7</v>
      </c>
      <c r="C22">
        <v>5</v>
      </c>
      <c r="D22">
        <v>1</v>
      </c>
      <c r="E22">
        <v>6</v>
      </c>
      <c r="F22" s="3">
        <v>0.7142857142857143</v>
      </c>
      <c r="G22" s="3">
        <v>0.14285714285714285</v>
      </c>
      <c r="H22" s="3">
        <v>0.8571428571428571</v>
      </c>
    </row>
    <row r="23" spans="1:8" x14ac:dyDescent="0.25">
      <c r="A23" s="6" t="s">
        <v>124</v>
      </c>
      <c r="B23">
        <v>7</v>
      </c>
      <c r="C23">
        <v>6</v>
      </c>
      <c r="D23">
        <v>2</v>
      </c>
      <c r="E23">
        <v>8</v>
      </c>
      <c r="F23" s="3">
        <v>0.8571428571428571</v>
      </c>
      <c r="G23" s="3">
        <v>0.2857142857142857</v>
      </c>
      <c r="H23" s="3">
        <v>1.1428571428571428</v>
      </c>
    </row>
    <row r="24" spans="1:8" x14ac:dyDescent="0.25">
      <c r="A24" s="6" t="s">
        <v>105</v>
      </c>
      <c r="B24">
        <v>12</v>
      </c>
      <c r="C24">
        <v>2</v>
      </c>
      <c r="D24">
        <v>1</v>
      </c>
      <c r="E24">
        <v>3</v>
      </c>
      <c r="F24" s="3">
        <v>0.16666666666666666</v>
      </c>
      <c r="G24" s="3">
        <v>8.3333333333333329E-2</v>
      </c>
      <c r="H24" s="3">
        <v>0.25</v>
      </c>
    </row>
    <row r="25" spans="1:8" x14ac:dyDescent="0.25">
      <c r="A25" s="6" t="s">
        <v>122</v>
      </c>
      <c r="B25">
        <v>19</v>
      </c>
      <c r="C25">
        <v>6</v>
      </c>
      <c r="D25">
        <v>5</v>
      </c>
      <c r="E25">
        <v>11</v>
      </c>
      <c r="F25" s="3">
        <v>0.31578947368421051</v>
      </c>
      <c r="G25" s="3">
        <v>0.26315789473684209</v>
      </c>
      <c r="H25" s="3">
        <v>0.57894736842105265</v>
      </c>
    </row>
    <row r="26" spans="1:8" x14ac:dyDescent="0.25">
      <c r="A26" s="6" t="s">
        <v>113</v>
      </c>
      <c r="B26">
        <v>3</v>
      </c>
      <c r="C26">
        <v>2</v>
      </c>
      <c r="D26">
        <v>0</v>
      </c>
      <c r="E26">
        <v>2</v>
      </c>
      <c r="F26" s="3">
        <v>0.66666666666666663</v>
      </c>
      <c r="G26" s="3">
        <v>0</v>
      </c>
      <c r="H26" s="3">
        <v>0.66666666666666663</v>
      </c>
    </row>
    <row r="27" spans="1:8" x14ac:dyDescent="0.25">
      <c r="A27" s="6" t="s">
        <v>119</v>
      </c>
      <c r="B27">
        <v>9</v>
      </c>
      <c r="C27">
        <v>5</v>
      </c>
      <c r="D27">
        <v>0</v>
      </c>
      <c r="E27">
        <v>5</v>
      </c>
      <c r="F27" s="3">
        <v>0.55555555555555558</v>
      </c>
      <c r="G27" s="3">
        <v>0</v>
      </c>
      <c r="H27" s="3">
        <v>0.55555555555555558</v>
      </c>
    </row>
    <row r="28" spans="1:8" x14ac:dyDescent="0.25">
      <c r="A28" s="6" t="s">
        <v>170</v>
      </c>
      <c r="B28">
        <v>4</v>
      </c>
      <c r="C28">
        <v>0</v>
      </c>
      <c r="D28">
        <v>1</v>
      </c>
      <c r="E28">
        <v>1</v>
      </c>
      <c r="F28" s="3">
        <v>0</v>
      </c>
      <c r="G28" s="3">
        <v>0.25</v>
      </c>
      <c r="H28" s="3">
        <v>0.25</v>
      </c>
    </row>
    <row r="29" spans="1:8" x14ac:dyDescent="0.25">
      <c r="A29" s="6" t="s">
        <v>147</v>
      </c>
      <c r="B29">
        <v>8</v>
      </c>
      <c r="C29">
        <v>1</v>
      </c>
      <c r="D29">
        <v>2</v>
      </c>
      <c r="E29">
        <v>3</v>
      </c>
      <c r="F29" s="3">
        <v>0.125</v>
      </c>
      <c r="G29" s="3">
        <v>0.25</v>
      </c>
      <c r="H29" s="3">
        <v>0.375</v>
      </c>
    </row>
    <row r="30" spans="1:8" x14ac:dyDescent="0.25">
      <c r="A30" s="6" t="s">
        <v>172</v>
      </c>
      <c r="B30">
        <v>8</v>
      </c>
      <c r="C30">
        <v>3</v>
      </c>
      <c r="D30">
        <v>0</v>
      </c>
      <c r="E30">
        <v>3</v>
      </c>
      <c r="F30" s="3">
        <v>0.375</v>
      </c>
      <c r="G30" s="3">
        <v>0</v>
      </c>
      <c r="H30" s="3">
        <v>0.375</v>
      </c>
    </row>
    <row r="31" spans="1:8" x14ac:dyDescent="0.25">
      <c r="A31" s="6" t="s">
        <v>186</v>
      </c>
      <c r="B31">
        <v>1</v>
      </c>
      <c r="C31">
        <v>1</v>
      </c>
      <c r="D31">
        <v>0</v>
      </c>
      <c r="E31">
        <v>1</v>
      </c>
      <c r="F31" s="3">
        <v>1</v>
      </c>
      <c r="G31" s="3">
        <v>0</v>
      </c>
      <c r="H31" s="3">
        <v>1</v>
      </c>
    </row>
    <row r="32" spans="1:8" x14ac:dyDescent="0.25">
      <c r="A32" s="6" t="s">
        <v>192</v>
      </c>
      <c r="B32">
        <v>6</v>
      </c>
      <c r="C32">
        <v>2</v>
      </c>
      <c r="D32">
        <v>3</v>
      </c>
      <c r="E32">
        <v>5</v>
      </c>
      <c r="F32" s="3">
        <v>0.33333333333333331</v>
      </c>
      <c r="G32" s="3">
        <v>0.5</v>
      </c>
      <c r="H32" s="3">
        <v>0.83333333333333337</v>
      </c>
    </row>
    <row r="33" spans="1:8" x14ac:dyDescent="0.25">
      <c r="A33" s="6" t="s">
        <v>218</v>
      </c>
      <c r="B33">
        <v>1</v>
      </c>
      <c r="C33">
        <v>0</v>
      </c>
      <c r="D33">
        <v>0</v>
      </c>
      <c r="E33">
        <v>0</v>
      </c>
      <c r="F33" s="3">
        <v>0</v>
      </c>
      <c r="G33" s="3">
        <v>0</v>
      </c>
      <c r="H33" s="3">
        <v>0</v>
      </c>
    </row>
    <row r="34" spans="1:8" x14ac:dyDescent="0.25">
      <c r="A34" s="6" t="s">
        <v>197</v>
      </c>
      <c r="B34">
        <v>2</v>
      </c>
      <c r="C34">
        <v>0</v>
      </c>
      <c r="D34">
        <v>2</v>
      </c>
      <c r="E34">
        <v>2</v>
      </c>
      <c r="F34" s="3">
        <v>0</v>
      </c>
      <c r="G34" s="3">
        <v>1</v>
      </c>
      <c r="H34" s="3">
        <v>1</v>
      </c>
    </row>
    <row r="35" spans="1:8" x14ac:dyDescent="0.25">
      <c r="A35" s="6" t="s">
        <v>208</v>
      </c>
      <c r="B35">
        <v>4</v>
      </c>
      <c r="C35">
        <v>3</v>
      </c>
      <c r="D35">
        <v>1</v>
      </c>
      <c r="E35">
        <v>4</v>
      </c>
      <c r="F35" s="3">
        <v>0.75</v>
      </c>
      <c r="G35" s="3">
        <v>0.25</v>
      </c>
      <c r="H35" s="3">
        <v>1</v>
      </c>
    </row>
    <row r="36" spans="1:8" x14ac:dyDescent="0.25">
      <c r="A36" s="6" t="s">
        <v>211</v>
      </c>
      <c r="B36">
        <v>1</v>
      </c>
      <c r="C36">
        <v>0</v>
      </c>
      <c r="D36">
        <v>2</v>
      </c>
      <c r="E36">
        <v>2</v>
      </c>
      <c r="F36" s="3">
        <v>0</v>
      </c>
      <c r="G36" s="3">
        <v>2</v>
      </c>
      <c r="H36" s="3">
        <v>2</v>
      </c>
    </row>
    <row r="37" spans="1:8" x14ac:dyDescent="0.25">
      <c r="A37" s="5" t="s">
        <v>175</v>
      </c>
      <c r="B37">
        <v>110</v>
      </c>
      <c r="C37">
        <v>42</v>
      </c>
      <c r="D37">
        <v>25</v>
      </c>
      <c r="E37">
        <v>67</v>
      </c>
      <c r="F37" s="3">
        <v>0.38181818181818183</v>
      </c>
      <c r="G37" s="3">
        <v>0.22727272727272727</v>
      </c>
      <c r="H37" s="3">
        <v>0.60909090909090913</v>
      </c>
    </row>
    <row r="38" spans="1:8" x14ac:dyDescent="0.25">
      <c r="A38" s="5" t="s">
        <v>78</v>
      </c>
      <c r="B38">
        <v>179</v>
      </c>
      <c r="C38">
        <v>76</v>
      </c>
      <c r="D38">
        <v>68</v>
      </c>
      <c r="E38">
        <v>144</v>
      </c>
      <c r="F38" s="3">
        <v>0.42458100558659218</v>
      </c>
      <c r="G38" s="3">
        <v>0.37988826815642457</v>
      </c>
      <c r="H38" s="3">
        <v>0.8044692737430168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709B-916A-46FD-9F06-EEDB32B33056}">
  <dimension ref="A1:O350"/>
  <sheetViews>
    <sheetView workbookViewId="0">
      <pane ySplit="1" topLeftCell="A323" activePane="bottomLeft" state="frozen"/>
      <selection activeCell="I1" sqref="I1"/>
      <selection pane="bottomLeft" activeCell="N349" sqref="N349"/>
    </sheetView>
  </sheetViews>
  <sheetFormatPr defaultRowHeight="15" x14ac:dyDescent="0.25"/>
  <cols>
    <col min="1" max="1" width="10.7109375" style="1" bestFit="1" customWidth="1"/>
    <col min="2" max="2" width="8.42578125" style="4" bestFit="1" customWidth="1"/>
    <col min="3" max="3" width="18.140625" bestFit="1" customWidth="1"/>
    <col min="4" max="4" width="18.140625" customWidth="1"/>
    <col min="5" max="5" width="31.5703125" bestFit="1" customWidth="1"/>
    <col min="6" max="6" width="17.5703125" bestFit="1" customWidth="1"/>
    <col min="7" max="7" width="26" bestFit="1" customWidth="1"/>
  </cols>
  <sheetData>
    <row r="1" spans="1:15" x14ac:dyDescent="0.25">
      <c r="A1" s="1" t="s">
        <v>0</v>
      </c>
      <c r="B1" s="4" t="s">
        <v>83</v>
      </c>
      <c r="C1" t="s">
        <v>1</v>
      </c>
      <c r="D1" t="s">
        <v>87</v>
      </c>
      <c r="E1" t="s">
        <v>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idden="1" x14ac:dyDescent="0.25">
      <c r="A2" s="1">
        <v>43688</v>
      </c>
      <c r="B2" s="4">
        <f>YEAR(Table1[[#This Row],[Date]])</f>
        <v>2019</v>
      </c>
      <c r="C2" t="s">
        <v>88</v>
      </c>
      <c r="D2" t="s">
        <v>92</v>
      </c>
      <c r="E2" t="s">
        <v>125</v>
      </c>
      <c r="F2" t="s">
        <v>12</v>
      </c>
      <c r="G2" t="s">
        <v>26</v>
      </c>
      <c r="H2">
        <v>2</v>
      </c>
      <c r="I2">
        <v>5</v>
      </c>
      <c r="J2" t="str" cm="1">
        <f t="array" ref="J2">_xlfn.IFS(Table1[[#This Row],[GF]]&gt;Table1[[#This Row],[GA]],"W",Table1[[#This Row],[GF]]&lt;Table1[[#This Row],[GA]],"L",Table1[[#This Row],[GF]]=Table1[[#This Row],[GA]],"T")</f>
        <v>L</v>
      </c>
      <c r="K2" t="s">
        <v>31</v>
      </c>
      <c r="L2">
        <v>1</v>
      </c>
      <c r="M2">
        <v>1</v>
      </c>
      <c r="N2">
        <f>Table1[[#This Row],[G]]+Table1[[#This Row],[A]]</f>
        <v>2</v>
      </c>
      <c r="O2">
        <v>0</v>
      </c>
    </row>
    <row r="3" spans="1:15" hidden="1" x14ac:dyDescent="0.25">
      <c r="A3" s="1">
        <v>43716</v>
      </c>
      <c r="B3" s="4">
        <f>YEAR(Table1[[#This Row],[Date]])</f>
        <v>2019</v>
      </c>
      <c r="C3" t="s">
        <v>88</v>
      </c>
      <c r="D3" t="s">
        <v>90</v>
      </c>
      <c r="E3" t="s">
        <v>121</v>
      </c>
      <c r="F3" t="s">
        <v>12</v>
      </c>
      <c r="G3" t="s">
        <v>17</v>
      </c>
      <c r="H3">
        <v>2</v>
      </c>
      <c r="I3">
        <v>2</v>
      </c>
      <c r="J3" t="str" cm="1">
        <f t="array" ref="J3">_xlfn.IFS(Table1[[#This Row],[GF]]&gt;Table1[[#This Row],[GA]],"W",Table1[[#This Row],[GF]]&lt;Table1[[#This Row],[GA]],"L",Table1[[#This Row],[GF]]=Table1[[#This Row],[GA]],"T")</f>
        <v>T</v>
      </c>
      <c r="K3" t="s">
        <v>31</v>
      </c>
      <c r="L3">
        <v>1</v>
      </c>
      <c r="M3">
        <v>1</v>
      </c>
      <c r="N3">
        <f>Table1[[#This Row],[G]]+Table1[[#This Row],[A]]</f>
        <v>2</v>
      </c>
      <c r="O3">
        <v>0</v>
      </c>
    </row>
    <row r="4" spans="1:15" hidden="1" x14ac:dyDescent="0.25">
      <c r="A4" s="1">
        <v>43723</v>
      </c>
      <c r="B4" s="4">
        <f>YEAR(Table1[[#This Row],[Date]])</f>
        <v>2019</v>
      </c>
      <c r="C4" t="s">
        <v>88</v>
      </c>
      <c r="D4" t="s">
        <v>90</v>
      </c>
      <c r="E4" t="s">
        <v>121</v>
      </c>
      <c r="F4" t="s">
        <v>12</v>
      </c>
      <c r="G4" t="s">
        <v>13</v>
      </c>
      <c r="H4">
        <v>2</v>
      </c>
      <c r="I4">
        <v>1</v>
      </c>
      <c r="J4" t="str" cm="1">
        <f t="array" ref="J4">_xlfn.IFS(Table1[[#This Row],[GF]]&gt;Table1[[#This Row],[GA]],"W",Table1[[#This Row],[GF]]&lt;Table1[[#This Row],[GA]],"L",Table1[[#This Row],[GF]]=Table1[[#This Row],[GA]],"T")</f>
        <v>W</v>
      </c>
      <c r="K4" t="s">
        <v>31</v>
      </c>
      <c r="L4">
        <v>0</v>
      </c>
      <c r="M4">
        <v>0</v>
      </c>
      <c r="N4">
        <f>Table1[[#This Row],[G]]+Table1[[#This Row],[A]]</f>
        <v>0</v>
      </c>
      <c r="O4">
        <v>0</v>
      </c>
    </row>
    <row r="5" spans="1:15" hidden="1" x14ac:dyDescent="0.25">
      <c r="A5" s="1">
        <v>43737</v>
      </c>
      <c r="B5" s="4">
        <f>YEAR(Table1[[#This Row],[Date]])</f>
        <v>2019</v>
      </c>
      <c r="C5" t="s">
        <v>88</v>
      </c>
      <c r="D5" t="s">
        <v>90</v>
      </c>
      <c r="E5" t="s">
        <v>121</v>
      </c>
      <c r="F5" t="s">
        <v>12</v>
      </c>
      <c r="G5" t="s">
        <v>52</v>
      </c>
      <c r="H5">
        <v>1</v>
      </c>
      <c r="I5">
        <v>3</v>
      </c>
      <c r="J5" t="str" cm="1">
        <f t="array" ref="J5">_xlfn.IFS(Table1[[#This Row],[GF]]&gt;Table1[[#This Row],[GA]],"W",Table1[[#This Row],[GF]]&lt;Table1[[#This Row],[GA]],"L",Table1[[#This Row],[GF]]=Table1[[#This Row],[GA]],"T")</f>
        <v>L</v>
      </c>
      <c r="K5" t="s">
        <v>31</v>
      </c>
      <c r="L5">
        <v>1</v>
      </c>
      <c r="M5">
        <v>0</v>
      </c>
      <c r="N5">
        <f>Table1[[#This Row],[G]]+Table1[[#This Row],[A]]</f>
        <v>1</v>
      </c>
      <c r="O5">
        <v>0</v>
      </c>
    </row>
    <row r="6" spans="1:15" hidden="1" x14ac:dyDescent="0.25">
      <c r="A6" s="1">
        <v>43743</v>
      </c>
      <c r="B6" s="4">
        <f>YEAR(Table1[[#This Row],[Date]])</f>
        <v>2019</v>
      </c>
      <c r="C6" t="s">
        <v>88</v>
      </c>
      <c r="D6" t="s">
        <v>120</v>
      </c>
      <c r="E6" t="s">
        <v>121</v>
      </c>
      <c r="F6" t="s">
        <v>12</v>
      </c>
      <c r="G6" t="s">
        <v>20</v>
      </c>
      <c r="H6">
        <v>5</v>
      </c>
      <c r="I6">
        <v>6</v>
      </c>
      <c r="J6" t="str" cm="1">
        <f t="array" ref="J6">_xlfn.IFS(Table1[[#This Row],[GF]]&gt;Table1[[#This Row],[GA]],"W",Table1[[#This Row],[GF]]&lt;Table1[[#This Row],[GA]],"L",Table1[[#This Row],[GF]]=Table1[[#This Row],[GA]],"T")</f>
        <v>L</v>
      </c>
      <c r="K6" t="s">
        <v>31</v>
      </c>
      <c r="L6">
        <v>0</v>
      </c>
      <c r="M6">
        <v>1</v>
      </c>
      <c r="N6">
        <f>Table1[[#This Row],[G]]+Table1[[#This Row],[A]]</f>
        <v>1</v>
      </c>
      <c r="O6">
        <v>0</v>
      </c>
    </row>
    <row r="7" spans="1:15" hidden="1" x14ac:dyDescent="0.25">
      <c r="A7" s="1">
        <v>43751</v>
      </c>
      <c r="B7" s="4">
        <f>YEAR(Table1[[#This Row],[Date]])</f>
        <v>2019</v>
      </c>
      <c r="C7" t="s">
        <v>88</v>
      </c>
      <c r="D7" t="s">
        <v>120</v>
      </c>
      <c r="E7" t="s">
        <v>121</v>
      </c>
      <c r="F7" t="s">
        <v>12</v>
      </c>
      <c r="G7" t="s">
        <v>37</v>
      </c>
      <c r="H7">
        <v>1</v>
      </c>
      <c r="I7">
        <v>5</v>
      </c>
      <c r="J7" t="str" cm="1">
        <f t="array" ref="J7">_xlfn.IFS(Table1[[#This Row],[GF]]&gt;Table1[[#This Row],[GA]],"W",Table1[[#This Row],[GF]]&lt;Table1[[#This Row],[GA]],"L",Table1[[#This Row],[GF]]=Table1[[#This Row],[GA]],"T")</f>
        <v>L</v>
      </c>
      <c r="K7" t="s">
        <v>31</v>
      </c>
      <c r="L7">
        <v>0</v>
      </c>
      <c r="M7">
        <v>0</v>
      </c>
      <c r="N7">
        <f>Table1[[#This Row],[G]]+Table1[[#This Row],[A]]</f>
        <v>0</v>
      </c>
      <c r="O7">
        <v>2</v>
      </c>
    </row>
    <row r="8" spans="1:15" hidden="1" x14ac:dyDescent="0.25">
      <c r="A8" s="1">
        <v>43758</v>
      </c>
      <c r="B8" s="4">
        <f>YEAR(Table1[[#This Row],[Date]])</f>
        <v>2019</v>
      </c>
      <c r="C8" t="s">
        <v>88</v>
      </c>
      <c r="D8" t="s">
        <v>90</v>
      </c>
      <c r="E8" t="s">
        <v>121</v>
      </c>
      <c r="F8" t="s">
        <v>12</v>
      </c>
      <c r="G8" t="s">
        <v>17</v>
      </c>
      <c r="H8">
        <v>2</v>
      </c>
      <c r="I8">
        <v>5</v>
      </c>
      <c r="J8" t="str" cm="1">
        <f t="array" ref="J8">_xlfn.IFS(Table1[[#This Row],[GF]]&gt;Table1[[#This Row],[GA]],"W",Table1[[#This Row],[GF]]&lt;Table1[[#This Row],[GA]],"L",Table1[[#This Row],[GF]]=Table1[[#This Row],[GA]],"T")</f>
        <v>L</v>
      </c>
      <c r="K8" t="s">
        <v>31</v>
      </c>
      <c r="L8">
        <v>1</v>
      </c>
      <c r="M8">
        <v>0</v>
      </c>
      <c r="N8">
        <f>Table1[[#This Row],[G]]+Table1[[#This Row],[A]]</f>
        <v>1</v>
      </c>
      <c r="O8">
        <v>0</v>
      </c>
    </row>
    <row r="9" spans="1:15" hidden="1" x14ac:dyDescent="0.25">
      <c r="A9" s="1">
        <v>43772</v>
      </c>
      <c r="B9" s="4">
        <f>YEAR(Table1[[#This Row],[Date]])</f>
        <v>2019</v>
      </c>
      <c r="C9" t="s">
        <v>88</v>
      </c>
      <c r="D9" t="s">
        <v>90</v>
      </c>
      <c r="E9" t="s">
        <v>121</v>
      </c>
      <c r="F9" t="s">
        <v>12</v>
      </c>
      <c r="G9" t="s">
        <v>20</v>
      </c>
      <c r="H9">
        <v>2</v>
      </c>
      <c r="I9">
        <v>6</v>
      </c>
      <c r="J9" t="str" cm="1">
        <f t="array" ref="J9">_xlfn.IFS(Table1[[#This Row],[GF]]&gt;Table1[[#This Row],[GA]],"W",Table1[[#This Row],[GF]]&lt;Table1[[#This Row],[GA]],"L",Table1[[#This Row],[GF]]=Table1[[#This Row],[GA]],"T")</f>
        <v>L</v>
      </c>
      <c r="K9" t="s">
        <v>31</v>
      </c>
      <c r="L9">
        <v>0</v>
      </c>
      <c r="M9">
        <v>0</v>
      </c>
      <c r="N9">
        <f>Table1[[#This Row],[G]]+Table1[[#This Row],[A]]</f>
        <v>0</v>
      </c>
      <c r="O9">
        <v>0</v>
      </c>
    </row>
    <row r="10" spans="1:15" hidden="1" x14ac:dyDescent="0.25">
      <c r="A10" s="1">
        <v>43786</v>
      </c>
      <c r="B10" s="4">
        <f>YEAR(Table1[[#This Row],[Date]])</f>
        <v>2019</v>
      </c>
      <c r="C10" t="s">
        <v>88</v>
      </c>
      <c r="D10" t="s">
        <v>90</v>
      </c>
      <c r="E10" t="s">
        <v>121</v>
      </c>
      <c r="F10" t="s">
        <v>12</v>
      </c>
      <c r="G10" t="s">
        <v>42</v>
      </c>
      <c r="H10">
        <v>4</v>
      </c>
      <c r="I10">
        <v>11</v>
      </c>
      <c r="J10" t="str" cm="1">
        <f t="array" ref="J10">_xlfn.IFS(Table1[[#This Row],[GF]]&gt;Table1[[#This Row],[GA]],"W",Table1[[#This Row],[GF]]&lt;Table1[[#This Row],[GA]],"L",Table1[[#This Row],[GF]]=Table1[[#This Row],[GA]],"T")</f>
        <v>L</v>
      </c>
      <c r="K10" t="s">
        <v>31</v>
      </c>
      <c r="L10">
        <v>0</v>
      </c>
      <c r="M10">
        <v>0</v>
      </c>
      <c r="N10">
        <f>Table1[[#This Row],[G]]+Table1[[#This Row],[A]]</f>
        <v>0</v>
      </c>
      <c r="O10">
        <v>0</v>
      </c>
    </row>
    <row r="11" spans="1:15" hidden="1" x14ac:dyDescent="0.25">
      <c r="A11" s="1">
        <v>43800</v>
      </c>
      <c r="B11" s="4">
        <f>YEAR(Table1[[#This Row],[Date]])</f>
        <v>2019</v>
      </c>
      <c r="C11" t="s">
        <v>88</v>
      </c>
      <c r="D11" t="s">
        <v>90</v>
      </c>
      <c r="E11" t="s">
        <v>121</v>
      </c>
      <c r="F11" t="s">
        <v>12</v>
      </c>
      <c r="G11" t="s">
        <v>13</v>
      </c>
      <c r="H11">
        <v>4</v>
      </c>
      <c r="I11">
        <v>3</v>
      </c>
      <c r="J11" t="str" cm="1">
        <f t="array" ref="J11">_xlfn.IFS(Table1[[#This Row],[GF]]&gt;Table1[[#This Row],[GA]],"W",Table1[[#This Row],[GF]]&lt;Table1[[#This Row],[GA]],"L",Table1[[#This Row],[GF]]=Table1[[#This Row],[GA]],"T")</f>
        <v>W</v>
      </c>
      <c r="K11" t="s">
        <v>31</v>
      </c>
      <c r="L11">
        <v>0</v>
      </c>
      <c r="M11">
        <v>0</v>
      </c>
      <c r="N11">
        <f>Table1[[#This Row],[G]]+Table1[[#This Row],[A]]</f>
        <v>0</v>
      </c>
      <c r="O11">
        <v>0</v>
      </c>
    </row>
    <row r="12" spans="1:15" hidden="1" x14ac:dyDescent="0.25">
      <c r="A12" s="1">
        <v>43813</v>
      </c>
      <c r="B12" s="4">
        <f>YEAR(Table1[[#This Row],[Date]])</f>
        <v>2019</v>
      </c>
      <c r="C12" t="s">
        <v>88</v>
      </c>
      <c r="D12" t="s">
        <v>90</v>
      </c>
      <c r="E12" t="s">
        <v>121</v>
      </c>
      <c r="F12" t="s">
        <v>12</v>
      </c>
      <c r="G12" t="s">
        <v>52</v>
      </c>
      <c r="H12">
        <v>0</v>
      </c>
      <c r="I12">
        <v>5</v>
      </c>
      <c r="J12" t="str" cm="1">
        <f t="array" ref="J12">_xlfn.IFS(Table1[[#This Row],[GF]]&gt;Table1[[#This Row],[GA]],"W",Table1[[#This Row],[GF]]&lt;Table1[[#This Row],[GA]],"L",Table1[[#This Row],[GF]]=Table1[[#This Row],[GA]],"T")</f>
        <v>L</v>
      </c>
      <c r="K12" t="s">
        <v>31</v>
      </c>
      <c r="L12">
        <v>0</v>
      </c>
      <c r="M12">
        <v>0</v>
      </c>
      <c r="N12">
        <f>Table1[[#This Row],[G]]+Table1[[#This Row],[A]]</f>
        <v>0</v>
      </c>
      <c r="O12">
        <v>0</v>
      </c>
    </row>
    <row r="13" spans="1:15" hidden="1" x14ac:dyDescent="0.25">
      <c r="A13" s="1">
        <v>43835</v>
      </c>
      <c r="B13" s="4">
        <f>YEAR(Table1[[#This Row],[Date]])</f>
        <v>2020</v>
      </c>
      <c r="C13" t="s">
        <v>98</v>
      </c>
      <c r="D13" t="s">
        <v>91</v>
      </c>
      <c r="E13" t="s">
        <v>101</v>
      </c>
      <c r="F13" t="s">
        <v>69</v>
      </c>
      <c r="H13">
        <v>3</v>
      </c>
      <c r="I13">
        <v>4</v>
      </c>
      <c r="J13" t="str" cm="1">
        <f t="array" ref="J13">_xlfn.IFS(Table1[[#This Row],[GF]]&gt;Table1[[#This Row],[GA]],"W",Table1[[#This Row],[GF]]&lt;Table1[[#This Row],[GA]],"L",Table1[[#This Row],[GF]]=Table1[[#This Row],[GA]],"T")</f>
        <v>L</v>
      </c>
      <c r="K13" t="s">
        <v>18</v>
      </c>
      <c r="L13">
        <v>3</v>
      </c>
      <c r="M13">
        <v>0</v>
      </c>
      <c r="N13">
        <f>Table1[[#This Row],[G]]+Table1[[#This Row],[A]]</f>
        <v>3</v>
      </c>
      <c r="O13">
        <v>0</v>
      </c>
    </row>
    <row r="14" spans="1:15" hidden="1" x14ac:dyDescent="0.25">
      <c r="A14" s="1">
        <v>43839</v>
      </c>
      <c r="B14" s="4">
        <f>YEAR(Table1[[#This Row],[Date]])</f>
        <v>2020</v>
      </c>
      <c r="C14" t="s">
        <v>89</v>
      </c>
      <c r="D14" t="s">
        <v>91</v>
      </c>
      <c r="E14" t="s">
        <v>100</v>
      </c>
      <c r="F14" t="s">
        <v>70</v>
      </c>
      <c r="H14">
        <v>9</v>
      </c>
      <c r="I14">
        <v>10</v>
      </c>
      <c r="J14" t="str" cm="1">
        <f t="array" ref="J14">_xlfn.IFS(Table1[[#This Row],[GF]]&gt;Table1[[#This Row],[GA]],"W",Table1[[#This Row],[GF]]&lt;Table1[[#This Row],[GA]],"L",Table1[[#This Row],[GF]]=Table1[[#This Row],[GA]],"T")</f>
        <v>L</v>
      </c>
      <c r="K14" t="s">
        <v>24</v>
      </c>
      <c r="L14">
        <v>2</v>
      </c>
      <c r="M14">
        <v>0</v>
      </c>
      <c r="N14">
        <f>Table1[[#This Row],[G]]+Table1[[#This Row],[A]]</f>
        <v>2</v>
      </c>
      <c r="O14">
        <v>0</v>
      </c>
    </row>
    <row r="15" spans="1:15" hidden="1" x14ac:dyDescent="0.25">
      <c r="A15" s="1">
        <v>43839</v>
      </c>
      <c r="B15" s="4">
        <f>YEAR(Table1[[#This Row],[Date]])</f>
        <v>2020</v>
      </c>
      <c r="C15" t="s">
        <v>88</v>
      </c>
      <c r="D15" t="s">
        <v>90</v>
      </c>
      <c r="E15" t="s">
        <v>121</v>
      </c>
      <c r="F15" t="s">
        <v>12</v>
      </c>
      <c r="H15">
        <v>3</v>
      </c>
      <c r="I15">
        <v>5</v>
      </c>
      <c r="J15" t="str" cm="1">
        <f t="array" ref="J15">_xlfn.IFS(Table1[[#This Row],[GF]]&gt;Table1[[#This Row],[GA]],"W",Table1[[#This Row],[GF]]&lt;Table1[[#This Row],[GA]],"L",Table1[[#This Row],[GF]]=Table1[[#This Row],[GA]],"T")</f>
        <v>L</v>
      </c>
      <c r="K15" t="s">
        <v>15</v>
      </c>
      <c r="L15">
        <v>0</v>
      </c>
      <c r="M15">
        <v>1</v>
      </c>
      <c r="N15">
        <f>Table1[[#This Row],[G]]+Table1[[#This Row],[A]]</f>
        <v>1</v>
      </c>
      <c r="O15">
        <v>0</v>
      </c>
    </row>
    <row r="16" spans="1:15" hidden="1" x14ac:dyDescent="0.25">
      <c r="A16" s="1">
        <v>43842</v>
      </c>
      <c r="B16" s="4">
        <f>YEAR(Table1[[#This Row],[Date]])</f>
        <v>2020</v>
      </c>
      <c r="C16" t="s">
        <v>89</v>
      </c>
      <c r="D16" t="s">
        <v>91</v>
      </c>
      <c r="E16" t="s">
        <v>100</v>
      </c>
      <c r="F16" t="s">
        <v>70</v>
      </c>
      <c r="H16">
        <v>11</v>
      </c>
      <c r="I16">
        <v>12</v>
      </c>
      <c r="J16" t="str" cm="1">
        <f t="array" ref="J16">_xlfn.IFS(Table1[[#This Row],[GF]]&gt;Table1[[#This Row],[GA]],"W",Table1[[#This Row],[GF]]&lt;Table1[[#This Row],[GA]],"L",Table1[[#This Row],[GF]]=Table1[[#This Row],[GA]],"T")</f>
        <v>L</v>
      </c>
      <c r="K16" t="s">
        <v>24</v>
      </c>
      <c r="L16">
        <v>5</v>
      </c>
      <c r="M16">
        <v>1</v>
      </c>
      <c r="N16">
        <f>Table1[[#This Row],[G]]+Table1[[#This Row],[A]]</f>
        <v>6</v>
      </c>
      <c r="O16">
        <v>0</v>
      </c>
    </row>
    <row r="17" spans="1:15" hidden="1" x14ac:dyDescent="0.25">
      <c r="A17" s="1">
        <v>43843</v>
      </c>
      <c r="B17" s="4">
        <f>YEAR(Table1[[#This Row],[Date]])</f>
        <v>2020</v>
      </c>
      <c r="C17" t="s">
        <v>98</v>
      </c>
      <c r="D17" t="s">
        <v>91</v>
      </c>
      <c r="E17" t="s">
        <v>101</v>
      </c>
      <c r="F17" t="s">
        <v>69</v>
      </c>
      <c r="H17">
        <v>2</v>
      </c>
      <c r="I17">
        <v>2</v>
      </c>
      <c r="J17" t="str" cm="1">
        <f t="array" ref="J17">_xlfn.IFS(Table1[[#This Row],[GF]]&gt;Table1[[#This Row],[GA]],"W",Table1[[#This Row],[GF]]&lt;Table1[[#This Row],[GA]],"L",Table1[[#This Row],[GF]]=Table1[[#This Row],[GA]],"T")</f>
        <v>T</v>
      </c>
      <c r="K17" t="s">
        <v>18</v>
      </c>
      <c r="L17">
        <v>1</v>
      </c>
      <c r="M17">
        <v>1</v>
      </c>
      <c r="N17">
        <f>Table1[[#This Row],[G]]+Table1[[#This Row],[A]]</f>
        <v>2</v>
      </c>
      <c r="O17">
        <v>0</v>
      </c>
    </row>
    <row r="18" spans="1:15" hidden="1" x14ac:dyDescent="0.25">
      <c r="A18" s="1">
        <v>43847</v>
      </c>
      <c r="B18" s="4">
        <f>YEAR(Table1[[#This Row],[Date]])</f>
        <v>2020</v>
      </c>
      <c r="C18" t="s">
        <v>98</v>
      </c>
      <c r="D18" t="s">
        <v>91</v>
      </c>
      <c r="E18" t="s">
        <v>101</v>
      </c>
      <c r="F18" t="s">
        <v>69</v>
      </c>
      <c r="H18">
        <v>4</v>
      </c>
      <c r="I18">
        <v>3</v>
      </c>
      <c r="J18" t="str" cm="1">
        <f t="array" ref="J18">_xlfn.IFS(Table1[[#This Row],[GF]]&gt;Table1[[#This Row],[GA]],"W",Table1[[#This Row],[GF]]&lt;Table1[[#This Row],[GA]],"L",Table1[[#This Row],[GF]]=Table1[[#This Row],[GA]],"T")</f>
        <v>W</v>
      </c>
      <c r="K18" t="s">
        <v>18</v>
      </c>
      <c r="L18">
        <v>2</v>
      </c>
      <c r="M18">
        <v>0</v>
      </c>
      <c r="N18">
        <f>Table1[[#This Row],[G]]+Table1[[#This Row],[A]]</f>
        <v>2</v>
      </c>
      <c r="O18">
        <v>0</v>
      </c>
    </row>
    <row r="19" spans="1:15" hidden="1" x14ac:dyDescent="0.25">
      <c r="A19" s="1">
        <v>43849</v>
      </c>
      <c r="B19" s="4">
        <f>YEAR(Table1[[#This Row],[Date]])</f>
        <v>2020</v>
      </c>
      <c r="C19" t="s">
        <v>89</v>
      </c>
      <c r="D19" t="s">
        <v>91</v>
      </c>
      <c r="E19" t="s">
        <v>100</v>
      </c>
      <c r="F19" t="s">
        <v>70</v>
      </c>
      <c r="H19">
        <v>9</v>
      </c>
      <c r="I19">
        <v>8</v>
      </c>
      <c r="J19" t="str" cm="1">
        <f t="array" ref="J19">_xlfn.IFS(Table1[[#This Row],[GF]]&gt;Table1[[#This Row],[GA]],"W",Table1[[#This Row],[GF]]&lt;Table1[[#This Row],[GA]],"L",Table1[[#This Row],[GF]]=Table1[[#This Row],[GA]],"T")</f>
        <v>W</v>
      </c>
      <c r="K19" t="s">
        <v>24</v>
      </c>
      <c r="L19">
        <v>1</v>
      </c>
      <c r="M19">
        <v>1</v>
      </c>
      <c r="N19">
        <f>Table1[[#This Row],[G]]+Table1[[#This Row],[A]]</f>
        <v>2</v>
      </c>
      <c r="O19">
        <v>0</v>
      </c>
    </row>
    <row r="20" spans="1:15" hidden="1" x14ac:dyDescent="0.25">
      <c r="A20" s="1">
        <v>43849</v>
      </c>
      <c r="B20" s="4">
        <f>YEAR(Table1[[#This Row],[Date]])</f>
        <v>2020</v>
      </c>
      <c r="C20" t="s">
        <v>88</v>
      </c>
      <c r="D20" t="s">
        <v>90</v>
      </c>
      <c r="E20" t="s">
        <v>121</v>
      </c>
      <c r="F20" t="s">
        <v>12</v>
      </c>
      <c r="H20">
        <v>2</v>
      </c>
      <c r="I20">
        <v>5</v>
      </c>
      <c r="J20" t="str" cm="1">
        <f t="array" ref="J20">_xlfn.IFS(Table1[[#This Row],[GF]]&gt;Table1[[#This Row],[GA]],"W",Table1[[#This Row],[GF]]&lt;Table1[[#This Row],[GA]],"L",Table1[[#This Row],[GF]]=Table1[[#This Row],[GA]],"T")</f>
        <v>L</v>
      </c>
      <c r="K20" t="s">
        <v>18</v>
      </c>
      <c r="L20">
        <v>0</v>
      </c>
      <c r="M20">
        <v>0</v>
      </c>
      <c r="N20">
        <f>Table1[[#This Row],[G]]+Table1[[#This Row],[A]]</f>
        <v>0</v>
      </c>
      <c r="O20">
        <v>0</v>
      </c>
    </row>
    <row r="21" spans="1:15" hidden="1" x14ac:dyDescent="0.25">
      <c r="A21" s="1">
        <v>43852</v>
      </c>
      <c r="B21" s="4">
        <f>YEAR(Table1[[#This Row],[Date]])</f>
        <v>2020</v>
      </c>
      <c r="C21" t="s">
        <v>88</v>
      </c>
      <c r="D21" t="s">
        <v>90</v>
      </c>
      <c r="E21" t="s">
        <v>121</v>
      </c>
      <c r="F21" t="s">
        <v>12</v>
      </c>
      <c r="H21">
        <v>9</v>
      </c>
      <c r="I21">
        <v>1</v>
      </c>
      <c r="J21" t="str" cm="1">
        <f t="array" ref="J21">_xlfn.IFS(Table1[[#This Row],[GF]]&gt;Table1[[#This Row],[GA]],"W",Table1[[#This Row],[GF]]&lt;Table1[[#This Row],[GA]],"L",Table1[[#This Row],[GF]]=Table1[[#This Row],[GA]],"T")</f>
        <v>W</v>
      </c>
      <c r="K21" t="s">
        <v>18</v>
      </c>
      <c r="L21">
        <v>1</v>
      </c>
      <c r="M21">
        <v>1</v>
      </c>
      <c r="N21">
        <f>Table1[[#This Row],[G]]+Table1[[#This Row],[A]]</f>
        <v>2</v>
      </c>
      <c r="O21">
        <v>0</v>
      </c>
    </row>
    <row r="22" spans="1:15" hidden="1" x14ac:dyDescent="0.25">
      <c r="A22" s="1">
        <v>43857</v>
      </c>
      <c r="B22" s="4">
        <f>YEAR(Table1[[#This Row],[Date]])</f>
        <v>2020</v>
      </c>
      <c r="C22" t="s">
        <v>89</v>
      </c>
      <c r="D22" t="s">
        <v>91</v>
      </c>
      <c r="E22" t="s">
        <v>100</v>
      </c>
      <c r="F22" t="s">
        <v>70</v>
      </c>
      <c r="H22">
        <v>9</v>
      </c>
      <c r="I22">
        <v>8</v>
      </c>
      <c r="J22" t="str" cm="1">
        <f t="array" ref="J22">_xlfn.IFS(Table1[[#This Row],[GF]]&gt;Table1[[#This Row],[GA]],"W",Table1[[#This Row],[GF]]&lt;Table1[[#This Row],[GA]],"L",Table1[[#This Row],[GF]]=Table1[[#This Row],[GA]],"T")</f>
        <v>W</v>
      </c>
      <c r="K22" t="s">
        <v>24</v>
      </c>
      <c r="L22">
        <v>4</v>
      </c>
      <c r="M22">
        <v>0</v>
      </c>
      <c r="N22">
        <f>Table1[[#This Row],[G]]+Table1[[#This Row],[A]]</f>
        <v>4</v>
      </c>
      <c r="O22">
        <v>0</v>
      </c>
    </row>
    <row r="23" spans="1:15" hidden="1" x14ac:dyDescent="0.25">
      <c r="A23" s="1">
        <v>43857</v>
      </c>
      <c r="B23" s="4">
        <f>YEAR(Table1[[#This Row],[Date]])</f>
        <v>2020</v>
      </c>
      <c r="C23" t="s">
        <v>98</v>
      </c>
      <c r="D23" t="s">
        <v>91</v>
      </c>
      <c r="E23" t="s">
        <v>101</v>
      </c>
      <c r="F23" t="s">
        <v>69</v>
      </c>
      <c r="H23">
        <v>1</v>
      </c>
      <c r="I23">
        <v>7</v>
      </c>
      <c r="J23" t="str" cm="1">
        <f t="array" ref="J23">_xlfn.IFS(Table1[[#This Row],[GF]]&gt;Table1[[#This Row],[GA]],"W",Table1[[#This Row],[GF]]&lt;Table1[[#This Row],[GA]],"L",Table1[[#This Row],[GF]]=Table1[[#This Row],[GA]],"T")</f>
        <v>L</v>
      </c>
      <c r="K23" t="s">
        <v>18</v>
      </c>
      <c r="L23">
        <v>0</v>
      </c>
      <c r="M23">
        <v>1</v>
      </c>
      <c r="N23">
        <f>Table1[[#This Row],[G]]+Table1[[#This Row],[A]]</f>
        <v>1</v>
      </c>
      <c r="O23">
        <v>0</v>
      </c>
    </row>
    <row r="24" spans="1:15" hidden="1" x14ac:dyDescent="0.25">
      <c r="A24" s="1">
        <v>43859</v>
      </c>
      <c r="B24" s="4">
        <f>YEAR(Table1[[#This Row],[Date]])</f>
        <v>2020</v>
      </c>
      <c r="C24" t="s">
        <v>88</v>
      </c>
      <c r="D24" t="s">
        <v>90</v>
      </c>
      <c r="E24" t="s">
        <v>121</v>
      </c>
      <c r="F24" t="s">
        <v>12</v>
      </c>
      <c r="H24">
        <v>3</v>
      </c>
      <c r="I24">
        <v>1</v>
      </c>
      <c r="J24" t="str" cm="1">
        <f t="array" ref="J24">_xlfn.IFS(Table1[[#This Row],[GF]]&gt;Table1[[#This Row],[GA]],"W",Table1[[#This Row],[GF]]&lt;Table1[[#This Row],[GA]],"L",Table1[[#This Row],[GF]]=Table1[[#This Row],[GA]],"T")</f>
        <v>W</v>
      </c>
      <c r="K24" t="s">
        <v>14</v>
      </c>
      <c r="L24">
        <v>0</v>
      </c>
      <c r="M24">
        <v>0</v>
      </c>
      <c r="N24">
        <f>Table1[[#This Row],[G]]+Table1[[#This Row],[A]]</f>
        <v>0</v>
      </c>
      <c r="O24">
        <v>0</v>
      </c>
    </row>
    <row r="25" spans="1:15" hidden="1" x14ac:dyDescent="0.25">
      <c r="A25" s="1">
        <v>43862</v>
      </c>
      <c r="B25" s="4">
        <f>YEAR(Table1[[#This Row],[Date]])</f>
        <v>2020</v>
      </c>
      <c r="C25" t="s">
        <v>98</v>
      </c>
      <c r="D25" t="s">
        <v>91</v>
      </c>
      <c r="E25" t="s">
        <v>101</v>
      </c>
      <c r="F25" t="s">
        <v>69</v>
      </c>
      <c r="H25">
        <v>8</v>
      </c>
      <c r="I25">
        <v>1</v>
      </c>
      <c r="J25" t="str" cm="1">
        <f t="array" ref="J25">_xlfn.IFS(Table1[[#This Row],[GF]]&gt;Table1[[#This Row],[GA]],"W",Table1[[#This Row],[GF]]&lt;Table1[[#This Row],[GA]],"L",Table1[[#This Row],[GF]]=Table1[[#This Row],[GA]],"T")</f>
        <v>W</v>
      </c>
      <c r="K25" t="s">
        <v>18</v>
      </c>
      <c r="L25">
        <v>2</v>
      </c>
      <c r="M25">
        <v>2</v>
      </c>
      <c r="N25">
        <f>Table1[[#This Row],[G]]+Table1[[#This Row],[A]]</f>
        <v>4</v>
      </c>
      <c r="O25">
        <v>0</v>
      </c>
    </row>
    <row r="26" spans="1:15" hidden="1" x14ac:dyDescent="0.25">
      <c r="A26" s="1">
        <v>43862</v>
      </c>
      <c r="B26" s="4">
        <f>YEAR(Table1[[#This Row],[Date]])</f>
        <v>2020</v>
      </c>
      <c r="C26" t="s">
        <v>123</v>
      </c>
      <c r="D26" t="s">
        <v>123</v>
      </c>
      <c r="E26" t="s">
        <v>123</v>
      </c>
      <c r="F26" t="s">
        <v>123</v>
      </c>
      <c r="H26">
        <v>0</v>
      </c>
      <c r="I26">
        <v>0</v>
      </c>
      <c r="J26" t="str" cm="1">
        <f t="array" ref="J26">_xlfn.IFS(Table1[[#This Row],[GF]]&gt;Table1[[#This Row],[GA]],"W",Table1[[#This Row],[GF]]&lt;Table1[[#This Row],[GA]],"L",Table1[[#This Row],[GF]]=Table1[[#This Row],[GA]],"T")</f>
        <v>T</v>
      </c>
      <c r="K26" t="s">
        <v>24</v>
      </c>
      <c r="L26">
        <v>1</v>
      </c>
      <c r="M26">
        <v>2</v>
      </c>
      <c r="N26">
        <f>Table1[[#This Row],[G]]+Table1[[#This Row],[A]]</f>
        <v>3</v>
      </c>
      <c r="O26">
        <v>0</v>
      </c>
    </row>
    <row r="27" spans="1:15" hidden="1" x14ac:dyDescent="0.25">
      <c r="A27" s="1">
        <v>43863</v>
      </c>
      <c r="B27" s="4">
        <f>YEAR(Table1[[#This Row],[Date]])</f>
        <v>2020</v>
      </c>
      <c r="C27" t="s">
        <v>89</v>
      </c>
      <c r="D27" t="s">
        <v>91</v>
      </c>
      <c r="E27" t="s">
        <v>100</v>
      </c>
      <c r="F27" t="s">
        <v>70</v>
      </c>
      <c r="H27">
        <v>21</v>
      </c>
      <c r="I27">
        <v>19</v>
      </c>
      <c r="J27" t="str" cm="1">
        <f t="array" ref="J27">_xlfn.IFS(Table1[[#This Row],[GF]]&gt;Table1[[#This Row],[GA]],"W",Table1[[#This Row],[GF]]&lt;Table1[[#This Row],[GA]],"L",Table1[[#This Row],[GF]]=Table1[[#This Row],[GA]],"T")</f>
        <v>W</v>
      </c>
      <c r="K27" t="s">
        <v>24</v>
      </c>
      <c r="L27">
        <v>4</v>
      </c>
      <c r="M27">
        <v>2</v>
      </c>
      <c r="N27">
        <f>Table1[[#This Row],[G]]+Table1[[#This Row],[A]]</f>
        <v>6</v>
      </c>
      <c r="O27">
        <v>0</v>
      </c>
    </row>
    <row r="28" spans="1:15" hidden="1" x14ac:dyDescent="0.25">
      <c r="A28" s="1">
        <v>43870</v>
      </c>
      <c r="B28" s="4">
        <f>YEAR(Table1[[#This Row],[Date]])</f>
        <v>2020</v>
      </c>
      <c r="C28" t="s">
        <v>98</v>
      </c>
      <c r="D28" t="s">
        <v>91</v>
      </c>
      <c r="E28" t="s">
        <v>101</v>
      </c>
      <c r="F28" t="s">
        <v>69</v>
      </c>
      <c r="H28">
        <v>6</v>
      </c>
      <c r="I28">
        <v>3</v>
      </c>
      <c r="J28" t="str" cm="1">
        <f t="array" ref="J28">_xlfn.IFS(Table1[[#This Row],[GF]]&gt;Table1[[#This Row],[GA]],"W",Table1[[#This Row],[GF]]&lt;Table1[[#This Row],[GA]],"L",Table1[[#This Row],[GF]]=Table1[[#This Row],[GA]],"T")</f>
        <v>W</v>
      </c>
      <c r="K28" t="s">
        <v>18</v>
      </c>
      <c r="L28">
        <v>2</v>
      </c>
      <c r="M28">
        <v>1</v>
      </c>
      <c r="N28">
        <f>Table1[[#This Row],[G]]+Table1[[#This Row],[A]]</f>
        <v>3</v>
      </c>
      <c r="O28">
        <v>0</v>
      </c>
    </row>
    <row r="29" spans="1:15" hidden="1" x14ac:dyDescent="0.25">
      <c r="A29" s="1">
        <v>43871</v>
      </c>
      <c r="B29" s="4">
        <f>YEAR(Table1[[#This Row],[Date]])</f>
        <v>2020</v>
      </c>
      <c r="C29" t="s">
        <v>89</v>
      </c>
      <c r="D29" t="s">
        <v>91</v>
      </c>
      <c r="E29" t="s">
        <v>100</v>
      </c>
      <c r="F29" t="s">
        <v>70</v>
      </c>
      <c r="H29">
        <v>4</v>
      </c>
      <c r="I29">
        <v>12</v>
      </c>
      <c r="J29" t="str" cm="1">
        <f t="array" ref="J29">_xlfn.IFS(Table1[[#This Row],[GF]]&gt;Table1[[#This Row],[GA]],"W",Table1[[#This Row],[GF]]&lt;Table1[[#This Row],[GA]],"L",Table1[[#This Row],[GF]]=Table1[[#This Row],[GA]],"T")</f>
        <v>L</v>
      </c>
      <c r="K29" t="s">
        <v>24</v>
      </c>
      <c r="L29">
        <v>1</v>
      </c>
      <c r="M29">
        <v>1</v>
      </c>
      <c r="N29">
        <f>Table1[[#This Row],[G]]+Table1[[#This Row],[A]]</f>
        <v>2</v>
      </c>
      <c r="O29">
        <v>0</v>
      </c>
    </row>
    <row r="30" spans="1:15" hidden="1" x14ac:dyDescent="0.25">
      <c r="A30" s="1">
        <v>43877</v>
      </c>
      <c r="B30" s="4">
        <f>YEAR(Table1[[#This Row],[Date]])</f>
        <v>2020</v>
      </c>
      <c r="C30" t="s">
        <v>88</v>
      </c>
      <c r="D30" t="s">
        <v>90</v>
      </c>
      <c r="E30" t="s">
        <v>121</v>
      </c>
      <c r="F30" t="s">
        <v>12</v>
      </c>
      <c r="H30">
        <v>7</v>
      </c>
      <c r="I30">
        <v>4</v>
      </c>
      <c r="J30" t="str" cm="1">
        <f t="array" ref="J30">_xlfn.IFS(Table1[[#This Row],[GF]]&gt;Table1[[#This Row],[GA]],"W",Table1[[#This Row],[GF]]&lt;Table1[[#This Row],[GA]],"L",Table1[[#This Row],[GF]]=Table1[[#This Row],[GA]],"T")</f>
        <v>W</v>
      </c>
      <c r="K30" t="s">
        <v>18</v>
      </c>
      <c r="L30">
        <v>0</v>
      </c>
      <c r="M30">
        <v>0</v>
      </c>
      <c r="N30">
        <f>Table1[[#This Row],[G]]+Table1[[#This Row],[A]]</f>
        <v>0</v>
      </c>
      <c r="O30">
        <v>0</v>
      </c>
    </row>
    <row r="31" spans="1:15" hidden="1" x14ac:dyDescent="0.25">
      <c r="A31" s="1">
        <v>43877</v>
      </c>
      <c r="B31" s="4">
        <f>YEAR(Table1[[#This Row],[Date]])</f>
        <v>2020</v>
      </c>
      <c r="C31" t="s">
        <v>98</v>
      </c>
      <c r="D31" t="s">
        <v>91</v>
      </c>
      <c r="E31" t="s">
        <v>101</v>
      </c>
      <c r="F31" t="s">
        <v>69</v>
      </c>
      <c r="H31">
        <v>1</v>
      </c>
      <c r="I31">
        <v>7</v>
      </c>
      <c r="J31" t="str" cm="1">
        <f t="array" ref="J31">_xlfn.IFS(Table1[[#This Row],[GF]]&gt;Table1[[#This Row],[GA]],"W",Table1[[#This Row],[GF]]&lt;Table1[[#This Row],[GA]],"L",Table1[[#This Row],[GF]]=Table1[[#This Row],[GA]],"T")</f>
        <v>L</v>
      </c>
      <c r="K31" t="s">
        <v>18</v>
      </c>
      <c r="L31">
        <v>1</v>
      </c>
      <c r="M31">
        <v>0</v>
      </c>
      <c r="N31">
        <f>Table1[[#This Row],[G]]+Table1[[#This Row],[A]]</f>
        <v>1</v>
      </c>
      <c r="O31">
        <v>0</v>
      </c>
    </row>
    <row r="32" spans="1:15" hidden="1" x14ac:dyDescent="0.25">
      <c r="A32" s="1">
        <v>43882</v>
      </c>
      <c r="B32" s="4">
        <f>YEAR(Table1[[#This Row],[Date]])</f>
        <v>2020</v>
      </c>
      <c r="C32" t="s">
        <v>89</v>
      </c>
      <c r="D32" t="s">
        <v>91</v>
      </c>
      <c r="E32" t="s">
        <v>100</v>
      </c>
      <c r="F32" t="s">
        <v>70</v>
      </c>
      <c r="H32">
        <v>10</v>
      </c>
      <c r="I32">
        <v>10</v>
      </c>
      <c r="J32" t="str" cm="1">
        <f t="array" ref="J32">_xlfn.IFS(Table1[[#This Row],[GF]]&gt;Table1[[#This Row],[GA]],"W",Table1[[#This Row],[GF]]&lt;Table1[[#This Row],[GA]],"L",Table1[[#This Row],[GF]]=Table1[[#This Row],[GA]],"T")</f>
        <v>T</v>
      </c>
      <c r="K32" t="s">
        <v>24</v>
      </c>
      <c r="L32">
        <v>0</v>
      </c>
      <c r="M32">
        <v>1</v>
      </c>
      <c r="N32">
        <f>Table1[[#This Row],[G]]+Table1[[#This Row],[A]]</f>
        <v>1</v>
      </c>
      <c r="O32">
        <v>0</v>
      </c>
    </row>
    <row r="33" spans="1:15" hidden="1" x14ac:dyDescent="0.25">
      <c r="A33" s="1">
        <v>43884</v>
      </c>
      <c r="B33" s="4">
        <f>YEAR(Table1[[#This Row],[Date]])</f>
        <v>2020</v>
      </c>
      <c r="C33" t="s">
        <v>88</v>
      </c>
      <c r="D33" t="s">
        <v>90</v>
      </c>
      <c r="E33" t="s">
        <v>121</v>
      </c>
      <c r="F33" t="s">
        <v>12</v>
      </c>
      <c r="H33">
        <v>5</v>
      </c>
      <c r="I33">
        <v>0</v>
      </c>
      <c r="J33" t="str" cm="1">
        <f t="array" ref="J33">_xlfn.IFS(Table1[[#This Row],[GF]]&gt;Table1[[#This Row],[GA]],"W",Table1[[#This Row],[GF]]&lt;Table1[[#This Row],[GA]],"L",Table1[[#This Row],[GF]]=Table1[[#This Row],[GA]],"T")</f>
        <v>W</v>
      </c>
      <c r="K33" t="s">
        <v>14</v>
      </c>
      <c r="L33">
        <v>1</v>
      </c>
      <c r="M33">
        <v>0</v>
      </c>
      <c r="N33">
        <f>Table1[[#This Row],[G]]+Table1[[#This Row],[A]]</f>
        <v>1</v>
      </c>
      <c r="O33">
        <v>0</v>
      </c>
    </row>
    <row r="34" spans="1:15" hidden="1" x14ac:dyDescent="0.25">
      <c r="A34" s="1">
        <v>43885</v>
      </c>
      <c r="B34" s="4">
        <f>YEAR(Table1[[#This Row],[Date]])</f>
        <v>2020</v>
      </c>
      <c r="C34" t="s">
        <v>89</v>
      </c>
      <c r="D34" t="s">
        <v>91</v>
      </c>
      <c r="E34" t="s">
        <v>100</v>
      </c>
      <c r="F34" t="s">
        <v>70</v>
      </c>
      <c r="H34">
        <v>12</v>
      </c>
      <c r="I34">
        <v>12</v>
      </c>
      <c r="J34" t="str" cm="1">
        <f t="array" ref="J34">_xlfn.IFS(Table1[[#This Row],[GF]]&gt;Table1[[#This Row],[GA]],"W",Table1[[#This Row],[GF]]&lt;Table1[[#This Row],[GA]],"L",Table1[[#This Row],[GF]]=Table1[[#This Row],[GA]],"T")</f>
        <v>T</v>
      </c>
      <c r="K34" t="s">
        <v>24</v>
      </c>
      <c r="L34">
        <v>3</v>
      </c>
      <c r="M34">
        <v>2</v>
      </c>
      <c r="N34">
        <f>Table1[[#This Row],[G]]+Table1[[#This Row],[A]]</f>
        <v>5</v>
      </c>
      <c r="O34">
        <v>0</v>
      </c>
    </row>
    <row r="35" spans="1:15" hidden="1" x14ac:dyDescent="0.25">
      <c r="A35" s="1">
        <v>43898</v>
      </c>
      <c r="B35" s="4">
        <f>YEAR(Table1[[#This Row],[Date]])</f>
        <v>2020</v>
      </c>
      <c r="C35" t="s">
        <v>88</v>
      </c>
      <c r="D35" t="s">
        <v>90</v>
      </c>
      <c r="E35" t="s">
        <v>121</v>
      </c>
      <c r="F35" t="s">
        <v>12</v>
      </c>
      <c r="H35">
        <v>2</v>
      </c>
      <c r="I35">
        <v>10</v>
      </c>
      <c r="J35" t="str" cm="1">
        <f t="array" ref="J35">_xlfn.IFS(Table1[[#This Row],[GF]]&gt;Table1[[#This Row],[GA]],"W",Table1[[#This Row],[GF]]&lt;Table1[[#This Row],[GA]],"L",Table1[[#This Row],[GF]]=Table1[[#This Row],[GA]],"T")</f>
        <v>L</v>
      </c>
      <c r="K35" t="s">
        <v>14</v>
      </c>
      <c r="L35">
        <v>0</v>
      </c>
      <c r="M35">
        <v>0</v>
      </c>
      <c r="N35">
        <f>Table1[[#This Row],[G]]+Table1[[#This Row],[A]]</f>
        <v>0</v>
      </c>
      <c r="O35">
        <v>0</v>
      </c>
    </row>
    <row r="36" spans="1:15" hidden="1" x14ac:dyDescent="0.25">
      <c r="A36" s="1">
        <v>43898</v>
      </c>
      <c r="B36" s="4">
        <f>YEAR(Table1[[#This Row],[Date]])</f>
        <v>2020</v>
      </c>
      <c r="C36" t="s">
        <v>98</v>
      </c>
      <c r="D36" t="s">
        <v>91</v>
      </c>
      <c r="E36" t="s">
        <v>101</v>
      </c>
      <c r="F36" t="s">
        <v>69</v>
      </c>
      <c r="H36">
        <v>3</v>
      </c>
      <c r="I36">
        <v>10</v>
      </c>
      <c r="J36" t="str" cm="1">
        <f t="array" ref="J36">_xlfn.IFS(Table1[[#This Row],[GF]]&gt;Table1[[#This Row],[GA]],"W",Table1[[#This Row],[GF]]&lt;Table1[[#This Row],[GA]],"L",Table1[[#This Row],[GF]]=Table1[[#This Row],[GA]],"T")</f>
        <v>L</v>
      </c>
      <c r="K36" t="s">
        <v>18</v>
      </c>
      <c r="L36">
        <v>0</v>
      </c>
      <c r="M36">
        <v>1</v>
      </c>
      <c r="N36">
        <f>Table1[[#This Row],[G]]+Table1[[#This Row],[A]]</f>
        <v>1</v>
      </c>
      <c r="O36">
        <v>0</v>
      </c>
    </row>
    <row r="37" spans="1:15" hidden="1" x14ac:dyDescent="0.25">
      <c r="A37" s="1">
        <v>43900</v>
      </c>
      <c r="B37" s="4">
        <f>YEAR(Table1[[#This Row],[Date]])</f>
        <v>2020</v>
      </c>
      <c r="C37" t="s">
        <v>89</v>
      </c>
      <c r="D37" t="s">
        <v>91</v>
      </c>
      <c r="E37" t="s">
        <v>100</v>
      </c>
      <c r="F37" t="s">
        <v>70</v>
      </c>
      <c r="H37">
        <v>13</v>
      </c>
      <c r="I37">
        <v>15</v>
      </c>
      <c r="J37" t="str" cm="1">
        <f t="array" ref="J37">_xlfn.IFS(Table1[[#This Row],[GF]]&gt;Table1[[#This Row],[GA]],"W",Table1[[#This Row],[GF]]&lt;Table1[[#This Row],[GA]],"L",Table1[[#This Row],[GF]]=Table1[[#This Row],[GA]],"T")</f>
        <v>L</v>
      </c>
      <c r="K37" t="s">
        <v>24</v>
      </c>
      <c r="L37">
        <v>1</v>
      </c>
      <c r="M37">
        <v>1</v>
      </c>
      <c r="N37">
        <f>Table1[[#This Row],[G]]+Table1[[#This Row],[A]]</f>
        <v>2</v>
      </c>
      <c r="O37">
        <v>0</v>
      </c>
    </row>
    <row r="38" spans="1:15" hidden="1" x14ac:dyDescent="0.25">
      <c r="A38" s="1">
        <v>44248</v>
      </c>
      <c r="B38" s="4">
        <f>YEAR(Table1[[#This Row],[Date]])</f>
        <v>2021</v>
      </c>
      <c r="C38" t="s">
        <v>88</v>
      </c>
      <c r="D38" t="s">
        <v>75</v>
      </c>
      <c r="E38" t="s">
        <v>104</v>
      </c>
      <c r="F38" t="s">
        <v>12</v>
      </c>
      <c r="G38" t="s">
        <v>13</v>
      </c>
      <c r="H38">
        <v>6</v>
      </c>
      <c r="I38">
        <v>3</v>
      </c>
      <c r="J38" t="str" cm="1">
        <f t="array" ref="J38">_xlfn.IFS(Table1[[#This Row],[GF]]&gt;Table1[[#This Row],[GA]],"W",Table1[[#This Row],[GF]]&lt;Table1[[#This Row],[GA]],"L",Table1[[#This Row],[GF]]=Table1[[#This Row],[GA]],"T")</f>
        <v>W</v>
      </c>
      <c r="K38" t="s">
        <v>15</v>
      </c>
      <c r="L38">
        <v>1</v>
      </c>
      <c r="M38">
        <v>0</v>
      </c>
      <c r="N38">
        <f>Table1[[#This Row],[G]]+Table1[[#This Row],[A]]</f>
        <v>1</v>
      </c>
      <c r="O38">
        <v>0</v>
      </c>
    </row>
    <row r="39" spans="1:15" hidden="1" x14ac:dyDescent="0.25">
      <c r="A39" s="1">
        <v>44248</v>
      </c>
      <c r="B39" s="4">
        <f>YEAR(Table1[[#This Row],[Date]])</f>
        <v>2021</v>
      </c>
      <c r="C39" t="s">
        <v>88</v>
      </c>
      <c r="D39" t="s">
        <v>75</v>
      </c>
      <c r="E39" t="s">
        <v>104</v>
      </c>
      <c r="F39" t="s">
        <v>16</v>
      </c>
      <c r="G39" t="s">
        <v>17</v>
      </c>
      <c r="H39">
        <v>5</v>
      </c>
      <c r="I39">
        <v>7</v>
      </c>
      <c r="J39" t="str" cm="1">
        <f t="array" ref="J39">_xlfn.IFS(Table1[[#This Row],[GF]]&gt;Table1[[#This Row],[GA]],"W",Table1[[#This Row],[GF]]&lt;Table1[[#This Row],[GA]],"L",Table1[[#This Row],[GF]]=Table1[[#This Row],[GA]],"T")</f>
        <v>L</v>
      </c>
      <c r="K39" t="s">
        <v>18</v>
      </c>
      <c r="L39">
        <v>0</v>
      </c>
      <c r="M39">
        <v>0</v>
      </c>
      <c r="N39">
        <f>Table1[[#This Row],[G]]+Table1[[#This Row],[A]]</f>
        <v>0</v>
      </c>
      <c r="O39">
        <v>2</v>
      </c>
    </row>
    <row r="40" spans="1:15" hidden="1" x14ac:dyDescent="0.25">
      <c r="A40" s="1">
        <v>44255</v>
      </c>
      <c r="B40" s="4">
        <f>YEAR(Table1[[#This Row],[Date]])</f>
        <v>2021</v>
      </c>
      <c r="C40" t="s">
        <v>88</v>
      </c>
      <c r="D40" t="s">
        <v>75</v>
      </c>
      <c r="E40" t="s">
        <v>104</v>
      </c>
      <c r="F40" t="s">
        <v>16</v>
      </c>
      <c r="G40" t="s">
        <v>13</v>
      </c>
      <c r="H40">
        <v>5</v>
      </c>
      <c r="I40">
        <v>13</v>
      </c>
      <c r="J40" t="str" cm="1">
        <f t="array" ref="J40">_xlfn.IFS(Table1[[#This Row],[GF]]&gt;Table1[[#This Row],[GA]],"W",Table1[[#This Row],[GF]]&lt;Table1[[#This Row],[GA]],"L",Table1[[#This Row],[GF]]=Table1[[#This Row],[GA]],"T")</f>
        <v>L</v>
      </c>
      <c r="K40" t="s">
        <v>18</v>
      </c>
      <c r="L40">
        <v>2</v>
      </c>
      <c r="M40">
        <v>0</v>
      </c>
      <c r="N40">
        <f>Table1[[#This Row],[G]]+Table1[[#This Row],[A]]</f>
        <v>2</v>
      </c>
      <c r="O40">
        <v>0</v>
      </c>
    </row>
    <row r="41" spans="1:15" hidden="1" x14ac:dyDescent="0.25">
      <c r="A41" s="1">
        <v>44259</v>
      </c>
      <c r="B41" s="4">
        <f>YEAR(Table1[[#This Row],[Date]])</f>
        <v>2021</v>
      </c>
      <c r="C41" t="s">
        <v>88</v>
      </c>
      <c r="D41" t="s">
        <v>75</v>
      </c>
      <c r="E41" t="s">
        <v>104</v>
      </c>
      <c r="F41" t="s">
        <v>16</v>
      </c>
      <c r="G41" t="s">
        <v>19</v>
      </c>
      <c r="H41">
        <v>3</v>
      </c>
      <c r="I41">
        <v>5</v>
      </c>
      <c r="J41" t="str" cm="1">
        <f t="array" ref="J41">_xlfn.IFS(Table1[[#This Row],[GF]]&gt;Table1[[#This Row],[GA]],"W",Table1[[#This Row],[GF]]&lt;Table1[[#This Row],[GA]],"L",Table1[[#This Row],[GF]]=Table1[[#This Row],[GA]],"T")</f>
        <v>L</v>
      </c>
      <c r="K41" t="s">
        <v>18</v>
      </c>
      <c r="L41">
        <v>0</v>
      </c>
      <c r="M41">
        <v>0</v>
      </c>
      <c r="N41">
        <f>Table1[[#This Row],[G]]+Table1[[#This Row],[A]]</f>
        <v>0</v>
      </c>
      <c r="O41">
        <v>0</v>
      </c>
    </row>
    <row r="42" spans="1:15" hidden="1" x14ac:dyDescent="0.25">
      <c r="A42" s="1">
        <v>44262</v>
      </c>
      <c r="B42" s="4">
        <f>YEAR(Table1[[#This Row],[Date]])</f>
        <v>2021</v>
      </c>
      <c r="C42" t="s">
        <v>88</v>
      </c>
      <c r="D42" t="s">
        <v>75</v>
      </c>
      <c r="E42" t="s">
        <v>104</v>
      </c>
      <c r="F42" t="s">
        <v>12</v>
      </c>
      <c r="G42" t="s">
        <v>17</v>
      </c>
      <c r="H42">
        <v>5</v>
      </c>
      <c r="I42">
        <v>3</v>
      </c>
      <c r="J42" t="str" cm="1">
        <f t="array" ref="J42">_xlfn.IFS(Table1[[#This Row],[GF]]&gt;Table1[[#This Row],[GA]],"W",Table1[[#This Row],[GF]]&lt;Table1[[#This Row],[GA]],"L",Table1[[#This Row],[GF]]=Table1[[#This Row],[GA]],"T")</f>
        <v>W</v>
      </c>
      <c r="K42" t="s">
        <v>15</v>
      </c>
      <c r="L42">
        <v>1</v>
      </c>
      <c r="M42">
        <v>0</v>
      </c>
      <c r="N42">
        <f>Table1[[#This Row],[G]]+Table1[[#This Row],[A]]</f>
        <v>1</v>
      </c>
      <c r="O42">
        <v>0</v>
      </c>
    </row>
    <row r="43" spans="1:15" hidden="1" x14ac:dyDescent="0.25">
      <c r="A43" s="1">
        <v>44262</v>
      </c>
      <c r="B43" s="4">
        <f>YEAR(Table1[[#This Row],[Date]])</f>
        <v>2021</v>
      </c>
      <c r="C43" t="s">
        <v>88</v>
      </c>
      <c r="D43" t="s">
        <v>75</v>
      </c>
      <c r="E43" t="s">
        <v>104</v>
      </c>
      <c r="F43" t="s">
        <v>16</v>
      </c>
      <c r="G43" t="s">
        <v>20</v>
      </c>
      <c r="H43">
        <v>6</v>
      </c>
      <c r="I43">
        <v>8</v>
      </c>
      <c r="J43" t="str" cm="1">
        <f t="array" ref="J43">_xlfn.IFS(Table1[[#This Row],[GF]]&gt;Table1[[#This Row],[GA]],"W",Table1[[#This Row],[GF]]&lt;Table1[[#This Row],[GA]],"L",Table1[[#This Row],[GF]]=Table1[[#This Row],[GA]],"T")</f>
        <v>L</v>
      </c>
      <c r="K43" t="s">
        <v>21</v>
      </c>
      <c r="L43">
        <v>1</v>
      </c>
      <c r="M43">
        <v>1</v>
      </c>
      <c r="N43">
        <f>Table1[[#This Row],[G]]+Table1[[#This Row],[A]]</f>
        <v>2</v>
      </c>
      <c r="O43">
        <v>0</v>
      </c>
    </row>
    <row r="44" spans="1:15" hidden="1" x14ac:dyDescent="0.25">
      <c r="A44" s="1">
        <v>44266</v>
      </c>
      <c r="B44" s="4">
        <f>YEAR(Table1[[#This Row],[Date]])</f>
        <v>2021</v>
      </c>
      <c r="C44" t="s">
        <v>88</v>
      </c>
      <c r="D44" t="s">
        <v>75</v>
      </c>
      <c r="E44" t="s">
        <v>104</v>
      </c>
      <c r="F44" t="s">
        <v>12</v>
      </c>
      <c r="G44" t="s">
        <v>22</v>
      </c>
      <c r="H44">
        <v>1</v>
      </c>
      <c r="I44">
        <v>8</v>
      </c>
      <c r="J44" t="str" cm="1">
        <f t="array" ref="J44">_xlfn.IFS(Table1[[#This Row],[GF]]&gt;Table1[[#This Row],[GA]],"W",Table1[[#This Row],[GF]]&lt;Table1[[#This Row],[GA]],"L",Table1[[#This Row],[GF]]=Table1[[#This Row],[GA]],"T")</f>
        <v>L</v>
      </c>
      <c r="K44" t="s">
        <v>15</v>
      </c>
      <c r="L44">
        <v>0</v>
      </c>
      <c r="M44">
        <v>0</v>
      </c>
      <c r="N44">
        <f>Table1[[#This Row],[G]]+Table1[[#This Row],[A]]</f>
        <v>0</v>
      </c>
      <c r="O44">
        <v>0</v>
      </c>
    </row>
    <row r="45" spans="1:15" hidden="1" x14ac:dyDescent="0.25">
      <c r="A45" s="1">
        <v>44269</v>
      </c>
      <c r="B45" s="4">
        <f>YEAR(Table1[[#This Row],[Date]])</f>
        <v>2021</v>
      </c>
      <c r="C45" t="s">
        <v>88</v>
      </c>
      <c r="D45" t="s">
        <v>75</v>
      </c>
      <c r="E45" t="s">
        <v>104</v>
      </c>
      <c r="F45" t="s">
        <v>16</v>
      </c>
      <c r="G45" t="s">
        <v>17</v>
      </c>
      <c r="H45">
        <v>7</v>
      </c>
      <c r="I45">
        <v>4</v>
      </c>
      <c r="J45" t="str" cm="1">
        <f t="array" ref="J45">_xlfn.IFS(Table1[[#This Row],[GF]]&gt;Table1[[#This Row],[GA]],"W",Table1[[#This Row],[GF]]&lt;Table1[[#This Row],[GA]],"L",Table1[[#This Row],[GF]]=Table1[[#This Row],[GA]],"T")</f>
        <v>W</v>
      </c>
      <c r="K45" t="s">
        <v>21</v>
      </c>
      <c r="L45">
        <v>2</v>
      </c>
      <c r="M45">
        <v>1</v>
      </c>
      <c r="N45">
        <f>Table1[[#This Row],[G]]+Table1[[#This Row],[A]]</f>
        <v>3</v>
      </c>
      <c r="O45">
        <v>2</v>
      </c>
    </row>
    <row r="46" spans="1:15" hidden="1" x14ac:dyDescent="0.25">
      <c r="A46" s="1">
        <v>44272</v>
      </c>
      <c r="B46" s="4">
        <f>YEAR(Table1[[#This Row],[Date]])</f>
        <v>2021</v>
      </c>
      <c r="C46" t="s">
        <v>89</v>
      </c>
      <c r="D46" t="s">
        <v>91</v>
      </c>
      <c r="E46" t="s">
        <v>71</v>
      </c>
      <c r="F46" t="s">
        <v>23</v>
      </c>
      <c r="G46" t="s">
        <v>33</v>
      </c>
      <c r="H46">
        <v>11</v>
      </c>
      <c r="I46">
        <v>13</v>
      </c>
      <c r="J46" t="str" cm="1">
        <f t="array" ref="J46">_xlfn.IFS(Table1[[#This Row],[GF]]&gt;Table1[[#This Row],[GA]],"W",Table1[[#This Row],[GF]]&lt;Table1[[#This Row],[GA]],"L",Table1[[#This Row],[GF]]=Table1[[#This Row],[GA]],"T")</f>
        <v>L</v>
      </c>
      <c r="K46" t="s">
        <v>24</v>
      </c>
      <c r="L46">
        <v>3</v>
      </c>
      <c r="M46">
        <v>0</v>
      </c>
      <c r="N46">
        <f>Table1[[#This Row],[G]]+Table1[[#This Row],[A]]</f>
        <v>3</v>
      </c>
      <c r="O46">
        <v>0</v>
      </c>
    </row>
    <row r="47" spans="1:15" hidden="1" x14ac:dyDescent="0.25">
      <c r="A47" s="1">
        <v>44273</v>
      </c>
      <c r="B47" s="4">
        <f>YEAR(Table1[[#This Row],[Date]])</f>
        <v>2021</v>
      </c>
      <c r="C47" t="s">
        <v>88</v>
      </c>
      <c r="D47" t="s">
        <v>75</v>
      </c>
      <c r="E47" t="s">
        <v>104</v>
      </c>
      <c r="F47" t="s">
        <v>16</v>
      </c>
      <c r="G47" t="s">
        <v>13</v>
      </c>
      <c r="H47">
        <v>3</v>
      </c>
      <c r="I47">
        <v>15</v>
      </c>
      <c r="J47" t="str" cm="1">
        <f t="array" ref="J47">_xlfn.IFS(Table1[[#This Row],[GF]]&gt;Table1[[#This Row],[GA]],"W",Table1[[#This Row],[GF]]&lt;Table1[[#This Row],[GA]],"L",Table1[[#This Row],[GF]]=Table1[[#This Row],[GA]],"T")</f>
        <v>L</v>
      </c>
      <c r="K47" t="s">
        <v>18</v>
      </c>
      <c r="L47">
        <v>1</v>
      </c>
      <c r="M47">
        <v>0</v>
      </c>
      <c r="N47">
        <f>Table1[[#This Row],[G]]+Table1[[#This Row],[A]]</f>
        <v>1</v>
      </c>
      <c r="O47">
        <v>0</v>
      </c>
    </row>
    <row r="48" spans="1:15" hidden="1" x14ac:dyDescent="0.25">
      <c r="A48" s="1">
        <v>44278</v>
      </c>
      <c r="B48" s="4">
        <f>YEAR(Table1[[#This Row],[Date]])</f>
        <v>2021</v>
      </c>
      <c r="C48" t="s">
        <v>88</v>
      </c>
      <c r="D48" t="s">
        <v>75</v>
      </c>
      <c r="E48" t="s">
        <v>104</v>
      </c>
      <c r="F48" t="s">
        <v>16</v>
      </c>
      <c r="G48" t="s">
        <v>20</v>
      </c>
      <c r="H48">
        <v>6</v>
      </c>
      <c r="I48">
        <v>1</v>
      </c>
      <c r="J48" t="str" cm="1">
        <f t="array" ref="J48">_xlfn.IFS(Table1[[#This Row],[GF]]&gt;Table1[[#This Row],[GA]],"W",Table1[[#This Row],[GF]]&lt;Table1[[#This Row],[GA]],"L",Table1[[#This Row],[GF]]=Table1[[#This Row],[GA]],"T")</f>
        <v>W</v>
      </c>
      <c r="K48" t="s">
        <v>18</v>
      </c>
      <c r="L48">
        <v>1</v>
      </c>
      <c r="M48">
        <v>0</v>
      </c>
      <c r="N48">
        <f>Table1[[#This Row],[G]]+Table1[[#This Row],[A]]</f>
        <v>1</v>
      </c>
      <c r="O48">
        <v>0</v>
      </c>
    </row>
    <row r="49" spans="1:15" hidden="1" x14ac:dyDescent="0.25">
      <c r="A49" s="1">
        <v>44280</v>
      </c>
      <c r="B49" s="4">
        <f>YEAR(Table1[[#This Row],[Date]])</f>
        <v>2021</v>
      </c>
      <c r="C49" t="s">
        <v>89</v>
      </c>
      <c r="D49" t="s">
        <v>91</v>
      </c>
      <c r="E49" t="s">
        <v>71</v>
      </c>
      <c r="F49" t="s">
        <v>23</v>
      </c>
      <c r="G49" t="s">
        <v>25</v>
      </c>
      <c r="H49">
        <v>5</v>
      </c>
      <c r="I49">
        <v>8</v>
      </c>
      <c r="J49" t="str" cm="1">
        <f t="array" ref="J49">_xlfn.IFS(Table1[[#This Row],[GF]]&gt;Table1[[#This Row],[GA]],"W",Table1[[#This Row],[GF]]&lt;Table1[[#This Row],[GA]],"L",Table1[[#This Row],[GF]]=Table1[[#This Row],[GA]],"T")</f>
        <v>L</v>
      </c>
      <c r="K49" t="s">
        <v>24</v>
      </c>
      <c r="L49">
        <v>2</v>
      </c>
      <c r="M49">
        <v>0</v>
      </c>
      <c r="N49">
        <f>Table1[[#This Row],[G]]+Table1[[#This Row],[A]]</f>
        <v>2</v>
      </c>
      <c r="O49">
        <v>0</v>
      </c>
    </row>
    <row r="50" spans="1:15" hidden="1" x14ac:dyDescent="0.25">
      <c r="A50" s="1">
        <v>44283</v>
      </c>
      <c r="B50" s="4">
        <f>YEAR(Table1[[#This Row],[Date]])</f>
        <v>2021</v>
      </c>
      <c r="C50" t="s">
        <v>88</v>
      </c>
      <c r="D50" t="s">
        <v>75</v>
      </c>
      <c r="E50" t="s">
        <v>104</v>
      </c>
      <c r="F50" t="s">
        <v>16</v>
      </c>
      <c r="G50" t="s">
        <v>13</v>
      </c>
      <c r="H50">
        <v>4</v>
      </c>
      <c r="I50">
        <v>8</v>
      </c>
      <c r="J50" t="str" cm="1">
        <f t="array" ref="J50">_xlfn.IFS(Table1[[#This Row],[GF]]&gt;Table1[[#This Row],[GA]],"W",Table1[[#This Row],[GF]]&lt;Table1[[#This Row],[GA]],"L",Table1[[#This Row],[GF]]=Table1[[#This Row],[GA]],"T")</f>
        <v>L</v>
      </c>
      <c r="K50" t="s">
        <v>18</v>
      </c>
      <c r="L50">
        <v>0</v>
      </c>
      <c r="M50">
        <v>1</v>
      </c>
      <c r="N50">
        <f>Table1[[#This Row],[G]]+Table1[[#This Row],[A]]</f>
        <v>1</v>
      </c>
      <c r="O50">
        <v>0</v>
      </c>
    </row>
    <row r="51" spans="1:15" hidden="1" x14ac:dyDescent="0.25">
      <c r="A51" s="1">
        <v>44283</v>
      </c>
      <c r="B51" s="4">
        <f>YEAR(Table1[[#This Row],[Date]])</f>
        <v>2021</v>
      </c>
      <c r="C51" t="s">
        <v>88</v>
      </c>
      <c r="D51" t="s">
        <v>75</v>
      </c>
      <c r="E51" t="s">
        <v>104</v>
      </c>
      <c r="F51" t="s">
        <v>12</v>
      </c>
      <c r="G51" t="s">
        <v>26</v>
      </c>
      <c r="H51">
        <v>4</v>
      </c>
      <c r="I51">
        <v>5</v>
      </c>
      <c r="J51" t="str" cm="1">
        <f t="array" ref="J51">_xlfn.IFS(Table1[[#This Row],[GF]]&gt;Table1[[#This Row],[GA]],"W",Table1[[#This Row],[GF]]&lt;Table1[[#This Row],[GA]],"L",Table1[[#This Row],[GF]]=Table1[[#This Row],[GA]],"T")</f>
        <v>L</v>
      </c>
      <c r="K51" t="s">
        <v>15</v>
      </c>
      <c r="L51">
        <v>0</v>
      </c>
      <c r="M51">
        <v>0</v>
      </c>
      <c r="N51">
        <f>Table1[[#This Row],[G]]+Table1[[#This Row],[A]]</f>
        <v>0</v>
      </c>
      <c r="O51">
        <v>0</v>
      </c>
    </row>
    <row r="52" spans="1:15" hidden="1" x14ac:dyDescent="0.25">
      <c r="A52" s="1">
        <v>44285</v>
      </c>
      <c r="B52" s="4">
        <f>YEAR(Table1[[#This Row],[Date]])</f>
        <v>2021</v>
      </c>
      <c r="C52" t="s">
        <v>88</v>
      </c>
      <c r="D52" t="s">
        <v>75</v>
      </c>
      <c r="E52" t="s">
        <v>104</v>
      </c>
      <c r="F52" t="s">
        <v>12</v>
      </c>
      <c r="G52" t="s">
        <v>27</v>
      </c>
      <c r="H52">
        <v>4</v>
      </c>
      <c r="I52">
        <v>6</v>
      </c>
      <c r="J52" t="str" cm="1">
        <f t="array" ref="J52">_xlfn.IFS(Table1[[#This Row],[GF]]&gt;Table1[[#This Row],[GA]],"W",Table1[[#This Row],[GF]]&lt;Table1[[#This Row],[GA]],"L",Table1[[#This Row],[GF]]=Table1[[#This Row],[GA]],"T")</f>
        <v>L</v>
      </c>
      <c r="K52" t="s">
        <v>18</v>
      </c>
      <c r="L52">
        <v>0</v>
      </c>
      <c r="M52">
        <v>1</v>
      </c>
      <c r="N52">
        <f>Table1[[#This Row],[G]]+Table1[[#This Row],[A]]</f>
        <v>1</v>
      </c>
      <c r="O52">
        <v>0</v>
      </c>
    </row>
    <row r="53" spans="1:15" hidden="1" x14ac:dyDescent="0.25">
      <c r="A53" s="1">
        <v>44287</v>
      </c>
      <c r="B53" s="4">
        <f>YEAR(Table1[[#This Row],[Date]])</f>
        <v>2021</v>
      </c>
      <c r="C53" t="s">
        <v>88</v>
      </c>
      <c r="D53" t="s">
        <v>75</v>
      </c>
      <c r="E53" t="s">
        <v>104</v>
      </c>
      <c r="F53" t="s">
        <v>16</v>
      </c>
      <c r="G53" t="s">
        <v>26</v>
      </c>
      <c r="H53">
        <v>6</v>
      </c>
      <c r="I53">
        <v>8</v>
      </c>
      <c r="J53" t="str" cm="1">
        <f t="array" ref="J53">_xlfn.IFS(Table1[[#This Row],[GF]]&gt;Table1[[#This Row],[GA]],"W",Table1[[#This Row],[GF]]&lt;Table1[[#This Row],[GA]],"L",Table1[[#This Row],[GF]]=Table1[[#This Row],[GA]],"T")</f>
        <v>L</v>
      </c>
      <c r="K53" t="s">
        <v>18</v>
      </c>
      <c r="L53">
        <v>2</v>
      </c>
      <c r="M53">
        <v>0</v>
      </c>
      <c r="N53">
        <f>Table1[[#This Row],[G]]+Table1[[#This Row],[A]]</f>
        <v>2</v>
      </c>
      <c r="O53">
        <v>0</v>
      </c>
    </row>
    <row r="54" spans="1:15" hidden="1" x14ac:dyDescent="0.25">
      <c r="A54" s="1">
        <v>44290</v>
      </c>
      <c r="B54" s="4">
        <f>YEAR(Table1[[#This Row],[Date]])</f>
        <v>2021</v>
      </c>
      <c r="C54" t="s">
        <v>88</v>
      </c>
      <c r="D54" t="s">
        <v>75</v>
      </c>
      <c r="E54" t="s">
        <v>104</v>
      </c>
      <c r="F54" t="s">
        <v>16</v>
      </c>
      <c r="G54" t="s">
        <v>28</v>
      </c>
      <c r="H54">
        <v>4</v>
      </c>
      <c r="I54">
        <v>3</v>
      </c>
      <c r="J54" t="str" cm="1">
        <f t="array" ref="J54">_xlfn.IFS(Table1[[#This Row],[GF]]&gt;Table1[[#This Row],[GA]],"W",Table1[[#This Row],[GF]]&lt;Table1[[#This Row],[GA]],"L",Table1[[#This Row],[GF]]=Table1[[#This Row],[GA]],"T")</f>
        <v>W</v>
      </c>
      <c r="K54" t="s">
        <v>21</v>
      </c>
      <c r="L54">
        <v>0</v>
      </c>
      <c r="M54">
        <v>1</v>
      </c>
      <c r="N54">
        <f>Table1[[#This Row],[G]]+Table1[[#This Row],[A]]</f>
        <v>1</v>
      </c>
      <c r="O54">
        <v>2</v>
      </c>
    </row>
    <row r="55" spans="1:15" hidden="1" x14ac:dyDescent="0.25">
      <c r="A55" s="1">
        <v>44290</v>
      </c>
      <c r="B55" s="4">
        <f>YEAR(Table1[[#This Row],[Date]])</f>
        <v>2021</v>
      </c>
      <c r="C55" t="s">
        <v>88</v>
      </c>
      <c r="D55" t="s">
        <v>75</v>
      </c>
      <c r="E55" t="s">
        <v>104</v>
      </c>
      <c r="F55" t="s">
        <v>12</v>
      </c>
      <c r="G55" t="s">
        <v>29</v>
      </c>
      <c r="H55">
        <v>6</v>
      </c>
      <c r="I55">
        <v>2</v>
      </c>
      <c r="J55" t="str" cm="1">
        <f t="array" ref="J55">_xlfn.IFS(Table1[[#This Row],[GF]]&gt;Table1[[#This Row],[GA]],"W",Table1[[#This Row],[GF]]&lt;Table1[[#This Row],[GA]],"L",Table1[[#This Row],[GF]]=Table1[[#This Row],[GA]],"T")</f>
        <v>W</v>
      </c>
      <c r="K55" t="s">
        <v>15</v>
      </c>
      <c r="L55">
        <v>2</v>
      </c>
      <c r="M55">
        <v>0</v>
      </c>
      <c r="N55">
        <f>Table1[[#This Row],[G]]+Table1[[#This Row],[A]]</f>
        <v>2</v>
      </c>
      <c r="O55">
        <v>0</v>
      </c>
    </row>
    <row r="56" spans="1:15" hidden="1" x14ac:dyDescent="0.25">
      <c r="A56" s="1">
        <v>44292</v>
      </c>
      <c r="B56" s="4">
        <f>YEAR(Table1[[#This Row],[Date]])</f>
        <v>2021</v>
      </c>
      <c r="C56" t="s">
        <v>88</v>
      </c>
      <c r="D56" t="s">
        <v>75</v>
      </c>
      <c r="E56" t="s">
        <v>104</v>
      </c>
      <c r="F56" t="s">
        <v>12</v>
      </c>
      <c r="G56" t="s">
        <v>30</v>
      </c>
      <c r="H56">
        <v>11</v>
      </c>
      <c r="I56">
        <v>4</v>
      </c>
      <c r="J56" t="str" cm="1">
        <f t="array" ref="J56">_xlfn.IFS(Table1[[#This Row],[GF]]&gt;Table1[[#This Row],[GA]],"W",Table1[[#This Row],[GF]]&lt;Table1[[#This Row],[GA]],"L",Table1[[#This Row],[GF]]=Table1[[#This Row],[GA]],"T")</f>
        <v>W</v>
      </c>
      <c r="K56" t="s">
        <v>31</v>
      </c>
      <c r="L56">
        <v>1</v>
      </c>
      <c r="M56">
        <v>0</v>
      </c>
      <c r="N56">
        <f>Table1[[#This Row],[G]]+Table1[[#This Row],[A]]</f>
        <v>1</v>
      </c>
      <c r="O56">
        <v>0</v>
      </c>
    </row>
    <row r="57" spans="1:15" hidden="1" x14ac:dyDescent="0.25">
      <c r="A57" s="1">
        <v>44297</v>
      </c>
      <c r="B57" s="4">
        <f>YEAR(Table1[[#This Row],[Date]])</f>
        <v>2021</v>
      </c>
      <c r="C57" t="s">
        <v>88</v>
      </c>
      <c r="D57" t="s">
        <v>75</v>
      </c>
      <c r="E57" t="s">
        <v>104</v>
      </c>
      <c r="F57" t="s">
        <v>16</v>
      </c>
      <c r="G57" t="s">
        <v>17</v>
      </c>
      <c r="H57">
        <v>6</v>
      </c>
      <c r="I57">
        <v>6</v>
      </c>
      <c r="J57" t="str" cm="1">
        <f t="array" ref="J57">_xlfn.IFS(Table1[[#This Row],[GF]]&gt;Table1[[#This Row],[GA]],"W",Table1[[#This Row],[GF]]&lt;Table1[[#This Row],[GA]],"L",Table1[[#This Row],[GF]]=Table1[[#This Row],[GA]],"T")</f>
        <v>T</v>
      </c>
      <c r="K57" t="s">
        <v>18</v>
      </c>
      <c r="L57">
        <v>1</v>
      </c>
      <c r="M57">
        <v>0</v>
      </c>
      <c r="N57">
        <f>Table1[[#This Row],[G]]+Table1[[#This Row],[A]]</f>
        <v>1</v>
      </c>
      <c r="O57">
        <v>0</v>
      </c>
    </row>
    <row r="58" spans="1:15" hidden="1" x14ac:dyDescent="0.25">
      <c r="A58" s="1">
        <v>44304</v>
      </c>
      <c r="B58" s="4">
        <f>YEAR(Table1[[#This Row],[Date]])</f>
        <v>2021</v>
      </c>
      <c r="C58" t="s">
        <v>88</v>
      </c>
      <c r="D58" t="s">
        <v>91</v>
      </c>
      <c r="E58" t="s">
        <v>124</v>
      </c>
      <c r="F58" t="s">
        <v>12</v>
      </c>
      <c r="G58" t="s">
        <v>32</v>
      </c>
      <c r="H58">
        <v>4</v>
      </c>
      <c r="I58">
        <v>12</v>
      </c>
      <c r="J58" t="str" cm="1">
        <f t="array" ref="J58">_xlfn.IFS(Table1[[#This Row],[GF]]&gt;Table1[[#This Row],[GA]],"W",Table1[[#This Row],[GF]]&lt;Table1[[#This Row],[GA]],"L",Table1[[#This Row],[GF]]=Table1[[#This Row],[GA]],"T")</f>
        <v>L</v>
      </c>
      <c r="K58" t="s">
        <v>31</v>
      </c>
      <c r="L58">
        <v>0</v>
      </c>
      <c r="M58">
        <v>1</v>
      </c>
      <c r="N58">
        <f>Table1[[#This Row],[G]]+Table1[[#This Row],[A]]</f>
        <v>1</v>
      </c>
      <c r="O58">
        <v>0</v>
      </c>
    </row>
    <row r="59" spans="1:15" hidden="1" x14ac:dyDescent="0.25">
      <c r="A59" s="1">
        <v>44307</v>
      </c>
      <c r="B59" s="4">
        <f>YEAR(Table1[[#This Row],[Date]])</f>
        <v>2021</v>
      </c>
      <c r="C59" t="s">
        <v>89</v>
      </c>
      <c r="D59" t="s">
        <v>91</v>
      </c>
      <c r="E59" t="s">
        <v>71</v>
      </c>
      <c r="F59" t="s">
        <v>23</v>
      </c>
      <c r="G59" t="s">
        <v>33</v>
      </c>
      <c r="H59">
        <v>8</v>
      </c>
      <c r="I59">
        <v>10</v>
      </c>
      <c r="J59" t="str" cm="1">
        <f t="array" ref="J59">_xlfn.IFS(Table1[[#This Row],[GF]]&gt;Table1[[#This Row],[GA]],"W",Table1[[#This Row],[GF]]&lt;Table1[[#This Row],[GA]],"L",Table1[[#This Row],[GF]]=Table1[[#This Row],[GA]],"T")</f>
        <v>L</v>
      </c>
      <c r="K59" t="s">
        <v>24</v>
      </c>
      <c r="L59">
        <v>0</v>
      </c>
      <c r="M59">
        <v>0</v>
      </c>
      <c r="N59">
        <f>Table1[[#This Row],[G]]+Table1[[#This Row],[A]]</f>
        <v>0</v>
      </c>
      <c r="O59">
        <v>0</v>
      </c>
    </row>
    <row r="60" spans="1:15" hidden="1" x14ac:dyDescent="0.25">
      <c r="A60" s="1">
        <v>44315</v>
      </c>
      <c r="B60" s="4">
        <f>YEAR(Table1[[#This Row],[Date]])</f>
        <v>2021</v>
      </c>
      <c r="C60" t="s">
        <v>89</v>
      </c>
      <c r="D60" t="s">
        <v>91</v>
      </c>
      <c r="E60" t="s">
        <v>71</v>
      </c>
      <c r="F60" t="s">
        <v>23</v>
      </c>
      <c r="G60" t="s">
        <v>25</v>
      </c>
      <c r="H60">
        <v>13</v>
      </c>
      <c r="I60">
        <v>6</v>
      </c>
      <c r="J60" t="str" cm="1">
        <f t="array" ref="J60">_xlfn.IFS(Table1[[#This Row],[GF]]&gt;Table1[[#This Row],[GA]],"W",Table1[[#This Row],[GF]]&lt;Table1[[#This Row],[GA]],"L",Table1[[#This Row],[GF]]=Table1[[#This Row],[GA]],"T")</f>
        <v>W</v>
      </c>
      <c r="K60" t="s">
        <v>24</v>
      </c>
      <c r="L60">
        <v>5</v>
      </c>
      <c r="M60">
        <v>1</v>
      </c>
      <c r="N60">
        <f>Table1[[#This Row],[G]]+Table1[[#This Row],[A]]</f>
        <v>6</v>
      </c>
      <c r="O60">
        <v>0</v>
      </c>
    </row>
    <row r="61" spans="1:15" hidden="1" x14ac:dyDescent="0.25">
      <c r="A61" s="1">
        <v>44318</v>
      </c>
      <c r="B61" s="4">
        <f>YEAR(Table1[[#This Row],[Date]])</f>
        <v>2021</v>
      </c>
      <c r="C61" t="s">
        <v>88</v>
      </c>
      <c r="D61" t="s">
        <v>91</v>
      </c>
      <c r="E61" t="s">
        <v>124</v>
      </c>
      <c r="F61" t="s">
        <v>12</v>
      </c>
      <c r="G61" t="s">
        <v>34</v>
      </c>
      <c r="H61">
        <v>3</v>
      </c>
      <c r="I61">
        <v>5</v>
      </c>
      <c r="J61" t="str" cm="1">
        <f t="array" ref="J61">_xlfn.IFS(Table1[[#This Row],[GF]]&gt;Table1[[#This Row],[GA]],"W",Table1[[#This Row],[GF]]&lt;Table1[[#This Row],[GA]],"L",Table1[[#This Row],[GF]]=Table1[[#This Row],[GA]],"T")</f>
        <v>L</v>
      </c>
      <c r="K61" t="s">
        <v>31</v>
      </c>
      <c r="L61">
        <v>1</v>
      </c>
      <c r="M61">
        <v>0</v>
      </c>
      <c r="N61">
        <f>Table1[[#This Row],[G]]+Table1[[#This Row],[A]]</f>
        <v>1</v>
      </c>
      <c r="O61">
        <v>0</v>
      </c>
    </row>
    <row r="62" spans="1:15" hidden="1" x14ac:dyDescent="0.25">
      <c r="A62" s="1">
        <v>44321</v>
      </c>
      <c r="B62" s="4">
        <f>YEAR(Table1[[#This Row],[Date]])</f>
        <v>2021</v>
      </c>
      <c r="C62" t="s">
        <v>89</v>
      </c>
      <c r="D62" t="s">
        <v>91</v>
      </c>
      <c r="E62" t="s">
        <v>71</v>
      </c>
      <c r="F62" t="s">
        <v>23</v>
      </c>
      <c r="G62" t="s">
        <v>35</v>
      </c>
      <c r="H62">
        <v>11</v>
      </c>
      <c r="I62">
        <v>13</v>
      </c>
      <c r="J62" t="str" cm="1">
        <f t="array" ref="J62">_xlfn.IFS(Table1[[#This Row],[GF]]&gt;Table1[[#This Row],[GA]],"W",Table1[[#This Row],[GF]]&lt;Table1[[#This Row],[GA]],"L",Table1[[#This Row],[GF]]=Table1[[#This Row],[GA]],"T")</f>
        <v>L</v>
      </c>
      <c r="K62" t="s">
        <v>24</v>
      </c>
      <c r="L62">
        <v>1</v>
      </c>
      <c r="M62">
        <v>0</v>
      </c>
      <c r="N62">
        <f>Table1[[#This Row],[G]]+Table1[[#This Row],[A]]</f>
        <v>1</v>
      </c>
      <c r="O62">
        <v>0</v>
      </c>
    </row>
    <row r="63" spans="1:15" hidden="1" x14ac:dyDescent="0.25">
      <c r="A63" s="1">
        <v>44325</v>
      </c>
      <c r="B63" s="4">
        <f>YEAR(Table1[[#This Row],[Date]])</f>
        <v>2021</v>
      </c>
      <c r="C63" t="s">
        <v>88</v>
      </c>
      <c r="D63" t="s">
        <v>91</v>
      </c>
      <c r="E63" t="s">
        <v>124</v>
      </c>
      <c r="F63" t="s">
        <v>12</v>
      </c>
      <c r="G63" t="s">
        <v>36</v>
      </c>
      <c r="H63">
        <v>5</v>
      </c>
      <c r="I63">
        <v>13</v>
      </c>
      <c r="J63" t="str" cm="1">
        <f t="array" ref="J63">_xlfn.IFS(Table1[[#This Row],[GF]]&gt;Table1[[#This Row],[GA]],"W",Table1[[#This Row],[GF]]&lt;Table1[[#This Row],[GA]],"L",Table1[[#This Row],[GF]]=Table1[[#This Row],[GA]],"T")</f>
        <v>L</v>
      </c>
      <c r="K63" t="s">
        <v>31</v>
      </c>
      <c r="L63">
        <v>0</v>
      </c>
      <c r="M63">
        <v>0</v>
      </c>
      <c r="N63">
        <f>Table1[[#This Row],[G]]+Table1[[#This Row],[A]]</f>
        <v>0</v>
      </c>
      <c r="O63">
        <v>0</v>
      </c>
    </row>
    <row r="64" spans="1:15" hidden="1" x14ac:dyDescent="0.25">
      <c r="A64" s="1">
        <v>44327</v>
      </c>
      <c r="B64" s="4">
        <f>YEAR(Table1[[#This Row],[Date]])</f>
        <v>2021</v>
      </c>
      <c r="C64" t="s">
        <v>88</v>
      </c>
      <c r="D64" t="s">
        <v>91</v>
      </c>
      <c r="E64" t="s">
        <v>124</v>
      </c>
      <c r="F64" t="s">
        <v>12</v>
      </c>
      <c r="G64" t="s">
        <v>37</v>
      </c>
      <c r="H64">
        <v>6</v>
      </c>
      <c r="I64">
        <v>3</v>
      </c>
      <c r="J64" t="str" cm="1">
        <f t="array" ref="J64">_xlfn.IFS(Table1[[#This Row],[GF]]&gt;Table1[[#This Row],[GA]],"W",Table1[[#This Row],[GF]]&lt;Table1[[#This Row],[GA]],"L",Table1[[#This Row],[GF]]=Table1[[#This Row],[GA]],"T")</f>
        <v>W</v>
      </c>
      <c r="K64" t="s">
        <v>15</v>
      </c>
      <c r="L64">
        <v>1</v>
      </c>
      <c r="M64">
        <v>0</v>
      </c>
      <c r="N64">
        <f>Table1[[#This Row],[G]]+Table1[[#This Row],[A]]</f>
        <v>1</v>
      </c>
      <c r="O64">
        <v>0</v>
      </c>
    </row>
    <row r="65" spans="1:15" hidden="1" x14ac:dyDescent="0.25">
      <c r="A65" s="1">
        <v>44329</v>
      </c>
      <c r="B65" s="4">
        <f>YEAR(Table1[[#This Row],[Date]])</f>
        <v>2021</v>
      </c>
      <c r="C65" t="s">
        <v>89</v>
      </c>
      <c r="D65" t="s">
        <v>91</v>
      </c>
      <c r="E65" t="s">
        <v>71</v>
      </c>
      <c r="F65" t="s">
        <v>23</v>
      </c>
      <c r="G65" t="s">
        <v>38</v>
      </c>
      <c r="H65">
        <v>13</v>
      </c>
      <c r="I65">
        <v>18</v>
      </c>
      <c r="J65" t="str" cm="1">
        <f t="array" ref="J65">_xlfn.IFS(Table1[[#This Row],[GF]]&gt;Table1[[#This Row],[GA]],"W",Table1[[#This Row],[GF]]&lt;Table1[[#This Row],[GA]],"L",Table1[[#This Row],[GF]]=Table1[[#This Row],[GA]],"T")</f>
        <v>L</v>
      </c>
      <c r="K65" t="s">
        <v>24</v>
      </c>
      <c r="L65">
        <v>1</v>
      </c>
      <c r="M65">
        <v>0</v>
      </c>
      <c r="N65">
        <f>Table1[[#This Row],[G]]+Table1[[#This Row],[A]]</f>
        <v>1</v>
      </c>
      <c r="O65">
        <v>0</v>
      </c>
    </row>
    <row r="66" spans="1:15" hidden="1" x14ac:dyDescent="0.25">
      <c r="A66" s="1">
        <v>44332</v>
      </c>
      <c r="B66" s="4">
        <f>YEAR(Table1[[#This Row],[Date]])</f>
        <v>2021</v>
      </c>
      <c r="C66" t="s">
        <v>88</v>
      </c>
      <c r="D66" t="s">
        <v>91</v>
      </c>
      <c r="E66" t="s">
        <v>124</v>
      </c>
      <c r="F66" t="s">
        <v>12</v>
      </c>
      <c r="G66" t="s">
        <v>39</v>
      </c>
      <c r="H66">
        <v>5</v>
      </c>
      <c r="I66">
        <v>5</v>
      </c>
      <c r="J66" t="str" cm="1">
        <f t="array" ref="J66">_xlfn.IFS(Table1[[#This Row],[GF]]&gt;Table1[[#This Row],[GA]],"W",Table1[[#This Row],[GF]]&lt;Table1[[#This Row],[GA]],"L",Table1[[#This Row],[GF]]=Table1[[#This Row],[GA]],"T")</f>
        <v>T</v>
      </c>
      <c r="K66" t="s">
        <v>15</v>
      </c>
      <c r="L66">
        <v>1</v>
      </c>
      <c r="M66">
        <v>1</v>
      </c>
      <c r="N66">
        <f>Table1[[#This Row],[G]]+Table1[[#This Row],[A]]</f>
        <v>2</v>
      </c>
      <c r="O66">
        <v>0</v>
      </c>
    </row>
    <row r="67" spans="1:15" hidden="1" x14ac:dyDescent="0.25">
      <c r="A67" s="1">
        <v>44334</v>
      </c>
      <c r="B67" s="4">
        <f>YEAR(Table1[[#This Row],[Date]])</f>
        <v>2021</v>
      </c>
      <c r="C67" t="s">
        <v>88</v>
      </c>
      <c r="D67" t="s">
        <v>91</v>
      </c>
      <c r="E67" t="s">
        <v>124</v>
      </c>
      <c r="F67" t="s">
        <v>40</v>
      </c>
      <c r="G67" t="s">
        <v>13</v>
      </c>
      <c r="H67">
        <v>0</v>
      </c>
      <c r="I67">
        <v>5</v>
      </c>
      <c r="J67" t="str" cm="1">
        <f t="array" ref="J67">_xlfn.IFS(Table1[[#This Row],[GF]]&gt;Table1[[#This Row],[GA]],"W",Table1[[#This Row],[GF]]&lt;Table1[[#This Row],[GA]],"L",Table1[[#This Row],[GF]]=Table1[[#This Row],[GA]],"T")</f>
        <v>L</v>
      </c>
      <c r="K67" t="s">
        <v>18</v>
      </c>
      <c r="L67">
        <v>0</v>
      </c>
      <c r="M67">
        <v>0</v>
      </c>
      <c r="N67">
        <f>Table1[[#This Row],[G]]+Table1[[#This Row],[A]]</f>
        <v>0</v>
      </c>
      <c r="O67">
        <v>0</v>
      </c>
    </row>
    <row r="68" spans="1:15" hidden="1" x14ac:dyDescent="0.25">
      <c r="A68" s="1">
        <v>44335</v>
      </c>
      <c r="B68" s="4">
        <f>YEAR(Table1[[#This Row],[Date]])</f>
        <v>2021</v>
      </c>
      <c r="C68" t="s">
        <v>88</v>
      </c>
      <c r="D68" t="s">
        <v>91</v>
      </c>
      <c r="E68" t="s">
        <v>124</v>
      </c>
      <c r="F68" t="s">
        <v>12</v>
      </c>
      <c r="G68" t="s">
        <v>26</v>
      </c>
      <c r="H68">
        <v>13</v>
      </c>
      <c r="I68">
        <v>3</v>
      </c>
      <c r="J68" t="str" cm="1">
        <f t="array" ref="J68">_xlfn.IFS(Table1[[#This Row],[GF]]&gt;Table1[[#This Row],[GA]],"W",Table1[[#This Row],[GF]]&lt;Table1[[#This Row],[GA]],"L",Table1[[#This Row],[GF]]=Table1[[#This Row],[GA]],"T")</f>
        <v>W</v>
      </c>
      <c r="K68" t="s">
        <v>31</v>
      </c>
      <c r="L68">
        <v>2</v>
      </c>
      <c r="M68">
        <v>0</v>
      </c>
      <c r="N68">
        <f>Table1[[#This Row],[G]]+Table1[[#This Row],[A]]</f>
        <v>2</v>
      </c>
      <c r="O68">
        <v>0</v>
      </c>
    </row>
    <row r="69" spans="1:15" hidden="1" x14ac:dyDescent="0.25">
      <c r="A69" s="1">
        <v>44336</v>
      </c>
      <c r="B69" s="4">
        <f>YEAR(Table1[[#This Row],[Date]])</f>
        <v>2021</v>
      </c>
      <c r="C69" t="s">
        <v>89</v>
      </c>
      <c r="D69" t="s">
        <v>91</v>
      </c>
      <c r="E69" t="s">
        <v>71</v>
      </c>
      <c r="F69" t="s">
        <v>23</v>
      </c>
      <c r="G69" t="s">
        <v>41</v>
      </c>
      <c r="H69">
        <v>13</v>
      </c>
      <c r="I69">
        <v>8</v>
      </c>
      <c r="J69" t="str" cm="1">
        <f t="array" ref="J69">_xlfn.IFS(Table1[[#This Row],[GF]]&gt;Table1[[#This Row],[GA]],"W",Table1[[#This Row],[GF]]&lt;Table1[[#This Row],[GA]],"L",Table1[[#This Row],[GF]]=Table1[[#This Row],[GA]],"T")</f>
        <v>W</v>
      </c>
      <c r="K69" t="s">
        <v>24</v>
      </c>
      <c r="L69">
        <v>6</v>
      </c>
      <c r="M69">
        <v>2</v>
      </c>
      <c r="N69">
        <f>Table1[[#This Row],[G]]+Table1[[#This Row],[A]]</f>
        <v>8</v>
      </c>
      <c r="O69">
        <v>0</v>
      </c>
    </row>
    <row r="70" spans="1:15" hidden="1" x14ac:dyDescent="0.25">
      <c r="A70" s="1">
        <v>44339</v>
      </c>
      <c r="B70" s="4">
        <f>YEAR(Table1[[#This Row],[Date]])</f>
        <v>2021</v>
      </c>
      <c r="C70" t="s">
        <v>88</v>
      </c>
      <c r="D70" t="s">
        <v>91</v>
      </c>
      <c r="E70" t="s">
        <v>124</v>
      </c>
      <c r="F70" t="s">
        <v>12</v>
      </c>
      <c r="G70" t="s">
        <v>27</v>
      </c>
      <c r="H70">
        <v>5</v>
      </c>
      <c r="I70">
        <v>4</v>
      </c>
      <c r="J70" t="str" cm="1">
        <f t="array" ref="J70">_xlfn.IFS(Table1[[#This Row],[GF]]&gt;Table1[[#This Row],[GA]],"W",Table1[[#This Row],[GF]]&lt;Table1[[#This Row],[GA]],"L",Table1[[#This Row],[GF]]=Table1[[#This Row],[GA]],"T")</f>
        <v>W</v>
      </c>
      <c r="K70" t="s">
        <v>15</v>
      </c>
      <c r="L70">
        <v>1</v>
      </c>
      <c r="M70">
        <v>0</v>
      </c>
      <c r="N70">
        <f>Table1[[#This Row],[G]]+Table1[[#This Row],[A]]</f>
        <v>1</v>
      </c>
      <c r="O70">
        <v>0</v>
      </c>
    </row>
    <row r="71" spans="1:15" hidden="1" x14ac:dyDescent="0.25">
      <c r="A71" s="1">
        <v>44342</v>
      </c>
      <c r="B71" s="4">
        <f>YEAR(Table1[[#This Row],[Date]])</f>
        <v>2021</v>
      </c>
      <c r="C71" t="s">
        <v>88</v>
      </c>
      <c r="D71" t="s">
        <v>91</v>
      </c>
      <c r="E71" t="s">
        <v>124</v>
      </c>
      <c r="F71" t="s">
        <v>40</v>
      </c>
      <c r="G71" t="s">
        <v>39</v>
      </c>
      <c r="H71">
        <v>7</v>
      </c>
      <c r="I71">
        <v>5</v>
      </c>
      <c r="J71" t="str" cm="1">
        <f t="array" ref="J71">_xlfn.IFS(Table1[[#This Row],[GF]]&gt;Table1[[#This Row],[GA]],"W",Table1[[#This Row],[GF]]&lt;Table1[[#This Row],[GA]],"L",Table1[[#This Row],[GF]]=Table1[[#This Row],[GA]],"T")</f>
        <v>W</v>
      </c>
      <c r="K71" t="s">
        <v>31</v>
      </c>
      <c r="L71">
        <v>2</v>
      </c>
      <c r="M71">
        <v>0</v>
      </c>
      <c r="N71">
        <f>Table1[[#This Row],[G]]+Table1[[#This Row],[A]]</f>
        <v>2</v>
      </c>
      <c r="O71">
        <v>0</v>
      </c>
    </row>
    <row r="72" spans="1:15" hidden="1" x14ac:dyDescent="0.25">
      <c r="A72" s="1">
        <v>44353</v>
      </c>
      <c r="B72" s="4">
        <f>YEAR(Table1[[#This Row],[Date]])</f>
        <v>2021</v>
      </c>
      <c r="C72" t="s">
        <v>88</v>
      </c>
      <c r="D72" t="s">
        <v>92</v>
      </c>
      <c r="E72" t="s">
        <v>105</v>
      </c>
      <c r="F72" t="s">
        <v>12</v>
      </c>
      <c r="G72" t="s">
        <v>42</v>
      </c>
      <c r="H72">
        <v>3</v>
      </c>
      <c r="I72">
        <v>3</v>
      </c>
      <c r="J72" t="str" cm="1">
        <f t="array" ref="J72">_xlfn.IFS(Table1[[#This Row],[GF]]&gt;Table1[[#This Row],[GA]],"W",Table1[[#This Row],[GF]]&lt;Table1[[#This Row],[GA]],"L",Table1[[#This Row],[GF]]=Table1[[#This Row],[GA]],"T")</f>
        <v>T</v>
      </c>
      <c r="K72" t="s">
        <v>31</v>
      </c>
      <c r="L72">
        <v>0</v>
      </c>
      <c r="M72">
        <v>0</v>
      </c>
      <c r="N72">
        <f>Table1[[#This Row],[G]]+Table1[[#This Row],[A]]</f>
        <v>0</v>
      </c>
      <c r="O72">
        <v>0</v>
      </c>
    </row>
    <row r="73" spans="1:15" hidden="1" x14ac:dyDescent="0.25">
      <c r="A73" s="1">
        <v>44356</v>
      </c>
      <c r="B73" s="4">
        <f>YEAR(Table1[[#This Row],[Date]])</f>
        <v>2021</v>
      </c>
      <c r="C73" t="s">
        <v>89</v>
      </c>
      <c r="D73" t="s">
        <v>92</v>
      </c>
      <c r="E73" t="s">
        <v>72</v>
      </c>
      <c r="F73" t="s">
        <v>173</v>
      </c>
      <c r="G73" t="s">
        <v>44</v>
      </c>
      <c r="H73">
        <v>5</v>
      </c>
      <c r="I73">
        <v>16</v>
      </c>
      <c r="J73" t="str" cm="1">
        <f t="array" ref="J73">_xlfn.IFS(Table1[[#This Row],[GF]]&gt;Table1[[#This Row],[GA]],"W",Table1[[#This Row],[GF]]&lt;Table1[[#This Row],[GA]],"L",Table1[[#This Row],[GF]]=Table1[[#This Row],[GA]],"T")</f>
        <v>L</v>
      </c>
      <c r="K73" t="s">
        <v>24</v>
      </c>
      <c r="L73">
        <v>1</v>
      </c>
      <c r="M73">
        <v>0</v>
      </c>
      <c r="N73">
        <f>Table1[[#This Row],[G]]+Table1[[#This Row],[A]]</f>
        <v>1</v>
      </c>
      <c r="O73">
        <v>0</v>
      </c>
    </row>
    <row r="74" spans="1:15" hidden="1" x14ac:dyDescent="0.25">
      <c r="A74" s="1">
        <v>44360</v>
      </c>
      <c r="B74" s="4">
        <f>YEAR(Table1[[#This Row],[Date]])</f>
        <v>2021</v>
      </c>
      <c r="C74" t="s">
        <v>88</v>
      </c>
      <c r="D74" t="s">
        <v>92</v>
      </c>
      <c r="E74" t="s">
        <v>105</v>
      </c>
      <c r="F74" t="s">
        <v>12</v>
      </c>
      <c r="G74" t="s">
        <v>45</v>
      </c>
      <c r="H74">
        <v>7</v>
      </c>
      <c r="I74">
        <v>7</v>
      </c>
      <c r="J74" t="str" cm="1">
        <f t="array" ref="J74">_xlfn.IFS(Table1[[#This Row],[GF]]&gt;Table1[[#This Row],[GA]],"W",Table1[[#This Row],[GF]]&lt;Table1[[#This Row],[GA]],"L",Table1[[#This Row],[GF]]=Table1[[#This Row],[GA]],"T")</f>
        <v>T</v>
      </c>
      <c r="K74" t="s">
        <v>31</v>
      </c>
      <c r="L74">
        <v>0</v>
      </c>
      <c r="M74">
        <v>0</v>
      </c>
      <c r="N74">
        <f>Table1[[#This Row],[G]]+Table1[[#This Row],[A]]</f>
        <v>0</v>
      </c>
      <c r="O74">
        <v>0</v>
      </c>
    </row>
    <row r="75" spans="1:15" hidden="1" x14ac:dyDescent="0.25">
      <c r="A75" s="1">
        <v>44362</v>
      </c>
      <c r="B75" s="4">
        <f>YEAR(Table1[[#This Row],[Date]])</f>
        <v>2021</v>
      </c>
      <c r="C75" t="s">
        <v>89</v>
      </c>
      <c r="D75" t="s">
        <v>92</v>
      </c>
      <c r="E75" t="s">
        <v>72</v>
      </c>
      <c r="F75" t="s">
        <v>173</v>
      </c>
      <c r="G75" t="s">
        <v>46</v>
      </c>
      <c r="H75">
        <v>6</v>
      </c>
      <c r="I75">
        <v>9</v>
      </c>
      <c r="J75" t="str" cm="1">
        <f t="array" ref="J75">_xlfn.IFS(Table1[[#This Row],[GF]]&gt;Table1[[#This Row],[GA]],"W",Table1[[#This Row],[GF]]&lt;Table1[[#This Row],[GA]],"L",Table1[[#This Row],[GF]]=Table1[[#This Row],[GA]],"T")</f>
        <v>L</v>
      </c>
      <c r="K75" t="s">
        <v>24</v>
      </c>
      <c r="L75">
        <v>5</v>
      </c>
      <c r="M75">
        <v>1</v>
      </c>
      <c r="N75">
        <f>Table1[[#This Row],[G]]+Table1[[#This Row],[A]]</f>
        <v>6</v>
      </c>
      <c r="O75">
        <v>0</v>
      </c>
    </row>
    <row r="76" spans="1:15" hidden="1" x14ac:dyDescent="0.25">
      <c r="A76" s="1">
        <v>44366</v>
      </c>
      <c r="B76" s="4">
        <f>YEAR(Table1[[#This Row],[Date]])</f>
        <v>2021</v>
      </c>
      <c r="C76" t="s">
        <v>94</v>
      </c>
      <c r="D76" t="s">
        <v>95</v>
      </c>
      <c r="E76" t="s">
        <v>102</v>
      </c>
      <c r="F76" t="s">
        <v>47</v>
      </c>
      <c r="G76" t="s">
        <v>48</v>
      </c>
      <c r="H76">
        <v>3</v>
      </c>
      <c r="I76">
        <v>6</v>
      </c>
      <c r="J76" t="str" cm="1">
        <f t="array" ref="J76">_xlfn.IFS(Table1[[#This Row],[GF]]&gt;Table1[[#This Row],[GA]],"W",Table1[[#This Row],[GF]]&lt;Table1[[#This Row],[GA]],"L",Table1[[#This Row],[GF]]=Table1[[#This Row],[GA]],"T")</f>
        <v>L</v>
      </c>
      <c r="K76" t="s">
        <v>31</v>
      </c>
      <c r="L76">
        <v>0</v>
      </c>
      <c r="M76">
        <v>0</v>
      </c>
      <c r="N76">
        <f>Table1[[#This Row],[G]]+Table1[[#This Row],[A]]</f>
        <v>0</v>
      </c>
      <c r="O76">
        <v>0</v>
      </c>
    </row>
    <row r="77" spans="1:15" hidden="1" x14ac:dyDescent="0.25">
      <c r="A77" s="1">
        <v>44366</v>
      </c>
      <c r="B77" s="4">
        <f>YEAR(Table1[[#This Row],[Date]])</f>
        <v>2021</v>
      </c>
      <c r="C77" t="s">
        <v>94</v>
      </c>
      <c r="D77" t="s">
        <v>95</v>
      </c>
      <c r="E77" t="s">
        <v>102</v>
      </c>
      <c r="F77" t="s">
        <v>47</v>
      </c>
      <c r="G77" t="s">
        <v>49</v>
      </c>
      <c r="H77">
        <v>3</v>
      </c>
      <c r="I77">
        <v>10</v>
      </c>
      <c r="J77" t="str" cm="1">
        <f t="array" ref="J77">_xlfn.IFS(Table1[[#This Row],[GF]]&gt;Table1[[#This Row],[GA]],"W",Table1[[#This Row],[GF]]&lt;Table1[[#This Row],[GA]],"L",Table1[[#This Row],[GF]]=Table1[[#This Row],[GA]],"T")</f>
        <v>L</v>
      </c>
      <c r="K77" t="s">
        <v>31</v>
      </c>
      <c r="L77">
        <v>0</v>
      </c>
      <c r="M77">
        <v>0</v>
      </c>
      <c r="N77">
        <f>Table1[[#This Row],[G]]+Table1[[#This Row],[A]]</f>
        <v>0</v>
      </c>
      <c r="O77">
        <v>0</v>
      </c>
    </row>
    <row r="78" spans="1:15" hidden="1" x14ac:dyDescent="0.25">
      <c r="A78" s="1">
        <v>44367</v>
      </c>
      <c r="B78" s="4">
        <f>YEAR(Table1[[#This Row],[Date]])</f>
        <v>2021</v>
      </c>
      <c r="C78" t="s">
        <v>94</v>
      </c>
      <c r="D78" t="s">
        <v>95</v>
      </c>
      <c r="E78" t="s">
        <v>102</v>
      </c>
      <c r="F78" t="s">
        <v>47</v>
      </c>
      <c r="G78" t="s">
        <v>50</v>
      </c>
      <c r="H78">
        <v>1</v>
      </c>
      <c r="I78">
        <v>2</v>
      </c>
      <c r="J78" t="str" cm="1">
        <f t="array" ref="J78">_xlfn.IFS(Table1[[#This Row],[GF]]&gt;Table1[[#This Row],[GA]],"W",Table1[[#This Row],[GF]]&lt;Table1[[#This Row],[GA]],"L",Table1[[#This Row],[GF]]=Table1[[#This Row],[GA]],"T")</f>
        <v>L</v>
      </c>
      <c r="K78" t="s">
        <v>31</v>
      </c>
      <c r="L78">
        <v>0</v>
      </c>
      <c r="M78">
        <v>1</v>
      </c>
      <c r="N78">
        <f>Table1[[#This Row],[G]]+Table1[[#This Row],[A]]</f>
        <v>1</v>
      </c>
      <c r="O78">
        <v>0</v>
      </c>
    </row>
    <row r="79" spans="1:15" hidden="1" x14ac:dyDescent="0.25">
      <c r="A79" s="1">
        <v>44367</v>
      </c>
      <c r="B79" s="4">
        <f>YEAR(Table1[[#This Row],[Date]])</f>
        <v>2021</v>
      </c>
      <c r="C79" t="s">
        <v>94</v>
      </c>
      <c r="D79" t="s">
        <v>95</v>
      </c>
      <c r="E79" t="s">
        <v>102</v>
      </c>
      <c r="F79" t="s">
        <v>47</v>
      </c>
      <c r="G79" t="s">
        <v>49</v>
      </c>
      <c r="H79">
        <v>4</v>
      </c>
      <c r="I79">
        <v>8</v>
      </c>
      <c r="J79" t="str" cm="1">
        <f t="array" ref="J79">_xlfn.IFS(Table1[[#This Row],[GF]]&gt;Table1[[#This Row],[GA]],"W",Table1[[#This Row],[GF]]&lt;Table1[[#This Row],[GA]],"L",Table1[[#This Row],[GF]]=Table1[[#This Row],[GA]],"T")</f>
        <v>L</v>
      </c>
      <c r="K79" t="s">
        <v>31</v>
      </c>
      <c r="L79">
        <v>0</v>
      </c>
      <c r="M79">
        <v>1</v>
      </c>
      <c r="N79">
        <f>Table1[[#This Row],[G]]+Table1[[#This Row],[A]]</f>
        <v>1</v>
      </c>
      <c r="O79">
        <v>0</v>
      </c>
    </row>
    <row r="80" spans="1:15" hidden="1" x14ac:dyDescent="0.25">
      <c r="A80" s="1">
        <v>44367</v>
      </c>
      <c r="B80" s="4">
        <f>YEAR(Table1[[#This Row],[Date]])</f>
        <v>2021</v>
      </c>
      <c r="C80" t="s">
        <v>88</v>
      </c>
      <c r="D80" t="s">
        <v>92</v>
      </c>
      <c r="E80" t="s">
        <v>105</v>
      </c>
      <c r="F80" t="s">
        <v>12</v>
      </c>
      <c r="G80" t="s">
        <v>29</v>
      </c>
      <c r="H80">
        <v>7</v>
      </c>
      <c r="I80">
        <v>4</v>
      </c>
      <c r="J80" t="str" cm="1">
        <f t="array" ref="J80">_xlfn.IFS(Table1[[#This Row],[GF]]&gt;Table1[[#This Row],[GA]],"W",Table1[[#This Row],[GF]]&lt;Table1[[#This Row],[GA]],"L",Table1[[#This Row],[GF]]=Table1[[#This Row],[GA]],"T")</f>
        <v>W</v>
      </c>
      <c r="K80" t="s">
        <v>15</v>
      </c>
      <c r="L80">
        <v>0</v>
      </c>
      <c r="M80">
        <v>1</v>
      </c>
      <c r="N80">
        <f>Table1[[#This Row],[G]]+Table1[[#This Row],[A]]</f>
        <v>1</v>
      </c>
      <c r="O80">
        <v>2</v>
      </c>
    </row>
    <row r="81" spans="1:15" hidden="1" x14ac:dyDescent="0.25">
      <c r="A81" s="1">
        <v>44370</v>
      </c>
      <c r="B81" s="4">
        <f>YEAR(Table1[[#This Row],[Date]])</f>
        <v>2021</v>
      </c>
      <c r="C81" t="s">
        <v>88</v>
      </c>
      <c r="D81" t="s">
        <v>92</v>
      </c>
      <c r="E81" t="s">
        <v>105</v>
      </c>
      <c r="F81" t="s">
        <v>12</v>
      </c>
      <c r="G81" t="s">
        <v>32</v>
      </c>
      <c r="H81">
        <v>1</v>
      </c>
      <c r="I81">
        <v>6</v>
      </c>
      <c r="J81" t="str" cm="1">
        <f t="array" ref="J81">_xlfn.IFS(Table1[[#This Row],[GF]]&gt;Table1[[#This Row],[GA]],"W",Table1[[#This Row],[GF]]&lt;Table1[[#This Row],[GA]],"L",Table1[[#This Row],[GF]]=Table1[[#This Row],[GA]],"T")</f>
        <v>L</v>
      </c>
      <c r="K81" t="s">
        <v>31</v>
      </c>
      <c r="L81">
        <v>0</v>
      </c>
      <c r="M81">
        <v>0</v>
      </c>
      <c r="N81">
        <f>Table1[[#This Row],[G]]+Table1[[#This Row],[A]]</f>
        <v>0</v>
      </c>
      <c r="O81">
        <v>0</v>
      </c>
    </row>
    <row r="82" spans="1:15" hidden="1" x14ac:dyDescent="0.25">
      <c r="A82" s="1">
        <v>44377</v>
      </c>
      <c r="B82" s="4">
        <f>YEAR(Table1[[#This Row],[Date]])</f>
        <v>2021</v>
      </c>
      <c r="C82" t="s">
        <v>89</v>
      </c>
      <c r="D82" t="s">
        <v>92</v>
      </c>
      <c r="E82" t="s">
        <v>72</v>
      </c>
      <c r="F82" t="s">
        <v>173</v>
      </c>
      <c r="G82" t="s">
        <v>25</v>
      </c>
      <c r="H82">
        <v>8</v>
      </c>
      <c r="I82">
        <v>13</v>
      </c>
      <c r="J82" t="str" cm="1">
        <f t="array" ref="J82">_xlfn.IFS(Table1[[#This Row],[GF]]&gt;Table1[[#This Row],[GA]],"W",Table1[[#This Row],[GF]]&lt;Table1[[#This Row],[GA]],"L",Table1[[#This Row],[GF]]=Table1[[#This Row],[GA]],"T")</f>
        <v>L</v>
      </c>
      <c r="K82" t="s">
        <v>24</v>
      </c>
      <c r="L82">
        <v>4</v>
      </c>
      <c r="M82">
        <v>0</v>
      </c>
      <c r="N82">
        <f>Table1[[#This Row],[G]]+Table1[[#This Row],[A]]</f>
        <v>4</v>
      </c>
      <c r="O82">
        <v>0</v>
      </c>
    </row>
    <row r="83" spans="1:15" hidden="1" x14ac:dyDescent="0.25">
      <c r="A83" s="1">
        <v>44383</v>
      </c>
      <c r="B83" s="4">
        <f>YEAR(Table1[[#This Row],[Date]])</f>
        <v>2021</v>
      </c>
      <c r="C83" t="s">
        <v>89</v>
      </c>
      <c r="D83" t="s">
        <v>92</v>
      </c>
      <c r="E83" t="s">
        <v>72</v>
      </c>
      <c r="F83" t="s">
        <v>173</v>
      </c>
      <c r="G83" t="s">
        <v>35</v>
      </c>
      <c r="H83">
        <v>14</v>
      </c>
      <c r="I83">
        <v>13</v>
      </c>
      <c r="J83" t="str" cm="1">
        <f t="array" ref="J83">_xlfn.IFS(Table1[[#This Row],[GF]]&gt;Table1[[#This Row],[GA]],"W",Table1[[#This Row],[GF]]&lt;Table1[[#This Row],[GA]],"L",Table1[[#This Row],[GF]]=Table1[[#This Row],[GA]],"T")</f>
        <v>W</v>
      </c>
      <c r="K83" t="s">
        <v>24</v>
      </c>
      <c r="L83">
        <v>3</v>
      </c>
      <c r="M83">
        <v>3</v>
      </c>
      <c r="N83">
        <f>Table1[[#This Row],[G]]+Table1[[#This Row],[A]]</f>
        <v>6</v>
      </c>
      <c r="O83">
        <v>0</v>
      </c>
    </row>
    <row r="84" spans="1:15" hidden="1" x14ac:dyDescent="0.25">
      <c r="A84" s="1">
        <v>44385</v>
      </c>
      <c r="B84" s="4">
        <f>YEAR(Table1[[#This Row],[Date]])</f>
        <v>2021</v>
      </c>
      <c r="C84" t="s">
        <v>88</v>
      </c>
      <c r="D84" t="s">
        <v>92</v>
      </c>
      <c r="E84" t="s">
        <v>105</v>
      </c>
      <c r="F84" t="s">
        <v>12</v>
      </c>
      <c r="G84" t="s">
        <v>76</v>
      </c>
      <c r="H84">
        <v>6</v>
      </c>
      <c r="I84">
        <v>4</v>
      </c>
      <c r="J84" t="str" cm="1">
        <f t="array" ref="J84">_xlfn.IFS(Table1[[#This Row],[GF]]&gt;Table1[[#This Row],[GA]],"W",Table1[[#This Row],[GF]]&lt;Table1[[#This Row],[GA]],"L",Table1[[#This Row],[GF]]=Table1[[#This Row],[GA]],"T")</f>
        <v>W</v>
      </c>
      <c r="K84" t="s">
        <v>18</v>
      </c>
      <c r="L84">
        <v>0</v>
      </c>
      <c r="M84">
        <v>0</v>
      </c>
      <c r="N84">
        <f>Table1[[#This Row],[G]]+Table1[[#This Row],[A]]</f>
        <v>0</v>
      </c>
      <c r="O84">
        <v>0</v>
      </c>
    </row>
    <row r="85" spans="1:15" hidden="1" x14ac:dyDescent="0.25">
      <c r="A85" s="1">
        <v>44388</v>
      </c>
      <c r="B85" s="4">
        <f>YEAR(Table1[[#This Row],[Date]])</f>
        <v>2021</v>
      </c>
      <c r="C85" t="s">
        <v>88</v>
      </c>
      <c r="D85" t="s">
        <v>92</v>
      </c>
      <c r="E85" t="s">
        <v>105</v>
      </c>
      <c r="F85" t="s">
        <v>12</v>
      </c>
      <c r="G85" t="s">
        <v>32</v>
      </c>
      <c r="H85">
        <v>3</v>
      </c>
      <c r="I85">
        <v>6</v>
      </c>
      <c r="J85" t="str" cm="1">
        <f t="array" ref="J85">_xlfn.IFS(Table1[[#This Row],[GF]]&gt;Table1[[#This Row],[GA]],"W",Table1[[#This Row],[GF]]&lt;Table1[[#This Row],[GA]],"L",Table1[[#This Row],[GF]]=Table1[[#This Row],[GA]],"T")</f>
        <v>L</v>
      </c>
      <c r="K85" t="s">
        <v>21</v>
      </c>
      <c r="L85">
        <v>0</v>
      </c>
      <c r="M85">
        <v>0</v>
      </c>
      <c r="N85">
        <f>Table1[[#This Row],[G]]+Table1[[#This Row],[A]]</f>
        <v>0</v>
      </c>
      <c r="O85">
        <v>0</v>
      </c>
    </row>
    <row r="86" spans="1:15" hidden="1" x14ac:dyDescent="0.25">
      <c r="A86" s="1">
        <v>44392</v>
      </c>
      <c r="B86" s="4">
        <f>YEAR(Table1[[#This Row],[Date]])</f>
        <v>2021</v>
      </c>
      <c r="C86" t="s">
        <v>89</v>
      </c>
      <c r="D86" t="s">
        <v>92</v>
      </c>
      <c r="E86" t="s">
        <v>72</v>
      </c>
      <c r="F86" t="s">
        <v>173</v>
      </c>
      <c r="G86" t="s">
        <v>37</v>
      </c>
      <c r="H86">
        <v>4</v>
      </c>
      <c r="I86">
        <v>16</v>
      </c>
      <c r="J86" t="str" cm="1">
        <f t="array" ref="J86">_xlfn.IFS(Table1[[#This Row],[GF]]&gt;Table1[[#This Row],[GA]],"W",Table1[[#This Row],[GF]]&lt;Table1[[#This Row],[GA]],"L",Table1[[#This Row],[GF]]=Table1[[#This Row],[GA]],"T")</f>
        <v>L</v>
      </c>
      <c r="K86" t="s">
        <v>24</v>
      </c>
      <c r="L86">
        <v>2</v>
      </c>
      <c r="M86">
        <v>1</v>
      </c>
      <c r="N86">
        <f>Table1[[#This Row],[G]]+Table1[[#This Row],[A]]</f>
        <v>3</v>
      </c>
      <c r="O86">
        <v>0</v>
      </c>
    </row>
    <row r="87" spans="1:15" hidden="1" x14ac:dyDescent="0.25">
      <c r="A87" s="1">
        <v>44395</v>
      </c>
      <c r="B87" s="4">
        <f>YEAR(Table1[[#This Row],[Date]])</f>
        <v>2021</v>
      </c>
      <c r="C87" t="s">
        <v>88</v>
      </c>
      <c r="D87" t="s">
        <v>92</v>
      </c>
      <c r="E87" t="s">
        <v>105</v>
      </c>
      <c r="F87" t="s">
        <v>12</v>
      </c>
      <c r="G87" t="s">
        <v>37</v>
      </c>
      <c r="H87">
        <v>3</v>
      </c>
      <c r="I87">
        <v>2</v>
      </c>
      <c r="J87" t="str" cm="1">
        <f t="array" ref="J87">_xlfn.IFS(Table1[[#This Row],[GF]]&gt;Table1[[#This Row],[GA]],"W",Table1[[#This Row],[GF]]&lt;Table1[[#This Row],[GA]],"L",Table1[[#This Row],[GF]]=Table1[[#This Row],[GA]],"T")</f>
        <v>W</v>
      </c>
      <c r="K87" t="s">
        <v>21</v>
      </c>
      <c r="L87">
        <v>0</v>
      </c>
      <c r="M87">
        <v>0</v>
      </c>
      <c r="N87">
        <f>Table1[[#This Row],[G]]+Table1[[#This Row],[A]]</f>
        <v>0</v>
      </c>
      <c r="O87">
        <v>0</v>
      </c>
    </row>
    <row r="88" spans="1:15" hidden="1" x14ac:dyDescent="0.25">
      <c r="A88" s="1">
        <v>44404</v>
      </c>
      <c r="B88" s="4">
        <f>YEAR(Table1[[#This Row],[Date]])</f>
        <v>2021</v>
      </c>
      <c r="C88" t="s">
        <v>88</v>
      </c>
      <c r="D88" t="s">
        <v>92</v>
      </c>
      <c r="E88" t="s">
        <v>105</v>
      </c>
      <c r="F88" t="s">
        <v>12</v>
      </c>
      <c r="G88" t="s">
        <v>40</v>
      </c>
      <c r="H88">
        <v>4</v>
      </c>
      <c r="I88">
        <v>4</v>
      </c>
      <c r="J88" t="str" cm="1">
        <f t="array" ref="J88">_xlfn.IFS(Table1[[#This Row],[GF]]&gt;Table1[[#This Row],[GA]],"W",Table1[[#This Row],[GF]]&lt;Table1[[#This Row],[GA]],"L",Table1[[#This Row],[GF]]=Table1[[#This Row],[GA]],"T")</f>
        <v>T</v>
      </c>
      <c r="K88" t="s">
        <v>21</v>
      </c>
      <c r="L88">
        <v>0</v>
      </c>
      <c r="M88">
        <v>0</v>
      </c>
      <c r="N88">
        <f>Table1[[#This Row],[G]]+Table1[[#This Row],[A]]</f>
        <v>0</v>
      </c>
      <c r="O88">
        <v>0</v>
      </c>
    </row>
    <row r="89" spans="1:15" hidden="1" x14ac:dyDescent="0.25">
      <c r="A89" s="1">
        <v>44406</v>
      </c>
      <c r="B89" s="4">
        <f>YEAR(Table1[[#This Row],[Date]])</f>
        <v>2021</v>
      </c>
      <c r="C89" t="s">
        <v>89</v>
      </c>
      <c r="D89" t="s">
        <v>92</v>
      </c>
      <c r="E89" t="s">
        <v>72</v>
      </c>
      <c r="F89" t="s">
        <v>173</v>
      </c>
      <c r="G89" t="s">
        <v>46</v>
      </c>
      <c r="H89">
        <v>11</v>
      </c>
      <c r="I89">
        <v>18</v>
      </c>
      <c r="J89" t="str" cm="1">
        <f t="array" ref="J89">_xlfn.IFS(Table1[[#This Row],[GF]]&gt;Table1[[#This Row],[GA]],"W",Table1[[#This Row],[GF]]&lt;Table1[[#This Row],[GA]],"L",Table1[[#This Row],[GF]]=Table1[[#This Row],[GA]],"T")</f>
        <v>L</v>
      </c>
      <c r="K89" t="s">
        <v>24</v>
      </c>
      <c r="L89">
        <v>2</v>
      </c>
      <c r="M89">
        <v>0</v>
      </c>
      <c r="N89">
        <f>Table1[[#This Row],[G]]+Table1[[#This Row],[A]]</f>
        <v>2</v>
      </c>
      <c r="O89">
        <v>0</v>
      </c>
    </row>
    <row r="90" spans="1:15" hidden="1" x14ac:dyDescent="0.25">
      <c r="A90" s="1">
        <v>44406</v>
      </c>
      <c r="B90" s="4">
        <f>YEAR(Table1[[#This Row],[Date]])</f>
        <v>2021</v>
      </c>
      <c r="C90" t="s">
        <v>88</v>
      </c>
      <c r="D90" t="s">
        <v>92</v>
      </c>
      <c r="E90" t="s">
        <v>105</v>
      </c>
      <c r="F90" t="s">
        <v>17</v>
      </c>
      <c r="G90" t="s">
        <v>20</v>
      </c>
      <c r="H90">
        <v>3</v>
      </c>
      <c r="I90">
        <v>4</v>
      </c>
      <c r="J90" t="str" cm="1">
        <f t="array" ref="J90">_xlfn.IFS(Table1[[#This Row],[GF]]&gt;Table1[[#This Row],[GA]],"W",Table1[[#This Row],[GF]]&lt;Table1[[#This Row],[GA]],"L",Table1[[#This Row],[GF]]=Table1[[#This Row],[GA]],"T")</f>
        <v>L</v>
      </c>
      <c r="K90" t="s">
        <v>21</v>
      </c>
      <c r="L90">
        <v>0</v>
      </c>
      <c r="M90">
        <v>1</v>
      </c>
      <c r="N90">
        <f>Table1[[#This Row],[G]]+Table1[[#This Row],[A]]</f>
        <v>1</v>
      </c>
      <c r="O90">
        <v>0</v>
      </c>
    </row>
    <row r="91" spans="1:15" hidden="1" x14ac:dyDescent="0.25">
      <c r="A91" s="1">
        <v>44409</v>
      </c>
      <c r="B91" s="4">
        <f>YEAR(Table1[[#This Row],[Date]])</f>
        <v>2021</v>
      </c>
      <c r="C91" t="s">
        <v>88</v>
      </c>
      <c r="D91" t="s">
        <v>92</v>
      </c>
      <c r="E91" t="s">
        <v>105</v>
      </c>
      <c r="F91" t="s">
        <v>12</v>
      </c>
      <c r="G91" t="s">
        <v>52</v>
      </c>
      <c r="H91">
        <v>6</v>
      </c>
      <c r="I91">
        <v>8</v>
      </c>
      <c r="J91" t="str" cm="1">
        <f t="array" ref="J91">_xlfn.IFS(Table1[[#This Row],[GF]]&gt;Table1[[#This Row],[GA]],"W",Table1[[#This Row],[GF]]&lt;Table1[[#This Row],[GA]],"L",Table1[[#This Row],[GF]]=Table1[[#This Row],[GA]],"T")</f>
        <v>L</v>
      </c>
      <c r="K91" t="s">
        <v>31</v>
      </c>
      <c r="L91">
        <v>0</v>
      </c>
      <c r="M91">
        <v>0</v>
      </c>
      <c r="N91">
        <f>Table1[[#This Row],[G]]+Table1[[#This Row],[A]]</f>
        <v>0</v>
      </c>
      <c r="O91">
        <v>0</v>
      </c>
    </row>
    <row r="92" spans="1:15" hidden="1" x14ac:dyDescent="0.25">
      <c r="A92" s="1">
        <v>44409</v>
      </c>
      <c r="B92" s="4">
        <f>YEAR(Table1[[#This Row],[Date]])</f>
        <v>2021</v>
      </c>
      <c r="C92" t="s">
        <v>88</v>
      </c>
      <c r="D92" t="s">
        <v>92</v>
      </c>
      <c r="E92" t="s">
        <v>105</v>
      </c>
      <c r="F92" t="s">
        <v>17</v>
      </c>
      <c r="G92" t="s">
        <v>27</v>
      </c>
      <c r="H92">
        <v>1</v>
      </c>
      <c r="I92">
        <v>3</v>
      </c>
      <c r="J92" t="str" cm="1">
        <f t="array" ref="J92">_xlfn.IFS(Table1[[#This Row],[GF]]&gt;Table1[[#This Row],[GA]],"W",Table1[[#This Row],[GF]]&lt;Table1[[#This Row],[GA]],"L",Table1[[#This Row],[GF]]=Table1[[#This Row],[GA]],"T")</f>
        <v>L</v>
      </c>
      <c r="K92" t="s">
        <v>21</v>
      </c>
      <c r="L92">
        <v>0</v>
      </c>
      <c r="M92">
        <v>0</v>
      </c>
      <c r="N92">
        <f>Table1[[#This Row],[G]]+Table1[[#This Row],[A]]</f>
        <v>0</v>
      </c>
      <c r="O92">
        <v>0</v>
      </c>
    </row>
    <row r="93" spans="1:15" hidden="1" x14ac:dyDescent="0.25">
      <c r="A93" s="1">
        <v>44412</v>
      </c>
      <c r="B93" s="4">
        <f>YEAR(Table1[[#This Row],[Date]])</f>
        <v>2021</v>
      </c>
      <c r="C93" t="s">
        <v>89</v>
      </c>
      <c r="D93" t="s">
        <v>92</v>
      </c>
      <c r="E93" t="s">
        <v>72</v>
      </c>
      <c r="F93" t="s">
        <v>173</v>
      </c>
      <c r="G93" t="s">
        <v>41</v>
      </c>
      <c r="H93">
        <v>11</v>
      </c>
      <c r="I93">
        <v>17</v>
      </c>
      <c r="J93" t="str" cm="1">
        <f t="array" ref="J93">_xlfn.IFS(Table1[[#This Row],[GF]]&gt;Table1[[#This Row],[GA]],"W",Table1[[#This Row],[GF]]&lt;Table1[[#This Row],[GA]],"L",Table1[[#This Row],[GF]]=Table1[[#This Row],[GA]],"T")</f>
        <v>L</v>
      </c>
      <c r="K93" t="s">
        <v>24</v>
      </c>
      <c r="L93">
        <v>4</v>
      </c>
      <c r="M93">
        <v>1</v>
      </c>
      <c r="N93">
        <f>Table1[[#This Row],[G]]+Table1[[#This Row],[A]]</f>
        <v>5</v>
      </c>
      <c r="O93">
        <v>0</v>
      </c>
    </row>
    <row r="94" spans="1:15" hidden="1" x14ac:dyDescent="0.25">
      <c r="A94" s="1">
        <v>44416</v>
      </c>
      <c r="B94" s="4">
        <f>YEAR(Table1[[#This Row],[Date]])</f>
        <v>2021</v>
      </c>
      <c r="C94" t="s">
        <v>88</v>
      </c>
      <c r="D94" t="s">
        <v>92</v>
      </c>
      <c r="E94" t="s">
        <v>105</v>
      </c>
      <c r="F94" t="s">
        <v>12</v>
      </c>
      <c r="G94" t="s">
        <v>27</v>
      </c>
      <c r="H94">
        <v>3</v>
      </c>
      <c r="I94">
        <v>8</v>
      </c>
      <c r="J94" t="str" cm="1">
        <f t="array" ref="J94">_xlfn.IFS(Table1[[#This Row],[GF]]&gt;Table1[[#This Row],[GA]],"W",Table1[[#This Row],[GF]]&lt;Table1[[#This Row],[GA]],"L",Table1[[#This Row],[GF]]=Table1[[#This Row],[GA]],"T")</f>
        <v>L</v>
      </c>
      <c r="K94" t="s">
        <v>31</v>
      </c>
      <c r="L94">
        <v>1</v>
      </c>
      <c r="M94">
        <v>0</v>
      </c>
      <c r="N94">
        <f>Table1[[#This Row],[G]]+Table1[[#This Row],[A]]</f>
        <v>1</v>
      </c>
      <c r="O94">
        <v>0</v>
      </c>
    </row>
    <row r="95" spans="1:15" hidden="1" x14ac:dyDescent="0.25">
      <c r="A95" s="1">
        <v>44418</v>
      </c>
      <c r="B95" s="4">
        <f>YEAR(Table1[[#This Row],[Date]])</f>
        <v>2021</v>
      </c>
      <c r="C95" t="s">
        <v>89</v>
      </c>
      <c r="D95" t="s">
        <v>92</v>
      </c>
      <c r="E95" t="s">
        <v>72</v>
      </c>
      <c r="F95" t="s">
        <v>173</v>
      </c>
      <c r="G95" t="s">
        <v>53</v>
      </c>
      <c r="H95">
        <v>11</v>
      </c>
      <c r="I95">
        <v>17</v>
      </c>
      <c r="J95" t="str" cm="1">
        <f t="array" ref="J95">_xlfn.IFS(Table1[[#This Row],[GF]]&gt;Table1[[#This Row],[GA]],"W",Table1[[#This Row],[GF]]&lt;Table1[[#This Row],[GA]],"L",Table1[[#This Row],[GF]]=Table1[[#This Row],[GA]],"T")</f>
        <v>L</v>
      </c>
      <c r="K95" t="s">
        <v>24</v>
      </c>
      <c r="L95">
        <v>3</v>
      </c>
      <c r="M95">
        <v>2</v>
      </c>
      <c r="N95">
        <f>Table1[[#This Row],[G]]+Table1[[#This Row],[A]]</f>
        <v>5</v>
      </c>
      <c r="O95">
        <v>0</v>
      </c>
    </row>
    <row r="96" spans="1:15" hidden="1" x14ac:dyDescent="0.25">
      <c r="A96" s="1">
        <v>44423</v>
      </c>
      <c r="B96" s="4">
        <f>YEAR(Table1[[#This Row],[Date]])</f>
        <v>2021</v>
      </c>
      <c r="C96" t="s">
        <v>88</v>
      </c>
      <c r="D96" t="s">
        <v>92</v>
      </c>
      <c r="E96" t="s">
        <v>105</v>
      </c>
      <c r="F96" t="s">
        <v>17</v>
      </c>
      <c r="G96" t="s">
        <v>13</v>
      </c>
      <c r="H96">
        <v>4</v>
      </c>
      <c r="I96">
        <v>2</v>
      </c>
      <c r="J96" t="str" cm="1">
        <f t="array" ref="J96">_xlfn.IFS(Table1[[#This Row],[GF]]&gt;Table1[[#This Row],[GA]],"W",Table1[[#This Row],[GF]]&lt;Table1[[#This Row],[GA]],"L",Table1[[#This Row],[GF]]=Table1[[#This Row],[GA]],"T")</f>
        <v>W</v>
      </c>
      <c r="K96" t="s">
        <v>21</v>
      </c>
      <c r="L96">
        <v>1</v>
      </c>
      <c r="M96">
        <v>1</v>
      </c>
      <c r="N96">
        <f>Table1[[#This Row],[G]]+Table1[[#This Row],[A]]</f>
        <v>2</v>
      </c>
      <c r="O96">
        <v>0</v>
      </c>
    </row>
    <row r="97" spans="1:15" hidden="1" x14ac:dyDescent="0.25">
      <c r="A97" s="1">
        <v>44423</v>
      </c>
      <c r="B97" s="4">
        <f>YEAR(Table1[[#This Row],[Date]])</f>
        <v>2021</v>
      </c>
      <c r="C97" t="s">
        <v>88</v>
      </c>
      <c r="D97" t="s">
        <v>92</v>
      </c>
      <c r="E97" t="s">
        <v>105</v>
      </c>
      <c r="F97" t="s">
        <v>12</v>
      </c>
      <c r="G97" t="s">
        <v>40</v>
      </c>
      <c r="H97">
        <v>6</v>
      </c>
      <c r="I97">
        <v>4</v>
      </c>
      <c r="J97" t="str" cm="1">
        <f t="array" ref="J97">_xlfn.IFS(Table1[[#This Row],[GF]]&gt;Table1[[#This Row],[GA]],"W",Table1[[#This Row],[GF]]&lt;Table1[[#This Row],[GA]],"L",Table1[[#This Row],[GF]]=Table1[[#This Row],[GA]],"T")</f>
        <v>W</v>
      </c>
      <c r="K97" t="s">
        <v>31</v>
      </c>
      <c r="L97">
        <v>1</v>
      </c>
      <c r="M97">
        <v>0</v>
      </c>
      <c r="N97">
        <f>Table1[[#This Row],[G]]+Table1[[#This Row],[A]]</f>
        <v>1</v>
      </c>
      <c r="O97">
        <v>0</v>
      </c>
    </row>
    <row r="98" spans="1:15" hidden="1" x14ac:dyDescent="0.25">
      <c r="A98" s="1">
        <v>44425</v>
      </c>
      <c r="B98" s="4">
        <f>YEAR(Table1[[#This Row],[Date]])</f>
        <v>2021</v>
      </c>
      <c r="C98" t="s">
        <v>88</v>
      </c>
      <c r="D98" t="s">
        <v>92</v>
      </c>
      <c r="E98" t="s">
        <v>105</v>
      </c>
      <c r="F98" t="s">
        <v>12</v>
      </c>
      <c r="G98" t="s">
        <v>42</v>
      </c>
      <c r="H98">
        <v>5</v>
      </c>
      <c r="I98">
        <v>4</v>
      </c>
      <c r="J98" t="str" cm="1">
        <f t="array" ref="J98">_xlfn.IFS(Table1[[#This Row],[GF]]&gt;Table1[[#This Row],[GA]],"W",Table1[[#This Row],[GF]]&lt;Table1[[#This Row],[GA]],"L",Table1[[#This Row],[GF]]=Table1[[#This Row],[GA]],"T")</f>
        <v>W</v>
      </c>
      <c r="K98" t="s">
        <v>21</v>
      </c>
      <c r="L98">
        <v>0</v>
      </c>
      <c r="M98">
        <v>0</v>
      </c>
      <c r="N98">
        <f>Table1[[#This Row],[G]]+Table1[[#This Row],[A]]</f>
        <v>0</v>
      </c>
      <c r="O98">
        <v>0</v>
      </c>
    </row>
    <row r="99" spans="1:15" hidden="1" x14ac:dyDescent="0.25">
      <c r="A99" s="1">
        <v>44432</v>
      </c>
      <c r="B99" s="4">
        <f>YEAR(Table1[[#This Row],[Date]])</f>
        <v>2021</v>
      </c>
      <c r="C99" t="s">
        <v>89</v>
      </c>
      <c r="D99" t="s">
        <v>92</v>
      </c>
      <c r="E99" t="s">
        <v>72</v>
      </c>
      <c r="F99" t="s">
        <v>173</v>
      </c>
      <c r="G99" t="s">
        <v>54</v>
      </c>
      <c r="H99">
        <v>11</v>
      </c>
      <c r="I99">
        <v>18</v>
      </c>
      <c r="J99" t="str" cm="1">
        <f t="array" ref="J99">_xlfn.IFS(Table1[[#This Row],[GF]]&gt;Table1[[#This Row],[GA]],"W",Table1[[#This Row],[GF]]&lt;Table1[[#This Row],[GA]],"L",Table1[[#This Row],[GF]]=Table1[[#This Row],[GA]],"T")</f>
        <v>L</v>
      </c>
      <c r="K99" t="s">
        <v>24</v>
      </c>
      <c r="L99">
        <v>4</v>
      </c>
      <c r="M99">
        <v>2</v>
      </c>
      <c r="N99">
        <f>Table1[[#This Row],[G]]+Table1[[#This Row],[A]]</f>
        <v>6</v>
      </c>
      <c r="O99">
        <v>0</v>
      </c>
    </row>
    <row r="100" spans="1:15" hidden="1" x14ac:dyDescent="0.25">
      <c r="A100" s="1">
        <v>44451</v>
      </c>
      <c r="B100" s="4">
        <f>YEAR(Table1[[#This Row],[Date]])</f>
        <v>2021</v>
      </c>
      <c r="C100" t="s">
        <v>88</v>
      </c>
      <c r="D100" t="s">
        <v>90</v>
      </c>
      <c r="E100" t="s">
        <v>122</v>
      </c>
      <c r="F100" t="s">
        <v>12</v>
      </c>
      <c r="G100" t="s">
        <v>42</v>
      </c>
      <c r="H100">
        <v>2</v>
      </c>
      <c r="I100">
        <v>6</v>
      </c>
      <c r="J100" t="str" cm="1">
        <f t="array" ref="J100">_xlfn.IFS(Table1[[#This Row],[GF]]&gt;Table1[[#This Row],[GA]],"W",Table1[[#This Row],[GF]]&lt;Table1[[#This Row],[GA]],"L",Table1[[#This Row],[GF]]=Table1[[#This Row],[GA]],"T")</f>
        <v>L</v>
      </c>
      <c r="K100" t="s">
        <v>15</v>
      </c>
      <c r="L100">
        <v>1</v>
      </c>
      <c r="M100">
        <v>1</v>
      </c>
      <c r="N100">
        <f>Table1[[#This Row],[G]]+Table1[[#This Row],[A]]</f>
        <v>2</v>
      </c>
      <c r="O100">
        <v>0</v>
      </c>
    </row>
    <row r="101" spans="1:15" hidden="1" x14ac:dyDescent="0.25">
      <c r="A101" s="1">
        <v>44453</v>
      </c>
      <c r="B101" s="4">
        <f>YEAR(Table1[[#This Row],[Date]])</f>
        <v>2021</v>
      </c>
      <c r="C101" t="s">
        <v>89</v>
      </c>
      <c r="D101" t="s">
        <v>93</v>
      </c>
      <c r="E101" t="s">
        <v>73</v>
      </c>
      <c r="F101" t="s">
        <v>173</v>
      </c>
      <c r="G101" t="s">
        <v>55</v>
      </c>
      <c r="H101">
        <v>10</v>
      </c>
      <c r="I101">
        <v>14</v>
      </c>
      <c r="J101" t="str" cm="1">
        <f t="array" ref="J101">_xlfn.IFS(Table1[[#This Row],[GF]]&gt;Table1[[#This Row],[GA]],"W",Table1[[#This Row],[GF]]&lt;Table1[[#This Row],[GA]],"L",Table1[[#This Row],[GF]]=Table1[[#This Row],[GA]],"T")</f>
        <v>L</v>
      </c>
      <c r="K101" t="s">
        <v>24</v>
      </c>
      <c r="L101">
        <v>7</v>
      </c>
      <c r="M101">
        <v>0</v>
      </c>
      <c r="N101">
        <f>Table1[[#This Row],[G]]+Table1[[#This Row],[A]]</f>
        <v>7</v>
      </c>
      <c r="O101">
        <v>0</v>
      </c>
    </row>
    <row r="102" spans="1:15" hidden="1" x14ac:dyDescent="0.25">
      <c r="A102" s="1">
        <v>44458</v>
      </c>
      <c r="B102" s="4">
        <f>YEAR(Table1[[#This Row],[Date]])</f>
        <v>2021</v>
      </c>
      <c r="C102" t="s">
        <v>88</v>
      </c>
      <c r="D102" t="s">
        <v>90</v>
      </c>
      <c r="E102" t="s">
        <v>122</v>
      </c>
      <c r="F102" t="s">
        <v>12</v>
      </c>
      <c r="G102" t="s">
        <v>37</v>
      </c>
      <c r="H102">
        <v>1</v>
      </c>
      <c r="I102">
        <v>8</v>
      </c>
      <c r="J102" t="str" cm="1">
        <f t="array" ref="J102">_xlfn.IFS(Table1[[#This Row],[GF]]&gt;Table1[[#This Row],[GA]],"W",Table1[[#This Row],[GF]]&lt;Table1[[#This Row],[GA]],"L",Table1[[#This Row],[GF]]=Table1[[#This Row],[GA]],"T")</f>
        <v>L</v>
      </c>
      <c r="K102" t="s">
        <v>31</v>
      </c>
      <c r="L102">
        <v>0</v>
      </c>
      <c r="M102">
        <v>0</v>
      </c>
      <c r="N102">
        <f>Table1[[#This Row],[G]]+Table1[[#This Row],[A]]</f>
        <v>0</v>
      </c>
      <c r="O102">
        <v>0</v>
      </c>
    </row>
    <row r="103" spans="1:15" hidden="1" x14ac:dyDescent="0.25">
      <c r="A103" s="1">
        <v>44461</v>
      </c>
      <c r="B103" s="4">
        <f>YEAR(Table1[[#This Row],[Date]])</f>
        <v>2021</v>
      </c>
      <c r="C103" t="s">
        <v>89</v>
      </c>
      <c r="D103" t="s">
        <v>93</v>
      </c>
      <c r="E103" t="s">
        <v>73</v>
      </c>
      <c r="F103" t="s">
        <v>173</v>
      </c>
      <c r="G103" t="s">
        <v>56</v>
      </c>
      <c r="H103">
        <v>3</v>
      </c>
      <c r="I103">
        <v>6</v>
      </c>
      <c r="J103" t="str" cm="1">
        <f t="array" ref="J103">_xlfn.IFS(Table1[[#This Row],[GF]]&gt;Table1[[#This Row],[GA]],"W",Table1[[#This Row],[GF]]&lt;Table1[[#This Row],[GA]],"L",Table1[[#This Row],[GF]]=Table1[[#This Row],[GA]],"T")</f>
        <v>L</v>
      </c>
      <c r="K103" t="s">
        <v>24</v>
      </c>
      <c r="L103">
        <v>0</v>
      </c>
      <c r="M103">
        <v>0</v>
      </c>
      <c r="N103">
        <f>Table1[[#This Row],[G]]+Table1[[#This Row],[A]]</f>
        <v>0</v>
      </c>
      <c r="O103">
        <v>0</v>
      </c>
    </row>
    <row r="104" spans="1:15" hidden="1" x14ac:dyDescent="0.25">
      <c r="A104" s="1">
        <v>44465</v>
      </c>
      <c r="B104" s="4">
        <f>YEAR(Table1[[#This Row],[Date]])</f>
        <v>2021</v>
      </c>
      <c r="C104" t="s">
        <v>88</v>
      </c>
      <c r="D104" t="s">
        <v>90</v>
      </c>
      <c r="E104" t="s">
        <v>122</v>
      </c>
      <c r="F104" t="s">
        <v>12</v>
      </c>
      <c r="G104" t="s">
        <v>76</v>
      </c>
      <c r="H104">
        <v>3</v>
      </c>
      <c r="I104">
        <v>8</v>
      </c>
      <c r="J104" t="str" cm="1">
        <f t="array" ref="J104">_xlfn.IFS(Table1[[#This Row],[GF]]&gt;Table1[[#This Row],[GA]],"W",Table1[[#This Row],[GF]]&lt;Table1[[#This Row],[GA]],"L",Table1[[#This Row],[GF]]=Table1[[#This Row],[GA]],"T")</f>
        <v>L</v>
      </c>
      <c r="K104" t="s">
        <v>21</v>
      </c>
      <c r="L104">
        <v>0</v>
      </c>
      <c r="M104">
        <v>0</v>
      </c>
      <c r="N104">
        <f>Table1[[#This Row],[G]]+Table1[[#This Row],[A]]</f>
        <v>0</v>
      </c>
      <c r="O104">
        <v>0</v>
      </c>
    </row>
    <row r="105" spans="1:15" hidden="1" x14ac:dyDescent="0.25">
      <c r="A105" s="1">
        <v>44467</v>
      </c>
      <c r="B105" s="4">
        <f>YEAR(Table1[[#This Row],[Date]])</f>
        <v>2021</v>
      </c>
      <c r="C105" t="s">
        <v>89</v>
      </c>
      <c r="D105" t="s">
        <v>93</v>
      </c>
      <c r="E105" t="s">
        <v>73</v>
      </c>
      <c r="F105" t="s">
        <v>173</v>
      </c>
      <c r="G105" t="s">
        <v>25</v>
      </c>
      <c r="H105">
        <v>5</v>
      </c>
      <c r="I105">
        <v>19</v>
      </c>
      <c r="J105" t="str" cm="1">
        <f t="array" ref="J105">_xlfn.IFS(Table1[[#This Row],[GF]]&gt;Table1[[#This Row],[GA]],"W",Table1[[#This Row],[GF]]&lt;Table1[[#This Row],[GA]],"L",Table1[[#This Row],[GF]]=Table1[[#This Row],[GA]],"T")</f>
        <v>L</v>
      </c>
      <c r="K105" t="s">
        <v>24</v>
      </c>
      <c r="L105">
        <v>4</v>
      </c>
      <c r="M105">
        <v>0</v>
      </c>
      <c r="N105">
        <f>Table1[[#This Row],[G]]+Table1[[#This Row],[A]]</f>
        <v>4</v>
      </c>
      <c r="O105">
        <v>0</v>
      </c>
    </row>
    <row r="106" spans="1:15" hidden="1" x14ac:dyDescent="0.25">
      <c r="A106" s="1">
        <v>44472</v>
      </c>
      <c r="B106" s="4">
        <f>YEAR(Table1[[#This Row],[Date]])</f>
        <v>2021</v>
      </c>
      <c r="C106" t="s">
        <v>88</v>
      </c>
      <c r="D106" t="s">
        <v>90</v>
      </c>
      <c r="E106" t="s">
        <v>122</v>
      </c>
      <c r="F106" t="s">
        <v>51</v>
      </c>
      <c r="G106" t="s">
        <v>57</v>
      </c>
      <c r="H106">
        <v>4</v>
      </c>
      <c r="I106">
        <v>2</v>
      </c>
      <c r="J106" t="str" cm="1">
        <f t="array" ref="J106">_xlfn.IFS(Table1[[#This Row],[GF]]&gt;Table1[[#This Row],[GA]],"W",Table1[[#This Row],[GF]]&lt;Table1[[#This Row],[GA]],"L",Table1[[#This Row],[GF]]=Table1[[#This Row],[GA]],"T")</f>
        <v>W</v>
      </c>
      <c r="K106" t="s">
        <v>31</v>
      </c>
      <c r="L106">
        <v>0</v>
      </c>
      <c r="M106">
        <v>2</v>
      </c>
      <c r="N106">
        <f>Table1[[#This Row],[G]]+Table1[[#This Row],[A]]</f>
        <v>2</v>
      </c>
      <c r="O106">
        <v>0</v>
      </c>
    </row>
    <row r="107" spans="1:15" hidden="1" x14ac:dyDescent="0.25">
      <c r="A107" s="1">
        <v>44472</v>
      </c>
      <c r="B107" s="4">
        <f>YEAR(Table1[[#This Row],[Date]])</f>
        <v>2021</v>
      </c>
      <c r="C107" t="s">
        <v>88</v>
      </c>
      <c r="D107" t="s">
        <v>90</v>
      </c>
      <c r="E107" t="s">
        <v>122</v>
      </c>
      <c r="F107" t="s">
        <v>12</v>
      </c>
      <c r="G107" t="s">
        <v>36</v>
      </c>
      <c r="H107">
        <v>7</v>
      </c>
      <c r="I107">
        <v>1</v>
      </c>
      <c r="J107" t="str" cm="1">
        <f t="array" ref="J107">_xlfn.IFS(Table1[[#This Row],[GF]]&gt;Table1[[#This Row],[GA]],"W",Table1[[#This Row],[GF]]&lt;Table1[[#This Row],[GA]],"L",Table1[[#This Row],[GF]]=Table1[[#This Row],[GA]],"T")</f>
        <v>W</v>
      </c>
      <c r="K107" t="s">
        <v>31</v>
      </c>
      <c r="L107">
        <v>0</v>
      </c>
      <c r="M107">
        <v>0</v>
      </c>
      <c r="N107">
        <f>Table1[[#This Row],[G]]+Table1[[#This Row],[A]]</f>
        <v>0</v>
      </c>
      <c r="O107">
        <v>0</v>
      </c>
    </row>
    <row r="108" spans="1:15" hidden="1" x14ac:dyDescent="0.25">
      <c r="A108" s="1">
        <v>44474</v>
      </c>
      <c r="B108" s="4">
        <f>YEAR(Table1[[#This Row],[Date]])</f>
        <v>2021</v>
      </c>
      <c r="C108" t="s">
        <v>89</v>
      </c>
      <c r="D108" t="s">
        <v>93</v>
      </c>
      <c r="E108" t="s">
        <v>73</v>
      </c>
      <c r="F108" t="s">
        <v>173</v>
      </c>
      <c r="G108" t="s">
        <v>58</v>
      </c>
      <c r="H108">
        <v>11</v>
      </c>
      <c r="I108">
        <v>17</v>
      </c>
      <c r="J108" t="str" cm="1">
        <f t="array" ref="J108">_xlfn.IFS(Table1[[#This Row],[GF]]&gt;Table1[[#This Row],[GA]],"W",Table1[[#This Row],[GF]]&lt;Table1[[#This Row],[GA]],"L",Table1[[#This Row],[GF]]=Table1[[#This Row],[GA]],"T")</f>
        <v>L</v>
      </c>
      <c r="K108" t="s">
        <v>24</v>
      </c>
      <c r="L108">
        <v>3</v>
      </c>
      <c r="M108">
        <v>1</v>
      </c>
      <c r="N108">
        <f>Table1[[#This Row],[G]]+Table1[[#This Row],[A]]</f>
        <v>4</v>
      </c>
      <c r="O108">
        <v>0</v>
      </c>
    </row>
    <row r="109" spans="1:15" hidden="1" x14ac:dyDescent="0.25">
      <c r="A109" s="1">
        <v>44474</v>
      </c>
      <c r="B109" s="4">
        <f>YEAR(Table1[[#This Row],[Date]])</f>
        <v>2021</v>
      </c>
      <c r="C109" t="s">
        <v>89</v>
      </c>
      <c r="D109" t="s">
        <v>93</v>
      </c>
      <c r="E109" t="s">
        <v>73</v>
      </c>
      <c r="F109" t="s">
        <v>23</v>
      </c>
      <c r="G109" t="s">
        <v>33</v>
      </c>
      <c r="H109">
        <v>11</v>
      </c>
      <c r="I109">
        <v>19</v>
      </c>
      <c r="J109" t="str" cm="1">
        <f t="array" ref="J109">_xlfn.IFS(Table1[[#This Row],[GF]]&gt;Table1[[#This Row],[GA]],"W",Table1[[#This Row],[GF]]&lt;Table1[[#This Row],[GA]],"L",Table1[[#This Row],[GF]]=Table1[[#This Row],[GA]],"T")</f>
        <v>L</v>
      </c>
      <c r="K109" t="s">
        <v>24</v>
      </c>
      <c r="L109">
        <v>2</v>
      </c>
      <c r="M109">
        <v>0</v>
      </c>
      <c r="N109">
        <f>Table1[[#This Row],[G]]+Table1[[#This Row],[A]]</f>
        <v>2</v>
      </c>
      <c r="O109">
        <v>0</v>
      </c>
    </row>
    <row r="110" spans="1:15" hidden="1" x14ac:dyDescent="0.25">
      <c r="A110" s="1">
        <v>44482</v>
      </c>
      <c r="B110" s="4">
        <f>YEAR(Table1[[#This Row],[Date]])</f>
        <v>2021</v>
      </c>
      <c r="C110" t="s">
        <v>89</v>
      </c>
      <c r="D110" t="s">
        <v>93</v>
      </c>
      <c r="E110" t="s">
        <v>73</v>
      </c>
      <c r="F110" t="s">
        <v>173</v>
      </c>
      <c r="G110" t="s">
        <v>46</v>
      </c>
      <c r="H110">
        <v>13</v>
      </c>
      <c r="I110">
        <v>23</v>
      </c>
      <c r="J110" t="str" cm="1">
        <f t="array" ref="J110">_xlfn.IFS(Table1[[#This Row],[GF]]&gt;Table1[[#This Row],[GA]],"W",Table1[[#This Row],[GF]]&lt;Table1[[#This Row],[GA]],"L",Table1[[#This Row],[GF]]=Table1[[#This Row],[GA]],"T")</f>
        <v>L</v>
      </c>
      <c r="K110" t="s">
        <v>24</v>
      </c>
      <c r="L110">
        <v>5</v>
      </c>
      <c r="M110">
        <v>1</v>
      </c>
      <c r="N110">
        <f>Table1[[#This Row],[G]]+Table1[[#This Row],[A]]</f>
        <v>6</v>
      </c>
      <c r="O110">
        <v>0</v>
      </c>
    </row>
    <row r="111" spans="1:15" hidden="1" x14ac:dyDescent="0.25">
      <c r="A111" s="1">
        <v>44486</v>
      </c>
      <c r="B111" s="4">
        <f>YEAR(Table1[[#This Row],[Date]])</f>
        <v>2021</v>
      </c>
      <c r="C111" t="s">
        <v>88</v>
      </c>
      <c r="D111" t="s">
        <v>90</v>
      </c>
      <c r="E111" t="s">
        <v>122</v>
      </c>
      <c r="F111" t="s">
        <v>12</v>
      </c>
      <c r="G111" t="s">
        <v>40</v>
      </c>
      <c r="H111">
        <v>9</v>
      </c>
      <c r="I111">
        <v>5</v>
      </c>
      <c r="J111" t="str" cm="1">
        <f t="array" ref="J111">_xlfn.IFS(Table1[[#This Row],[GF]]&gt;Table1[[#This Row],[GA]],"W",Table1[[#This Row],[GF]]&lt;Table1[[#This Row],[GA]],"L",Table1[[#This Row],[GF]]=Table1[[#This Row],[GA]],"T")</f>
        <v>W</v>
      </c>
      <c r="K111" t="s">
        <v>15</v>
      </c>
      <c r="L111">
        <v>0</v>
      </c>
      <c r="M111">
        <v>0</v>
      </c>
      <c r="N111">
        <f>Table1[[#This Row],[G]]+Table1[[#This Row],[A]]</f>
        <v>0</v>
      </c>
      <c r="O111">
        <v>0</v>
      </c>
    </row>
    <row r="112" spans="1:15" hidden="1" x14ac:dyDescent="0.25">
      <c r="A112" s="1">
        <v>44489</v>
      </c>
      <c r="B112" s="4">
        <f>YEAR(Table1[[#This Row],[Date]])</f>
        <v>2021</v>
      </c>
      <c r="C112" t="s">
        <v>89</v>
      </c>
      <c r="D112" t="s">
        <v>93</v>
      </c>
      <c r="E112" t="s">
        <v>73</v>
      </c>
      <c r="F112" t="s">
        <v>173</v>
      </c>
      <c r="G112" t="s">
        <v>38</v>
      </c>
      <c r="H112">
        <v>6</v>
      </c>
      <c r="I112">
        <v>16</v>
      </c>
      <c r="J112" t="str" cm="1">
        <f t="array" ref="J112">_xlfn.IFS(Table1[[#This Row],[GF]]&gt;Table1[[#This Row],[GA]],"W",Table1[[#This Row],[GF]]&lt;Table1[[#This Row],[GA]],"L",Table1[[#This Row],[GF]]=Table1[[#This Row],[GA]],"T")</f>
        <v>L</v>
      </c>
      <c r="K112" t="s">
        <v>24</v>
      </c>
      <c r="L112">
        <v>1</v>
      </c>
      <c r="M112">
        <v>3</v>
      </c>
      <c r="N112">
        <f>Table1[[#This Row],[G]]+Table1[[#This Row],[A]]</f>
        <v>4</v>
      </c>
      <c r="O112">
        <v>0</v>
      </c>
    </row>
    <row r="113" spans="1:15" hidden="1" x14ac:dyDescent="0.25">
      <c r="A113" s="1">
        <v>44493</v>
      </c>
      <c r="B113" s="4">
        <f>YEAR(Table1[[#This Row],[Date]])</f>
        <v>2021</v>
      </c>
      <c r="C113" t="s">
        <v>88</v>
      </c>
      <c r="D113" t="s">
        <v>90</v>
      </c>
      <c r="E113" t="s">
        <v>122</v>
      </c>
      <c r="F113" t="s">
        <v>12</v>
      </c>
      <c r="G113" t="s">
        <v>42</v>
      </c>
      <c r="H113">
        <v>0</v>
      </c>
      <c r="I113">
        <v>6</v>
      </c>
      <c r="J113" t="str" cm="1">
        <f t="array" ref="J113">_xlfn.IFS(Table1[[#This Row],[GF]]&gt;Table1[[#This Row],[GA]],"W",Table1[[#This Row],[GF]]&lt;Table1[[#This Row],[GA]],"L",Table1[[#This Row],[GF]]=Table1[[#This Row],[GA]],"T")</f>
        <v>L</v>
      </c>
      <c r="K113" t="s">
        <v>31</v>
      </c>
      <c r="L113">
        <v>0</v>
      </c>
      <c r="M113">
        <v>0</v>
      </c>
      <c r="N113">
        <f>Table1[[#This Row],[G]]+Table1[[#This Row],[A]]</f>
        <v>0</v>
      </c>
      <c r="O113">
        <v>0</v>
      </c>
    </row>
    <row r="114" spans="1:15" hidden="1" x14ac:dyDescent="0.25">
      <c r="A114" s="1">
        <v>44503</v>
      </c>
      <c r="B114" s="4">
        <f>YEAR(Table1[[#This Row],[Date]])</f>
        <v>2021</v>
      </c>
      <c r="C114" t="s">
        <v>89</v>
      </c>
      <c r="D114" t="s">
        <v>93</v>
      </c>
      <c r="E114" t="s">
        <v>73</v>
      </c>
      <c r="F114" t="s">
        <v>173</v>
      </c>
      <c r="G114" t="s">
        <v>33</v>
      </c>
      <c r="H114">
        <v>6</v>
      </c>
      <c r="I114">
        <v>20</v>
      </c>
      <c r="J114" t="str" cm="1">
        <f t="array" ref="J114">_xlfn.IFS(Table1[[#This Row],[GF]]&gt;Table1[[#This Row],[GA]],"W",Table1[[#This Row],[GF]]&lt;Table1[[#This Row],[GA]],"L",Table1[[#This Row],[GF]]=Table1[[#This Row],[GA]],"T")</f>
        <v>L</v>
      </c>
      <c r="K114" t="s">
        <v>24</v>
      </c>
      <c r="L114">
        <v>1</v>
      </c>
      <c r="M114">
        <v>1</v>
      </c>
      <c r="N114">
        <f>Table1[[#This Row],[G]]+Table1[[#This Row],[A]]</f>
        <v>2</v>
      </c>
      <c r="O114">
        <v>0</v>
      </c>
    </row>
    <row r="115" spans="1:15" hidden="1" x14ac:dyDescent="0.25">
      <c r="A115" s="1">
        <v>44503</v>
      </c>
      <c r="B115" s="4">
        <f>YEAR(Table1[[#This Row],[Date]])</f>
        <v>2021</v>
      </c>
      <c r="C115" t="s">
        <v>89</v>
      </c>
      <c r="D115" t="s">
        <v>93</v>
      </c>
      <c r="E115" t="s">
        <v>73</v>
      </c>
      <c r="F115" t="s">
        <v>25</v>
      </c>
      <c r="G115" t="s">
        <v>59</v>
      </c>
      <c r="H115">
        <v>12</v>
      </c>
      <c r="I115">
        <v>7</v>
      </c>
      <c r="J115" t="str" cm="1">
        <f t="array" ref="J115">_xlfn.IFS(Table1[[#This Row],[GF]]&gt;Table1[[#This Row],[GA]],"W",Table1[[#This Row],[GF]]&lt;Table1[[#This Row],[GA]],"L",Table1[[#This Row],[GF]]=Table1[[#This Row],[GA]],"T")</f>
        <v>W</v>
      </c>
      <c r="K115" t="s">
        <v>24</v>
      </c>
      <c r="L115">
        <v>5</v>
      </c>
      <c r="M115">
        <v>2</v>
      </c>
      <c r="N115">
        <f>Table1[[#This Row],[G]]+Table1[[#This Row],[A]]</f>
        <v>7</v>
      </c>
      <c r="O115">
        <v>0</v>
      </c>
    </row>
    <row r="116" spans="1:15" hidden="1" x14ac:dyDescent="0.25">
      <c r="A116" s="1">
        <v>44507</v>
      </c>
      <c r="B116" s="4">
        <f>YEAR(Table1[[#This Row],[Date]])</f>
        <v>2021</v>
      </c>
      <c r="C116" t="s">
        <v>88</v>
      </c>
      <c r="D116" t="s">
        <v>90</v>
      </c>
      <c r="E116" t="s">
        <v>122</v>
      </c>
      <c r="F116" t="s">
        <v>12</v>
      </c>
      <c r="G116" t="s">
        <v>32</v>
      </c>
      <c r="H116">
        <v>2</v>
      </c>
      <c r="I116">
        <v>7</v>
      </c>
      <c r="J116" t="str" cm="1">
        <f t="array" ref="J116">_xlfn.IFS(Table1[[#This Row],[GF]]&gt;Table1[[#This Row],[GA]],"W",Table1[[#This Row],[GF]]&lt;Table1[[#This Row],[GA]],"L",Table1[[#This Row],[GF]]=Table1[[#This Row],[GA]],"T")</f>
        <v>L</v>
      </c>
      <c r="K116" t="s">
        <v>15</v>
      </c>
      <c r="L116">
        <v>1</v>
      </c>
      <c r="M116">
        <v>0</v>
      </c>
      <c r="N116">
        <f>Table1[[#This Row],[G]]+Table1[[#This Row],[A]]</f>
        <v>1</v>
      </c>
      <c r="O116">
        <v>0</v>
      </c>
    </row>
    <row r="117" spans="1:15" hidden="1" x14ac:dyDescent="0.25">
      <c r="A117" s="1">
        <v>44512</v>
      </c>
      <c r="B117" s="4">
        <f>YEAR(Table1[[#This Row],[Date]])</f>
        <v>2021</v>
      </c>
      <c r="C117" t="s">
        <v>96</v>
      </c>
      <c r="D117" t="s">
        <v>95</v>
      </c>
      <c r="E117" t="s">
        <v>103</v>
      </c>
      <c r="F117" t="s">
        <v>60</v>
      </c>
      <c r="G117" t="s">
        <v>61</v>
      </c>
      <c r="H117">
        <v>1</v>
      </c>
      <c r="I117">
        <v>4</v>
      </c>
      <c r="J117" t="str" cm="1">
        <f t="array" ref="J117">_xlfn.IFS(Table1[[#This Row],[GF]]&gt;Table1[[#This Row],[GA]],"W",Table1[[#This Row],[GF]]&lt;Table1[[#This Row],[GA]],"L",Table1[[#This Row],[GF]]=Table1[[#This Row],[GA]],"T")</f>
        <v>L</v>
      </c>
      <c r="K117" t="s">
        <v>15</v>
      </c>
      <c r="L117">
        <v>0</v>
      </c>
      <c r="M117">
        <v>0</v>
      </c>
      <c r="N117">
        <f>Table1[[#This Row],[G]]+Table1[[#This Row],[A]]</f>
        <v>0</v>
      </c>
      <c r="O117">
        <v>0</v>
      </c>
    </row>
    <row r="118" spans="1:15" hidden="1" x14ac:dyDescent="0.25">
      <c r="A118" s="1">
        <v>44512</v>
      </c>
      <c r="B118" s="4">
        <f>YEAR(Table1[[#This Row],[Date]])</f>
        <v>2021</v>
      </c>
      <c r="C118" t="s">
        <v>96</v>
      </c>
      <c r="D118" t="s">
        <v>95</v>
      </c>
      <c r="E118" t="s">
        <v>103</v>
      </c>
      <c r="F118" t="s">
        <v>60</v>
      </c>
      <c r="G118" t="s">
        <v>62</v>
      </c>
      <c r="H118">
        <v>4</v>
      </c>
      <c r="I118">
        <v>0</v>
      </c>
      <c r="J118" t="str" cm="1">
        <f t="array" ref="J118">_xlfn.IFS(Table1[[#This Row],[GF]]&gt;Table1[[#This Row],[GA]],"W",Table1[[#This Row],[GF]]&lt;Table1[[#This Row],[GA]],"L",Table1[[#This Row],[GF]]=Table1[[#This Row],[GA]],"T")</f>
        <v>W</v>
      </c>
      <c r="K118" t="s">
        <v>15</v>
      </c>
      <c r="L118">
        <v>1</v>
      </c>
      <c r="M118">
        <v>1</v>
      </c>
      <c r="N118">
        <f>Table1[[#This Row],[G]]+Table1[[#This Row],[A]]</f>
        <v>2</v>
      </c>
      <c r="O118">
        <v>0</v>
      </c>
    </row>
    <row r="119" spans="1:15" hidden="1" x14ac:dyDescent="0.25">
      <c r="A119" s="1">
        <v>44513</v>
      </c>
      <c r="B119" s="4">
        <f>YEAR(Table1[[#This Row],[Date]])</f>
        <v>2021</v>
      </c>
      <c r="C119" t="s">
        <v>96</v>
      </c>
      <c r="D119" t="s">
        <v>95</v>
      </c>
      <c r="E119" t="s">
        <v>103</v>
      </c>
      <c r="F119" t="s">
        <v>60</v>
      </c>
      <c r="G119" t="s">
        <v>63</v>
      </c>
      <c r="H119">
        <v>3</v>
      </c>
      <c r="I119">
        <v>5</v>
      </c>
      <c r="J119" t="str" cm="1">
        <f t="array" ref="J119">_xlfn.IFS(Table1[[#This Row],[GF]]&gt;Table1[[#This Row],[GA]],"W",Table1[[#This Row],[GF]]&lt;Table1[[#This Row],[GA]],"L",Table1[[#This Row],[GF]]=Table1[[#This Row],[GA]],"T")</f>
        <v>L</v>
      </c>
      <c r="K119" t="s">
        <v>15</v>
      </c>
      <c r="L119">
        <v>0</v>
      </c>
      <c r="M119">
        <v>0</v>
      </c>
      <c r="N119">
        <f>Table1[[#This Row],[G]]+Table1[[#This Row],[A]]</f>
        <v>0</v>
      </c>
      <c r="O119">
        <v>0</v>
      </c>
    </row>
    <row r="120" spans="1:15" hidden="1" x14ac:dyDescent="0.25">
      <c r="A120" s="1">
        <v>44513</v>
      </c>
      <c r="B120" s="4">
        <f>YEAR(Table1[[#This Row],[Date]])</f>
        <v>2021</v>
      </c>
      <c r="C120" t="s">
        <v>96</v>
      </c>
      <c r="D120" t="s">
        <v>95</v>
      </c>
      <c r="E120" t="s">
        <v>103</v>
      </c>
      <c r="F120" t="s">
        <v>60</v>
      </c>
      <c r="G120" t="s">
        <v>62</v>
      </c>
      <c r="H120">
        <v>4</v>
      </c>
      <c r="I120">
        <v>1</v>
      </c>
      <c r="J120" t="str" cm="1">
        <f t="array" ref="J120">_xlfn.IFS(Table1[[#This Row],[GF]]&gt;Table1[[#This Row],[GA]],"W",Table1[[#This Row],[GF]]&lt;Table1[[#This Row],[GA]],"L",Table1[[#This Row],[GF]]=Table1[[#This Row],[GA]],"T")</f>
        <v>W</v>
      </c>
      <c r="K120" t="s">
        <v>15</v>
      </c>
      <c r="L120">
        <v>2</v>
      </c>
      <c r="M120">
        <v>0</v>
      </c>
      <c r="N120">
        <f>Table1[[#This Row],[G]]+Table1[[#This Row],[A]]</f>
        <v>2</v>
      </c>
      <c r="O120">
        <v>0</v>
      </c>
    </row>
    <row r="121" spans="1:15" hidden="1" x14ac:dyDescent="0.25">
      <c r="A121" s="1">
        <v>44514</v>
      </c>
      <c r="B121" s="4">
        <f>YEAR(Table1[[#This Row],[Date]])</f>
        <v>2021</v>
      </c>
      <c r="C121" t="s">
        <v>88</v>
      </c>
      <c r="D121" t="s">
        <v>90</v>
      </c>
      <c r="E121" t="s">
        <v>122</v>
      </c>
      <c r="F121" t="s">
        <v>12</v>
      </c>
      <c r="G121" t="s">
        <v>64</v>
      </c>
      <c r="H121">
        <v>2</v>
      </c>
      <c r="I121">
        <v>5</v>
      </c>
      <c r="J121" t="str" cm="1">
        <f t="array" ref="J121">_xlfn.IFS(Table1[[#This Row],[GF]]&gt;Table1[[#This Row],[GA]],"W",Table1[[#This Row],[GF]]&lt;Table1[[#This Row],[GA]],"L",Table1[[#This Row],[GF]]=Table1[[#This Row],[GA]],"T")</f>
        <v>L</v>
      </c>
      <c r="K121" t="s">
        <v>15</v>
      </c>
      <c r="L121">
        <v>0</v>
      </c>
      <c r="M121">
        <v>0</v>
      </c>
      <c r="N121">
        <f>Table1[[#This Row],[G]]+Table1[[#This Row],[A]]</f>
        <v>0</v>
      </c>
      <c r="O121">
        <v>0</v>
      </c>
    </row>
    <row r="122" spans="1:15" hidden="1" x14ac:dyDescent="0.25">
      <c r="A122" s="1">
        <v>44516</v>
      </c>
      <c r="B122" s="4">
        <f>YEAR(Table1[[#This Row],[Date]])</f>
        <v>2021</v>
      </c>
      <c r="C122" t="s">
        <v>89</v>
      </c>
      <c r="D122" t="s">
        <v>93</v>
      </c>
      <c r="E122" t="s">
        <v>73</v>
      </c>
      <c r="F122" t="s">
        <v>173</v>
      </c>
      <c r="G122" t="s">
        <v>38</v>
      </c>
      <c r="H122">
        <v>5</v>
      </c>
      <c r="I122">
        <v>18</v>
      </c>
      <c r="J122" t="str" cm="1">
        <f t="array" ref="J122">_xlfn.IFS(Table1[[#This Row],[GF]]&gt;Table1[[#This Row],[GA]],"W",Table1[[#This Row],[GF]]&lt;Table1[[#This Row],[GA]],"L",Table1[[#This Row],[GF]]=Table1[[#This Row],[GA]],"T")</f>
        <v>L</v>
      </c>
      <c r="K122" t="s">
        <v>24</v>
      </c>
      <c r="L122">
        <v>2</v>
      </c>
      <c r="M122">
        <v>1</v>
      </c>
      <c r="N122">
        <f>Table1[[#This Row],[G]]+Table1[[#This Row],[A]]</f>
        <v>3</v>
      </c>
      <c r="O122">
        <v>0</v>
      </c>
    </row>
    <row r="123" spans="1:15" hidden="1" x14ac:dyDescent="0.25">
      <c r="A123" s="1">
        <v>44531</v>
      </c>
      <c r="B123" s="4">
        <f>YEAR(Table1[[#This Row],[Date]])</f>
        <v>2021</v>
      </c>
      <c r="C123" t="s">
        <v>89</v>
      </c>
      <c r="D123" t="s">
        <v>93</v>
      </c>
      <c r="E123" t="s">
        <v>73</v>
      </c>
      <c r="F123" t="s">
        <v>173</v>
      </c>
      <c r="G123" t="s">
        <v>56</v>
      </c>
      <c r="H123">
        <v>14</v>
      </c>
      <c r="I123">
        <v>16</v>
      </c>
      <c r="J123" t="str" cm="1">
        <f t="array" ref="J123">_xlfn.IFS(Table1[[#This Row],[GF]]&gt;Table1[[#This Row],[GA]],"W",Table1[[#This Row],[GF]]&lt;Table1[[#This Row],[GA]],"L",Table1[[#This Row],[GF]]=Table1[[#This Row],[GA]],"T")</f>
        <v>L</v>
      </c>
      <c r="K123" t="s">
        <v>24</v>
      </c>
      <c r="L123">
        <v>5</v>
      </c>
      <c r="M123">
        <v>1</v>
      </c>
      <c r="N123">
        <f>Table1[[#This Row],[G]]+Table1[[#This Row],[A]]</f>
        <v>6</v>
      </c>
      <c r="O123">
        <v>0</v>
      </c>
    </row>
    <row r="124" spans="1:15" hidden="1" x14ac:dyDescent="0.25">
      <c r="A124" s="1">
        <v>44534</v>
      </c>
      <c r="B124" s="4">
        <f>YEAR(Table1[[#This Row],[Date]])</f>
        <v>2021</v>
      </c>
      <c r="C124" t="s">
        <v>88</v>
      </c>
      <c r="D124" t="s">
        <v>90</v>
      </c>
      <c r="E124" t="s">
        <v>122</v>
      </c>
      <c r="F124" t="s">
        <v>12</v>
      </c>
      <c r="G124" t="s">
        <v>65</v>
      </c>
      <c r="H124">
        <v>4</v>
      </c>
      <c r="I124">
        <v>3</v>
      </c>
      <c r="J124" t="str" cm="1">
        <f t="array" ref="J124">_xlfn.IFS(Table1[[#This Row],[GF]]&gt;Table1[[#This Row],[GA]],"W",Table1[[#This Row],[GF]]&lt;Table1[[#This Row],[GA]],"L",Table1[[#This Row],[GF]]=Table1[[#This Row],[GA]],"T")</f>
        <v>W</v>
      </c>
      <c r="K124" t="s">
        <v>15</v>
      </c>
      <c r="L124">
        <v>1</v>
      </c>
      <c r="M124">
        <v>0</v>
      </c>
      <c r="N124">
        <f>Table1[[#This Row],[G]]+Table1[[#This Row],[A]]</f>
        <v>1</v>
      </c>
      <c r="O124">
        <v>0</v>
      </c>
    </row>
    <row r="125" spans="1:15" hidden="1" x14ac:dyDescent="0.25">
      <c r="A125" s="1">
        <v>44537</v>
      </c>
      <c r="B125" s="4">
        <f>YEAR(Table1[[#This Row],[Date]])</f>
        <v>2021</v>
      </c>
      <c r="C125" t="s">
        <v>89</v>
      </c>
      <c r="D125" t="s">
        <v>93</v>
      </c>
      <c r="E125" t="s">
        <v>73</v>
      </c>
      <c r="F125" t="s">
        <v>173</v>
      </c>
      <c r="G125" t="s">
        <v>58</v>
      </c>
      <c r="H125">
        <v>4</v>
      </c>
      <c r="I125">
        <v>9</v>
      </c>
      <c r="J125" t="str" cm="1">
        <f t="array" ref="J125">_xlfn.IFS(Table1[[#This Row],[GF]]&gt;Table1[[#This Row],[GA]],"W",Table1[[#This Row],[GF]]&lt;Table1[[#This Row],[GA]],"L",Table1[[#This Row],[GF]]=Table1[[#This Row],[GA]],"T")</f>
        <v>L</v>
      </c>
      <c r="K125" t="s">
        <v>24</v>
      </c>
      <c r="L125">
        <v>2</v>
      </c>
      <c r="M125">
        <v>1</v>
      </c>
      <c r="N125">
        <f>Table1[[#This Row],[G]]+Table1[[#This Row],[A]]</f>
        <v>3</v>
      </c>
      <c r="O125">
        <v>0</v>
      </c>
    </row>
    <row r="126" spans="1:15" hidden="1" x14ac:dyDescent="0.25">
      <c r="A126" s="1">
        <v>44543</v>
      </c>
      <c r="B126" s="4">
        <f>YEAR(Table1[[#This Row],[Date]])</f>
        <v>2021</v>
      </c>
      <c r="C126" t="s">
        <v>88</v>
      </c>
      <c r="D126" t="s">
        <v>90</v>
      </c>
      <c r="E126" t="s">
        <v>122</v>
      </c>
      <c r="F126" t="s">
        <v>12</v>
      </c>
      <c r="G126" t="s">
        <v>40</v>
      </c>
      <c r="H126">
        <v>6</v>
      </c>
      <c r="I126">
        <v>0</v>
      </c>
      <c r="J126" t="str" cm="1">
        <f t="array" ref="J126">_xlfn.IFS(Table1[[#This Row],[GF]]&gt;Table1[[#This Row],[GA]],"W",Table1[[#This Row],[GF]]&lt;Table1[[#This Row],[GA]],"L",Table1[[#This Row],[GF]]=Table1[[#This Row],[GA]],"T")</f>
        <v>W</v>
      </c>
      <c r="K126" t="s">
        <v>31</v>
      </c>
      <c r="L126">
        <v>2</v>
      </c>
      <c r="M126">
        <v>2</v>
      </c>
      <c r="N126">
        <f>Table1[[#This Row],[G]]+Table1[[#This Row],[A]]</f>
        <v>4</v>
      </c>
      <c r="O126">
        <v>0</v>
      </c>
    </row>
    <row r="127" spans="1:15" hidden="1" x14ac:dyDescent="0.25">
      <c r="A127" s="1">
        <v>44570</v>
      </c>
      <c r="B127" s="4">
        <f>YEAR(Table1[[#This Row],[Date]])</f>
        <v>2022</v>
      </c>
      <c r="C127" t="s">
        <v>88</v>
      </c>
      <c r="D127" t="s">
        <v>90</v>
      </c>
      <c r="E127" t="s">
        <v>122</v>
      </c>
      <c r="F127" t="s">
        <v>12</v>
      </c>
      <c r="G127" t="s">
        <v>36</v>
      </c>
      <c r="H127">
        <v>6</v>
      </c>
      <c r="I127">
        <v>3</v>
      </c>
      <c r="J127" t="str" cm="1">
        <f t="array" ref="J127">_xlfn.IFS(Table1[[#This Row],[GF]]&gt;Table1[[#This Row],[GA]],"W",Table1[[#This Row],[GF]]&lt;Table1[[#This Row],[GA]],"L",Table1[[#This Row],[GF]]=Table1[[#This Row],[GA]],"T")</f>
        <v>W</v>
      </c>
      <c r="K127" t="s">
        <v>31</v>
      </c>
      <c r="L127">
        <v>0</v>
      </c>
      <c r="M127">
        <v>1</v>
      </c>
      <c r="N127">
        <f>Table1[[#This Row],[G]]+Table1[[#This Row],[A]]</f>
        <v>1</v>
      </c>
      <c r="O127">
        <v>0</v>
      </c>
    </row>
    <row r="128" spans="1:15" hidden="1" x14ac:dyDescent="0.25">
      <c r="A128" s="1">
        <v>44573</v>
      </c>
      <c r="B128" s="4">
        <f>YEAR(Table1[[#This Row],[Date]])</f>
        <v>2022</v>
      </c>
      <c r="C128" t="s">
        <v>89</v>
      </c>
      <c r="D128" t="s">
        <v>97</v>
      </c>
      <c r="E128" t="s">
        <v>74</v>
      </c>
      <c r="F128" t="s">
        <v>173</v>
      </c>
      <c r="G128" t="s">
        <v>66</v>
      </c>
      <c r="H128">
        <v>7</v>
      </c>
      <c r="I128">
        <v>19</v>
      </c>
      <c r="J128" t="str" cm="1">
        <f t="array" ref="J128">_xlfn.IFS(Table1[[#This Row],[GF]]&gt;Table1[[#This Row],[GA]],"W",Table1[[#This Row],[GF]]&lt;Table1[[#This Row],[GA]],"L",Table1[[#This Row],[GF]]=Table1[[#This Row],[GA]],"T")</f>
        <v>L</v>
      </c>
      <c r="K128" t="s">
        <v>24</v>
      </c>
      <c r="L128">
        <v>4</v>
      </c>
      <c r="M128">
        <v>2</v>
      </c>
      <c r="N128">
        <f>Table1[[#This Row],[G]]+Table1[[#This Row],[A]]</f>
        <v>6</v>
      </c>
      <c r="O128">
        <v>0</v>
      </c>
    </row>
    <row r="129" spans="1:15" hidden="1" x14ac:dyDescent="0.25">
      <c r="A129" s="1">
        <v>44579</v>
      </c>
      <c r="B129" s="4">
        <f>YEAR(Table1[[#This Row],[Date]])</f>
        <v>2022</v>
      </c>
      <c r="C129" t="s">
        <v>89</v>
      </c>
      <c r="D129" t="s">
        <v>97</v>
      </c>
      <c r="E129" t="s">
        <v>74</v>
      </c>
      <c r="F129" t="s">
        <v>173</v>
      </c>
      <c r="G129" t="s">
        <v>25</v>
      </c>
      <c r="H129">
        <v>9</v>
      </c>
      <c r="I129">
        <v>7</v>
      </c>
      <c r="J129" t="str" cm="1">
        <f t="array" ref="J129">_xlfn.IFS(Table1[[#This Row],[GF]]&gt;Table1[[#This Row],[GA]],"W",Table1[[#This Row],[GF]]&lt;Table1[[#This Row],[GA]],"L",Table1[[#This Row],[GF]]=Table1[[#This Row],[GA]],"T")</f>
        <v>W</v>
      </c>
      <c r="K129" t="s">
        <v>24</v>
      </c>
      <c r="L129">
        <v>5</v>
      </c>
      <c r="M129">
        <v>0</v>
      </c>
      <c r="N129">
        <f>Table1[[#This Row],[G]]+Table1[[#This Row],[A]]</f>
        <v>5</v>
      </c>
      <c r="O129">
        <v>0</v>
      </c>
    </row>
    <row r="130" spans="1:15" hidden="1" x14ac:dyDescent="0.25">
      <c r="A130" s="1">
        <v>44584</v>
      </c>
      <c r="B130" s="4">
        <f>YEAR(Table1[[#This Row],[Date]])</f>
        <v>2022</v>
      </c>
      <c r="C130" t="s">
        <v>88</v>
      </c>
      <c r="D130" t="s">
        <v>90</v>
      </c>
      <c r="E130" t="s">
        <v>122</v>
      </c>
      <c r="F130" t="s">
        <v>12</v>
      </c>
      <c r="G130" t="s">
        <v>17</v>
      </c>
      <c r="H130">
        <v>8</v>
      </c>
      <c r="I130">
        <v>0</v>
      </c>
      <c r="J130" t="str" cm="1">
        <f t="array" ref="J130">_xlfn.IFS(Table1[[#This Row],[GF]]&gt;Table1[[#This Row],[GA]],"W",Table1[[#This Row],[GF]]&lt;Table1[[#This Row],[GA]],"L",Table1[[#This Row],[GF]]=Table1[[#This Row],[GA]],"T")</f>
        <v>W</v>
      </c>
      <c r="K130" t="s">
        <v>31</v>
      </c>
      <c r="L130">
        <v>0</v>
      </c>
      <c r="M130">
        <v>1</v>
      </c>
      <c r="N130">
        <f>Table1[[#This Row],[G]]+Table1[[#This Row],[A]]</f>
        <v>1</v>
      </c>
      <c r="O130">
        <v>0</v>
      </c>
    </row>
    <row r="131" spans="1:15" hidden="1" x14ac:dyDescent="0.25">
      <c r="A131" s="1">
        <v>44586</v>
      </c>
      <c r="B131" s="4">
        <f>YEAR(Table1[[#This Row],[Date]])</f>
        <v>2022</v>
      </c>
      <c r="C131" t="s">
        <v>89</v>
      </c>
      <c r="D131" t="s">
        <v>97</v>
      </c>
      <c r="E131" t="s">
        <v>74</v>
      </c>
      <c r="F131" t="s">
        <v>173</v>
      </c>
      <c r="G131" t="s">
        <v>67</v>
      </c>
      <c r="H131">
        <v>9</v>
      </c>
      <c r="I131">
        <v>16</v>
      </c>
      <c r="J131" t="str" cm="1">
        <f t="array" ref="J131">_xlfn.IFS(Table1[[#This Row],[GF]]&gt;Table1[[#This Row],[GA]],"W",Table1[[#This Row],[GF]]&lt;Table1[[#This Row],[GA]],"L",Table1[[#This Row],[GF]]=Table1[[#This Row],[GA]],"T")</f>
        <v>L</v>
      </c>
      <c r="K131" t="s">
        <v>24</v>
      </c>
      <c r="L131">
        <v>5</v>
      </c>
      <c r="M131">
        <v>0</v>
      </c>
      <c r="N131">
        <f>Table1[[#This Row],[G]]+Table1[[#This Row],[A]]</f>
        <v>5</v>
      </c>
      <c r="O131">
        <v>0</v>
      </c>
    </row>
    <row r="132" spans="1:15" hidden="1" x14ac:dyDescent="0.25">
      <c r="A132" s="1">
        <v>44591</v>
      </c>
      <c r="B132" s="4">
        <f>YEAR(Table1[[#This Row],[Date]])</f>
        <v>2022</v>
      </c>
      <c r="C132" t="s">
        <v>88</v>
      </c>
      <c r="D132" t="s">
        <v>90</v>
      </c>
      <c r="E132" t="s">
        <v>122</v>
      </c>
      <c r="F132" t="s">
        <v>12</v>
      </c>
      <c r="G132" t="s">
        <v>13</v>
      </c>
      <c r="H132">
        <v>5</v>
      </c>
      <c r="I132">
        <v>3</v>
      </c>
      <c r="J132" t="str" cm="1">
        <f t="array" ref="J132">_xlfn.IFS(Table1[[#This Row],[GF]]&gt;Table1[[#This Row],[GA]],"W",Table1[[#This Row],[GF]]&lt;Table1[[#This Row],[GA]],"L",Table1[[#This Row],[GF]]=Table1[[#This Row],[GA]],"T")</f>
        <v>W</v>
      </c>
      <c r="K132" t="s">
        <v>21</v>
      </c>
      <c r="L132">
        <v>0</v>
      </c>
      <c r="M132">
        <v>0</v>
      </c>
      <c r="N132">
        <f>Table1[[#This Row],[G]]+Table1[[#This Row],[A]]</f>
        <v>0</v>
      </c>
      <c r="O132">
        <v>0</v>
      </c>
    </row>
    <row r="133" spans="1:15" hidden="1" x14ac:dyDescent="0.25">
      <c r="A133" s="1">
        <v>44592</v>
      </c>
      <c r="B133" s="4">
        <f>YEAR(Table1[[#This Row],[Date]])</f>
        <v>2022</v>
      </c>
      <c r="C133" t="s">
        <v>89</v>
      </c>
      <c r="D133" t="s">
        <v>97</v>
      </c>
      <c r="E133" t="s">
        <v>74</v>
      </c>
      <c r="F133" t="s">
        <v>173</v>
      </c>
      <c r="G133" t="s">
        <v>55</v>
      </c>
      <c r="H133">
        <v>19</v>
      </c>
      <c r="I133">
        <v>12</v>
      </c>
      <c r="J133" t="str" cm="1">
        <f t="array" ref="J133">_xlfn.IFS(Table1[[#This Row],[GF]]&gt;Table1[[#This Row],[GA]],"W",Table1[[#This Row],[GF]]&lt;Table1[[#This Row],[GA]],"L",Table1[[#This Row],[GF]]=Table1[[#This Row],[GA]],"T")</f>
        <v>W</v>
      </c>
      <c r="K133" t="s">
        <v>24</v>
      </c>
      <c r="L133">
        <v>5</v>
      </c>
      <c r="M133">
        <v>3</v>
      </c>
      <c r="N133">
        <f>Table1[[#This Row],[G]]+Table1[[#This Row],[A]]</f>
        <v>8</v>
      </c>
      <c r="O133">
        <v>0</v>
      </c>
    </row>
    <row r="134" spans="1:15" hidden="1" x14ac:dyDescent="0.25">
      <c r="A134" s="1">
        <v>44594</v>
      </c>
      <c r="B134" s="4">
        <f>YEAR(Table1[[#This Row],[Date]])</f>
        <v>2022</v>
      </c>
      <c r="C134" t="s">
        <v>89</v>
      </c>
      <c r="D134" t="s">
        <v>97</v>
      </c>
      <c r="E134" t="s">
        <v>74</v>
      </c>
      <c r="F134" t="s">
        <v>173</v>
      </c>
      <c r="G134" t="s">
        <v>68</v>
      </c>
      <c r="H134">
        <v>13</v>
      </c>
      <c r="I134">
        <v>10</v>
      </c>
      <c r="J134" t="str" cm="1">
        <f t="array" ref="J134">_xlfn.IFS(Table1[[#This Row],[GF]]&gt;Table1[[#This Row],[GA]],"W",Table1[[#This Row],[GF]]&lt;Table1[[#This Row],[GA]],"L",Table1[[#This Row],[GF]]=Table1[[#This Row],[GA]],"T")</f>
        <v>W</v>
      </c>
      <c r="K134" t="s">
        <v>24</v>
      </c>
      <c r="L134">
        <v>3</v>
      </c>
      <c r="M134">
        <v>0</v>
      </c>
      <c r="N134">
        <f>Table1[[#This Row],[G]]+Table1[[#This Row],[A]]</f>
        <v>3</v>
      </c>
      <c r="O134">
        <v>0</v>
      </c>
    </row>
    <row r="135" spans="1:15" hidden="1" x14ac:dyDescent="0.25">
      <c r="A135" s="1">
        <v>44598</v>
      </c>
      <c r="B135" s="4">
        <f>YEAR(Table1[[#This Row],[Date]])</f>
        <v>2022</v>
      </c>
      <c r="C135" t="s">
        <v>88</v>
      </c>
      <c r="D135" t="s">
        <v>90</v>
      </c>
      <c r="E135" t="s">
        <v>122</v>
      </c>
      <c r="F135" t="s">
        <v>12</v>
      </c>
      <c r="G135" t="s">
        <v>57</v>
      </c>
      <c r="H135">
        <v>1</v>
      </c>
      <c r="I135">
        <v>6</v>
      </c>
      <c r="J135" t="str" cm="1">
        <f t="array" ref="J135">_xlfn.IFS(Table1[[#This Row],[GF]]&gt;Table1[[#This Row],[GA]],"W",Table1[[#This Row],[GF]]&lt;Table1[[#This Row],[GA]],"L",Table1[[#This Row],[GF]]=Table1[[#This Row],[GA]],"T")</f>
        <v>L</v>
      </c>
      <c r="K135" t="s">
        <v>31</v>
      </c>
      <c r="L135">
        <v>1</v>
      </c>
      <c r="M135">
        <v>0</v>
      </c>
      <c r="N135">
        <f>Table1[[#This Row],[G]]+Table1[[#This Row],[A]]</f>
        <v>1</v>
      </c>
      <c r="O135">
        <v>0</v>
      </c>
    </row>
    <row r="136" spans="1:15" hidden="1" x14ac:dyDescent="0.25">
      <c r="A136" s="1">
        <v>44605</v>
      </c>
      <c r="B136" s="4">
        <f>YEAR(Table1[[#This Row],[Date]])</f>
        <v>2022</v>
      </c>
      <c r="C136" t="s">
        <v>88</v>
      </c>
      <c r="D136" t="s">
        <v>90</v>
      </c>
      <c r="E136" t="s">
        <v>122</v>
      </c>
      <c r="F136" t="s">
        <v>12</v>
      </c>
      <c r="G136" t="s">
        <v>45</v>
      </c>
      <c r="H136">
        <v>8</v>
      </c>
      <c r="I136">
        <v>0</v>
      </c>
      <c r="J136" t="str" cm="1">
        <f t="array" ref="J136">_xlfn.IFS(Table1[[#This Row],[GF]]&gt;Table1[[#This Row],[GA]],"W",Table1[[#This Row],[GF]]&lt;Table1[[#This Row],[GA]],"L",Table1[[#This Row],[GF]]=Table1[[#This Row],[GA]],"T")</f>
        <v>W</v>
      </c>
      <c r="K136" t="s">
        <v>15</v>
      </c>
      <c r="L136">
        <v>0</v>
      </c>
      <c r="M136">
        <v>0</v>
      </c>
      <c r="N136">
        <f>Table1[[#This Row],[G]]+Table1[[#This Row],[A]]</f>
        <v>0</v>
      </c>
      <c r="O136">
        <v>0</v>
      </c>
    </row>
    <row r="137" spans="1:15" hidden="1" x14ac:dyDescent="0.25">
      <c r="A137" s="1">
        <v>44608</v>
      </c>
      <c r="B137" s="4">
        <f>YEAR(Table1[[#This Row],[Date]])</f>
        <v>2022</v>
      </c>
      <c r="C137" t="s">
        <v>89</v>
      </c>
      <c r="D137" t="s">
        <v>97</v>
      </c>
      <c r="E137" t="s">
        <v>74</v>
      </c>
      <c r="F137" t="s">
        <v>173</v>
      </c>
      <c r="G137" t="s">
        <v>59</v>
      </c>
      <c r="H137">
        <v>13</v>
      </c>
      <c r="I137">
        <v>4</v>
      </c>
      <c r="J137" t="str" cm="1">
        <f t="array" ref="J137">_xlfn.IFS(Table1[[#This Row],[GF]]&gt;Table1[[#This Row],[GA]],"W",Table1[[#This Row],[GF]]&lt;Table1[[#This Row],[GA]],"L",Table1[[#This Row],[GF]]=Table1[[#This Row],[GA]],"T")</f>
        <v>W</v>
      </c>
      <c r="K137" t="s">
        <v>24</v>
      </c>
      <c r="L137">
        <v>8</v>
      </c>
      <c r="M137">
        <v>2</v>
      </c>
      <c r="N137">
        <f>Table1[[#This Row],[G]]+Table1[[#This Row],[A]]</f>
        <v>10</v>
      </c>
      <c r="O137">
        <v>0</v>
      </c>
    </row>
    <row r="138" spans="1:15" hidden="1" x14ac:dyDescent="0.25">
      <c r="A138" s="1">
        <v>44615</v>
      </c>
      <c r="B138" s="4">
        <f>YEAR(Table1[[#This Row],[Date]])</f>
        <v>2022</v>
      </c>
      <c r="C138" t="s">
        <v>89</v>
      </c>
      <c r="D138" t="s">
        <v>97</v>
      </c>
      <c r="E138" t="s">
        <v>74</v>
      </c>
      <c r="F138" t="s">
        <v>173</v>
      </c>
      <c r="G138" t="s">
        <v>33</v>
      </c>
      <c r="H138">
        <v>11</v>
      </c>
      <c r="I138">
        <v>15</v>
      </c>
      <c r="J138" t="str" cm="1">
        <f t="array" ref="J138">_xlfn.IFS(Table1[[#This Row],[GF]]&gt;Table1[[#This Row],[GA]],"W",Table1[[#This Row],[GF]]&lt;Table1[[#This Row],[GA]],"L",Table1[[#This Row],[GF]]=Table1[[#This Row],[GA]],"T")</f>
        <v>L</v>
      </c>
      <c r="K138" t="s">
        <v>24</v>
      </c>
      <c r="L138">
        <v>7</v>
      </c>
      <c r="M138">
        <v>3</v>
      </c>
      <c r="N138">
        <f>Table1[[#This Row],[G]]+Table1[[#This Row],[A]]</f>
        <v>10</v>
      </c>
      <c r="O138">
        <v>0</v>
      </c>
    </row>
    <row r="139" spans="1:15" hidden="1" x14ac:dyDescent="0.25">
      <c r="A139" s="1">
        <v>44619</v>
      </c>
      <c r="B139" s="4">
        <f>YEAR(Table1[[#This Row],[Date]])</f>
        <v>2022</v>
      </c>
      <c r="C139" t="s">
        <v>88</v>
      </c>
      <c r="D139" t="s">
        <v>90</v>
      </c>
      <c r="E139" t="s">
        <v>122</v>
      </c>
      <c r="F139" t="s">
        <v>12</v>
      </c>
      <c r="G139" t="s">
        <v>34</v>
      </c>
      <c r="H139">
        <v>8</v>
      </c>
      <c r="I139">
        <v>2</v>
      </c>
      <c r="J139" t="str" cm="1">
        <f t="array" ref="J139">_xlfn.IFS(Table1[[#This Row],[GF]]&gt;Table1[[#This Row],[GA]],"W",Table1[[#This Row],[GF]]&lt;Table1[[#This Row],[GA]],"L",Table1[[#This Row],[GF]]=Table1[[#This Row],[GA]],"T")</f>
        <v>W</v>
      </c>
      <c r="K139" t="s">
        <v>31</v>
      </c>
      <c r="L139">
        <v>0</v>
      </c>
      <c r="M139">
        <v>0</v>
      </c>
      <c r="N139">
        <f>Table1[[#This Row],[G]]+Table1[[#This Row],[A]]</f>
        <v>0</v>
      </c>
      <c r="O139">
        <v>0</v>
      </c>
    </row>
    <row r="140" spans="1:15" hidden="1" x14ac:dyDescent="0.25">
      <c r="A140" s="1">
        <v>44623</v>
      </c>
      <c r="B140" s="4">
        <f>YEAR(Table1[[#This Row],[Date]])</f>
        <v>2022</v>
      </c>
      <c r="C140" t="s">
        <v>89</v>
      </c>
      <c r="D140" t="s">
        <v>97</v>
      </c>
      <c r="E140" t="s">
        <v>74</v>
      </c>
      <c r="F140" t="s">
        <v>173</v>
      </c>
      <c r="G140" t="s">
        <v>41</v>
      </c>
      <c r="H140">
        <v>5</v>
      </c>
      <c r="I140">
        <v>14</v>
      </c>
      <c r="J140" t="str" cm="1">
        <f t="array" ref="J140">_xlfn.IFS(Table1[[#This Row],[GF]]&gt;Table1[[#This Row],[GA]],"W",Table1[[#This Row],[GF]]&lt;Table1[[#This Row],[GA]],"L",Table1[[#This Row],[GF]]=Table1[[#This Row],[GA]],"T")</f>
        <v>L</v>
      </c>
      <c r="K140" t="s">
        <v>24</v>
      </c>
      <c r="L140">
        <v>2</v>
      </c>
      <c r="M140">
        <v>1</v>
      </c>
      <c r="N140">
        <f>Table1[[#This Row],[G]]+Table1[[#This Row],[A]]</f>
        <v>3</v>
      </c>
      <c r="O140">
        <v>0</v>
      </c>
    </row>
    <row r="141" spans="1:15" hidden="1" x14ac:dyDescent="0.25">
      <c r="A141" s="1">
        <v>44628</v>
      </c>
      <c r="B141" s="4">
        <f>YEAR(Table1[[#This Row],[Date]])</f>
        <v>2022</v>
      </c>
      <c r="C141" t="s">
        <v>89</v>
      </c>
      <c r="D141" t="s">
        <v>97</v>
      </c>
      <c r="E141" t="s">
        <v>74</v>
      </c>
      <c r="F141" t="s">
        <v>173</v>
      </c>
      <c r="G141" t="s">
        <v>77</v>
      </c>
      <c r="H141">
        <v>9</v>
      </c>
      <c r="I141">
        <v>14</v>
      </c>
      <c r="J141" t="str" cm="1">
        <f t="array" ref="J141">_xlfn.IFS(Table1[[#This Row],[GF]]&gt;Table1[[#This Row],[GA]],"W",Table1[[#This Row],[GF]]&lt;Table1[[#This Row],[GA]],"L",Table1[[#This Row],[GF]]=Table1[[#This Row],[GA]],"T")</f>
        <v>L</v>
      </c>
      <c r="K141" t="s">
        <v>24</v>
      </c>
      <c r="L141">
        <v>2</v>
      </c>
      <c r="M141">
        <v>2</v>
      </c>
      <c r="N141">
        <f>Table1[[#This Row],[G]]+Table1[[#This Row],[A]]</f>
        <v>4</v>
      </c>
      <c r="O141">
        <v>0</v>
      </c>
    </row>
    <row r="142" spans="1:15" hidden="1" x14ac:dyDescent="0.25">
      <c r="A142" s="1">
        <v>44629</v>
      </c>
      <c r="B142" s="4">
        <f>YEAR(Table1[[#This Row],[Date]])</f>
        <v>2022</v>
      </c>
      <c r="C142" t="s">
        <v>88</v>
      </c>
      <c r="D142" t="s">
        <v>90</v>
      </c>
      <c r="E142" t="s">
        <v>122</v>
      </c>
      <c r="F142" t="s">
        <v>12</v>
      </c>
      <c r="G142" t="s">
        <v>76</v>
      </c>
      <c r="H142">
        <v>6</v>
      </c>
      <c r="I142">
        <v>0</v>
      </c>
      <c r="J142" t="str" cm="1">
        <f t="array" ref="J142">_xlfn.IFS(Table1[[#This Row],[GF]]&gt;Table1[[#This Row],[GA]],"W",Table1[[#This Row],[GF]]&lt;Table1[[#This Row],[GA]],"L",Table1[[#This Row],[GF]]=Table1[[#This Row],[GA]],"T")</f>
        <v>W</v>
      </c>
      <c r="K142" t="s">
        <v>31</v>
      </c>
      <c r="L142">
        <v>0</v>
      </c>
      <c r="M142">
        <v>0</v>
      </c>
      <c r="N142">
        <f>Table1[[#This Row],[G]]+Table1[[#This Row],[A]]</f>
        <v>0</v>
      </c>
      <c r="O142">
        <v>0</v>
      </c>
    </row>
    <row r="143" spans="1:15" hidden="1" x14ac:dyDescent="0.25">
      <c r="A143" s="1">
        <v>44633</v>
      </c>
      <c r="B143" s="4">
        <f>YEAR(Table1[[#This Row],[Date]])</f>
        <v>2022</v>
      </c>
      <c r="C143" t="s">
        <v>88</v>
      </c>
      <c r="D143" t="s">
        <v>90</v>
      </c>
      <c r="E143" t="s">
        <v>122</v>
      </c>
      <c r="F143" t="s">
        <v>12</v>
      </c>
      <c r="G143" t="s">
        <v>42</v>
      </c>
      <c r="H143">
        <v>5</v>
      </c>
      <c r="I143">
        <v>5</v>
      </c>
      <c r="J143" t="str" cm="1">
        <f t="array" ref="J143">_xlfn.IFS(Table1[[#This Row],[GF]]&gt;Table1[[#This Row],[GA]],"W",Table1[[#This Row],[GF]]&lt;Table1[[#This Row],[GA]],"L",Table1[[#This Row],[GF]]=Table1[[#This Row],[GA]],"T")</f>
        <v>T</v>
      </c>
      <c r="K143" t="s">
        <v>31</v>
      </c>
      <c r="L143">
        <v>0</v>
      </c>
      <c r="M143">
        <v>0</v>
      </c>
      <c r="N143">
        <f>Table1[[#This Row],[G]]+Table1[[#This Row],[A]]</f>
        <v>0</v>
      </c>
      <c r="O143">
        <v>0</v>
      </c>
    </row>
    <row r="144" spans="1:15" hidden="1" x14ac:dyDescent="0.25">
      <c r="A144" s="1">
        <v>44642</v>
      </c>
      <c r="B144" s="4">
        <f>YEAR(Table1[[#This Row],[Date]])</f>
        <v>2022</v>
      </c>
      <c r="C144" t="s">
        <v>89</v>
      </c>
      <c r="D144" t="s">
        <v>97</v>
      </c>
      <c r="E144" t="s">
        <v>74</v>
      </c>
      <c r="F144" t="s">
        <v>106</v>
      </c>
      <c r="G144" t="s">
        <v>33</v>
      </c>
      <c r="H144">
        <v>9</v>
      </c>
      <c r="I144">
        <v>10</v>
      </c>
      <c r="J144" t="str" cm="1">
        <f t="array" ref="J144">_xlfn.IFS(Table1[[#This Row],[GF]]&gt;Table1[[#This Row],[GA]],"W",Table1[[#This Row],[GF]]&lt;Table1[[#This Row],[GA]],"L",Table1[[#This Row],[GF]]=Table1[[#This Row],[GA]],"T")</f>
        <v>L</v>
      </c>
      <c r="K144" t="s">
        <v>24</v>
      </c>
      <c r="L144">
        <v>1</v>
      </c>
      <c r="M144">
        <v>2</v>
      </c>
      <c r="N144">
        <f>Table1[[#This Row],[G]]+Table1[[#This Row],[A]]</f>
        <v>3</v>
      </c>
      <c r="O144">
        <v>0</v>
      </c>
    </row>
    <row r="145" spans="1:15" hidden="1" x14ac:dyDescent="0.25">
      <c r="A145" s="1">
        <v>44642</v>
      </c>
      <c r="B145" s="4">
        <f>YEAR(Table1[[#This Row],[Date]])</f>
        <v>2022</v>
      </c>
      <c r="C145" t="s">
        <v>89</v>
      </c>
      <c r="D145" t="s">
        <v>97</v>
      </c>
      <c r="E145" t="s">
        <v>74</v>
      </c>
      <c r="F145" t="s">
        <v>173</v>
      </c>
      <c r="G145" t="s">
        <v>67</v>
      </c>
      <c r="H145">
        <v>10</v>
      </c>
      <c r="I145">
        <v>17</v>
      </c>
      <c r="J145" t="str" cm="1">
        <f t="array" ref="J145">_xlfn.IFS(Table1[[#This Row],[GF]]&gt;Table1[[#This Row],[GA]],"W",Table1[[#This Row],[GF]]&lt;Table1[[#This Row],[GA]],"L",Table1[[#This Row],[GF]]=Table1[[#This Row],[GA]],"T")</f>
        <v>L</v>
      </c>
      <c r="K145" t="s">
        <v>24</v>
      </c>
      <c r="L145">
        <v>4</v>
      </c>
      <c r="M145">
        <v>2</v>
      </c>
      <c r="N145">
        <f>Table1[[#This Row],[G]]+Table1[[#This Row],[A]]</f>
        <v>6</v>
      </c>
      <c r="O145">
        <v>0</v>
      </c>
    </row>
    <row r="146" spans="1:15" hidden="1" x14ac:dyDescent="0.25">
      <c r="A146" s="1">
        <v>44647</v>
      </c>
      <c r="B146" s="4">
        <f>YEAR(Table1[[#This Row],[Date]])</f>
        <v>2022</v>
      </c>
      <c r="C146" t="s">
        <v>88</v>
      </c>
      <c r="D146" t="s">
        <v>90</v>
      </c>
      <c r="E146" t="s">
        <v>122</v>
      </c>
      <c r="F146" t="s">
        <v>12</v>
      </c>
      <c r="G146" t="s">
        <v>107</v>
      </c>
      <c r="H146">
        <v>4</v>
      </c>
      <c r="I146">
        <v>6</v>
      </c>
      <c r="J146" t="str" cm="1">
        <f t="array" ref="J146">_xlfn.IFS(Table1[[#This Row],[GF]]&gt;Table1[[#This Row],[GA]],"W",Table1[[#This Row],[GF]]&lt;Table1[[#This Row],[GA]],"L",Table1[[#This Row],[GF]]=Table1[[#This Row],[GA]],"T")</f>
        <v>L</v>
      </c>
      <c r="K146" t="s">
        <v>31</v>
      </c>
      <c r="L146">
        <v>0</v>
      </c>
      <c r="M146">
        <v>0</v>
      </c>
      <c r="N146">
        <f>Table1[[#This Row],[G]]+Table1[[#This Row],[A]]</f>
        <v>0</v>
      </c>
      <c r="O146">
        <v>0</v>
      </c>
    </row>
    <row r="147" spans="1:15" hidden="1" x14ac:dyDescent="0.25">
      <c r="A147" s="1">
        <v>44650</v>
      </c>
      <c r="B147" s="4">
        <f>YEAR(Table1[[#This Row],[Date]])</f>
        <v>2022</v>
      </c>
      <c r="C147" t="s">
        <v>89</v>
      </c>
      <c r="D147" t="s">
        <v>91</v>
      </c>
      <c r="E147" t="s">
        <v>112</v>
      </c>
      <c r="F147" t="s">
        <v>173</v>
      </c>
      <c r="G147" t="s">
        <v>68</v>
      </c>
      <c r="H147">
        <v>14</v>
      </c>
      <c r="I147">
        <v>9</v>
      </c>
      <c r="J147" t="str" cm="1">
        <f t="array" ref="J147">_xlfn.IFS(Table1[[#This Row],[GF]]&gt;Table1[[#This Row],[GA]],"W",Table1[[#This Row],[GF]]&lt;Table1[[#This Row],[GA]],"L",Table1[[#This Row],[GF]]=Table1[[#This Row],[GA]],"T")</f>
        <v>W</v>
      </c>
      <c r="K147" t="s">
        <v>24</v>
      </c>
      <c r="L147">
        <v>5</v>
      </c>
      <c r="M147">
        <v>0</v>
      </c>
      <c r="N147">
        <f>Table1[[#This Row],[G]]+Table1[[#This Row],[A]]</f>
        <v>5</v>
      </c>
      <c r="O147">
        <v>0</v>
      </c>
    </row>
    <row r="148" spans="1:15" hidden="1" x14ac:dyDescent="0.25">
      <c r="A148" s="1">
        <v>44654</v>
      </c>
      <c r="B148" s="4">
        <f>YEAR(Table1[[#This Row],[Date]])</f>
        <v>2022</v>
      </c>
      <c r="C148" t="s">
        <v>88</v>
      </c>
      <c r="D148" t="s">
        <v>108</v>
      </c>
      <c r="E148" t="s">
        <v>113</v>
      </c>
      <c r="F148" t="s">
        <v>12</v>
      </c>
      <c r="G148" t="s">
        <v>64</v>
      </c>
      <c r="H148">
        <v>0</v>
      </c>
      <c r="I148">
        <v>6</v>
      </c>
      <c r="J148" t="str" cm="1">
        <f t="array" ref="J148">_xlfn.IFS(Table1[[#This Row],[GF]]&gt;Table1[[#This Row],[GA]],"W",Table1[[#This Row],[GF]]&lt;Table1[[#This Row],[GA]],"L",Table1[[#This Row],[GF]]=Table1[[#This Row],[GA]],"T")</f>
        <v>L</v>
      </c>
      <c r="K148" t="s">
        <v>18</v>
      </c>
      <c r="L148">
        <v>0</v>
      </c>
      <c r="M148">
        <v>0</v>
      </c>
      <c r="N148">
        <f>Table1[[#This Row],[G]]+Table1[[#This Row],[A]]</f>
        <v>0</v>
      </c>
      <c r="O148">
        <v>0</v>
      </c>
    </row>
    <row r="149" spans="1:15" hidden="1" x14ac:dyDescent="0.25">
      <c r="A149" s="1">
        <v>44661</v>
      </c>
      <c r="B149" s="4">
        <f>YEAR(Table1[[#This Row],[Date]])</f>
        <v>2022</v>
      </c>
      <c r="C149" t="s">
        <v>88</v>
      </c>
      <c r="D149" t="s">
        <v>108</v>
      </c>
      <c r="E149" t="s">
        <v>113</v>
      </c>
      <c r="F149" t="s">
        <v>12</v>
      </c>
      <c r="G149" t="s">
        <v>109</v>
      </c>
      <c r="H149">
        <v>10</v>
      </c>
      <c r="I149">
        <v>6</v>
      </c>
      <c r="J149" t="str" cm="1">
        <f t="array" ref="J149">_xlfn.IFS(Table1[[#This Row],[GF]]&gt;Table1[[#This Row],[GA]],"W",Table1[[#This Row],[GF]]&lt;Table1[[#This Row],[GA]],"L",Table1[[#This Row],[GF]]=Table1[[#This Row],[GA]],"T")</f>
        <v>W</v>
      </c>
      <c r="K149" t="s">
        <v>18</v>
      </c>
      <c r="L149">
        <v>1</v>
      </c>
      <c r="M149">
        <v>0</v>
      </c>
      <c r="N149">
        <f>Table1[[#This Row],[G]]+Table1[[#This Row],[A]]</f>
        <v>1</v>
      </c>
      <c r="O149">
        <v>0</v>
      </c>
    </row>
    <row r="150" spans="1:15" hidden="1" x14ac:dyDescent="0.25">
      <c r="A150" s="1">
        <v>44664</v>
      </c>
      <c r="B150" s="4">
        <f>YEAR(Table1[[#This Row],[Date]])</f>
        <v>2022</v>
      </c>
      <c r="C150" t="s">
        <v>89</v>
      </c>
      <c r="D150" t="s">
        <v>91</v>
      </c>
      <c r="E150" t="s">
        <v>112</v>
      </c>
      <c r="F150" t="s">
        <v>173</v>
      </c>
      <c r="G150" t="s">
        <v>110</v>
      </c>
      <c r="H150">
        <v>6</v>
      </c>
      <c r="I150">
        <v>11</v>
      </c>
      <c r="J150" t="str" cm="1">
        <f t="array" ref="J150">_xlfn.IFS(Table1[[#This Row],[GF]]&gt;Table1[[#This Row],[GA]],"W",Table1[[#This Row],[GF]]&lt;Table1[[#This Row],[GA]],"L",Table1[[#This Row],[GF]]=Table1[[#This Row],[GA]],"T")</f>
        <v>L</v>
      </c>
      <c r="K150" t="s">
        <v>24</v>
      </c>
      <c r="L150">
        <v>3</v>
      </c>
      <c r="M150">
        <v>2</v>
      </c>
      <c r="N150">
        <f>Table1[[#This Row],[G]]+Table1[[#This Row],[A]]</f>
        <v>5</v>
      </c>
      <c r="O150">
        <v>0</v>
      </c>
    </row>
    <row r="151" spans="1:15" hidden="1" x14ac:dyDescent="0.25">
      <c r="A151" s="1">
        <v>44677</v>
      </c>
      <c r="B151" s="4">
        <f>YEAR(Table1[[#This Row],[Date]])</f>
        <v>2022</v>
      </c>
      <c r="C151" t="s">
        <v>89</v>
      </c>
      <c r="D151" t="s">
        <v>91</v>
      </c>
      <c r="E151" t="s">
        <v>112</v>
      </c>
      <c r="F151" t="s">
        <v>173</v>
      </c>
      <c r="G151" t="s">
        <v>111</v>
      </c>
      <c r="H151">
        <v>15</v>
      </c>
      <c r="I151">
        <v>8</v>
      </c>
      <c r="J151" t="str" cm="1">
        <f t="array" ref="J151">_xlfn.IFS(Table1[[#This Row],[GF]]&gt;Table1[[#This Row],[GA]],"W",Table1[[#This Row],[GF]]&lt;Table1[[#This Row],[GA]],"L",Table1[[#This Row],[GF]]=Table1[[#This Row],[GA]],"T")</f>
        <v>W</v>
      </c>
      <c r="K151" t="s">
        <v>24</v>
      </c>
      <c r="L151">
        <v>6</v>
      </c>
      <c r="M151">
        <v>3</v>
      </c>
      <c r="N151">
        <f>Table1[[#This Row],[G]]+Table1[[#This Row],[A]]</f>
        <v>9</v>
      </c>
      <c r="O151">
        <v>0</v>
      </c>
    </row>
    <row r="152" spans="1:15" hidden="1" x14ac:dyDescent="0.25">
      <c r="A152" s="1">
        <v>44682</v>
      </c>
      <c r="B152" s="4">
        <f>YEAR(Table1[[#This Row],[Date]])</f>
        <v>2022</v>
      </c>
      <c r="C152" t="s">
        <v>88</v>
      </c>
      <c r="D152" t="s">
        <v>108</v>
      </c>
      <c r="E152" t="s">
        <v>113</v>
      </c>
      <c r="F152" t="s">
        <v>12</v>
      </c>
      <c r="G152" t="s">
        <v>64</v>
      </c>
      <c r="H152">
        <v>3</v>
      </c>
      <c r="I152">
        <v>4</v>
      </c>
      <c r="J152" t="str" cm="1">
        <f t="array" ref="J152">_xlfn.IFS(Table1[[#This Row],[GF]]&gt;Table1[[#This Row],[GA]],"W",Table1[[#This Row],[GF]]&lt;Table1[[#This Row],[GA]],"L",Table1[[#This Row],[GF]]=Table1[[#This Row],[GA]],"T")</f>
        <v>L</v>
      </c>
      <c r="K152" t="s">
        <v>18</v>
      </c>
      <c r="L152">
        <v>1</v>
      </c>
      <c r="M152">
        <v>0</v>
      </c>
      <c r="N152">
        <f>Table1[[#This Row],[G]]+Table1[[#This Row],[A]]</f>
        <v>1</v>
      </c>
      <c r="O152">
        <v>0</v>
      </c>
    </row>
    <row r="153" spans="1:15" hidden="1" x14ac:dyDescent="0.25">
      <c r="A153" s="1">
        <v>44686</v>
      </c>
      <c r="B153" s="4">
        <f>YEAR(Table1[[#This Row],[Date]])</f>
        <v>2022</v>
      </c>
      <c r="C153" t="s">
        <v>89</v>
      </c>
      <c r="D153" t="s">
        <v>91</v>
      </c>
      <c r="E153" t="s">
        <v>112</v>
      </c>
      <c r="F153" t="s">
        <v>173</v>
      </c>
      <c r="G153" t="s">
        <v>117</v>
      </c>
      <c r="H153">
        <v>7</v>
      </c>
      <c r="I153">
        <v>19</v>
      </c>
      <c r="J153" t="str" cm="1">
        <f t="array" ref="J153">_xlfn.IFS(Table1[[#This Row],[GF]]&gt;Table1[[#This Row],[GA]],"W",Table1[[#This Row],[GF]]&lt;Table1[[#This Row],[GA]],"L",Table1[[#This Row],[GF]]=Table1[[#This Row],[GA]],"T")</f>
        <v>L</v>
      </c>
      <c r="K153" t="s">
        <v>24</v>
      </c>
      <c r="L153">
        <v>6</v>
      </c>
      <c r="M153">
        <v>0</v>
      </c>
      <c r="N153">
        <f>Table1[[#This Row],[G]]+Table1[[#This Row],[A]]</f>
        <v>6</v>
      </c>
      <c r="O153">
        <v>0</v>
      </c>
    </row>
    <row r="154" spans="1:15" hidden="1" x14ac:dyDescent="0.25">
      <c r="A154" s="1">
        <v>44693</v>
      </c>
      <c r="B154" s="4">
        <f>YEAR(Table1[[#This Row],[Date]])</f>
        <v>2022</v>
      </c>
      <c r="C154" t="s">
        <v>89</v>
      </c>
      <c r="D154" t="s">
        <v>91</v>
      </c>
      <c r="E154" t="s">
        <v>112</v>
      </c>
      <c r="F154" t="s">
        <v>173</v>
      </c>
      <c r="G154" t="s">
        <v>77</v>
      </c>
      <c r="H154">
        <v>9</v>
      </c>
      <c r="I154">
        <v>16</v>
      </c>
      <c r="J154" t="str" cm="1">
        <f t="array" ref="J154">_xlfn.IFS(Table1[[#This Row],[GF]]&gt;Table1[[#This Row],[GA]],"W",Table1[[#This Row],[GF]]&lt;Table1[[#This Row],[GA]],"L",Table1[[#This Row],[GF]]=Table1[[#This Row],[GA]],"T")</f>
        <v>L</v>
      </c>
      <c r="K154" t="s">
        <v>24</v>
      </c>
      <c r="L154">
        <v>4</v>
      </c>
      <c r="M154">
        <v>0</v>
      </c>
      <c r="N154">
        <f>Table1[[#This Row],[G]]+Table1[[#This Row],[A]]</f>
        <v>4</v>
      </c>
      <c r="O154">
        <v>0</v>
      </c>
    </row>
    <row r="155" spans="1:15" hidden="1" x14ac:dyDescent="0.25">
      <c r="A155" s="1">
        <v>44696</v>
      </c>
      <c r="B155" s="4">
        <f>YEAR(Table1[[#This Row],[Date]])</f>
        <v>2022</v>
      </c>
      <c r="C155" t="s">
        <v>88</v>
      </c>
      <c r="D155" t="s">
        <v>92</v>
      </c>
      <c r="E155" t="s">
        <v>119</v>
      </c>
      <c r="F155" t="s">
        <v>12</v>
      </c>
      <c r="G155" t="s">
        <v>36</v>
      </c>
      <c r="H155">
        <v>4</v>
      </c>
      <c r="I155">
        <v>4</v>
      </c>
      <c r="J155" t="str" cm="1">
        <f t="array" ref="J155">_xlfn.IFS(Table1[[#This Row],[GF]]&gt;Table1[[#This Row],[GA]],"W",Table1[[#This Row],[GF]]&lt;Table1[[#This Row],[GA]],"L",Table1[[#This Row],[GF]]=Table1[[#This Row],[GA]],"T")</f>
        <v>T</v>
      </c>
      <c r="K155" t="s">
        <v>31</v>
      </c>
      <c r="L155">
        <v>2</v>
      </c>
      <c r="M155">
        <v>0</v>
      </c>
      <c r="N155">
        <f>Table1[[#This Row],[G]]+Table1[[#This Row],[A]]</f>
        <v>2</v>
      </c>
      <c r="O155">
        <v>0</v>
      </c>
    </row>
    <row r="156" spans="1:15" hidden="1" x14ac:dyDescent="0.25">
      <c r="A156" s="1">
        <v>44696</v>
      </c>
      <c r="B156" s="4">
        <f>YEAR(Table1[[#This Row],[Date]])</f>
        <v>2022</v>
      </c>
      <c r="C156" t="s">
        <v>88</v>
      </c>
      <c r="D156" t="s">
        <v>92</v>
      </c>
      <c r="E156" t="s">
        <v>119</v>
      </c>
      <c r="F156" t="s">
        <v>26</v>
      </c>
      <c r="G156" t="s">
        <v>118</v>
      </c>
      <c r="H156">
        <v>2</v>
      </c>
      <c r="I156">
        <v>3</v>
      </c>
      <c r="J156" t="str" cm="1">
        <f t="array" ref="J156">_xlfn.IFS(Table1[[#This Row],[GF]]&gt;Table1[[#This Row],[GA]],"W",Table1[[#This Row],[GF]]&lt;Table1[[#This Row],[GA]],"L",Table1[[#This Row],[GF]]=Table1[[#This Row],[GA]],"T")</f>
        <v>L</v>
      </c>
      <c r="K156" t="s">
        <v>31</v>
      </c>
      <c r="L156">
        <v>1</v>
      </c>
      <c r="M156">
        <v>0</v>
      </c>
      <c r="N156">
        <f>Table1[[#This Row],[G]]+Table1[[#This Row],[A]]</f>
        <v>1</v>
      </c>
      <c r="O156">
        <v>0</v>
      </c>
    </row>
    <row r="157" spans="1:15" hidden="1" x14ac:dyDescent="0.25">
      <c r="A157" s="1">
        <v>44700</v>
      </c>
      <c r="B157" s="4">
        <f>YEAR(Table1[[#This Row],[Date]])</f>
        <v>2022</v>
      </c>
      <c r="C157" t="s">
        <v>89</v>
      </c>
      <c r="D157" t="s">
        <v>91</v>
      </c>
      <c r="E157" t="s">
        <v>112</v>
      </c>
      <c r="F157" t="s">
        <v>173</v>
      </c>
      <c r="G157" t="s">
        <v>25</v>
      </c>
      <c r="H157">
        <v>19</v>
      </c>
      <c r="I157">
        <v>10</v>
      </c>
      <c r="J157" t="str" cm="1">
        <f t="array" ref="J157">_xlfn.IFS(Table1[[#This Row],[GF]]&gt;Table1[[#This Row],[GA]],"W",Table1[[#This Row],[GF]]&lt;Table1[[#This Row],[GA]],"L",Table1[[#This Row],[GF]]=Table1[[#This Row],[GA]],"T")</f>
        <v>W</v>
      </c>
      <c r="K157" t="s">
        <v>24</v>
      </c>
      <c r="L157">
        <v>9</v>
      </c>
      <c r="M157">
        <v>1</v>
      </c>
      <c r="N157">
        <f>Table1[[#This Row],[G]]+Table1[[#This Row],[A]]</f>
        <v>10</v>
      </c>
      <c r="O157">
        <v>0</v>
      </c>
    </row>
    <row r="158" spans="1:15" hidden="1" x14ac:dyDescent="0.25">
      <c r="A158" s="1">
        <v>44703</v>
      </c>
      <c r="B158" s="4">
        <f>YEAR(Table1[[#This Row],[Date]])</f>
        <v>2022</v>
      </c>
      <c r="C158" t="s">
        <v>88</v>
      </c>
      <c r="D158" t="s">
        <v>92</v>
      </c>
      <c r="E158" t="str">
        <f>_xlfn.CONCAT(Table1[[#This Row],[Year]]," ",Table1[[#This Row],[League]]," ",Table1[[#This Row],[Season]])</f>
        <v>2022 SKAHL D Summer</v>
      </c>
      <c r="F158" t="s">
        <v>12</v>
      </c>
      <c r="G158" t="s">
        <v>64</v>
      </c>
      <c r="H158">
        <v>3</v>
      </c>
      <c r="I158">
        <v>2</v>
      </c>
      <c r="J158" t="str" cm="1">
        <f t="array" ref="J158">_xlfn.IFS(Table1[[#This Row],[GF]]&gt;Table1[[#This Row],[GA]],"W",Table1[[#This Row],[GF]]&lt;Table1[[#This Row],[GA]],"L",Table1[[#This Row],[GF]]=Table1[[#This Row],[GA]],"T")</f>
        <v>W</v>
      </c>
      <c r="K158" t="s">
        <v>31</v>
      </c>
      <c r="L158">
        <v>0</v>
      </c>
      <c r="M158">
        <v>0</v>
      </c>
      <c r="N158">
        <f>Table1[[#This Row],[G]]+Table1[[#This Row],[A]]</f>
        <v>0</v>
      </c>
      <c r="O158">
        <v>0</v>
      </c>
    </row>
    <row r="159" spans="1:15" hidden="1" x14ac:dyDescent="0.25">
      <c r="A159" s="1">
        <v>44705</v>
      </c>
      <c r="B159" s="4">
        <f>YEAR(Table1[[#This Row],[Date]])</f>
        <v>2022</v>
      </c>
      <c r="C159" t="s">
        <v>89</v>
      </c>
      <c r="D159" t="s">
        <v>91</v>
      </c>
      <c r="E159" t="str">
        <f>_xlfn.CONCAT(Table1[[#This Row],[Year]]," ",Table1[[#This Row],[League]]," ",Table1[[#This Row],[Season]])</f>
        <v>2022 Pond Spring</v>
      </c>
      <c r="F159" t="s">
        <v>173</v>
      </c>
      <c r="G159" t="s">
        <v>55</v>
      </c>
      <c r="H159">
        <v>5</v>
      </c>
      <c r="I159">
        <v>10</v>
      </c>
      <c r="J159" t="str" cm="1">
        <f t="array" ref="J159">_xlfn.IFS(Table1[[#This Row],[GF]]&gt;Table1[[#This Row],[GA]],"W",Table1[[#This Row],[GF]]&lt;Table1[[#This Row],[GA]],"L",Table1[[#This Row],[GF]]=Table1[[#This Row],[GA]],"T")</f>
        <v>L</v>
      </c>
      <c r="K159" t="s">
        <v>24</v>
      </c>
      <c r="L159">
        <v>4</v>
      </c>
      <c r="M159">
        <v>0</v>
      </c>
      <c r="N159">
        <f>Table1[[#This Row],[G]]+Table1[[#This Row],[A]]</f>
        <v>4</v>
      </c>
      <c r="O159">
        <v>0</v>
      </c>
    </row>
    <row r="160" spans="1:15" hidden="1" x14ac:dyDescent="0.25">
      <c r="A160" s="1">
        <v>44712</v>
      </c>
      <c r="B160" s="4">
        <f>YEAR(Table1[[#This Row],[Date]])</f>
        <v>2022</v>
      </c>
      <c r="C160" t="s">
        <v>89</v>
      </c>
      <c r="D160" t="s">
        <v>91</v>
      </c>
      <c r="E160" t="str">
        <f>_xlfn.CONCAT(Table1[[#This Row],[Year]]," ",Table1[[#This Row],[League]]," ",Table1[[#This Row],[Season]])</f>
        <v>2022 Pond Spring</v>
      </c>
      <c r="F160" t="s">
        <v>173</v>
      </c>
      <c r="G160" t="s">
        <v>128</v>
      </c>
      <c r="H160">
        <v>16</v>
      </c>
      <c r="I160">
        <v>15</v>
      </c>
      <c r="J160" t="str" cm="1">
        <f t="array" ref="J160">_xlfn.IFS(Table1[[#This Row],[GF]]&gt;Table1[[#This Row],[GA]],"W",Table1[[#This Row],[GF]]&lt;Table1[[#This Row],[GA]],"L",Table1[[#This Row],[GF]]=Table1[[#This Row],[GA]],"T")</f>
        <v>W</v>
      </c>
      <c r="K160" t="s">
        <v>24</v>
      </c>
      <c r="L160">
        <v>7</v>
      </c>
      <c r="M160">
        <v>2</v>
      </c>
      <c r="N160">
        <f>Table1[[#This Row],[G]]+Table1[[#This Row],[A]]</f>
        <v>9</v>
      </c>
      <c r="O160">
        <v>0</v>
      </c>
    </row>
    <row r="161" spans="1:15" hidden="1" x14ac:dyDescent="0.25">
      <c r="A161" s="1">
        <v>44717</v>
      </c>
      <c r="B161" s="4">
        <f>YEAR(Table1[[#This Row],[Date]])</f>
        <v>2022</v>
      </c>
      <c r="C161" t="s">
        <v>88</v>
      </c>
      <c r="D161" t="s">
        <v>92</v>
      </c>
      <c r="E161" t="str">
        <f>_xlfn.CONCAT(Table1[[#This Row],[Year]]," ",Table1[[#This Row],[League]]," ",Table1[[#This Row],[Season]])</f>
        <v>2022 SKAHL D Summer</v>
      </c>
      <c r="F161" t="s">
        <v>26</v>
      </c>
      <c r="G161" t="s">
        <v>126</v>
      </c>
      <c r="H161">
        <v>5</v>
      </c>
      <c r="I161">
        <v>1</v>
      </c>
      <c r="J161" t="str" cm="1">
        <f t="array" ref="J161">_xlfn.IFS(Table1[[#This Row],[GF]]&gt;Table1[[#This Row],[GA]],"W",Table1[[#This Row],[GF]]&lt;Table1[[#This Row],[GA]],"L",Table1[[#This Row],[GF]]=Table1[[#This Row],[GA]],"T")</f>
        <v>W</v>
      </c>
      <c r="K161" t="s">
        <v>31</v>
      </c>
      <c r="L161">
        <v>1</v>
      </c>
      <c r="M161">
        <v>1</v>
      </c>
      <c r="N161">
        <f>Table1[[#This Row],[G]]+Table1[[#This Row],[A]]</f>
        <v>2</v>
      </c>
      <c r="O161">
        <v>0</v>
      </c>
    </row>
    <row r="162" spans="1:15" hidden="1" x14ac:dyDescent="0.25">
      <c r="A162" s="1">
        <v>44717</v>
      </c>
      <c r="B162" s="4">
        <f>YEAR(Table1[[#This Row],[Date]])</f>
        <v>2022</v>
      </c>
      <c r="C162" t="s">
        <v>88</v>
      </c>
      <c r="D162" t="s">
        <v>92</v>
      </c>
      <c r="E162" t="str">
        <f>_xlfn.CONCAT(Table1[[#This Row],[Year]]," ",Table1[[#This Row],[League]]," ",Table1[[#This Row],[Season]])</f>
        <v>2022 SKAHL D Summer</v>
      </c>
      <c r="F162" t="s">
        <v>12</v>
      </c>
      <c r="G162" t="s">
        <v>34</v>
      </c>
      <c r="H162">
        <v>1</v>
      </c>
      <c r="I162">
        <v>2</v>
      </c>
      <c r="J162" t="str" cm="1">
        <f t="array" ref="J162">_xlfn.IFS(Table1[[#This Row],[GF]]&gt;Table1[[#This Row],[GA]],"W",Table1[[#This Row],[GF]]&lt;Table1[[#This Row],[GA]],"L",Table1[[#This Row],[GF]]=Table1[[#This Row],[GA]],"T")</f>
        <v>L</v>
      </c>
      <c r="K162" t="s">
        <v>31</v>
      </c>
      <c r="L162">
        <v>0</v>
      </c>
      <c r="M162">
        <v>0</v>
      </c>
      <c r="N162">
        <f>Table1[[#This Row],[G]]+Table1[[#This Row],[A]]</f>
        <v>0</v>
      </c>
      <c r="O162">
        <v>0</v>
      </c>
    </row>
    <row r="163" spans="1:15" hidden="1" x14ac:dyDescent="0.25">
      <c r="A163" s="1">
        <v>44721</v>
      </c>
      <c r="B163" s="4">
        <f>YEAR(Table1[[#This Row],[Date]])</f>
        <v>2022</v>
      </c>
      <c r="C163" t="s">
        <v>89</v>
      </c>
      <c r="D163" t="s">
        <v>91</v>
      </c>
      <c r="E163" t="str">
        <f>_xlfn.CONCAT(Table1[[#This Row],[Year]]," ",Table1[[#This Row],[League]]," ",Table1[[#This Row],[Season]])</f>
        <v>2022 Pond Spring</v>
      </c>
      <c r="F163" t="s">
        <v>173</v>
      </c>
      <c r="G163" t="s">
        <v>59</v>
      </c>
      <c r="H163">
        <v>7</v>
      </c>
      <c r="I163">
        <v>8</v>
      </c>
      <c r="J163" t="str" cm="1">
        <f t="array" ref="J163">_xlfn.IFS(Table1[[#This Row],[GF]]&gt;Table1[[#This Row],[GA]],"W",Table1[[#This Row],[GF]]&lt;Table1[[#This Row],[GA]],"L",Table1[[#This Row],[GF]]=Table1[[#This Row],[GA]],"T")</f>
        <v>L</v>
      </c>
      <c r="K163" t="s">
        <v>24</v>
      </c>
      <c r="L163">
        <v>3</v>
      </c>
      <c r="M163">
        <v>1</v>
      </c>
      <c r="N163">
        <f>Table1[[#This Row],[G]]+Table1[[#This Row],[A]]</f>
        <v>4</v>
      </c>
      <c r="O163">
        <v>0</v>
      </c>
    </row>
    <row r="164" spans="1:15" hidden="1" x14ac:dyDescent="0.25">
      <c r="A164" s="1">
        <v>44724</v>
      </c>
      <c r="B164" s="4">
        <f>YEAR(Table1[[#This Row],[Date]])</f>
        <v>2022</v>
      </c>
      <c r="C164" t="s">
        <v>88</v>
      </c>
      <c r="D164" t="s">
        <v>92</v>
      </c>
      <c r="E164" t="str">
        <f>_xlfn.CONCAT(Table1[[#This Row],[Year]]," ",Table1[[#This Row],[League]]," ",Table1[[#This Row],[Season]])</f>
        <v>2022 SKAHL D Summer</v>
      </c>
      <c r="F164" t="s">
        <v>26</v>
      </c>
      <c r="G164" t="s">
        <v>52</v>
      </c>
      <c r="H164">
        <v>0</v>
      </c>
      <c r="I164">
        <v>8</v>
      </c>
      <c r="J164" t="str" cm="1">
        <f t="array" ref="J164">_xlfn.IFS(Table1[[#This Row],[GF]]&gt;Table1[[#This Row],[GA]],"W",Table1[[#This Row],[GF]]&lt;Table1[[#This Row],[GA]],"L",Table1[[#This Row],[GF]]=Table1[[#This Row],[GA]],"T")</f>
        <v>L</v>
      </c>
      <c r="K164" t="s">
        <v>18</v>
      </c>
      <c r="L164">
        <v>0</v>
      </c>
      <c r="M164">
        <v>0</v>
      </c>
      <c r="N164">
        <f>Table1[[#This Row],[G]]+Table1[[#This Row],[A]]</f>
        <v>0</v>
      </c>
      <c r="O164">
        <v>0</v>
      </c>
    </row>
    <row r="165" spans="1:15" hidden="1" x14ac:dyDescent="0.25">
      <c r="A165" s="1">
        <v>44724</v>
      </c>
      <c r="B165" s="4">
        <f>YEAR(Table1[[#This Row],[Date]])</f>
        <v>2022</v>
      </c>
      <c r="C165" t="s">
        <v>88</v>
      </c>
      <c r="D165" t="s">
        <v>92</v>
      </c>
      <c r="E165" t="str">
        <f>_xlfn.CONCAT(Table1[[#This Row],[Year]]," ",Table1[[#This Row],[League]]," ",Table1[[#This Row],[Season]])</f>
        <v>2022 SKAHL D Summer</v>
      </c>
      <c r="F165" t="s">
        <v>12</v>
      </c>
      <c r="G165" t="s">
        <v>107</v>
      </c>
      <c r="H165">
        <v>4</v>
      </c>
      <c r="I165">
        <v>3</v>
      </c>
      <c r="J165" t="str" cm="1">
        <f t="array" ref="J165">_xlfn.IFS(Table1[[#This Row],[GF]]&gt;Table1[[#This Row],[GA]],"W",Table1[[#This Row],[GF]]&lt;Table1[[#This Row],[GA]],"L",Table1[[#This Row],[GF]]=Table1[[#This Row],[GA]],"T")</f>
        <v>W</v>
      </c>
      <c r="K165" t="s">
        <v>31</v>
      </c>
      <c r="L165">
        <v>1</v>
      </c>
      <c r="M165">
        <v>0</v>
      </c>
      <c r="N165">
        <f>Table1[[#This Row],[G]]+Table1[[#This Row],[A]]</f>
        <v>1</v>
      </c>
      <c r="O165">
        <v>0</v>
      </c>
    </row>
    <row r="166" spans="1:15" hidden="1" x14ac:dyDescent="0.25">
      <c r="A166" s="1">
        <v>44726</v>
      </c>
      <c r="B166" s="4">
        <f>YEAR(Table1[[#This Row],[Date]])</f>
        <v>2022</v>
      </c>
      <c r="C166" t="s">
        <v>89</v>
      </c>
      <c r="D166" t="s">
        <v>91</v>
      </c>
      <c r="E166" t="str">
        <f>_xlfn.CONCAT(Table1[[#This Row],[Year]]," ",Table1[[#This Row],[League]]," ",Table1[[#This Row],[Season]])</f>
        <v>2022 Pond Spring</v>
      </c>
      <c r="F166" t="s">
        <v>173</v>
      </c>
      <c r="G166" t="s">
        <v>25</v>
      </c>
      <c r="H166">
        <v>7</v>
      </c>
      <c r="I166">
        <v>17</v>
      </c>
      <c r="J166" t="str" cm="1">
        <f t="array" ref="J166">_xlfn.IFS(Table1[[#This Row],[GF]]&gt;Table1[[#This Row],[GA]],"W",Table1[[#This Row],[GF]]&lt;Table1[[#This Row],[GA]],"L",Table1[[#This Row],[GF]]=Table1[[#This Row],[GA]],"T")</f>
        <v>L</v>
      </c>
      <c r="K166" t="s">
        <v>24</v>
      </c>
      <c r="L166">
        <v>0</v>
      </c>
      <c r="M166">
        <v>1</v>
      </c>
      <c r="N166">
        <f>Table1[[#This Row],[G]]+Table1[[#This Row],[A]]</f>
        <v>1</v>
      </c>
      <c r="O166">
        <v>0</v>
      </c>
    </row>
    <row r="167" spans="1:15" hidden="1" x14ac:dyDescent="0.25">
      <c r="A167" s="1">
        <v>44730</v>
      </c>
      <c r="B167" s="4">
        <f>YEAR(Table1[[#This Row],[Date]])</f>
        <v>2022</v>
      </c>
      <c r="C167" t="s">
        <v>129</v>
      </c>
      <c r="D167" t="s">
        <v>95</v>
      </c>
      <c r="E167" t="str">
        <f>_xlfn.CONCAT(Table1[[#This Row],[Year]]," ",Table1[[#This Row],[League]]," ",Table1[[#This Row],[Season]])</f>
        <v>2022 Seattle Pride Tournament</v>
      </c>
      <c r="F167" t="s">
        <v>130</v>
      </c>
      <c r="G167" t="s">
        <v>131</v>
      </c>
      <c r="H167">
        <v>7</v>
      </c>
      <c r="I167">
        <v>3</v>
      </c>
      <c r="J167" t="str" cm="1">
        <f t="array" ref="J167">_xlfn.IFS(Table1[[#This Row],[GF]]&gt;Table1[[#This Row],[GA]],"W",Table1[[#This Row],[GF]]&lt;Table1[[#This Row],[GA]],"L",Table1[[#This Row],[GF]]=Table1[[#This Row],[GA]],"T")</f>
        <v>W</v>
      </c>
      <c r="K167" t="s">
        <v>15</v>
      </c>
      <c r="L167">
        <v>1</v>
      </c>
      <c r="M167">
        <v>0</v>
      </c>
      <c r="N167">
        <f>Table1[[#This Row],[G]]+Table1[[#This Row],[A]]</f>
        <v>1</v>
      </c>
      <c r="O167">
        <v>0</v>
      </c>
    </row>
    <row r="168" spans="1:15" hidden="1" x14ac:dyDescent="0.25">
      <c r="A168" s="1">
        <v>44730</v>
      </c>
      <c r="B168" s="4">
        <f>YEAR(Table1[[#This Row],[Date]])</f>
        <v>2022</v>
      </c>
      <c r="C168" t="s">
        <v>129</v>
      </c>
      <c r="D168" t="s">
        <v>95</v>
      </c>
      <c r="E168" t="str">
        <f>_xlfn.CONCAT(Table1[[#This Row],[Year]]," ",Table1[[#This Row],[League]]," ",Table1[[#This Row],[Season]])</f>
        <v>2022 Seattle Pride Tournament</v>
      </c>
      <c r="F168" t="s">
        <v>130</v>
      </c>
      <c r="G168" t="s">
        <v>132</v>
      </c>
      <c r="H168">
        <v>5</v>
      </c>
      <c r="I168">
        <v>10</v>
      </c>
      <c r="J168" t="str" cm="1">
        <f t="array" ref="J168">_xlfn.IFS(Table1[[#This Row],[GF]]&gt;Table1[[#This Row],[GA]],"W",Table1[[#This Row],[GF]]&lt;Table1[[#This Row],[GA]],"L",Table1[[#This Row],[GF]]=Table1[[#This Row],[GA]],"T")</f>
        <v>L</v>
      </c>
      <c r="K168" t="s">
        <v>15</v>
      </c>
      <c r="L168">
        <v>0</v>
      </c>
      <c r="M168">
        <v>0</v>
      </c>
      <c r="N168">
        <f>Table1[[#This Row],[G]]+Table1[[#This Row],[A]]</f>
        <v>0</v>
      </c>
      <c r="O168">
        <v>0</v>
      </c>
    </row>
    <row r="169" spans="1:15" hidden="1" x14ac:dyDescent="0.25">
      <c r="A169" s="1">
        <v>44731</v>
      </c>
      <c r="B169" s="4">
        <f>YEAR(Table1[[#This Row],[Date]])</f>
        <v>2022</v>
      </c>
      <c r="C169" t="s">
        <v>129</v>
      </c>
      <c r="D169" t="s">
        <v>95</v>
      </c>
      <c r="E169" t="str">
        <f>_xlfn.CONCAT(Table1[[#This Row],[Year]]," ",Table1[[#This Row],[League]]," ",Table1[[#This Row],[Season]])</f>
        <v>2022 Seattle Pride Tournament</v>
      </c>
      <c r="F169" t="s">
        <v>130</v>
      </c>
      <c r="G169" t="s">
        <v>133</v>
      </c>
      <c r="H169">
        <v>4</v>
      </c>
      <c r="I169">
        <v>3</v>
      </c>
      <c r="J169" t="str" cm="1">
        <f t="array" ref="J169">_xlfn.IFS(Table1[[#This Row],[GF]]&gt;Table1[[#This Row],[GA]],"W",Table1[[#This Row],[GF]]&lt;Table1[[#This Row],[GA]],"L",Table1[[#This Row],[GF]]=Table1[[#This Row],[GA]],"T")</f>
        <v>W</v>
      </c>
      <c r="K169" t="s">
        <v>15</v>
      </c>
      <c r="L169">
        <v>0</v>
      </c>
      <c r="M169">
        <v>0</v>
      </c>
      <c r="N169">
        <f>Table1[[#This Row],[G]]+Table1[[#This Row],[A]]</f>
        <v>0</v>
      </c>
      <c r="O169">
        <v>0</v>
      </c>
    </row>
    <row r="170" spans="1:15" hidden="1" x14ac:dyDescent="0.25">
      <c r="A170" s="1">
        <v>44731</v>
      </c>
      <c r="B170" s="4">
        <f>YEAR(Table1[[#This Row],[Date]])</f>
        <v>2022</v>
      </c>
      <c r="C170" t="s">
        <v>129</v>
      </c>
      <c r="D170" t="s">
        <v>95</v>
      </c>
      <c r="E170" t="str">
        <f>_xlfn.CONCAT(Table1[[#This Row],[Year]]," ",Table1[[#This Row],[League]]," ",Table1[[#This Row],[Season]])</f>
        <v>2022 Seattle Pride Tournament</v>
      </c>
      <c r="F170" t="s">
        <v>130</v>
      </c>
      <c r="G170" t="s">
        <v>132</v>
      </c>
      <c r="H170">
        <v>5</v>
      </c>
      <c r="I170">
        <v>10</v>
      </c>
      <c r="J170" t="str" cm="1">
        <f t="array" ref="J170">_xlfn.IFS(Table1[[#This Row],[GF]]&gt;Table1[[#This Row],[GA]],"W",Table1[[#This Row],[GF]]&lt;Table1[[#This Row],[GA]],"L",Table1[[#This Row],[GF]]=Table1[[#This Row],[GA]],"T")</f>
        <v>L</v>
      </c>
      <c r="K170" t="s">
        <v>15</v>
      </c>
      <c r="L170">
        <v>0</v>
      </c>
      <c r="M170">
        <v>1</v>
      </c>
      <c r="N170">
        <f>Table1[[#This Row],[G]]+Table1[[#This Row],[A]]</f>
        <v>1</v>
      </c>
      <c r="O170">
        <v>0</v>
      </c>
    </row>
    <row r="171" spans="1:15" hidden="1" x14ac:dyDescent="0.25">
      <c r="A171" s="1">
        <v>44733</v>
      </c>
      <c r="B171" s="4">
        <f>YEAR(Table1[[#This Row],[Date]])</f>
        <v>2022</v>
      </c>
      <c r="C171" t="s">
        <v>89</v>
      </c>
      <c r="D171" t="s">
        <v>92</v>
      </c>
      <c r="E171" t="str">
        <f>_xlfn.CONCAT(Table1[[#This Row],[Year]]," ",Table1[[#This Row],[League]]," ",Table1[[#This Row],[Season]])</f>
        <v>2022 Pond Summer</v>
      </c>
      <c r="F171" t="s">
        <v>173</v>
      </c>
      <c r="G171" t="s">
        <v>68</v>
      </c>
      <c r="H171">
        <v>7</v>
      </c>
      <c r="I171">
        <v>15</v>
      </c>
      <c r="J171" t="str" cm="1">
        <f t="array" ref="J171">_xlfn.IFS(Table1[[#This Row],[GF]]&gt;Table1[[#This Row],[GA]],"W",Table1[[#This Row],[GF]]&lt;Table1[[#This Row],[GA]],"L",Table1[[#This Row],[GF]]=Table1[[#This Row],[GA]],"T")</f>
        <v>L</v>
      </c>
      <c r="K171" t="s">
        <v>24</v>
      </c>
      <c r="L171">
        <v>0</v>
      </c>
      <c r="M171">
        <v>1</v>
      </c>
      <c r="N171">
        <f>Table1[[#This Row],[G]]+Table1[[#This Row],[A]]</f>
        <v>1</v>
      </c>
      <c r="O171">
        <v>0</v>
      </c>
    </row>
    <row r="172" spans="1:15" hidden="1" x14ac:dyDescent="0.25">
      <c r="A172" s="1">
        <v>44738</v>
      </c>
      <c r="B172" s="4">
        <f>YEAR(Table1[[#This Row],[Date]])</f>
        <v>2022</v>
      </c>
      <c r="C172" t="s">
        <v>88</v>
      </c>
      <c r="D172" t="s">
        <v>92</v>
      </c>
      <c r="E172" t="str">
        <f>_xlfn.CONCAT(Table1[[#This Row],[Year]]," ",Table1[[#This Row],[League]]," ",Table1[[#This Row],[Season]])</f>
        <v>2022 SKAHL D Summer</v>
      </c>
      <c r="F172" t="s">
        <v>12</v>
      </c>
      <c r="G172" t="s">
        <v>37</v>
      </c>
      <c r="H172">
        <v>7</v>
      </c>
      <c r="I172">
        <v>5</v>
      </c>
      <c r="J172" t="str" cm="1">
        <f t="array" ref="J172">_xlfn.IFS(Table1[[#This Row],[GF]]&gt;Table1[[#This Row],[GA]],"W",Table1[[#This Row],[GF]]&lt;Table1[[#This Row],[GA]],"L",Table1[[#This Row],[GF]]=Table1[[#This Row],[GA]],"T")</f>
        <v>W</v>
      </c>
      <c r="K172" t="s">
        <v>31</v>
      </c>
      <c r="L172">
        <v>0</v>
      </c>
      <c r="M172">
        <v>0</v>
      </c>
      <c r="N172">
        <f>Table1[[#This Row],[G]]+Table1[[#This Row],[A]]</f>
        <v>0</v>
      </c>
      <c r="O172">
        <v>0</v>
      </c>
    </row>
    <row r="173" spans="1:15" hidden="1" x14ac:dyDescent="0.25">
      <c r="A173" s="1">
        <v>44740</v>
      </c>
      <c r="B173" s="4">
        <f>YEAR(Table1[[#This Row],[Date]])</f>
        <v>2022</v>
      </c>
      <c r="C173" t="s">
        <v>89</v>
      </c>
      <c r="D173" t="s">
        <v>92</v>
      </c>
      <c r="E173" t="str">
        <f>_xlfn.CONCAT(Table1[[#This Row],[Year]]," ",Table1[[#This Row],[League]]," ",Table1[[#This Row],[Season]])</f>
        <v>2022 Pond Summer</v>
      </c>
      <c r="F173" t="s">
        <v>173</v>
      </c>
      <c r="G173" t="s">
        <v>55</v>
      </c>
      <c r="H173">
        <v>4</v>
      </c>
      <c r="I173">
        <v>15</v>
      </c>
      <c r="J173" t="str" cm="1">
        <f t="array" ref="J173">_xlfn.IFS(Table1[[#This Row],[GF]]&gt;Table1[[#This Row],[GA]],"W",Table1[[#This Row],[GF]]&lt;Table1[[#This Row],[GA]],"L",Table1[[#This Row],[GF]]=Table1[[#This Row],[GA]],"T")</f>
        <v>L</v>
      </c>
      <c r="K173" t="s">
        <v>24</v>
      </c>
      <c r="L173">
        <v>2</v>
      </c>
      <c r="M173">
        <v>0</v>
      </c>
      <c r="N173">
        <f>Table1[[#This Row],[G]]+Table1[[#This Row],[A]]</f>
        <v>2</v>
      </c>
      <c r="O173">
        <v>0</v>
      </c>
    </row>
    <row r="174" spans="1:15" hidden="1" x14ac:dyDescent="0.25">
      <c r="A174" s="1">
        <v>44748</v>
      </c>
      <c r="B174" s="4">
        <f>YEAR(Table1[[#This Row],[Date]])</f>
        <v>2022</v>
      </c>
      <c r="C174" t="s">
        <v>88</v>
      </c>
      <c r="D174" t="s">
        <v>134</v>
      </c>
      <c r="E174" t="str">
        <f>_xlfn.CONCAT(Table1[[#This Row],[Year]]," ",Table1[[#This Row],[League]]," ",Table1[[#This Row],[Season]])</f>
        <v>2022 SKAHL D Captains Skate</v>
      </c>
      <c r="F174" t="s">
        <v>135</v>
      </c>
      <c r="G174" t="s">
        <v>136</v>
      </c>
      <c r="H174">
        <v>0</v>
      </c>
      <c r="I174">
        <v>0</v>
      </c>
      <c r="J174" t="str" cm="1">
        <f t="array" ref="J174">_xlfn.IFS(Table1[[#This Row],[GF]]&gt;Table1[[#This Row],[GA]],"W",Table1[[#This Row],[GF]]&lt;Table1[[#This Row],[GA]],"L",Table1[[#This Row],[GF]]=Table1[[#This Row],[GA]],"T")</f>
        <v>T</v>
      </c>
      <c r="K174" t="s">
        <v>24</v>
      </c>
      <c r="L174">
        <v>4</v>
      </c>
      <c r="M174">
        <v>2</v>
      </c>
      <c r="N174">
        <f>Table1[[#This Row],[G]]+Table1[[#This Row],[A]]</f>
        <v>6</v>
      </c>
      <c r="O174">
        <v>0</v>
      </c>
    </row>
    <row r="175" spans="1:15" hidden="1" x14ac:dyDescent="0.25">
      <c r="A175" s="1">
        <v>44749</v>
      </c>
      <c r="B175" s="4">
        <f>YEAR(Table1[[#This Row],[Date]])</f>
        <v>2022</v>
      </c>
      <c r="C175" t="s">
        <v>89</v>
      </c>
      <c r="D175" t="s">
        <v>92</v>
      </c>
      <c r="E175" t="str">
        <f>_xlfn.CONCAT(Table1[[#This Row],[Year]]," ",Table1[[#This Row],[League]]," ",Table1[[#This Row],[Season]])</f>
        <v>2022 Pond Summer</v>
      </c>
      <c r="F175" t="s">
        <v>173</v>
      </c>
      <c r="G175" t="s">
        <v>110</v>
      </c>
      <c r="H175">
        <v>4</v>
      </c>
      <c r="I175">
        <v>14</v>
      </c>
      <c r="J175" t="str" cm="1">
        <f t="array" ref="J175">_xlfn.IFS(Table1[[#This Row],[GF]]&gt;Table1[[#This Row],[GA]],"W",Table1[[#This Row],[GF]]&lt;Table1[[#This Row],[GA]],"L",Table1[[#This Row],[GF]]=Table1[[#This Row],[GA]],"T")</f>
        <v>L</v>
      </c>
      <c r="K175" t="s">
        <v>24</v>
      </c>
      <c r="L175">
        <v>1</v>
      </c>
      <c r="M175">
        <v>1</v>
      </c>
      <c r="N175">
        <f>Table1[[#This Row],[G]]+Table1[[#This Row],[A]]</f>
        <v>2</v>
      </c>
      <c r="O175">
        <v>0</v>
      </c>
    </row>
    <row r="176" spans="1:15" hidden="1" x14ac:dyDescent="0.25">
      <c r="A176" s="1">
        <v>44762</v>
      </c>
      <c r="B176" s="4">
        <f>YEAR(Table1[[#This Row],[Date]])</f>
        <v>2022</v>
      </c>
      <c r="C176" t="s">
        <v>89</v>
      </c>
      <c r="D176" t="s">
        <v>92</v>
      </c>
      <c r="E176" t="str">
        <f>_xlfn.CONCAT(Table1[[#This Row],[Year]]," ",Table1[[#This Row],[League]]," ",Table1[[#This Row],[Season]])</f>
        <v>2022 Pond Summer</v>
      </c>
      <c r="F176" t="s">
        <v>173</v>
      </c>
      <c r="G176" t="s">
        <v>111</v>
      </c>
      <c r="H176">
        <v>5</v>
      </c>
      <c r="I176">
        <v>16</v>
      </c>
      <c r="J176" t="str" cm="1">
        <f t="array" ref="J176">_xlfn.IFS(Table1[[#This Row],[GF]]&gt;Table1[[#This Row],[GA]],"W",Table1[[#This Row],[GF]]&lt;Table1[[#This Row],[GA]],"L",Table1[[#This Row],[GF]]=Table1[[#This Row],[GA]],"T")</f>
        <v>L</v>
      </c>
      <c r="K176" t="s">
        <v>24</v>
      </c>
      <c r="L176">
        <v>2</v>
      </c>
      <c r="M176">
        <v>0</v>
      </c>
      <c r="N176">
        <f>Table1[[#This Row],[G]]+Table1[[#This Row],[A]]</f>
        <v>2</v>
      </c>
      <c r="O176">
        <v>0</v>
      </c>
    </row>
    <row r="177" spans="1:15" hidden="1" x14ac:dyDescent="0.25">
      <c r="A177" s="1">
        <v>44766</v>
      </c>
      <c r="B177" s="4">
        <f>YEAR(Table1[[#This Row],[Date]])</f>
        <v>2022</v>
      </c>
      <c r="C177" t="s">
        <v>88</v>
      </c>
      <c r="D177" t="s">
        <v>92</v>
      </c>
      <c r="E177" t="str">
        <f>_xlfn.CONCAT(Table1[[#This Row],[Year]]," ",Table1[[#This Row],[League]]," ",Table1[[#This Row],[Season]])</f>
        <v>2022 SKAHL D Summer</v>
      </c>
      <c r="F177" t="s">
        <v>26</v>
      </c>
      <c r="G177" t="s">
        <v>40</v>
      </c>
      <c r="H177">
        <v>3</v>
      </c>
      <c r="I177">
        <v>5</v>
      </c>
      <c r="J177" t="str" cm="1">
        <f t="array" ref="J177">_xlfn.IFS(Table1[[#This Row],[GF]]&gt;Table1[[#This Row],[GA]],"W",Table1[[#This Row],[GF]]&lt;Table1[[#This Row],[GA]],"L",Table1[[#This Row],[GF]]=Table1[[#This Row],[GA]],"T")</f>
        <v>L</v>
      </c>
      <c r="K177" t="s">
        <v>18</v>
      </c>
      <c r="L177">
        <v>1</v>
      </c>
      <c r="M177">
        <v>0</v>
      </c>
      <c r="N177">
        <f>Table1[[#This Row],[G]]+Table1[[#This Row],[A]]</f>
        <v>1</v>
      </c>
      <c r="O177">
        <v>0</v>
      </c>
    </row>
    <row r="178" spans="1:15" hidden="1" x14ac:dyDescent="0.25">
      <c r="A178" s="1">
        <v>44766</v>
      </c>
      <c r="B178" s="4">
        <f>YEAR(Table1[[#This Row],[Date]])</f>
        <v>2022</v>
      </c>
      <c r="C178" t="s">
        <v>88</v>
      </c>
      <c r="D178" t="s">
        <v>92</v>
      </c>
      <c r="E178" t="str">
        <f>_xlfn.CONCAT(Table1[[#This Row],[Year]]," ",Table1[[#This Row],[League]]," ",Table1[[#This Row],[Season]])</f>
        <v>2022 SKAHL D Summer</v>
      </c>
      <c r="F178" t="s">
        <v>12</v>
      </c>
      <c r="G178" t="s">
        <v>51</v>
      </c>
      <c r="H178">
        <v>1</v>
      </c>
      <c r="I178">
        <v>6</v>
      </c>
      <c r="J178" t="str" cm="1">
        <f t="array" ref="J178">_xlfn.IFS(Table1[[#This Row],[GF]]&gt;Table1[[#This Row],[GA]],"W",Table1[[#This Row],[GF]]&lt;Table1[[#This Row],[GA]],"L",Table1[[#This Row],[GF]]=Table1[[#This Row],[GA]],"T")</f>
        <v>L</v>
      </c>
      <c r="K178" t="s">
        <v>18</v>
      </c>
      <c r="L178">
        <v>0</v>
      </c>
      <c r="M178">
        <v>0</v>
      </c>
      <c r="N178">
        <f>Table1[[#This Row],[G]]+Table1[[#This Row],[A]]</f>
        <v>0</v>
      </c>
      <c r="O178">
        <v>0</v>
      </c>
    </row>
    <row r="179" spans="1:15" hidden="1" x14ac:dyDescent="0.25">
      <c r="A179" s="1">
        <v>44770</v>
      </c>
      <c r="B179" s="4">
        <f>YEAR(Table1[[#This Row],[Date]])</f>
        <v>2022</v>
      </c>
      <c r="C179" t="s">
        <v>89</v>
      </c>
      <c r="D179" t="s">
        <v>92</v>
      </c>
      <c r="E179" t="str">
        <f>_xlfn.CONCAT(Table1[[#This Row],[Year]]," ",Table1[[#This Row],[League]]," ",Table1[[#This Row],[Season]])</f>
        <v>2022 Pond Summer</v>
      </c>
      <c r="F179" t="s">
        <v>173</v>
      </c>
      <c r="G179" t="s">
        <v>117</v>
      </c>
      <c r="H179">
        <v>4</v>
      </c>
      <c r="I179">
        <v>14</v>
      </c>
      <c r="J179" t="str" cm="1">
        <f t="array" ref="J179">_xlfn.IFS(Table1[[#This Row],[GF]]&gt;Table1[[#This Row],[GA]],"W",Table1[[#This Row],[GF]]&lt;Table1[[#This Row],[GA]],"L",Table1[[#This Row],[GF]]=Table1[[#This Row],[GA]],"T")</f>
        <v>L</v>
      </c>
      <c r="K179" t="s">
        <v>24</v>
      </c>
      <c r="L179">
        <v>1</v>
      </c>
      <c r="M179">
        <v>1</v>
      </c>
      <c r="N179">
        <f>Table1[[#This Row],[G]]+Table1[[#This Row],[A]]</f>
        <v>2</v>
      </c>
      <c r="O179">
        <v>0</v>
      </c>
    </row>
    <row r="180" spans="1:15" hidden="1" x14ac:dyDescent="0.25">
      <c r="A180" s="1">
        <v>44771</v>
      </c>
      <c r="B180" s="4">
        <f>YEAR(Table1[[#This Row],[Date]])</f>
        <v>2022</v>
      </c>
      <c r="C180" t="s">
        <v>137</v>
      </c>
      <c r="D180" t="s">
        <v>95</v>
      </c>
      <c r="E180" t="str">
        <f>_xlfn.CONCAT(Table1[[#This Row],[Year]]," ",Table1[[#This Row],[League]]," ",Table1[[#This Row],[Season]])</f>
        <v>2022 Lost Anchor Tournament</v>
      </c>
      <c r="F180" t="s">
        <v>138</v>
      </c>
      <c r="G180" t="s">
        <v>139</v>
      </c>
      <c r="H180">
        <v>0</v>
      </c>
      <c r="I180">
        <v>18</v>
      </c>
      <c r="J180" t="str" cm="1">
        <f t="array" ref="J180">_xlfn.IFS(Table1[[#This Row],[GF]]&gt;Table1[[#This Row],[GA]],"W",Table1[[#This Row],[GF]]&lt;Table1[[#This Row],[GA]],"L",Table1[[#This Row],[GF]]=Table1[[#This Row],[GA]],"T")</f>
        <v>L</v>
      </c>
      <c r="K180" t="s">
        <v>18</v>
      </c>
      <c r="L180">
        <v>0</v>
      </c>
      <c r="M180">
        <v>0</v>
      </c>
      <c r="N180">
        <f>Table1[[#This Row],[G]]+Table1[[#This Row],[A]]</f>
        <v>0</v>
      </c>
      <c r="O180">
        <v>0</v>
      </c>
    </row>
    <row r="181" spans="1:15" hidden="1" x14ac:dyDescent="0.25">
      <c r="A181" s="1">
        <v>44772</v>
      </c>
      <c r="B181" s="4">
        <f>YEAR(Table1[[#This Row],[Date]])</f>
        <v>2022</v>
      </c>
      <c r="C181" t="s">
        <v>137</v>
      </c>
      <c r="D181" t="s">
        <v>95</v>
      </c>
      <c r="E181" t="str">
        <f>_xlfn.CONCAT(Table1[[#This Row],[Year]]," ",Table1[[#This Row],[League]]," ",Table1[[#This Row],[Season]])</f>
        <v>2022 Lost Anchor Tournament</v>
      </c>
      <c r="F181" t="s">
        <v>138</v>
      </c>
      <c r="G181" t="s">
        <v>140</v>
      </c>
      <c r="H181">
        <v>0</v>
      </c>
      <c r="I181">
        <v>8</v>
      </c>
      <c r="J181" t="str" cm="1">
        <f t="array" ref="J181">_xlfn.IFS(Table1[[#This Row],[GF]]&gt;Table1[[#This Row],[GA]],"W",Table1[[#This Row],[GF]]&lt;Table1[[#This Row],[GA]],"L",Table1[[#This Row],[GF]]=Table1[[#This Row],[GA]],"T")</f>
        <v>L</v>
      </c>
      <c r="K181" t="s">
        <v>18</v>
      </c>
      <c r="L181">
        <v>0</v>
      </c>
      <c r="M181">
        <v>0</v>
      </c>
      <c r="N181">
        <f>Table1[[#This Row],[G]]+Table1[[#This Row],[A]]</f>
        <v>0</v>
      </c>
      <c r="O181">
        <v>0</v>
      </c>
    </row>
    <row r="182" spans="1:15" hidden="1" x14ac:dyDescent="0.25">
      <c r="A182" s="1">
        <v>44772</v>
      </c>
      <c r="B182" s="4">
        <f>YEAR(Table1[[#This Row],[Date]])</f>
        <v>2022</v>
      </c>
      <c r="C182" t="s">
        <v>137</v>
      </c>
      <c r="D182" t="s">
        <v>95</v>
      </c>
      <c r="E182" t="str">
        <f>_xlfn.CONCAT(Table1[[#This Row],[Year]]," ",Table1[[#This Row],[League]]," ",Table1[[#This Row],[Season]])</f>
        <v>2022 Lost Anchor Tournament</v>
      </c>
      <c r="F182" t="s">
        <v>138</v>
      </c>
      <c r="G182" t="s">
        <v>141</v>
      </c>
      <c r="H182">
        <v>0</v>
      </c>
      <c r="I182">
        <v>14</v>
      </c>
      <c r="J182" t="str" cm="1">
        <f t="array" ref="J182">_xlfn.IFS(Table1[[#This Row],[GF]]&gt;Table1[[#This Row],[GA]],"W",Table1[[#This Row],[GF]]&lt;Table1[[#This Row],[GA]],"L",Table1[[#This Row],[GF]]=Table1[[#This Row],[GA]],"T")</f>
        <v>L</v>
      </c>
      <c r="K182" t="s">
        <v>18</v>
      </c>
      <c r="L182">
        <v>0</v>
      </c>
      <c r="M182">
        <v>0</v>
      </c>
      <c r="N182">
        <f>Table1[[#This Row],[G]]+Table1[[#This Row],[A]]</f>
        <v>0</v>
      </c>
      <c r="O182">
        <v>0</v>
      </c>
    </row>
    <row r="183" spans="1:15" hidden="1" x14ac:dyDescent="0.25">
      <c r="A183" s="1">
        <v>44773</v>
      </c>
      <c r="B183" s="4">
        <f>YEAR(Table1[[#This Row],[Date]])</f>
        <v>2022</v>
      </c>
      <c r="C183" t="s">
        <v>137</v>
      </c>
      <c r="D183" t="s">
        <v>95</v>
      </c>
      <c r="E183" t="str">
        <f>_xlfn.CONCAT(Table1[[#This Row],[Year]]," ",Table1[[#This Row],[League]]," ",Table1[[#This Row],[Season]])</f>
        <v>2022 Lost Anchor Tournament</v>
      </c>
      <c r="F183" t="s">
        <v>138</v>
      </c>
      <c r="G183" t="s">
        <v>140</v>
      </c>
      <c r="H183">
        <v>1</v>
      </c>
      <c r="I183">
        <v>7</v>
      </c>
      <c r="J183" t="str" cm="1">
        <f t="array" ref="J183">_xlfn.IFS(Table1[[#This Row],[GF]]&gt;Table1[[#This Row],[GA]],"W",Table1[[#This Row],[GF]]&lt;Table1[[#This Row],[GA]],"L",Table1[[#This Row],[GF]]=Table1[[#This Row],[GA]],"T")</f>
        <v>L</v>
      </c>
      <c r="K183" t="s">
        <v>18</v>
      </c>
      <c r="L183">
        <v>0</v>
      </c>
      <c r="M183">
        <v>0</v>
      </c>
      <c r="N183">
        <f>Table1[[#This Row],[G]]+Table1[[#This Row],[A]]</f>
        <v>0</v>
      </c>
      <c r="O183">
        <v>0</v>
      </c>
    </row>
    <row r="184" spans="1:15" hidden="1" x14ac:dyDescent="0.25">
      <c r="A184" s="1">
        <v>44773</v>
      </c>
      <c r="B184" s="4">
        <f>YEAR(Table1[[#This Row],[Date]])</f>
        <v>2022</v>
      </c>
      <c r="C184" t="s">
        <v>88</v>
      </c>
      <c r="D184" t="s">
        <v>92</v>
      </c>
      <c r="E184" t="str">
        <f>_xlfn.CONCAT(Table1[[#This Row],[Year]]," ",Table1[[#This Row],[League]]," ",Table1[[#This Row],[Season]])</f>
        <v>2022 SKAHL D Summer</v>
      </c>
      <c r="F184" t="s">
        <v>12</v>
      </c>
      <c r="G184" t="s">
        <v>32</v>
      </c>
      <c r="H184">
        <v>6</v>
      </c>
      <c r="I184">
        <v>3</v>
      </c>
      <c r="J184" t="str" cm="1">
        <f t="array" ref="J184">_xlfn.IFS(Table1[[#This Row],[GF]]&gt;Table1[[#This Row],[GA]],"W",Table1[[#This Row],[GF]]&lt;Table1[[#This Row],[GA]],"L",Table1[[#This Row],[GF]]=Table1[[#This Row],[GA]],"T")</f>
        <v>W</v>
      </c>
      <c r="K184" t="s">
        <v>31</v>
      </c>
      <c r="L184">
        <v>0</v>
      </c>
      <c r="M184">
        <v>0</v>
      </c>
      <c r="N184">
        <f>Table1[[#This Row],[G]]+Table1[[#This Row],[A]]</f>
        <v>0</v>
      </c>
      <c r="O184">
        <v>0</v>
      </c>
    </row>
    <row r="185" spans="1:15" hidden="1" x14ac:dyDescent="0.25">
      <c r="A185" s="1">
        <v>44773</v>
      </c>
      <c r="B185" s="4">
        <f>YEAR(Table1[[#This Row],[Date]])</f>
        <v>2022</v>
      </c>
      <c r="C185" t="s">
        <v>88</v>
      </c>
      <c r="D185" t="s">
        <v>92</v>
      </c>
      <c r="E185" t="str">
        <f>_xlfn.CONCAT(Table1[[#This Row],[Year]]," ",Table1[[#This Row],[League]]," ",Table1[[#This Row],[Season]])</f>
        <v>2022 SKAHL D Summer</v>
      </c>
      <c r="F185" t="s">
        <v>26</v>
      </c>
      <c r="G185" t="s">
        <v>126</v>
      </c>
      <c r="H185">
        <v>3</v>
      </c>
      <c r="I185">
        <v>0</v>
      </c>
      <c r="J185" t="str" cm="1">
        <f t="array" ref="J185">_xlfn.IFS(Table1[[#This Row],[GF]]&gt;Table1[[#This Row],[GA]],"W",Table1[[#This Row],[GF]]&lt;Table1[[#This Row],[GA]],"L",Table1[[#This Row],[GF]]=Table1[[#This Row],[GA]],"T")</f>
        <v>W</v>
      </c>
      <c r="K185" t="s">
        <v>15</v>
      </c>
      <c r="L185">
        <v>0</v>
      </c>
      <c r="M185">
        <v>0</v>
      </c>
      <c r="N185">
        <f>Table1[[#This Row],[G]]+Table1[[#This Row],[A]]</f>
        <v>0</v>
      </c>
      <c r="O185">
        <v>0</v>
      </c>
    </row>
    <row r="186" spans="1:15" hidden="1" x14ac:dyDescent="0.25">
      <c r="A186" s="1">
        <v>44773</v>
      </c>
      <c r="B186" s="4">
        <f>YEAR(Table1[[#This Row],[Date]])</f>
        <v>2022</v>
      </c>
      <c r="C186" t="s">
        <v>88</v>
      </c>
      <c r="D186" t="s">
        <v>92</v>
      </c>
      <c r="E186" t="str">
        <f>_xlfn.CONCAT(Table1[[#This Row],[Year]]," ",Table1[[#This Row],[League]]," ",Table1[[#This Row],[Season]])</f>
        <v>2022 SKAHL D Summer</v>
      </c>
      <c r="F186" t="s">
        <v>118</v>
      </c>
      <c r="G186" t="s">
        <v>36</v>
      </c>
      <c r="H186">
        <v>2</v>
      </c>
      <c r="I186">
        <v>6</v>
      </c>
      <c r="J186" t="str" cm="1">
        <f t="array" ref="J186">_xlfn.IFS(Table1[[#This Row],[GF]]&gt;Table1[[#This Row],[GA]],"W",Table1[[#This Row],[GF]]&lt;Table1[[#This Row],[GA]],"L",Table1[[#This Row],[GF]]=Table1[[#This Row],[GA]],"T")</f>
        <v>L</v>
      </c>
      <c r="K186" t="s">
        <v>18</v>
      </c>
      <c r="L186">
        <v>1</v>
      </c>
      <c r="M186">
        <v>1</v>
      </c>
      <c r="N186">
        <f>Table1[[#This Row],[G]]+Table1[[#This Row],[A]]</f>
        <v>2</v>
      </c>
      <c r="O186">
        <v>0</v>
      </c>
    </row>
    <row r="187" spans="1:15" hidden="1" x14ac:dyDescent="0.25">
      <c r="A187" s="1">
        <v>44777</v>
      </c>
      <c r="B187" s="4">
        <f>YEAR(Table1[[#This Row],[Date]])</f>
        <v>2022</v>
      </c>
      <c r="C187" t="s">
        <v>89</v>
      </c>
      <c r="D187" t="s">
        <v>92</v>
      </c>
      <c r="E187" t="str">
        <f>_xlfn.CONCAT(Table1[[#This Row],[Year]]," ",Table1[[#This Row],[League]]," ",Table1[[#This Row],[Season]])</f>
        <v>2022 Pond Summer</v>
      </c>
      <c r="F187" t="s">
        <v>173</v>
      </c>
      <c r="G187" t="s">
        <v>77</v>
      </c>
      <c r="H187">
        <v>8</v>
      </c>
      <c r="I187">
        <v>14</v>
      </c>
      <c r="J187" t="str" cm="1">
        <f t="array" ref="J187">_xlfn.IFS(Table1[[#This Row],[GF]]&gt;Table1[[#This Row],[GA]],"W",Table1[[#This Row],[GF]]&lt;Table1[[#This Row],[GA]],"L",Table1[[#This Row],[GF]]=Table1[[#This Row],[GA]],"T")</f>
        <v>L</v>
      </c>
      <c r="K187" t="s">
        <v>24</v>
      </c>
      <c r="L187">
        <v>4</v>
      </c>
      <c r="M187">
        <v>0</v>
      </c>
      <c r="N187">
        <f>Table1[[#This Row],[G]]+Table1[[#This Row],[A]]</f>
        <v>4</v>
      </c>
      <c r="O187">
        <v>0</v>
      </c>
    </row>
    <row r="188" spans="1:15" hidden="1" x14ac:dyDescent="0.25">
      <c r="A188" s="1">
        <v>44780</v>
      </c>
      <c r="B188" s="4">
        <f>YEAR(Table1[[#This Row],[Date]])</f>
        <v>2022</v>
      </c>
      <c r="C188" t="s">
        <v>88</v>
      </c>
      <c r="D188" t="s">
        <v>92</v>
      </c>
      <c r="E188" t="str">
        <f>_xlfn.CONCAT(Table1[[#This Row],[Year]]," ",Table1[[#This Row],[League]]," ",Table1[[#This Row],[Season]])</f>
        <v>2022 SKAHL D Summer</v>
      </c>
      <c r="F188" t="s">
        <v>12</v>
      </c>
      <c r="G188" t="s">
        <v>42</v>
      </c>
      <c r="H188">
        <v>2</v>
      </c>
      <c r="I188">
        <v>2</v>
      </c>
      <c r="J188" t="str" cm="1">
        <f t="array" ref="J188">_xlfn.IFS(Table1[[#This Row],[GF]]&gt;Table1[[#This Row],[GA]],"W",Table1[[#This Row],[GF]]&lt;Table1[[#This Row],[GA]],"L",Table1[[#This Row],[GF]]=Table1[[#This Row],[GA]],"T")</f>
        <v>T</v>
      </c>
      <c r="K188" t="s">
        <v>31</v>
      </c>
      <c r="L188">
        <v>1</v>
      </c>
      <c r="M188">
        <v>0</v>
      </c>
      <c r="N188">
        <f>Table1[[#This Row],[G]]+Table1[[#This Row],[A]]</f>
        <v>1</v>
      </c>
      <c r="O188">
        <v>2</v>
      </c>
    </row>
    <row r="189" spans="1:15" hidden="1" x14ac:dyDescent="0.25">
      <c r="A189" s="1">
        <v>44780</v>
      </c>
      <c r="B189" s="4">
        <f>YEAR(Table1[[#This Row],[Date]])</f>
        <v>2022</v>
      </c>
      <c r="C189" t="s">
        <v>88</v>
      </c>
      <c r="D189" t="s">
        <v>92</v>
      </c>
      <c r="E189" t="str">
        <f>_xlfn.CONCAT(Table1[[#This Row],[Year]]," ",Table1[[#This Row],[League]]," ",Table1[[#This Row],[Season]])</f>
        <v>2022 SKAHL D Summer</v>
      </c>
      <c r="F189" t="s">
        <v>26</v>
      </c>
      <c r="G189" t="s">
        <v>40</v>
      </c>
      <c r="H189">
        <v>3</v>
      </c>
      <c r="I189">
        <v>3</v>
      </c>
      <c r="J189" t="str" cm="1">
        <f t="array" ref="J189">_xlfn.IFS(Table1[[#This Row],[GF]]&gt;Table1[[#This Row],[GA]],"W",Table1[[#This Row],[GF]]&lt;Table1[[#This Row],[GA]],"L",Table1[[#This Row],[GF]]=Table1[[#This Row],[GA]],"T")</f>
        <v>T</v>
      </c>
      <c r="K189" t="s">
        <v>31</v>
      </c>
      <c r="L189">
        <v>0</v>
      </c>
      <c r="M189">
        <v>2</v>
      </c>
      <c r="N189">
        <f>Table1[[#This Row],[G]]+Table1[[#This Row],[A]]</f>
        <v>2</v>
      </c>
      <c r="O189">
        <v>0</v>
      </c>
    </row>
    <row r="190" spans="1:15" hidden="1" x14ac:dyDescent="0.25">
      <c r="A190" s="1">
        <v>44784</v>
      </c>
      <c r="B190" s="4">
        <f>YEAR(Table1[[#This Row],[Date]])</f>
        <v>2022</v>
      </c>
      <c r="C190" t="s">
        <v>89</v>
      </c>
      <c r="D190" t="s">
        <v>92</v>
      </c>
      <c r="E190" t="str">
        <f>_xlfn.CONCAT(Table1[[#This Row],[Year]]," ",Table1[[#This Row],[League]]," ",Table1[[#This Row],[Season]])</f>
        <v>2022 Pond Summer</v>
      </c>
      <c r="F190" t="s">
        <v>173</v>
      </c>
      <c r="G190" t="s">
        <v>25</v>
      </c>
      <c r="H190">
        <v>6</v>
      </c>
      <c r="I190">
        <v>8</v>
      </c>
      <c r="J190" t="str" cm="1">
        <f t="array" ref="J190">_xlfn.IFS(Table1[[#This Row],[GF]]&gt;Table1[[#This Row],[GA]],"W",Table1[[#This Row],[GF]]&lt;Table1[[#This Row],[GA]],"L",Table1[[#This Row],[GF]]=Table1[[#This Row],[GA]],"T")</f>
        <v>L</v>
      </c>
      <c r="K190" t="s">
        <v>24</v>
      </c>
      <c r="L190">
        <v>1</v>
      </c>
      <c r="M190">
        <v>1</v>
      </c>
      <c r="N190">
        <f>Table1[[#This Row],[G]]+Table1[[#This Row],[A]]</f>
        <v>2</v>
      </c>
      <c r="O190">
        <v>0</v>
      </c>
    </row>
    <row r="191" spans="1:15" hidden="1" x14ac:dyDescent="0.25">
      <c r="A191" s="1">
        <v>44787</v>
      </c>
      <c r="B191" s="4">
        <f>YEAR(Table1[[#This Row],[Date]])</f>
        <v>2022</v>
      </c>
      <c r="C191" t="s">
        <v>88</v>
      </c>
      <c r="D191" t="s">
        <v>92</v>
      </c>
      <c r="E191" t="str">
        <f>_xlfn.CONCAT(Table1[[#This Row],[Year]]," ",Table1[[#This Row],[League]]," ",Table1[[#This Row],[Season]])</f>
        <v>2022 SKAHL D Summer</v>
      </c>
      <c r="F191" t="s">
        <v>12</v>
      </c>
      <c r="G191" t="s">
        <v>107</v>
      </c>
      <c r="H191">
        <v>6</v>
      </c>
      <c r="I191">
        <v>1</v>
      </c>
      <c r="J191" t="str" cm="1">
        <f t="array" ref="J191">_xlfn.IFS(Table1[[#This Row],[GF]]&gt;Table1[[#This Row],[GA]],"W",Table1[[#This Row],[GF]]&lt;Table1[[#This Row],[GA]],"L",Table1[[#This Row],[GF]]=Table1[[#This Row],[GA]],"T")</f>
        <v>W</v>
      </c>
      <c r="K191" t="s">
        <v>18</v>
      </c>
      <c r="L191">
        <v>1</v>
      </c>
      <c r="M191">
        <v>0</v>
      </c>
      <c r="N191">
        <f>Table1[[#This Row],[G]]+Table1[[#This Row],[A]]</f>
        <v>1</v>
      </c>
      <c r="O191">
        <v>0</v>
      </c>
    </row>
    <row r="192" spans="1:15" hidden="1" x14ac:dyDescent="0.25">
      <c r="A192" s="1">
        <v>44787</v>
      </c>
      <c r="B192" s="4">
        <f>YEAR(Table1[[#This Row],[Date]])</f>
        <v>2022</v>
      </c>
      <c r="C192" t="s">
        <v>88</v>
      </c>
      <c r="D192" t="s">
        <v>92</v>
      </c>
      <c r="E192" t="str">
        <f>_xlfn.CONCAT(Table1[[#This Row],[Year]]," ",Table1[[#This Row],[League]]," ",Table1[[#This Row],[Season]])</f>
        <v>2022 SKAHL D Summer</v>
      </c>
      <c r="F192" t="s">
        <v>26</v>
      </c>
      <c r="G192" t="s">
        <v>17</v>
      </c>
      <c r="H192">
        <v>6</v>
      </c>
      <c r="I192">
        <v>2</v>
      </c>
      <c r="J192" t="str" cm="1">
        <f t="array" ref="J192">_xlfn.IFS(Table1[[#This Row],[GF]]&gt;Table1[[#This Row],[GA]],"W",Table1[[#This Row],[GF]]&lt;Table1[[#This Row],[GA]],"L",Table1[[#This Row],[GF]]=Table1[[#This Row],[GA]],"T")</f>
        <v>W</v>
      </c>
      <c r="K192" t="s">
        <v>15</v>
      </c>
      <c r="L192">
        <v>1</v>
      </c>
      <c r="M192">
        <v>4</v>
      </c>
      <c r="N192">
        <f>Table1[[#This Row],[G]]+Table1[[#This Row],[A]]</f>
        <v>5</v>
      </c>
      <c r="O192">
        <v>0</v>
      </c>
    </row>
    <row r="193" spans="1:15" hidden="1" x14ac:dyDescent="0.25">
      <c r="A193" s="1">
        <v>44789</v>
      </c>
      <c r="B193" s="4">
        <f>YEAR(Table1[[#This Row],[Date]])</f>
        <v>2022</v>
      </c>
      <c r="C193" t="s">
        <v>89</v>
      </c>
      <c r="D193" t="s">
        <v>92</v>
      </c>
      <c r="E193" t="str">
        <f>_xlfn.CONCAT(Table1[[#This Row],[Year]]," ",Table1[[#This Row],[League]]," ",Table1[[#This Row],[Season]])</f>
        <v>2022 Pond Summer</v>
      </c>
      <c r="F193" t="s">
        <v>173</v>
      </c>
      <c r="G193" t="s">
        <v>55</v>
      </c>
      <c r="H193">
        <v>8</v>
      </c>
      <c r="I193">
        <v>9</v>
      </c>
      <c r="J193" t="str" cm="1">
        <f t="array" ref="J193">_xlfn.IFS(Table1[[#This Row],[GF]]&gt;Table1[[#This Row],[GA]],"W",Table1[[#This Row],[GF]]&lt;Table1[[#This Row],[GA]],"L",Table1[[#This Row],[GF]]=Table1[[#This Row],[GA]],"T")</f>
        <v>L</v>
      </c>
      <c r="K193" t="s">
        <v>24</v>
      </c>
      <c r="L193">
        <v>1</v>
      </c>
      <c r="M193">
        <v>4</v>
      </c>
      <c r="N193">
        <f>Table1[[#This Row],[G]]+Table1[[#This Row],[A]]</f>
        <v>5</v>
      </c>
      <c r="O193">
        <v>0</v>
      </c>
    </row>
    <row r="194" spans="1:15" hidden="1" x14ac:dyDescent="0.25">
      <c r="A194" s="1">
        <v>44797</v>
      </c>
      <c r="B194" s="4">
        <f>YEAR(Table1[[#This Row],[Date]])</f>
        <v>2022</v>
      </c>
      <c r="C194" t="s">
        <v>89</v>
      </c>
      <c r="D194" t="s">
        <v>92</v>
      </c>
      <c r="E194" t="str">
        <f>_xlfn.CONCAT(Table1[[#This Row],[Year]]," ",Table1[[#This Row],[League]]," ",Table1[[#This Row],[Season]])</f>
        <v>2022 Pond Summer</v>
      </c>
      <c r="F194" t="s">
        <v>173</v>
      </c>
      <c r="G194" t="s">
        <v>66</v>
      </c>
      <c r="H194">
        <v>5</v>
      </c>
      <c r="I194">
        <v>10</v>
      </c>
      <c r="J194" t="str" cm="1">
        <f t="array" ref="J194">_xlfn.IFS(Table1[[#This Row],[GF]]&gt;Table1[[#This Row],[GA]],"W",Table1[[#This Row],[GF]]&lt;Table1[[#This Row],[GA]],"L",Table1[[#This Row],[GF]]=Table1[[#This Row],[GA]],"T")</f>
        <v>L</v>
      </c>
      <c r="K194" t="s">
        <v>24</v>
      </c>
      <c r="L194">
        <v>1</v>
      </c>
      <c r="M194">
        <v>2</v>
      </c>
      <c r="N194">
        <f>Table1[[#This Row],[G]]+Table1[[#This Row],[A]]</f>
        <v>3</v>
      </c>
      <c r="O194">
        <v>0</v>
      </c>
    </row>
    <row r="195" spans="1:15" hidden="1" x14ac:dyDescent="0.25">
      <c r="A195" s="1">
        <v>44815</v>
      </c>
      <c r="B195" s="4">
        <f>YEAR(Table1[[#This Row],[Date]])</f>
        <v>2022</v>
      </c>
      <c r="C195" t="s">
        <v>88</v>
      </c>
      <c r="D195" t="s">
        <v>134</v>
      </c>
      <c r="E195" t="s">
        <v>145</v>
      </c>
      <c r="F195" t="s">
        <v>135</v>
      </c>
      <c r="G195" t="s">
        <v>136</v>
      </c>
      <c r="H195">
        <v>3</v>
      </c>
      <c r="I195">
        <v>8</v>
      </c>
      <c r="J195" t="str" cm="1">
        <f t="array" ref="J195">_xlfn.IFS(Table1[[#This Row],[GF]]&gt;Table1[[#This Row],[GA]],"W",Table1[[#This Row],[GF]]&lt;Table1[[#This Row],[GA]],"L",Table1[[#This Row],[GF]]=Table1[[#This Row],[GA]],"T")</f>
        <v>L</v>
      </c>
      <c r="K195" t="s">
        <v>24</v>
      </c>
      <c r="L195">
        <v>1</v>
      </c>
      <c r="M195">
        <v>1</v>
      </c>
      <c r="N195">
        <f>Table1[[#This Row],[G]]+Table1[[#This Row],[A]]</f>
        <v>2</v>
      </c>
      <c r="O195">
        <v>0</v>
      </c>
    </row>
    <row r="196" spans="1:15" hidden="1" x14ac:dyDescent="0.25">
      <c r="A196" s="1">
        <v>44817</v>
      </c>
      <c r="B196" s="4">
        <f>YEAR(Table1[[#This Row],[Date]])</f>
        <v>2022</v>
      </c>
      <c r="C196" t="s">
        <v>89</v>
      </c>
      <c r="D196" t="s">
        <v>93</v>
      </c>
      <c r="E196" t="s">
        <v>148</v>
      </c>
      <c r="F196" t="s">
        <v>173</v>
      </c>
      <c r="G196" t="s">
        <v>25</v>
      </c>
      <c r="H196">
        <v>13</v>
      </c>
      <c r="I196">
        <v>13</v>
      </c>
      <c r="J196" t="str" cm="1">
        <f t="array" ref="J196">_xlfn.IFS(Table1[[#This Row],[GF]]&gt;Table1[[#This Row],[GA]],"W",Table1[[#This Row],[GF]]&lt;Table1[[#This Row],[GA]],"L",Table1[[#This Row],[GF]]=Table1[[#This Row],[GA]],"T")</f>
        <v>T</v>
      </c>
      <c r="K196" t="s">
        <v>24</v>
      </c>
      <c r="L196">
        <v>4</v>
      </c>
      <c r="M196">
        <v>0</v>
      </c>
      <c r="N196">
        <f>Table1[[#This Row],[G]]+Table1[[#This Row],[A]]</f>
        <v>4</v>
      </c>
      <c r="O196">
        <v>0</v>
      </c>
    </row>
    <row r="197" spans="1:15" hidden="1" x14ac:dyDescent="0.25">
      <c r="A197" s="1">
        <v>44822</v>
      </c>
      <c r="B197" s="4">
        <f>YEAR(Table1[[#This Row],[Date]])</f>
        <v>2022</v>
      </c>
      <c r="C197" t="s">
        <v>88</v>
      </c>
      <c r="D197" t="s">
        <v>90</v>
      </c>
      <c r="E197" t="s">
        <v>147</v>
      </c>
      <c r="F197" t="s">
        <v>12</v>
      </c>
      <c r="G197" t="s">
        <v>146</v>
      </c>
      <c r="H197">
        <v>0</v>
      </c>
      <c r="I197">
        <v>3</v>
      </c>
      <c r="J197" t="str" cm="1">
        <f t="array" ref="J197">_xlfn.IFS(Table1[[#This Row],[GF]]&gt;Table1[[#This Row],[GA]],"W",Table1[[#This Row],[GF]]&lt;Table1[[#This Row],[GA]],"L",Table1[[#This Row],[GF]]=Table1[[#This Row],[GA]],"T")</f>
        <v>L</v>
      </c>
      <c r="K197" t="s">
        <v>18</v>
      </c>
      <c r="L197">
        <v>0</v>
      </c>
      <c r="M197">
        <v>0</v>
      </c>
      <c r="N197">
        <f>Table1[[#This Row],[G]]+Table1[[#This Row],[A]]</f>
        <v>0</v>
      </c>
      <c r="O197">
        <v>0</v>
      </c>
    </row>
    <row r="198" spans="1:15" hidden="1" x14ac:dyDescent="0.25">
      <c r="A198" s="1">
        <v>44822</v>
      </c>
      <c r="B198" s="4">
        <f>YEAR(Table1[[#This Row],[Date]])</f>
        <v>2022</v>
      </c>
      <c r="C198" t="s">
        <v>88</v>
      </c>
      <c r="D198" t="s">
        <v>90</v>
      </c>
      <c r="E198" t="s">
        <v>147</v>
      </c>
      <c r="F198" t="s">
        <v>43</v>
      </c>
      <c r="G198" t="s">
        <v>52</v>
      </c>
      <c r="H198">
        <v>1</v>
      </c>
      <c r="I198">
        <v>5</v>
      </c>
      <c r="J198" t="str" cm="1">
        <f t="array" ref="J198">_xlfn.IFS(Table1[[#This Row],[GF]]&gt;Table1[[#This Row],[GA]],"W",Table1[[#This Row],[GF]]&lt;Table1[[#This Row],[GA]],"L",Table1[[#This Row],[GF]]=Table1[[#This Row],[GA]],"T")</f>
        <v>L</v>
      </c>
      <c r="K198" t="s">
        <v>18</v>
      </c>
      <c r="L198">
        <v>1</v>
      </c>
      <c r="M198">
        <v>0</v>
      </c>
      <c r="N198">
        <f>Table1[[#This Row],[G]]+Table1[[#This Row],[A]]</f>
        <v>1</v>
      </c>
      <c r="O198">
        <v>0</v>
      </c>
    </row>
    <row r="199" spans="1:15" hidden="1" x14ac:dyDescent="0.25">
      <c r="A199" s="1">
        <v>44824</v>
      </c>
      <c r="B199" s="4">
        <f>YEAR(Table1[[#This Row],[Date]])</f>
        <v>2022</v>
      </c>
      <c r="C199" t="s">
        <v>89</v>
      </c>
      <c r="D199" t="s">
        <v>93</v>
      </c>
      <c r="E199" t="s">
        <v>148</v>
      </c>
      <c r="F199" t="s">
        <v>173</v>
      </c>
      <c r="G199" t="s">
        <v>111</v>
      </c>
      <c r="J199" t="str" cm="1">
        <f t="array" ref="J199">_xlfn.IFS(Table1[[#This Row],[GF]]&gt;Table1[[#This Row],[GA]],"W",Table1[[#This Row],[GF]]&lt;Table1[[#This Row],[GA]],"L",Table1[[#This Row],[GF]]=Table1[[#This Row],[GA]],"T")</f>
        <v>T</v>
      </c>
      <c r="K199" t="s">
        <v>24</v>
      </c>
      <c r="L199">
        <v>3</v>
      </c>
      <c r="M199">
        <v>0</v>
      </c>
      <c r="N199">
        <f>Table1[[#This Row],[G]]+Table1[[#This Row],[A]]</f>
        <v>3</v>
      </c>
      <c r="O199">
        <v>0</v>
      </c>
    </row>
    <row r="200" spans="1:15" hidden="1" x14ac:dyDescent="0.25">
      <c r="A200" s="1">
        <v>44827</v>
      </c>
      <c r="B200" s="4">
        <f>YEAR(Table1[[#This Row],[Date]])</f>
        <v>2022</v>
      </c>
      <c r="C200" t="s">
        <v>88</v>
      </c>
      <c r="D200" t="s">
        <v>123</v>
      </c>
      <c r="E200" t="s">
        <v>149</v>
      </c>
      <c r="F200" t="s">
        <v>136</v>
      </c>
      <c r="G200" t="s">
        <v>135</v>
      </c>
      <c r="H200">
        <v>0</v>
      </c>
      <c r="I200">
        <v>0</v>
      </c>
      <c r="J200" t="str" cm="1">
        <f t="array" ref="J200">_xlfn.IFS(Table1[[#This Row],[GF]]&gt;Table1[[#This Row],[GA]],"W",Table1[[#This Row],[GF]]&lt;Table1[[#This Row],[GA]],"L",Table1[[#This Row],[GF]]=Table1[[#This Row],[GA]],"T")</f>
        <v>T</v>
      </c>
      <c r="K200" t="s">
        <v>24</v>
      </c>
      <c r="L200">
        <v>0</v>
      </c>
      <c r="M200">
        <v>2</v>
      </c>
      <c r="N200">
        <f>Table1[[#This Row],[G]]+Table1[[#This Row],[A]]</f>
        <v>2</v>
      </c>
      <c r="O200">
        <v>0</v>
      </c>
    </row>
    <row r="201" spans="1:15" hidden="1" x14ac:dyDescent="0.25">
      <c r="A201" s="1">
        <v>44829</v>
      </c>
      <c r="B201" s="4">
        <f>YEAR(Table1[[#This Row],[Date]])</f>
        <v>2022</v>
      </c>
      <c r="C201" t="s">
        <v>88</v>
      </c>
      <c r="D201" t="s">
        <v>90</v>
      </c>
      <c r="E201" t="s">
        <v>147</v>
      </c>
      <c r="F201" t="s">
        <v>43</v>
      </c>
      <c r="G201" t="s">
        <v>13</v>
      </c>
      <c r="H201">
        <v>2</v>
      </c>
      <c r="I201">
        <v>7</v>
      </c>
      <c r="J201" t="str" cm="1">
        <f t="array" ref="J201">_xlfn.IFS(Table1[[#This Row],[GF]]&gt;Table1[[#This Row],[GA]],"W",Table1[[#This Row],[GF]]&lt;Table1[[#This Row],[GA]],"L",Table1[[#This Row],[GF]]=Table1[[#This Row],[GA]],"T")</f>
        <v>L</v>
      </c>
      <c r="K201" t="s">
        <v>151</v>
      </c>
      <c r="L201">
        <v>0</v>
      </c>
      <c r="M201">
        <v>0</v>
      </c>
      <c r="N201">
        <f>Table1[[#This Row],[G]]+Table1[[#This Row],[A]]</f>
        <v>0</v>
      </c>
      <c r="O201">
        <v>0</v>
      </c>
    </row>
    <row r="202" spans="1:15" hidden="1" x14ac:dyDescent="0.25">
      <c r="A202" s="1">
        <v>44829</v>
      </c>
      <c r="B202" s="4">
        <f>YEAR(Table1[[#This Row],[Date]])</f>
        <v>2022</v>
      </c>
      <c r="C202" t="s">
        <v>88</v>
      </c>
      <c r="D202" t="s">
        <v>90</v>
      </c>
      <c r="E202" t="s">
        <v>147</v>
      </c>
      <c r="F202" t="s">
        <v>12</v>
      </c>
      <c r="G202" t="s">
        <v>150</v>
      </c>
      <c r="H202">
        <v>2</v>
      </c>
      <c r="I202">
        <v>5</v>
      </c>
      <c r="J202" t="str" cm="1">
        <f t="array" ref="J202">_xlfn.IFS(Table1[[#This Row],[GF]]&gt;Table1[[#This Row],[GA]],"W",Table1[[#This Row],[GF]]&lt;Table1[[#This Row],[GA]],"L",Table1[[#This Row],[GF]]=Table1[[#This Row],[GA]],"T")</f>
        <v>L</v>
      </c>
      <c r="K202" t="s">
        <v>15</v>
      </c>
      <c r="L202">
        <v>0</v>
      </c>
      <c r="M202">
        <v>0</v>
      </c>
      <c r="N202">
        <f>Table1[[#This Row],[G]]+Table1[[#This Row],[A]]</f>
        <v>0</v>
      </c>
      <c r="O202">
        <v>0</v>
      </c>
    </row>
    <row r="203" spans="1:15" hidden="1" x14ac:dyDescent="0.25">
      <c r="A203" s="1">
        <v>44836</v>
      </c>
      <c r="B203" s="4">
        <f>YEAR(Table1[[#This Row],[Date]])</f>
        <v>2022</v>
      </c>
      <c r="C203" t="s">
        <v>88</v>
      </c>
      <c r="D203" t="s">
        <v>90</v>
      </c>
      <c r="E203" t="s">
        <v>147</v>
      </c>
      <c r="F203" t="s">
        <v>152</v>
      </c>
      <c r="G203" t="s">
        <v>32</v>
      </c>
      <c r="H203">
        <v>1</v>
      </c>
      <c r="I203">
        <v>2</v>
      </c>
      <c r="J203" t="str" cm="1">
        <f t="array" ref="J203">_xlfn.IFS(Table1[[#This Row],[GF]]&gt;Table1[[#This Row],[GA]],"W",Table1[[#This Row],[GF]]&lt;Table1[[#This Row],[GA]],"L",Table1[[#This Row],[GF]]=Table1[[#This Row],[GA]],"T")</f>
        <v>L</v>
      </c>
      <c r="K203" t="s">
        <v>18</v>
      </c>
      <c r="L203">
        <v>0</v>
      </c>
      <c r="M203">
        <v>0</v>
      </c>
      <c r="N203">
        <f>Table1[[#This Row],[G]]+Table1[[#This Row],[A]]</f>
        <v>0</v>
      </c>
      <c r="O203">
        <v>0</v>
      </c>
    </row>
    <row r="204" spans="1:15" hidden="1" x14ac:dyDescent="0.25">
      <c r="A204" s="1">
        <v>44836</v>
      </c>
      <c r="B204" s="4">
        <f>YEAR(Table1[[#This Row],[Date]])</f>
        <v>2022</v>
      </c>
      <c r="C204" t="s">
        <v>88</v>
      </c>
      <c r="D204" t="s">
        <v>90</v>
      </c>
      <c r="E204" t="s">
        <v>147</v>
      </c>
      <c r="F204" t="s">
        <v>43</v>
      </c>
      <c r="G204" t="s">
        <v>153</v>
      </c>
      <c r="H204">
        <v>2</v>
      </c>
      <c r="I204">
        <v>4</v>
      </c>
      <c r="J204" t="str" cm="1">
        <f t="array" ref="J204">_xlfn.IFS(Table1[[#This Row],[GF]]&gt;Table1[[#This Row],[GA]],"W",Table1[[#This Row],[GF]]&lt;Table1[[#This Row],[GA]],"L",Table1[[#This Row],[GF]]=Table1[[#This Row],[GA]],"T")</f>
        <v>L</v>
      </c>
      <c r="K204" t="s">
        <v>18</v>
      </c>
      <c r="L204">
        <v>0</v>
      </c>
      <c r="M204">
        <v>1</v>
      </c>
      <c r="N204">
        <f>Table1[[#This Row],[G]]+Table1[[#This Row],[A]]</f>
        <v>1</v>
      </c>
      <c r="O204">
        <v>0</v>
      </c>
    </row>
    <row r="205" spans="1:15" hidden="1" x14ac:dyDescent="0.25">
      <c r="A205" s="1">
        <v>44838</v>
      </c>
      <c r="B205" s="4">
        <f>YEAR(Table1[[#This Row],[Date]])</f>
        <v>2022</v>
      </c>
      <c r="C205" t="s">
        <v>89</v>
      </c>
      <c r="D205" t="s">
        <v>93</v>
      </c>
      <c r="E205" t="s">
        <v>148</v>
      </c>
      <c r="F205" t="s">
        <v>173</v>
      </c>
      <c r="G205" t="s">
        <v>66</v>
      </c>
      <c r="H205">
        <v>11</v>
      </c>
      <c r="I205">
        <v>10</v>
      </c>
      <c r="J205" t="str" cm="1">
        <f t="array" ref="J205">_xlfn.IFS(Table1[[#This Row],[GF]]&gt;Table1[[#This Row],[GA]],"W",Table1[[#This Row],[GF]]&lt;Table1[[#This Row],[GA]],"L",Table1[[#This Row],[GF]]=Table1[[#This Row],[GA]],"T")</f>
        <v>W</v>
      </c>
      <c r="K205" t="s">
        <v>24</v>
      </c>
      <c r="L205">
        <v>0</v>
      </c>
      <c r="M205">
        <v>4</v>
      </c>
      <c r="N205">
        <f>Table1[[#This Row],[G]]+Table1[[#This Row],[A]]</f>
        <v>4</v>
      </c>
      <c r="O205">
        <v>0</v>
      </c>
    </row>
    <row r="206" spans="1:15" hidden="1" x14ac:dyDescent="0.25">
      <c r="A206" s="1">
        <v>44843</v>
      </c>
      <c r="B206" s="4">
        <f>YEAR(Table1[[#This Row],[Date]])</f>
        <v>2022</v>
      </c>
      <c r="C206" t="s">
        <v>88</v>
      </c>
      <c r="D206" t="s">
        <v>90</v>
      </c>
      <c r="E206" t="s">
        <v>147</v>
      </c>
      <c r="F206" t="s">
        <v>43</v>
      </c>
      <c r="G206" t="s">
        <v>57</v>
      </c>
      <c r="H206">
        <v>1</v>
      </c>
      <c r="I206">
        <v>3</v>
      </c>
      <c r="J206" t="str" cm="1">
        <f t="array" ref="J206">_xlfn.IFS(Table1[[#This Row],[GF]]&gt;Table1[[#This Row],[GA]],"W",Table1[[#This Row],[GF]]&lt;Table1[[#This Row],[GA]],"L",Table1[[#This Row],[GF]]=Table1[[#This Row],[GA]],"T")</f>
        <v>L</v>
      </c>
      <c r="K206" t="s">
        <v>18</v>
      </c>
      <c r="L206">
        <v>0</v>
      </c>
      <c r="M206">
        <v>0</v>
      </c>
      <c r="N206">
        <f>Table1[[#This Row],[G]]+Table1[[#This Row],[A]]</f>
        <v>0</v>
      </c>
      <c r="O206">
        <v>0</v>
      </c>
    </row>
    <row r="207" spans="1:15" hidden="1" x14ac:dyDescent="0.25">
      <c r="A207" s="1">
        <v>44845</v>
      </c>
      <c r="B207" s="4">
        <f>YEAR(Table1[[#This Row],[Date]])</f>
        <v>2022</v>
      </c>
      <c r="C207" t="s">
        <v>89</v>
      </c>
      <c r="D207" t="s">
        <v>93</v>
      </c>
      <c r="E207" t="s">
        <v>148</v>
      </c>
      <c r="F207" t="s">
        <v>173</v>
      </c>
      <c r="G207" t="s">
        <v>59</v>
      </c>
      <c r="H207">
        <v>10</v>
      </c>
      <c r="I207">
        <v>0</v>
      </c>
      <c r="J207" t="str" cm="1">
        <f t="array" ref="J207">_xlfn.IFS(Table1[[#This Row],[GF]]&gt;Table1[[#This Row],[GA]],"W",Table1[[#This Row],[GF]]&lt;Table1[[#This Row],[GA]],"L",Table1[[#This Row],[GF]]=Table1[[#This Row],[GA]],"T")</f>
        <v>W</v>
      </c>
      <c r="K207" t="s">
        <v>24</v>
      </c>
      <c r="L207">
        <v>5</v>
      </c>
      <c r="M207">
        <v>1</v>
      </c>
      <c r="N207">
        <f>Table1[[#This Row],[G]]+Table1[[#This Row],[A]]</f>
        <v>6</v>
      </c>
      <c r="O207">
        <v>0</v>
      </c>
    </row>
    <row r="208" spans="1:15" hidden="1" x14ac:dyDescent="0.25">
      <c r="A208" s="1">
        <v>44850</v>
      </c>
      <c r="B208" s="4">
        <f>YEAR(Table1[[#This Row],[Date]])</f>
        <v>2022</v>
      </c>
      <c r="C208" t="s">
        <v>88</v>
      </c>
      <c r="D208" t="s">
        <v>90</v>
      </c>
      <c r="E208" t="s">
        <v>147</v>
      </c>
      <c r="F208" t="s">
        <v>12</v>
      </c>
      <c r="G208" t="s">
        <v>37</v>
      </c>
      <c r="H208">
        <v>2</v>
      </c>
      <c r="I208">
        <v>7</v>
      </c>
      <c r="J208" t="str" cm="1">
        <f t="array" ref="J208">_xlfn.IFS(Table1[[#This Row],[GF]]&gt;Table1[[#This Row],[GA]],"W",Table1[[#This Row],[GF]]&lt;Table1[[#This Row],[GA]],"L",Table1[[#This Row],[GF]]=Table1[[#This Row],[GA]],"T")</f>
        <v>L</v>
      </c>
      <c r="K208" t="s">
        <v>15</v>
      </c>
      <c r="L208">
        <v>0</v>
      </c>
      <c r="M208">
        <v>0</v>
      </c>
      <c r="N208">
        <f>Table1[[#This Row],[G]]+Table1[[#This Row],[A]]</f>
        <v>0</v>
      </c>
      <c r="O208">
        <v>0</v>
      </c>
    </row>
    <row r="209" spans="1:15" hidden="1" x14ac:dyDescent="0.25">
      <c r="A209" s="1">
        <v>44864</v>
      </c>
      <c r="B209" s="4">
        <f>YEAR(Table1[[#This Row],[Date]])</f>
        <v>2022</v>
      </c>
      <c r="C209" t="s">
        <v>88</v>
      </c>
      <c r="D209" t="s">
        <v>90</v>
      </c>
      <c r="E209" t="s">
        <v>147</v>
      </c>
      <c r="F209" t="s">
        <v>12</v>
      </c>
      <c r="G209" t="s">
        <v>146</v>
      </c>
      <c r="H209">
        <v>1</v>
      </c>
      <c r="I209">
        <v>2</v>
      </c>
      <c r="J209" t="str" cm="1">
        <f t="array" ref="J209">_xlfn.IFS(Table1[[#This Row],[GF]]&gt;Table1[[#This Row],[GA]],"W",Table1[[#This Row],[GF]]&lt;Table1[[#This Row],[GA]],"L",Table1[[#This Row],[GF]]=Table1[[#This Row],[GA]],"T")</f>
        <v>L</v>
      </c>
      <c r="K209" t="s">
        <v>15</v>
      </c>
      <c r="L209">
        <v>0</v>
      </c>
      <c r="M209">
        <v>0</v>
      </c>
      <c r="N209">
        <f>Table1[[#This Row],[G]]+Table1[[#This Row],[A]]</f>
        <v>0</v>
      </c>
      <c r="O209">
        <v>0</v>
      </c>
    </row>
    <row r="210" spans="1:15" hidden="1" x14ac:dyDescent="0.25">
      <c r="A210" s="1">
        <v>44864</v>
      </c>
      <c r="B210" s="4">
        <f>YEAR(Table1[[#This Row],[Date]])</f>
        <v>2022</v>
      </c>
      <c r="C210" t="s">
        <v>88</v>
      </c>
      <c r="D210" t="s">
        <v>90</v>
      </c>
      <c r="E210" t="s">
        <v>147</v>
      </c>
      <c r="F210" t="s">
        <v>43</v>
      </c>
      <c r="G210" t="s">
        <v>26</v>
      </c>
      <c r="H210">
        <v>5</v>
      </c>
      <c r="I210">
        <v>3</v>
      </c>
      <c r="J210" t="str" cm="1">
        <f t="array" ref="J210">_xlfn.IFS(Table1[[#This Row],[GF]]&gt;Table1[[#This Row],[GA]],"W",Table1[[#This Row],[GF]]&lt;Table1[[#This Row],[GA]],"L",Table1[[#This Row],[GF]]=Table1[[#This Row],[GA]],"T")</f>
        <v>W</v>
      </c>
      <c r="K210" t="s">
        <v>18</v>
      </c>
      <c r="L210">
        <v>1</v>
      </c>
      <c r="M210">
        <v>1</v>
      </c>
      <c r="N210">
        <f>Table1[[#This Row],[G]]+Table1[[#This Row],[A]]</f>
        <v>2</v>
      </c>
      <c r="O210">
        <v>0</v>
      </c>
    </row>
    <row r="211" spans="1:15" hidden="1" x14ac:dyDescent="0.25">
      <c r="A211" s="1">
        <v>44868</v>
      </c>
      <c r="B211" s="4">
        <f>YEAR(Table1[[#This Row],[Date]])</f>
        <v>2022</v>
      </c>
      <c r="C211" t="s">
        <v>89</v>
      </c>
      <c r="D211" t="s">
        <v>93</v>
      </c>
      <c r="E211" t="s">
        <v>148</v>
      </c>
      <c r="F211" t="s">
        <v>173</v>
      </c>
      <c r="G211" t="s">
        <v>37</v>
      </c>
      <c r="H211">
        <v>4</v>
      </c>
      <c r="I211">
        <v>5</v>
      </c>
      <c r="J211" t="str" cm="1">
        <f t="array" ref="J211">_xlfn.IFS(Table1[[#This Row],[GF]]&gt;Table1[[#This Row],[GA]],"W",Table1[[#This Row],[GF]]&lt;Table1[[#This Row],[GA]],"L",Table1[[#This Row],[GF]]=Table1[[#This Row],[GA]],"T")</f>
        <v>L</v>
      </c>
      <c r="K211" t="s">
        <v>24</v>
      </c>
      <c r="L211">
        <v>1</v>
      </c>
      <c r="M211">
        <v>1</v>
      </c>
      <c r="N211">
        <f>Table1[[#This Row],[G]]+Table1[[#This Row],[A]]</f>
        <v>2</v>
      </c>
      <c r="O211">
        <v>0</v>
      </c>
    </row>
    <row r="212" spans="1:15" hidden="1" x14ac:dyDescent="0.25">
      <c r="A212" s="1">
        <v>44874</v>
      </c>
      <c r="B212" s="4">
        <f>YEAR(Table1[[#This Row],[Date]])</f>
        <v>2022</v>
      </c>
      <c r="C212" t="s">
        <v>89</v>
      </c>
      <c r="D212" t="s">
        <v>93</v>
      </c>
      <c r="E212" t="s">
        <v>148</v>
      </c>
      <c r="F212" t="s">
        <v>173</v>
      </c>
      <c r="G212" t="s">
        <v>117</v>
      </c>
      <c r="H212">
        <v>7</v>
      </c>
      <c r="I212">
        <v>4</v>
      </c>
      <c r="J212" t="str" cm="1">
        <f t="array" ref="J212">_xlfn.IFS(Table1[[#This Row],[GF]]&gt;Table1[[#This Row],[GA]],"W",Table1[[#This Row],[GF]]&lt;Table1[[#This Row],[GA]],"L",Table1[[#This Row],[GF]]=Table1[[#This Row],[GA]],"T")</f>
        <v>W</v>
      </c>
      <c r="K212" t="s">
        <v>24</v>
      </c>
      <c r="L212">
        <v>4</v>
      </c>
      <c r="M212">
        <v>2</v>
      </c>
      <c r="N212">
        <f>Table1[[#This Row],[G]]+Table1[[#This Row],[A]]</f>
        <v>6</v>
      </c>
      <c r="O212">
        <v>0</v>
      </c>
    </row>
    <row r="213" spans="1:15" hidden="1" x14ac:dyDescent="0.25">
      <c r="A213" s="1">
        <v>44880</v>
      </c>
      <c r="B213" s="4">
        <f>YEAR(Table1[[#This Row],[Date]])</f>
        <v>2022</v>
      </c>
      <c r="C213" t="s">
        <v>89</v>
      </c>
      <c r="D213" t="s">
        <v>93</v>
      </c>
      <c r="E213" t="s">
        <v>148</v>
      </c>
      <c r="F213" t="s">
        <v>173</v>
      </c>
      <c r="G213" t="s">
        <v>110</v>
      </c>
      <c r="H213">
        <v>10</v>
      </c>
      <c r="I213">
        <v>12</v>
      </c>
      <c r="J213" t="str" cm="1">
        <f t="array" ref="J213">_xlfn.IFS(Table1[[#This Row],[GF]]&gt;Table1[[#This Row],[GA]],"W",Table1[[#This Row],[GF]]&lt;Table1[[#This Row],[GA]],"L",Table1[[#This Row],[GF]]=Table1[[#This Row],[GA]],"T")</f>
        <v>L</v>
      </c>
      <c r="K213" t="s">
        <v>24</v>
      </c>
      <c r="L213">
        <v>3</v>
      </c>
      <c r="M213">
        <v>2</v>
      </c>
      <c r="N213">
        <f>Table1[[#This Row],[G]]+Table1[[#This Row],[A]]</f>
        <v>5</v>
      </c>
      <c r="O213">
        <v>0</v>
      </c>
    </row>
    <row r="214" spans="1:15" hidden="1" x14ac:dyDescent="0.25">
      <c r="A214" s="1">
        <v>44884</v>
      </c>
      <c r="B214" s="4">
        <f>YEAR(Table1[[#This Row],[Date]])</f>
        <v>2022</v>
      </c>
      <c r="C214" t="s">
        <v>88</v>
      </c>
      <c r="D214" t="s">
        <v>90</v>
      </c>
      <c r="E214" t="s">
        <v>147</v>
      </c>
      <c r="F214" t="s">
        <v>43</v>
      </c>
      <c r="G214" t="s">
        <v>118</v>
      </c>
      <c r="H214">
        <v>7</v>
      </c>
      <c r="I214">
        <v>3</v>
      </c>
      <c r="J214" t="str" cm="1">
        <f t="array" ref="J214">_xlfn.IFS(Table1[[#This Row],[GF]]&gt;Table1[[#This Row],[GA]],"W",Table1[[#This Row],[GF]]&lt;Table1[[#This Row],[GA]],"L",Table1[[#This Row],[GF]]=Table1[[#This Row],[GA]],"T")</f>
        <v>W</v>
      </c>
      <c r="K214" t="s">
        <v>18</v>
      </c>
      <c r="L214">
        <v>1</v>
      </c>
      <c r="M214">
        <v>1</v>
      </c>
      <c r="N214">
        <f>Table1[[#This Row],[G]]+Table1[[#This Row],[A]]</f>
        <v>2</v>
      </c>
      <c r="O214">
        <v>0</v>
      </c>
    </row>
    <row r="215" spans="1:15" hidden="1" x14ac:dyDescent="0.25">
      <c r="A215" s="1">
        <v>44900</v>
      </c>
      <c r="B215" s="4">
        <f>YEAR(Table1[[#This Row],[Date]])</f>
        <v>2022</v>
      </c>
      <c r="C215" t="s">
        <v>88</v>
      </c>
      <c r="D215" t="s">
        <v>90</v>
      </c>
      <c r="E215" t="s">
        <v>147</v>
      </c>
      <c r="F215" t="s">
        <v>43</v>
      </c>
      <c r="G215" t="s">
        <v>154</v>
      </c>
      <c r="H215">
        <v>0</v>
      </c>
      <c r="I215">
        <v>8</v>
      </c>
      <c r="J215" t="str" cm="1">
        <f t="array" ref="J215">_xlfn.IFS(Table1[[#This Row],[GF]]&gt;Table1[[#This Row],[GA]],"W",Table1[[#This Row],[GF]]&lt;Table1[[#This Row],[GA]],"L",Table1[[#This Row],[GF]]=Table1[[#This Row],[GA]],"T")</f>
        <v>L</v>
      </c>
      <c r="K215" t="s">
        <v>18</v>
      </c>
      <c r="L215">
        <v>0</v>
      </c>
      <c r="M215">
        <v>0</v>
      </c>
      <c r="N215">
        <f>Table1[[#This Row],[G]]+Table1[[#This Row],[A]]</f>
        <v>0</v>
      </c>
      <c r="O215">
        <v>0</v>
      </c>
    </row>
    <row r="216" spans="1:15" hidden="1" x14ac:dyDescent="0.25">
      <c r="A216" s="1">
        <v>44900</v>
      </c>
      <c r="B216" s="4">
        <f>YEAR(Table1[[#This Row],[Date]])</f>
        <v>2022</v>
      </c>
      <c r="C216" t="s">
        <v>88</v>
      </c>
      <c r="D216" t="s">
        <v>90</v>
      </c>
      <c r="E216" t="s">
        <v>147</v>
      </c>
      <c r="F216" t="s">
        <v>12</v>
      </c>
      <c r="G216" t="s">
        <v>45</v>
      </c>
      <c r="H216">
        <v>7</v>
      </c>
      <c r="I216">
        <v>2</v>
      </c>
      <c r="J216" t="str" cm="1">
        <f t="array" ref="J216">_xlfn.IFS(Table1[[#This Row],[GF]]&gt;Table1[[#This Row],[GA]],"W",Table1[[#This Row],[GF]]&lt;Table1[[#This Row],[GA]],"L",Table1[[#This Row],[GF]]=Table1[[#This Row],[GA]],"T")</f>
        <v>W</v>
      </c>
      <c r="K216" t="s">
        <v>15</v>
      </c>
      <c r="L216">
        <v>1</v>
      </c>
      <c r="M216">
        <v>0</v>
      </c>
      <c r="N216">
        <f>Table1[[#This Row],[G]]+Table1[[#This Row],[A]]</f>
        <v>1</v>
      </c>
      <c r="O216">
        <v>0</v>
      </c>
    </row>
    <row r="217" spans="1:15" hidden="1" x14ac:dyDescent="0.25">
      <c r="A217" s="1">
        <v>44902</v>
      </c>
      <c r="B217" s="4">
        <f>YEAR(Table1[[#This Row],[Date]])</f>
        <v>2022</v>
      </c>
      <c r="C217" t="s">
        <v>89</v>
      </c>
      <c r="D217" t="s">
        <v>93</v>
      </c>
      <c r="E217" t="s">
        <v>148</v>
      </c>
      <c r="F217" t="s">
        <v>173</v>
      </c>
      <c r="G217" t="s">
        <v>55</v>
      </c>
      <c r="H217">
        <v>4</v>
      </c>
      <c r="I217">
        <v>12</v>
      </c>
      <c r="J217" t="str" cm="1">
        <f t="array" ref="J217">_xlfn.IFS(Table1[[#This Row],[GF]]&gt;Table1[[#This Row],[GA]],"W",Table1[[#This Row],[GF]]&lt;Table1[[#This Row],[GA]],"L",Table1[[#This Row],[GF]]=Table1[[#This Row],[GA]],"T")</f>
        <v>L</v>
      </c>
      <c r="K217" t="s">
        <v>24</v>
      </c>
      <c r="L217">
        <v>2</v>
      </c>
      <c r="M217">
        <v>0</v>
      </c>
      <c r="N217">
        <f>Table1[[#This Row],[G]]+Table1[[#This Row],[A]]</f>
        <v>2</v>
      </c>
      <c r="O217">
        <v>0</v>
      </c>
    </row>
    <row r="218" spans="1:15" hidden="1" x14ac:dyDescent="0.25">
      <c r="A218" s="1">
        <v>44906</v>
      </c>
      <c r="B218" s="4">
        <f>YEAR(Table1[[#This Row],[Date]])</f>
        <v>2022</v>
      </c>
      <c r="C218" t="s">
        <v>88</v>
      </c>
      <c r="D218" t="s">
        <v>90</v>
      </c>
      <c r="E218" t="s">
        <v>147</v>
      </c>
      <c r="F218" t="s">
        <v>43</v>
      </c>
      <c r="G218" t="s">
        <v>26</v>
      </c>
      <c r="H218">
        <v>4</v>
      </c>
      <c r="I218">
        <v>2</v>
      </c>
      <c r="J218" t="str" cm="1">
        <f t="array" ref="J218">_xlfn.IFS(Table1[[#This Row],[GF]]&gt;Table1[[#This Row],[GA]],"W",Table1[[#This Row],[GF]]&lt;Table1[[#This Row],[GA]],"L",Table1[[#This Row],[GF]]=Table1[[#This Row],[GA]],"T")</f>
        <v>W</v>
      </c>
      <c r="K218" t="s">
        <v>18</v>
      </c>
      <c r="L218">
        <v>1</v>
      </c>
      <c r="M218">
        <v>0</v>
      </c>
      <c r="N218">
        <f>Table1[[#This Row],[G]]+Table1[[#This Row],[A]]</f>
        <v>1</v>
      </c>
      <c r="O218">
        <v>0</v>
      </c>
    </row>
    <row r="219" spans="1:15" hidden="1" x14ac:dyDescent="0.25">
      <c r="A219" s="1">
        <v>44906</v>
      </c>
      <c r="B219" s="4">
        <f>YEAR(Table1[[#This Row],[Date]])</f>
        <v>2022</v>
      </c>
      <c r="C219" t="s">
        <v>88</v>
      </c>
      <c r="D219" t="s">
        <v>90</v>
      </c>
      <c r="E219" t="s">
        <v>147</v>
      </c>
      <c r="F219" t="s">
        <v>51</v>
      </c>
      <c r="G219" t="s">
        <v>32</v>
      </c>
      <c r="H219">
        <v>2</v>
      </c>
      <c r="I219">
        <v>5</v>
      </c>
      <c r="J219" t="str" cm="1">
        <f t="array" ref="J219">_xlfn.IFS(Table1[[#This Row],[GF]]&gt;Table1[[#This Row],[GA]],"W",Table1[[#This Row],[GF]]&lt;Table1[[#This Row],[GA]],"L",Table1[[#This Row],[GF]]=Table1[[#This Row],[GA]],"T")</f>
        <v>L</v>
      </c>
      <c r="K219" t="s">
        <v>31</v>
      </c>
      <c r="L219">
        <v>0</v>
      </c>
      <c r="M219">
        <v>0</v>
      </c>
      <c r="N219">
        <f>Table1[[#This Row],[G]]+Table1[[#This Row],[A]]</f>
        <v>0</v>
      </c>
      <c r="O219">
        <v>0</v>
      </c>
    </row>
    <row r="220" spans="1:15" hidden="1" x14ac:dyDescent="0.25">
      <c r="A220" s="1">
        <v>44908</v>
      </c>
      <c r="B220" s="4">
        <f>YEAR(Table1[[#This Row],[Date]])</f>
        <v>2022</v>
      </c>
      <c r="C220" t="s">
        <v>89</v>
      </c>
      <c r="D220" t="s">
        <v>93</v>
      </c>
      <c r="E220" t="str">
        <f>_xlfn.CONCAT(Table1[[#This Row],[Year]]," ",Table1[[#This Row],[League]]," ",Table1[[#This Row],[Season]])</f>
        <v>2022 Pond Fall</v>
      </c>
      <c r="F220" t="s">
        <v>59</v>
      </c>
      <c r="G220" t="s">
        <v>155</v>
      </c>
      <c r="H220">
        <v>4</v>
      </c>
      <c r="I220">
        <v>6</v>
      </c>
      <c r="J220" t="str" cm="1">
        <f t="array" ref="J220">_xlfn.IFS(Table1[[#This Row],[GF]]&gt;Table1[[#This Row],[GA]],"W",Table1[[#This Row],[GF]]&lt;Table1[[#This Row],[GA]],"L",Table1[[#This Row],[GF]]=Table1[[#This Row],[GA]],"T")</f>
        <v>L</v>
      </c>
      <c r="K220" t="s">
        <v>24</v>
      </c>
      <c r="L220">
        <v>1</v>
      </c>
      <c r="M220">
        <v>1</v>
      </c>
      <c r="N220">
        <f>Table1[[#This Row],[G]]+Table1[[#This Row],[A]]</f>
        <v>2</v>
      </c>
      <c r="O220">
        <v>0</v>
      </c>
    </row>
    <row r="221" spans="1:15" hidden="1" x14ac:dyDescent="0.25">
      <c r="A221" s="1">
        <v>44909</v>
      </c>
      <c r="B221" s="4">
        <f>YEAR(Table1[[#This Row],[Date]])</f>
        <v>2022</v>
      </c>
      <c r="C221" t="s">
        <v>89</v>
      </c>
      <c r="D221" t="s">
        <v>93</v>
      </c>
      <c r="E221" t="str">
        <f>_xlfn.CONCAT(Table1[[#This Row],[Year]]," ",Table1[[#This Row],[League]]," ",Table1[[#This Row],[Season]])</f>
        <v>2022 Pond Fall</v>
      </c>
      <c r="F221" t="s">
        <v>173</v>
      </c>
      <c r="G221" t="s">
        <v>77</v>
      </c>
      <c r="H221">
        <v>6</v>
      </c>
      <c r="I221">
        <v>11</v>
      </c>
      <c r="J221" t="str" cm="1">
        <f t="array" ref="J221">_xlfn.IFS(Table1[[#This Row],[GF]]&gt;Table1[[#This Row],[GA]],"W",Table1[[#This Row],[GF]]&lt;Table1[[#This Row],[GA]],"L",Table1[[#This Row],[GF]]=Table1[[#This Row],[GA]],"T")</f>
        <v>L</v>
      </c>
      <c r="K221" t="s">
        <v>24</v>
      </c>
      <c r="L221">
        <v>1</v>
      </c>
      <c r="M221">
        <v>1</v>
      </c>
      <c r="N221">
        <f>Table1[[#This Row],[G]]+Table1[[#This Row],[A]]</f>
        <v>2</v>
      </c>
      <c r="O221">
        <v>0</v>
      </c>
    </row>
    <row r="222" spans="1:15" hidden="1" x14ac:dyDescent="0.25">
      <c r="A222" s="1">
        <v>44908</v>
      </c>
      <c r="B222" s="4">
        <f>YEAR(Table1[[#This Row],[Date]])</f>
        <v>2022</v>
      </c>
      <c r="C222" t="s">
        <v>89</v>
      </c>
      <c r="D222" t="s">
        <v>93</v>
      </c>
      <c r="E222" t="s">
        <v>148</v>
      </c>
      <c r="F222" t="s">
        <v>156</v>
      </c>
      <c r="G222" t="s">
        <v>66</v>
      </c>
      <c r="H222">
        <v>13</v>
      </c>
      <c r="I222">
        <v>9</v>
      </c>
      <c r="J222" t="str" cm="1">
        <f t="array" ref="J222">_xlfn.IFS(Table1[[#This Row],[GF]]&gt;Table1[[#This Row],[GA]],"W",Table1[[#This Row],[GF]]&lt;Table1[[#This Row],[GA]],"L",Table1[[#This Row],[GF]]=Table1[[#This Row],[GA]],"T")</f>
        <v>W</v>
      </c>
      <c r="K222" t="s">
        <v>24</v>
      </c>
      <c r="L222">
        <v>3</v>
      </c>
      <c r="M222">
        <v>2</v>
      </c>
      <c r="N222">
        <f>Table1[[#This Row],[G]]+Table1[[#This Row],[A]]</f>
        <v>5</v>
      </c>
      <c r="O222">
        <v>0</v>
      </c>
    </row>
    <row r="223" spans="1:15" hidden="1" x14ac:dyDescent="0.25">
      <c r="A223" s="1">
        <v>44922</v>
      </c>
      <c r="B223" s="4">
        <f>YEAR(Table1[[#This Row],[Date]])</f>
        <v>2022</v>
      </c>
      <c r="C223" t="s">
        <v>157</v>
      </c>
      <c r="D223" t="s">
        <v>158</v>
      </c>
      <c r="E223" t="str">
        <f>_xlfn.CONCAT(Table1[[#This Row],[Year]]," ", Table1[[#This Row],[League]], " ", Table1[[#This Row],[Season]])</f>
        <v>2022 SKAHL Holiday Tournament</v>
      </c>
      <c r="F223" t="s">
        <v>159</v>
      </c>
      <c r="G223" t="s">
        <v>160</v>
      </c>
      <c r="H223">
        <v>2</v>
      </c>
      <c r="I223">
        <v>4</v>
      </c>
      <c r="J223" t="str" cm="1">
        <f t="array" ref="J223">_xlfn.IFS(Table1[[#This Row],[GF]]&gt;Table1[[#This Row],[GA]],"W",Table1[[#This Row],[GF]]&lt;Table1[[#This Row],[GA]],"L",Table1[[#This Row],[GF]]=Table1[[#This Row],[GA]],"T")</f>
        <v>L</v>
      </c>
      <c r="K223" t="s">
        <v>21</v>
      </c>
      <c r="L223">
        <v>1</v>
      </c>
      <c r="M223">
        <v>0</v>
      </c>
      <c r="N223">
        <f>Table1[[#This Row],[G]]+Table1[[#This Row],[A]]</f>
        <v>1</v>
      </c>
      <c r="O223">
        <v>0</v>
      </c>
    </row>
    <row r="224" spans="1:15" hidden="1" x14ac:dyDescent="0.25">
      <c r="A224" s="1">
        <v>44923</v>
      </c>
      <c r="B224" s="4">
        <f>YEAR(Table1[[#This Row],[Date]])</f>
        <v>2022</v>
      </c>
      <c r="C224" t="s">
        <v>157</v>
      </c>
      <c r="D224" t="s">
        <v>158</v>
      </c>
      <c r="E224" t="str">
        <f>_xlfn.CONCAT(Table1[[#This Row],[Year]]," ", Table1[[#This Row],[League]], " ", Table1[[#This Row],[Season]])</f>
        <v>2022 SKAHL Holiday Tournament</v>
      </c>
      <c r="F224" t="s">
        <v>159</v>
      </c>
      <c r="G224" t="s">
        <v>161</v>
      </c>
      <c r="H224">
        <v>2</v>
      </c>
      <c r="I224">
        <v>4</v>
      </c>
      <c r="J224" t="str" cm="1">
        <f t="array" ref="J224">_xlfn.IFS(Table1[[#This Row],[GF]]&gt;Table1[[#This Row],[GA]],"W",Table1[[#This Row],[GF]]&lt;Table1[[#This Row],[GA]],"L",Table1[[#This Row],[GF]]=Table1[[#This Row],[GA]],"T")</f>
        <v>L</v>
      </c>
      <c r="K224" t="s">
        <v>21</v>
      </c>
      <c r="L224">
        <v>0</v>
      </c>
      <c r="M224">
        <v>0</v>
      </c>
      <c r="N224">
        <f>Table1[[#This Row],[G]]+Table1[[#This Row],[A]]</f>
        <v>0</v>
      </c>
      <c r="O224">
        <v>0</v>
      </c>
    </row>
    <row r="225" spans="1:15" hidden="1" x14ac:dyDescent="0.25">
      <c r="A225" s="1">
        <v>44924</v>
      </c>
      <c r="B225" s="4">
        <f>YEAR(Table1[[#This Row],[Date]])</f>
        <v>2022</v>
      </c>
      <c r="C225" t="s">
        <v>157</v>
      </c>
      <c r="D225" t="s">
        <v>158</v>
      </c>
      <c r="E225" t="str">
        <f>_xlfn.CONCAT(Table1[[#This Row],[Year]]," ", Table1[[#This Row],[League]], " ", Table1[[#This Row],[Season]])</f>
        <v>2022 SKAHL Holiday Tournament</v>
      </c>
      <c r="F225" t="s">
        <v>159</v>
      </c>
      <c r="G225" t="s">
        <v>162</v>
      </c>
      <c r="H225">
        <v>1</v>
      </c>
      <c r="I225">
        <v>2</v>
      </c>
      <c r="J225" t="str" cm="1">
        <f t="array" ref="J225">_xlfn.IFS(Table1[[#This Row],[GF]]&gt;Table1[[#This Row],[GA]],"W",Table1[[#This Row],[GF]]&lt;Table1[[#This Row],[GA]],"L",Table1[[#This Row],[GF]]=Table1[[#This Row],[GA]],"T")</f>
        <v>L</v>
      </c>
      <c r="K225" t="s">
        <v>21</v>
      </c>
      <c r="L225">
        <v>0</v>
      </c>
      <c r="M225">
        <v>0</v>
      </c>
      <c r="N225">
        <f>Table1[[#This Row],[G]]+Table1[[#This Row],[A]]</f>
        <v>0</v>
      </c>
      <c r="O225">
        <v>0</v>
      </c>
    </row>
    <row r="226" spans="1:15" hidden="1" x14ac:dyDescent="0.25">
      <c r="A226" s="1">
        <v>44924</v>
      </c>
      <c r="B226" s="4">
        <f>YEAR(Table1[[#This Row],[Date]])</f>
        <v>2022</v>
      </c>
      <c r="C226" t="s">
        <v>157</v>
      </c>
      <c r="D226" t="s">
        <v>158</v>
      </c>
      <c r="E226" t="str">
        <f>_xlfn.CONCAT(Table1[[#This Row],[Year]]," ", Table1[[#This Row],[League]], " ", Table1[[#This Row],[Season]])</f>
        <v>2022 SKAHL Holiday Tournament</v>
      </c>
      <c r="F226" t="s">
        <v>160</v>
      </c>
      <c r="G226" t="s">
        <v>161</v>
      </c>
      <c r="H226">
        <v>5</v>
      </c>
      <c r="I226">
        <v>0</v>
      </c>
      <c r="J226" t="str" cm="1">
        <f t="array" ref="J226">_xlfn.IFS(Table1[[#This Row],[GF]]&gt;Table1[[#This Row],[GA]],"W",Table1[[#This Row],[GF]]&lt;Table1[[#This Row],[GA]],"L",Table1[[#This Row],[GF]]=Table1[[#This Row],[GA]],"T")</f>
        <v>W</v>
      </c>
      <c r="K226" t="s">
        <v>18</v>
      </c>
      <c r="L226">
        <v>1</v>
      </c>
      <c r="M226">
        <v>0</v>
      </c>
      <c r="N226">
        <f>Table1[[#This Row],[G]]+Table1[[#This Row],[A]]</f>
        <v>1</v>
      </c>
      <c r="O226">
        <v>0</v>
      </c>
    </row>
    <row r="227" spans="1:15" hidden="1" x14ac:dyDescent="0.25">
      <c r="A227" s="1">
        <v>44926</v>
      </c>
      <c r="B227" s="4">
        <f>YEAR(Table1[[#This Row],[Date]])</f>
        <v>2022</v>
      </c>
      <c r="C227" t="s">
        <v>163</v>
      </c>
      <c r="D227" t="s">
        <v>164</v>
      </c>
      <c r="E227" t="str">
        <f>_xlfn.CONCAT(Table1[[#This Row],[Year]]," ", Table1[[#This Row],[League]], " ", Table1[[#This Row],[Season]])</f>
        <v>2022 Drop In Skate</v>
      </c>
      <c r="F227" t="s">
        <v>136</v>
      </c>
      <c r="G227" t="s">
        <v>135</v>
      </c>
      <c r="H227">
        <v>4</v>
      </c>
      <c r="I227">
        <v>4</v>
      </c>
      <c r="J227" t="str" cm="1">
        <f t="array" ref="J227">_xlfn.IFS(Table1[[#This Row],[GF]]&gt;Table1[[#This Row],[GA]],"W",Table1[[#This Row],[GF]]&lt;Table1[[#This Row],[GA]],"L",Table1[[#This Row],[GF]]=Table1[[#This Row],[GA]],"T")</f>
        <v>T</v>
      </c>
      <c r="K227" t="s">
        <v>24</v>
      </c>
      <c r="L227">
        <v>4</v>
      </c>
      <c r="M227">
        <v>1</v>
      </c>
      <c r="N227">
        <f>Table1[[#This Row],[G]]+Table1[[#This Row],[A]]</f>
        <v>5</v>
      </c>
      <c r="O227">
        <v>0</v>
      </c>
    </row>
    <row r="228" spans="1:15" hidden="1" x14ac:dyDescent="0.25">
      <c r="A228" s="1">
        <v>44929</v>
      </c>
      <c r="B228" s="4">
        <f>YEAR(Table1[[#This Row],[Date]])</f>
        <v>2023</v>
      </c>
      <c r="C228" t="s">
        <v>89</v>
      </c>
      <c r="D228" t="s">
        <v>97</v>
      </c>
      <c r="E228" t="str">
        <f>_xlfn.CONCAT(Table1[[#This Row],[Year]]," ", Table1[[#This Row],[League]], " ", Table1[[#This Row],[Season]])</f>
        <v>2023 Pond Winter</v>
      </c>
      <c r="F228" t="s">
        <v>173</v>
      </c>
      <c r="G228" t="s">
        <v>68</v>
      </c>
      <c r="H228">
        <v>11</v>
      </c>
      <c r="I228">
        <v>8</v>
      </c>
      <c r="J228" t="str" cm="1">
        <f t="array" ref="J228">_xlfn.IFS(Table1[[#This Row],[GF]]&gt;Table1[[#This Row],[GA]],"W",Table1[[#This Row],[GF]]&lt;Table1[[#This Row],[GA]],"L",Table1[[#This Row],[GF]]=Table1[[#This Row],[GA]],"T")</f>
        <v>W</v>
      </c>
      <c r="K228" t="s">
        <v>24</v>
      </c>
      <c r="L228">
        <v>4</v>
      </c>
      <c r="M228">
        <v>0</v>
      </c>
      <c r="N228">
        <f>Table1[[#This Row],[G]]+Table1[[#This Row],[A]]</f>
        <v>4</v>
      </c>
      <c r="O228">
        <v>0</v>
      </c>
    </row>
    <row r="229" spans="1:15" hidden="1" x14ac:dyDescent="0.25">
      <c r="A229" s="1">
        <v>44934</v>
      </c>
      <c r="B229" s="4">
        <f>YEAR(Table1[[#This Row],[Date]])</f>
        <v>2023</v>
      </c>
      <c r="C229" t="s">
        <v>88</v>
      </c>
      <c r="D229" t="s">
        <v>90</v>
      </c>
      <c r="E229" t="s">
        <v>147</v>
      </c>
      <c r="F229" t="s">
        <v>43</v>
      </c>
      <c r="G229" t="s">
        <v>154</v>
      </c>
      <c r="H229">
        <v>0</v>
      </c>
      <c r="I229">
        <v>6</v>
      </c>
      <c r="J229" t="str" cm="1">
        <f t="array" ref="J229">_xlfn.IFS(Table1[[#This Row],[GF]]&gt;Table1[[#This Row],[GA]],"W",Table1[[#This Row],[GF]]&lt;Table1[[#This Row],[GA]],"L",Table1[[#This Row],[GF]]=Table1[[#This Row],[GA]],"T")</f>
        <v>L</v>
      </c>
      <c r="K229" t="s">
        <v>18</v>
      </c>
      <c r="L229">
        <v>0</v>
      </c>
      <c r="M229">
        <v>0</v>
      </c>
      <c r="N229">
        <f>Table1[[#This Row],[G]]+Table1[[#This Row],[A]]</f>
        <v>0</v>
      </c>
      <c r="O229">
        <v>0</v>
      </c>
    </row>
    <row r="230" spans="1:15" hidden="1" x14ac:dyDescent="0.25">
      <c r="A230" s="1">
        <v>44934</v>
      </c>
      <c r="B230" s="4">
        <f>YEAR(Table1[[#This Row],[Date]])</f>
        <v>2023</v>
      </c>
      <c r="C230" t="s">
        <v>88</v>
      </c>
      <c r="D230" t="s">
        <v>90</v>
      </c>
      <c r="E230" t="s">
        <v>147</v>
      </c>
      <c r="F230" t="s">
        <v>12</v>
      </c>
      <c r="G230" t="s">
        <v>64</v>
      </c>
      <c r="H230">
        <v>2</v>
      </c>
      <c r="I230">
        <v>4</v>
      </c>
      <c r="J230" t="str" cm="1">
        <f t="array" ref="J230">_xlfn.IFS(Table1[[#This Row],[GF]]&gt;Table1[[#This Row],[GA]],"W",Table1[[#This Row],[GF]]&lt;Table1[[#This Row],[GA]],"L",Table1[[#This Row],[GF]]=Table1[[#This Row],[GA]],"T")</f>
        <v>L</v>
      </c>
      <c r="K230" t="s">
        <v>15</v>
      </c>
      <c r="L230">
        <v>0</v>
      </c>
      <c r="M230">
        <v>1</v>
      </c>
      <c r="N230">
        <f>Table1[[#This Row],[G]]+Table1[[#This Row],[A]]</f>
        <v>1</v>
      </c>
      <c r="O230">
        <v>0</v>
      </c>
    </row>
    <row r="231" spans="1:15" hidden="1" x14ac:dyDescent="0.25">
      <c r="A231" s="1">
        <v>44938</v>
      </c>
      <c r="B231" s="4">
        <f>YEAR(Table1[[#This Row],[Date]])</f>
        <v>2023</v>
      </c>
      <c r="C231" t="s">
        <v>89</v>
      </c>
      <c r="D231" t="s">
        <v>97</v>
      </c>
      <c r="E231" t="str">
        <f>_xlfn.CONCAT(Table1[[#This Row],[Year]]," ", Table1[[#This Row],[League]], " ", Table1[[#This Row],[Season]])</f>
        <v>2023 Pond Winter</v>
      </c>
      <c r="F231" t="s">
        <v>173</v>
      </c>
      <c r="G231" t="s">
        <v>25</v>
      </c>
      <c r="H231">
        <v>6</v>
      </c>
      <c r="I231">
        <v>9</v>
      </c>
      <c r="J231" t="str" cm="1">
        <f t="array" ref="J231">_xlfn.IFS(Table1[[#This Row],[GF]]&gt;Table1[[#This Row],[GA]],"W",Table1[[#This Row],[GF]]&lt;Table1[[#This Row],[GA]],"L",Table1[[#This Row],[GF]]=Table1[[#This Row],[GA]],"T")</f>
        <v>L</v>
      </c>
      <c r="K231" t="s">
        <v>24</v>
      </c>
      <c r="L231">
        <v>1</v>
      </c>
      <c r="M231">
        <v>0</v>
      </c>
      <c r="N231">
        <f>Table1[[#This Row],[G]]+Table1[[#This Row],[A]]</f>
        <v>1</v>
      </c>
      <c r="O231">
        <v>0</v>
      </c>
    </row>
    <row r="232" spans="1:15" hidden="1" x14ac:dyDescent="0.25">
      <c r="A232" s="1">
        <v>44940</v>
      </c>
      <c r="B232" s="4">
        <f>YEAR(Table1[[#This Row],[Date]])</f>
        <v>2023</v>
      </c>
      <c r="C232" t="s">
        <v>88</v>
      </c>
      <c r="D232" t="s">
        <v>90</v>
      </c>
      <c r="E232" t="s">
        <v>147</v>
      </c>
      <c r="F232" t="s">
        <v>12</v>
      </c>
      <c r="G232" t="s">
        <v>34</v>
      </c>
      <c r="H232">
        <v>2</v>
      </c>
      <c r="I232">
        <v>4</v>
      </c>
      <c r="J232" t="str" cm="1">
        <f t="array" ref="J232">_xlfn.IFS(Table1[[#This Row],[GF]]&gt;Table1[[#This Row],[GA]],"W",Table1[[#This Row],[GF]]&lt;Table1[[#This Row],[GA]],"L",Table1[[#This Row],[GF]]=Table1[[#This Row],[GA]],"T")</f>
        <v>L</v>
      </c>
      <c r="K232" t="s">
        <v>18</v>
      </c>
      <c r="L232">
        <v>0</v>
      </c>
      <c r="M232">
        <v>0</v>
      </c>
      <c r="N232">
        <f>Table1[[#This Row],[G]]+Table1[[#This Row],[A]]</f>
        <v>0</v>
      </c>
      <c r="O232">
        <v>0</v>
      </c>
    </row>
    <row r="233" spans="1:15" hidden="1" x14ac:dyDescent="0.25">
      <c r="A233" s="1">
        <v>44943</v>
      </c>
      <c r="B233" s="4">
        <f>YEAR(Table1[[#This Row],[Date]])</f>
        <v>2023</v>
      </c>
      <c r="C233" t="s">
        <v>89</v>
      </c>
      <c r="D233" t="s">
        <v>97</v>
      </c>
      <c r="E233" t="s">
        <v>167</v>
      </c>
      <c r="F233" t="s">
        <v>173</v>
      </c>
      <c r="G233" t="s">
        <v>77</v>
      </c>
      <c r="H233">
        <v>17</v>
      </c>
      <c r="I233">
        <v>6</v>
      </c>
      <c r="J233" t="str" cm="1">
        <f t="array" ref="J233">_xlfn.IFS(Table1[[#This Row],[GF]]&gt;Table1[[#This Row],[GA]],"W",Table1[[#This Row],[GF]]&lt;Table1[[#This Row],[GA]],"L",Table1[[#This Row],[GF]]=Table1[[#This Row],[GA]],"T")</f>
        <v>W</v>
      </c>
      <c r="K233" t="s">
        <v>24</v>
      </c>
      <c r="L233">
        <v>6</v>
      </c>
      <c r="M233">
        <v>2</v>
      </c>
      <c r="N233">
        <f>Table1[[#This Row],[G]]+Table1[[#This Row],[A]]</f>
        <v>8</v>
      </c>
      <c r="O233">
        <v>0</v>
      </c>
    </row>
    <row r="234" spans="1:15" hidden="1" x14ac:dyDescent="0.25">
      <c r="A234" s="1">
        <v>44948</v>
      </c>
      <c r="B234" s="4">
        <f>YEAR(Table1[[#This Row],[Date]])</f>
        <v>2023</v>
      </c>
      <c r="C234" t="s">
        <v>88</v>
      </c>
      <c r="D234" t="s">
        <v>90</v>
      </c>
      <c r="E234" t="s">
        <v>147</v>
      </c>
      <c r="F234" t="s">
        <v>43</v>
      </c>
      <c r="G234" t="s">
        <v>126</v>
      </c>
      <c r="H234">
        <v>1</v>
      </c>
      <c r="I234">
        <v>5</v>
      </c>
      <c r="J234" t="str" cm="1">
        <f t="array" ref="J234">_xlfn.IFS(Table1[[#This Row],[GF]]&gt;Table1[[#This Row],[GA]],"W",Table1[[#This Row],[GF]]&lt;Table1[[#This Row],[GA]],"L",Table1[[#This Row],[GF]]=Table1[[#This Row],[GA]],"T")</f>
        <v>L</v>
      </c>
      <c r="K234" t="s">
        <v>18</v>
      </c>
      <c r="L234">
        <v>0</v>
      </c>
      <c r="M234">
        <v>0</v>
      </c>
      <c r="N234">
        <f>Table1[[#This Row],[G]]+Table1[[#This Row],[A]]</f>
        <v>0</v>
      </c>
      <c r="O234">
        <v>0</v>
      </c>
    </row>
    <row r="235" spans="1:15" hidden="1" x14ac:dyDescent="0.25">
      <c r="A235" s="1">
        <v>44955</v>
      </c>
      <c r="B235" s="4">
        <f>YEAR(Table1[[#This Row],[Date]])</f>
        <v>2023</v>
      </c>
      <c r="C235" t="s">
        <v>88</v>
      </c>
      <c r="D235" t="s">
        <v>90</v>
      </c>
      <c r="E235" t="s">
        <v>147</v>
      </c>
      <c r="F235" t="s">
        <v>43</v>
      </c>
      <c r="G235" t="s">
        <v>17</v>
      </c>
      <c r="H235">
        <v>3</v>
      </c>
      <c r="I235">
        <v>4</v>
      </c>
      <c r="J235" t="str" cm="1">
        <f t="array" ref="J235">_xlfn.IFS(Table1[[#This Row],[GF]]&gt;Table1[[#This Row],[GA]],"W",Table1[[#This Row],[GF]]&lt;Table1[[#This Row],[GA]],"L",Table1[[#This Row],[GF]]=Table1[[#This Row],[GA]],"T")</f>
        <v>L</v>
      </c>
      <c r="K235" t="s">
        <v>18</v>
      </c>
      <c r="L235">
        <v>1</v>
      </c>
      <c r="M235">
        <v>0</v>
      </c>
      <c r="N235">
        <f>Table1[[#This Row],[G]]+Table1[[#This Row],[A]]</f>
        <v>1</v>
      </c>
      <c r="O235">
        <v>0</v>
      </c>
    </row>
    <row r="236" spans="1:15" hidden="1" x14ac:dyDescent="0.25">
      <c r="A236" s="1">
        <v>44957</v>
      </c>
      <c r="B236" s="4">
        <f>YEAR(Table1[[#This Row],[Date]])</f>
        <v>2023</v>
      </c>
      <c r="C236" t="s">
        <v>89</v>
      </c>
      <c r="D236" t="s">
        <v>97</v>
      </c>
      <c r="E236" t="s">
        <v>167</v>
      </c>
      <c r="F236" t="s">
        <v>173</v>
      </c>
      <c r="G236" t="s">
        <v>168</v>
      </c>
      <c r="H236">
        <v>7</v>
      </c>
      <c r="I236">
        <v>9</v>
      </c>
      <c r="J236" t="str" cm="1">
        <f t="array" ref="J236">_xlfn.IFS(Table1[[#This Row],[GF]]&gt;Table1[[#This Row],[GA]],"W",Table1[[#This Row],[GF]]&lt;Table1[[#This Row],[GA]],"L",Table1[[#This Row],[GF]]=Table1[[#This Row],[GA]],"T")</f>
        <v>L</v>
      </c>
      <c r="K236" t="s">
        <v>24</v>
      </c>
      <c r="L236">
        <v>3</v>
      </c>
      <c r="M236">
        <v>2</v>
      </c>
      <c r="N236">
        <f>Table1[[#This Row],[G]]+Table1[[#This Row],[A]]</f>
        <v>5</v>
      </c>
      <c r="O236">
        <v>0</v>
      </c>
    </row>
    <row r="237" spans="1:15" hidden="1" x14ac:dyDescent="0.25">
      <c r="A237" s="1">
        <v>44966</v>
      </c>
      <c r="B237" s="4">
        <f>YEAR(Table1[[#This Row],[Date]])</f>
        <v>2023</v>
      </c>
      <c r="C237" t="s">
        <v>89</v>
      </c>
      <c r="D237" t="s">
        <v>97</v>
      </c>
      <c r="E237" t="s">
        <v>167</v>
      </c>
      <c r="F237" t="s">
        <v>173</v>
      </c>
      <c r="G237" t="s">
        <v>55</v>
      </c>
      <c r="H237">
        <v>5</v>
      </c>
      <c r="I237">
        <v>8</v>
      </c>
      <c r="J237" t="str" cm="1">
        <f t="array" ref="J237">_xlfn.IFS(Table1[[#This Row],[GF]]&gt;Table1[[#This Row],[GA]],"W",Table1[[#This Row],[GF]]&lt;Table1[[#This Row],[GA]],"L",Table1[[#This Row],[GF]]=Table1[[#This Row],[GA]],"T")</f>
        <v>L</v>
      </c>
      <c r="K237" t="s">
        <v>24</v>
      </c>
      <c r="L237">
        <v>3</v>
      </c>
      <c r="M237">
        <v>1</v>
      </c>
      <c r="N237">
        <f>Table1[[#This Row],[G]]+Table1[[#This Row],[A]]</f>
        <v>4</v>
      </c>
      <c r="O237">
        <v>0</v>
      </c>
    </row>
    <row r="238" spans="1:15" hidden="1" x14ac:dyDescent="0.25">
      <c r="A238" s="1">
        <v>44966</v>
      </c>
      <c r="B238" s="4">
        <f>YEAR(Table1[[#This Row],[Date]])</f>
        <v>2023</v>
      </c>
      <c r="C238" t="s">
        <v>89</v>
      </c>
      <c r="D238" t="s">
        <v>97</v>
      </c>
      <c r="E238" t="s">
        <v>167</v>
      </c>
      <c r="F238" t="s">
        <v>33</v>
      </c>
      <c r="G238" t="s">
        <v>25</v>
      </c>
      <c r="H238">
        <v>5</v>
      </c>
      <c r="I238">
        <v>9</v>
      </c>
      <c r="J238" t="str" cm="1">
        <f t="array" ref="J238">_xlfn.IFS(Table1[[#This Row],[GF]]&gt;Table1[[#This Row],[GA]],"W",Table1[[#This Row],[GF]]&lt;Table1[[#This Row],[GA]],"L",Table1[[#This Row],[GF]]=Table1[[#This Row],[GA]],"T")</f>
        <v>L</v>
      </c>
      <c r="K238" t="s">
        <v>24</v>
      </c>
      <c r="L238">
        <v>0</v>
      </c>
      <c r="M238">
        <v>0</v>
      </c>
      <c r="N238">
        <f>Table1[[#This Row],[G]]+Table1[[#This Row],[A]]</f>
        <v>0</v>
      </c>
      <c r="O238">
        <v>0</v>
      </c>
    </row>
    <row r="239" spans="1:15" hidden="1" x14ac:dyDescent="0.25">
      <c r="A239" s="1">
        <v>44971</v>
      </c>
      <c r="B239" s="4">
        <f>YEAR(Table1[[#This Row],[Date]])</f>
        <v>2023</v>
      </c>
      <c r="C239" t="s">
        <v>89</v>
      </c>
      <c r="D239" t="s">
        <v>97</v>
      </c>
      <c r="E239" t="s">
        <v>167</v>
      </c>
      <c r="F239" t="s">
        <v>173</v>
      </c>
      <c r="G239" t="s">
        <v>110</v>
      </c>
      <c r="H239">
        <v>6</v>
      </c>
      <c r="I239">
        <v>14</v>
      </c>
      <c r="J239" t="str" cm="1">
        <f t="array" ref="J239">_xlfn.IFS(Table1[[#This Row],[GF]]&gt;Table1[[#This Row],[GA]],"W",Table1[[#This Row],[GF]]&lt;Table1[[#This Row],[GA]],"L",Table1[[#This Row],[GF]]=Table1[[#This Row],[GA]],"T")</f>
        <v>L</v>
      </c>
      <c r="K239" t="s">
        <v>24</v>
      </c>
      <c r="L239">
        <v>2</v>
      </c>
      <c r="M239">
        <v>0</v>
      </c>
      <c r="N239">
        <f>Table1[[#This Row],[G]]+Table1[[#This Row],[A]]</f>
        <v>2</v>
      </c>
      <c r="O239">
        <v>0</v>
      </c>
    </row>
    <row r="240" spans="1:15" hidden="1" x14ac:dyDescent="0.25">
      <c r="A240" s="1">
        <v>44976</v>
      </c>
      <c r="B240" s="4">
        <f>YEAR(Table1[[#This Row],[Date]])</f>
        <v>2023</v>
      </c>
      <c r="C240" t="s">
        <v>88</v>
      </c>
      <c r="D240" t="s">
        <v>90</v>
      </c>
      <c r="E240" t="s">
        <v>147</v>
      </c>
      <c r="F240" t="s">
        <v>12</v>
      </c>
      <c r="G240" t="s">
        <v>150</v>
      </c>
      <c r="H240">
        <v>3</v>
      </c>
      <c r="I240">
        <v>4</v>
      </c>
      <c r="J240" t="str" cm="1">
        <f t="array" ref="J240">_xlfn.IFS(Table1[[#This Row],[GF]]&gt;Table1[[#This Row],[GA]],"W",Table1[[#This Row],[GF]]&lt;Table1[[#This Row],[GA]],"L",Table1[[#This Row],[GF]]=Table1[[#This Row],[GA]],"T")</f>
        <v>L</v>
      </c>
      <c r="K240" t="s">
        <v>31</v>
      </c>
      <c r="L240">
        <v>0</v>
      </c>
      <c r="M240">
        <v>1</v>
      </c>
      <c r="N240">
        <f>Table1[[#This Row],[G]]+Table1[[#This Row],[A]]</f>
        <v>1</v>
      </c>
      <c r="O240">
        <v>0</v>
      </c>
    </row>
    <row r="241" spans="1:15" hidden="1" x14ac:dyDescent="0.25">
      <c r="A241" s="1">
        <v>44976</v>
      </c>
      <c r="B241" s="4">
        <f>YEAR(Table1[[#This Row],[Date]])</f>
        <v>2023</v>
      </c>
      <c r="C241" t="s">
        <v>88</v>
      </c>
      <c r="D241" t="s">
        <v>90</v>
      </c>
      <c r="E241" t="s">
        <v>147</v>
      </c>
      <c r="F241" t="s">
        <v>43</v>
      </c>
      <c r="G241" t="s">
        <v>26</v>
      </c>
      <c r="H241">
        <v>5</v>
      </c>
      <c r="I241">
        <v>1</v>
      </c>
      <c r="J241" t="str" cm="1">
        <f t="array" ref="J241">_xlfn.IFS(Table1[[#This Row],[GF]]&gt;Table1[[#This Row],[GA]],"W",Table1[[#This Row],[GF]]&lt;Table1[[#This Row],[GA]],"L",Table1[[#This Row],[GF]]=Table1[[#This Row],[GA]],"T")</f>
        <v>W</v>
      </c>
      <c r="K241" t="s">
        <v>31</v>
      </c>
      <c r="L241">
        <v>0</v>
      </c>
      <c r="M241">
        <v>1</v>
      </c>
      <c r="N241">
        <f>Table1[[#This Row],[G]]+Table1[[#This Row],[A]]</f>
        <v>1</v>
      </c>
      <c r="O241">
        <v>0</v>
      </c>
    </row>
    <row r="242" spans="1:15" hidden="1" x14ac:dyDescent="0.25">
      <c r="A242" s="1">
        <v>44983</v>
      </c>
      <c r="B242" s="4">
        <f>YEAR(Table1[[#This Row],[Date]])</f>
        <v>2023</v>
      </c>
      <c r="C242" t="s">
        <v>88</v>
      </c>
      <c r="D242" t="s">
        <v>90</v>
      </c>
      <c r="E242" t="s">
        <v>147</v>
      </c>
      <c r="F242" t="s">
        <v>43</v>
      </c>
      <c r="G242" t="s">
        <v>118</v>
      </c>
      <c r="H242">
        <v>1</v>
      </c>
      <c r="I242">
        <v>3</v>
      </c>
      <c r="J242" t="str" cm="1">
        <f t="array" ref="J242">_xlfn.IFS(Table1[[#This Row],[GF]]&gt;Table1[[#This Row],[GA]],"W",Table1[[#This Row],[GF]]&lt;Table1[[#This Row],[GA]],"L",Table1[[#This Row],[GF]]=Table1[[#This Row],[GA]],"T")</f>
        <v>L</v>
      </c>
      <c r="K242" t="s">
        <v>31</v>
      </c>
      <c r="L242">
        <v>1</v>
      </c>
      <c r="M242">
        <v>0</v>
      </c>
      <c r="N242">
        <f>Table1[[#This Row],[G]]+Table1[[#This Row],[A]]</f>
        <v>1</v>
      </c>
      <c r="O242">
        <v>0</v>
      </c>
    </row>
    <row r="243" spans="1:15" hidden="1" x14ac:dyDescent="0.25">
      <c r="A243" s="1">
        <v>44985</v>
      </c>
      <c r="B243" s="4">
        <f>YEAR(Table1[[#This Row],[Date]])</f>
        <v>2023</v>
      </c>
      <c r="C243" t="s">
        <v>89</v>
      </c>
      <c r="D243" t="s">
        <v>97</v>
      </c>
      <c r="E243" t="s">
        <v>167</v>
      </c>
      <c r="F243" t="s">
        <v>173</v>
      </c>
      <c r="G243" t="s">
        <v>169</v>
      </c>
      <c r="H243">
        <v>6</v>
      </c>
      <c r="I243">
        <v>16</v>
      </c>
      <c r="J243" t="str" cm="1">
        <f t="array" ref="J243">_xlfn.IFS(Table1[[#This Row],[GF]]&gt;Table1[[#This Row],[GA]],"W",Table1[[#This Row],[GF]]&lt;Table1[[#This Row],[GA]],"L",Table1[[#This Row],[GF]]=Table1[[#This Row],[GA]],"T")</f>
        <v>L</v>
      </c>
      <c r="K243" t="s">
        <v>24</v>
      </c>
      <c r="L243">
        <v>2</v>
      </c>
      <c r="M243">
        <v>0</v>
      </c>
      <c r="N243">
        <f>Table1[[#This Row],[G]]+Table1[[#This Row],[A]]</f>
        <v>2</v>
      </c>
      <c r="O243">
        <v>0</v>
      </c>
    </row>
    <row r="244" spans="1:15" hidden="1" x14ac:dyDescent="0.25">
      <c r="A244" s="1">
        <v>44990</v>
      </c>
      <c r="B244" s="4">
        <f>YEAR(Table1[[#This Row],[Date]])</f>
        <v>2023</v>
      </c>
      <c r="C244" t="s">
        <v>88</v>
      </c>
      <c r="D244" t="s">
        <v>108</v>
      </c>
      <c r="E244" t="s">
        <v>170</v>
      </c>
      <c r="F244" t="s">
        <v>43</v>
      </c>
      <c r="G244" t="s">
        <v>126</v>
      </c>
      <c r="H244">
        <v>5</v>
      </c>
      <c r="I244">
        <v>7</v>
      </c>
      <c r="J244" t="str" cm="1">
        <f t="array" ref="J244">_xlfn.IFS(Table1[[#This Row],[GF]]&gt;Table1[[#This Row],[GA]],"W",Table1[[#This Row],[GF]]&lt;Table1[[#This Row],[GA]],"L",Table1[[#This Row],[GF]]=Table1[[#This Row],[GA]],"T")</f>
        <v>L</v>
      </c>
      <c r="K244" t="s">
        <v>31</v>
      </c>
      <c r="L244">
        <v>0</v>
      </c>
      <c r="M244">
        <v>0</v>
      </c>
      <c r="N244">
        <f>Table1[[#This Row],[G]]+Table1[[#This Row],[A]]</f>
        <v>0</v>
      </c>
      <c r="O244">
        <v>0</v>
      </c>
    </row>
    <row r="245" spans="1:15" hidden="1" x14ac:dyDescent="0.25">
      <c r="A245" s="1">
        <v>44990</v>
      </c>
      <c r="B245" s="4">
        <f>YEAR(Table1[[#This Row],[Date]])</f>
        <v>2023</v>
      </c>
      <c r="C245" t="s">
        <v>88</v>
      </c>
      <c r="D245" t="s">
        <v>108</v>
      </c>
      <c r="E245" t="s">
        <v>170</v>
      </c>
      <c r="F245" t="s">
        <v>12</v>
      </c>
      <c r="G245" t="s">
        <v>34</v>
      </c>
      <c r="H245">
        <v>4</v>
      </c>
      <c r="I245">
        <v>3</v>
      </c>
      <c r="J245" t="str" cm="1">
        <f t="array" ref="J245">_xlfn.IFS(Table1[[#This Row],[GF]]&gt;Table1[[#This Row],[GA]],"W",Table1[[#This Row],[GF]]&lt;Table1[[#This Row],[GA]],"L",Table1[[#This Row],[GF]]=Table1[[#This Row],[GA]],"T")</f>
        <v>W</v>
      </c>
      <c r="K245" t="s">
        <v>15</v>
      </c>
      <c r="L245">
        <v>0</v>
      </c>
      <c r="M245">
        <v>0</v>
      </c>
      <c r="N245">
        <f>Table1[[#This Row],[G]]+Table1[[#This Row],[A]]</f>
        <v>0</v>
      </c>
      <c r="O245">
        <v>0</v>
      </c>
    </row>
    <row r="246" spans="1:15" hidden="1" x14ac:dyDescent="0.25">
      <c r="A246" s="1">
        <v>44994</v>
      </c>
      <c r="B246" s="4">
        <f>YEAR(Table1[[#This Row],[Date]])</f>
        <v>2023</v>
      </c>
      <c r="C246" t="s">
        <v>89</v>
      </c>
      <c r="D246" t="s">
        <v>97</v>
      </c>
      <c r="E246" t="s">
        <v>167</v>
      </c>
      <c r="F246" t="s">
        <v>173</v>
      </c>
      <c r="G246" t="s">
        <v>25</v>
      </c>
      <c r="H246">
        <v>4</v>
      </c>
      <c r="I246">
        <v>12</v>
      </c>
      <c r="J246" t="str" cm="1">
        <f t="array" ref="J246">_xlfn.IFS(Table1[[#This Row],[GF]]&gt;Table1[[#This Row],[GA]],"W",Table1[[#This Row],[GF]]&lt;Table1[[#This Row],[GA]],"L",Table1[[#This Row],[GF]]=Table1[[#This Row],[GA]],"T")</f>
        <v>L</v>
      </c>
      <c r="K246" t="s">
        <v>24</v>
      </c>
      <c r="L246">
        <v>2</v>
      </c>
      <c r="M246">
        <v>0</v>
      </c>
      <c r="N246">
        <f>Table1[[#This Row],[G]]+Table1[[#This Row],[A]]</f>
        <v>2</v>
      </c>
      <c r="O246">
        <v>0</v>
      </c>
    </row>
    <row r="247" spans="1:15" hidden="1" x14ac:dyDescent="0.25">
      <c r="A247" s="1">
        <v>44996</v>
      </c>
      <c r="B247" s="4">
        <f>YEAR(Table1[[#This Row],[Date]])</f>
        <v>2023</v>
      </c>
      <c r="C247" t="s">
        <v>88</v>
      </c>
      <c r="D247" t="s">
        <v>108</v>
      </c>
      <c r="E247" t="s">
        <v>170</v>
      </c>
      <c r="F247" t="s">
        <v>43</v>
      </c>
      <c r="G247" t="s">
        <v>26</v>
      </c>
      <c r="H247">
        <v>2</v>
      </c>
      <c r="I247">
        <v>1</v>
      </c>
      <c r="J247" t="str" cm="1">
        <f t="array" ref="J247">_xlfn.IFS(Table1[[#This Row],[GF]]&gt;Table1[[#This Row],[GA]],"W",Table1[[#This Row],[GF]]&lt;Table1[[#This Row],[GA]],"L",Table1[[#This Row],[GF]]=Table1[[#This Row],[GA]],"T")</f>
        <v>W</v>
      </c>
      <c r="K247" t="s">
        <v>21</v>
      </c>
      <c r="L247">
        <v>0</v>
      </c>
      <c r="M247">
        <v>0</v>
      </c>
      <c r="N247">
        <f>Table1[[#This Row],[G]]+Table1[[#This Row],[A]]</f>
        <v>0</v>
      </c>
      <c r="O247">
        <v>0</v>
      </c>
    </row>
    <row r="248" spans="1:15" hidden="1" x14ac:dyDescent="0.25">
      <c r="A248" s="1">
        <v>44997</v>
      </c>
      <c r="B248" s="4">
        <f>YEAR(Table1[[#This Row],[Date]])</f>
        <v>2023</v>
      </c>
      <c r="C248" t="s">
        <v>88</v>
      </c>
      <c r="D248" t="s">
        <v>108</v>
      </c>
      <c r="E248" t="s">
        <v>170</v>
      </c>
      <c r="F248" t="s">
        <v>12</v>
      </c>
      <c r="G248" t="s">
        <v>150</v>
      </c>
      <c r="H248">
        <v>2</v>
      </c>
      <c r="I248">
        <v>2</v>
      </c>
      <c r="J248" t="str" cm="1">
        <f t="array" ref="J248">_xlfn.IFS(Table1[[#This Row],[GF]]&gt;Table1[[#This Row],[GA]],"W",Table1[[#This Row],[GF]]&lt;Table1[[#This Row],[GA]],"L",Table1[[#This Row],[GF]]=Table1[[#This Row],[GA]],"T")</f>
        <v>T</v>
      </c>
      <c r="K248" t="s">
        <v>15</v>
      </c>
      <c r="L248">
        <v>0</v>
      </c>
      <c r="M248">
        <v>0</v>
      </c>
      <c r="N248">
        <f>Table1[[#This Row],[G]]+Table1[[#This Row],[A]]</f>
        <v>0</v>
      </c>
      <c r="O248">
        <v>0</v>
      </c>
    </row>
    <row r="249" spans="1:15" hidden="1" x14ac:dyDescent="0.25">
      <c r="A249" s="1">
        <v>45004</v>
      </c>
      <c r="B249" s="4">
        <f>YEAR(Table1[[#This Row],[Date]])</f>
        <v>2023</v>
      </c>
      <c r="C249" t="s">
        <v>88</v>
      </c>
      <c r="D249" t="s">
        <v>108</v>
      </c>
      <c r="E249" t="s">
        <v>170</v>
      </c>
      <c r="F249" t="s">
        <v>12</v>
      </c>
      <c r="G249" t="s">
        <v>76</v>
      </c>
      <c r="H249">
        <v>4</v>
      </c>
      <c r="I249">
        <v>8</v>
      </c>
      <c r="J249" t="str" cm="1">
        <f t="array" ref="J249">_xlfn.IFS(Table1[[#This Row],[GF]]&gt;Table1[[#This Row],[GA]],"W",Table1[[#This Row],[GF]]&lt;Table1[[#This Row],[GA]],"L",Table1[[#This Row],[GF]]=Table1[[#This Row],[GA]],"T")</f>
        <v>L</v>
      </c>
      <c r="K249" t="s">
        <v>15</v>
      </c>
      <c r="L249">
        <v>0</v>
      </c>
      <c r="M249">
        <v>1</v>
      </c>
      <c r="N249">
        <f>Table1[[#This Row],[G]]+Table1[[#This Row],[A]]</f>
        <v>1</v>
      </c>
      <c r="O249">
        <v>0</v>
      </c>
    </row>
    <row r="250" spans="1:15" hidden="1" x14ac:dyDescent="0.25">
      <c r="A250" s="1">
        <v>45004</v>
      </c>
      <c r="B250" s="4">
        <f>YEAR(Table1[[#This Row],[Date]])</f>
        <v>2023</v>
      </c>
      <c r="C250" t="s">
        <v>88</v>
      </c>
      <c r="D250" t="s">
        <v>108</v>
      </c>
      <c r="E250" t="s">
        <v>170</v>
      </c>
      <c r="F250" t="s">
        <v>43</v>
      </c>
      <c r="G250" t="s">
        <v>118</v>
      </c>
      <c r="H250">
        <v>4</v>
      </c>
      <c r="I250">
        <v>4</v>
      </c>
      <c r="J250" t="str" cm="1">
        <f t="array" ref="J250">_xlfn.IFS(Table1[[#This Row],[GF]]&gt;Table1[[#This Row],[GA]],"W",Table1[[#This Row],[GF]]&lt;Table1[[#This Row],[GA]],"L",Table1[[#This Row],[GF]]=Table1[[#This Row],[GA]],"T")</f>
        <v>T</v>
      </c>
      <c r="K250" t="s">
        <v>15</v>
      </c>
      <c r="L250">
        <v>1</v>
      </c>
      <c r="M250">
        <v>0</v>
      </c>
      <c r="N250">
        <f>Table1[[#This Row],[G]]+Table1[[#This Row],[A]]</f>
        <v>1</v>
      </c>
      <c r="O250">
        <v>0</v>
      </c>
    </row>
    <row r="251" spans="1:15" hidden="1" x14ac:dyDescent="0.25">
      <c r="A251" s="1">
        <v>45007</v>
      </c>
      <c r="B251" s="4">
        <f>YEAR(Table1[[#This Row],[Date]])</f>
        <v>2023</v>
      </c>
      <c r="C251" t="s">
        <v>89</v>
      </c>
      <c r="D251" t="s">
        <v>97</v>
      </c>
      <c r="E251" t="s">
        <v>167</v>
      </c>
      <c r="F251" t="s">
        <v>173</v>
      </c>
      <c r="G251" t="s">
        <v>55</v>
      </c>
      <c r="H251">
        <v>9</v>
      </c>
      <c r="I251">
        <v>8</v>
      </c>
      <c r="J251" t="str" cm="1">
        <f t="array" ref="J251">_xlfn.IFS(Table1[[#This Row],[GF]]&gt;Table1[[#This Row],[GA]],"W",Table1[[#This Row],[GF]]&lt;Table1[[#This Row],[GA]],"L",Table1[[#This Row],[GF]]=Table1[[#This Row],[GA]],"T")</f>
        <v>W</v>
      </c>
      <c r="K251" t="s">
        <v>24</v>
      </c>
      <c r="L251">
        <v>4</v>
      </c>
      <c r="M251">
        <v>0</v>
      </c>
      <c r="N251">
        <f>Table1[[#This Row],[G]]+Table1[[#This Row],[A]]</f>
        <v>4</v>
      </c>
      <c r="O251">
        <v>0</v>
      </c>
    </row>
    <row r="252" spans="1:15" hidden="1" x14ac:dyDescent="0.25">
      <c r="A252" s="1">
        <v>45011</v>
      </c>
      <c r="B252" s="4">
        <f>YEAR(Table1[[#This Row],[Date]])</f>
        <v>2023</v>
      </c>
      <c r="C252" t="s">
        <v>88</v>
      </c>
      <c r="D252" t="s">
        <v>108</v>
      </c>
      <c r="E252" t="s">
        <v>170</v>
      </c>
      <c r="F252" t="s">
        <v>43</v>
      </c>
      <c r="G252" t="s">
        <v>26</v>
      </c>
      <c r="H252">
        <v>1</v>
      </c>
      <c r="I252">
        <v>5</v>
      </c>
      <c r="J252" t="str" cm="1">
        <f t="array" ref="J252">_xlfn.IFS(Table1[[#This Row],[GF]]&gt;Table1[[#This Row],[GA]],"W",Table1[[#This Row],[GF]]&lt;Table1[[#This Row],[GA]],"L",Table1[[#This Row],[GF]]=Table1[[#This Row],[GA]],"T")</f>
        <v>L</v>
      </c>
      <c r="K252" t="s">
        <v>18</v>
      </c>
      <c r="L252">
        <v>0</v>
      </c>
      <c r="M252">
        <v>0</v>
      </c>
      <c r="N252">
        <f>Table1[[#This Row],[G]]+Table1[[#This Row],[A]]</f>
        <v>0</v>
      </c>
      <c r="O252">
        <v>0</v>
      </c>
    </row>
    <row r="253" spans="1:15" hidden="1" x14ac:dyDescent="0.25">
      <c r="A253" s="1">
        <v>45011</v>
      </c>
      <c r="B253" s="4">
        <f>YEAR(Table1[[#This Row],[Date]])</f>
        <v>2023</v>
      </c>
      <c r="C253" t="s">
        <v>88</v>
      </c>
      <c r="D253" t="s">
        <v>108</v>
      </c>
      <c r="E253" t="s">
        <v>170</v>
      </c>
      <c r="F253" t="s">
        <v>12</v>
      </c>
      <c r="G253" t="s">
        <v>76</v>
      </c>
      <c r="H253">
        <v>3</v>
      </c>
      <c r="I253">
        <v>2</v>
      </c>
      <c r="J253" t="str" cm="1">
        <f t="array" ref="J253">_xlfn.IFS(Table1[[#This Row],[GF]]&gt;Table1[[#This Row],[GA]],"W",Table1[[#This Row],[GF]]&lt;Table1[[#This Row],[GA]],"L",Table1[[#This Row],[GF]]=Table1[[#This Row],[GA]],"T")</f>
        <v>W</v>
      </c>
      <c r="K253" t="s">
        <v>18</v>
      </c>
      <c r="L253">
        <v>0</v>
      </c>
      <c r="M253">
        <v>0</v>
      </c>
      <c r="N253">
        <f>Table1[[#This Row],[G]]+Table1[[#This Row],[A]]</f>
        <v>0</v>
      </c>
      <c r="O253">
        <v>0</v>
      </c>
    </row>
    <row r="254" spans="1:15" hidden="1" x14ac:dyDescent="0.25">
      <c r="A254" s="1">
        <v>45013</v>
      </c>
      <c r="B254" s="4">
        <f>YEAR(Table1[[#This Row],[Date]])</f>
        <v>2023</v>
      </c>
      <c r="C254" t="s">
        <v>89</v>
      </c>
      <c r="D254" t="s">
        <v>91</v>
      </c>
      <c r="E254" t="str">
        <f>_xlfn.CONCAT(Table1[[#This Row],[Year]], " ",Table1[[#This Row],[League]], " ", Table1[[#This Row],[Season]])</f>
        <v>2023 Pond Spring</v>
      </c>
      <c r="F254" t="s">
        <v>173</v>
      </c>
      <c r="G254" t="s">
        <v>55</v>
      </c>
      <c r="H254">
        <v>4</v>
      </c>
      <c r="I254">
        <v>12</v>
      </c>
      <c r="J254" t="str" cm="1">
        <f t="array" ref="J254">_xlfn.IFS(Table1[[#This Row],[GF]]&gt;Table1[[#This Row],[GA]],"W",Table1[[#This Row],[GF]]&lt;Table1[[#This Row],[GA]],"L",Table1[[#This Row],[GF]]=Table1[[#This Row],[GA]],"T")</f>
        <v>L</v>
      </c>
      <c r="K254" t="s">
        <v>24</v>
      </c>
      <c r="L254">
        <v>1</v>
      </c>
      <c r="M254">
        <v>0</v>
      </c>
      <c r="N254">
        <f>Table1[[#This Row],[G]]+Table1[[#This Row],[A]]</f>
        <v>1</v>
      </c>
      <c r="O254">
        <v>0</v>
      </c>
    </row>
    <row r="255" spans="1:15" hidden="1" x14ac:dyDescent="0.25">
      <c r="A255" s="1">
        <v>45021</v>
      </c>
      <c r="B255" s="4">
        <f>YEAR(Table1[[#This Row],[Date]])</f>
        <v>2023</v>
      </c>
      <c r="C255" t="s">
        <v>89</v>
      </c>
      <c r="D255" t="s">
        <v>91</v>
      </c>
      <c r="E255" t="str">
        <f>_xlfn.CONCAT(Table1[[#This Row],[Year]], " ",Table1[[#This Row],[League]], " ", Table1[[#This Row],[Season]])</f>
        <v>2023 Pond Spring</v>
      </c>
      <c r="F255" t="s">
        <v>173</v>
      </c>
      <c r="G255" t="s">
        <v>117</v>
      </c>
      <c r="H255">
        <v>12</v>
      </c>
      <c r="I255">
        <v>9</v>
      </c>
      <c r="J255" t="str" cm="1">
        <f t="array" ref="J255">_xlfn.IFS(Table1[[#This Row],[GF]]&gt;Table1[[#This Row],[GA]],"W",Table1[[#This Row],[GF]]&lt;Table1[[#This Row],[GA]],"L",Table1[[#This Row],[GF]]=Table1[[#This Row],[GA]],"T")</f>
        <v>W</v>
      </c>
      <c r="K255" t="s">
        <v>24</v>
      </c>
      <c r="L255">
        <v>3</v>
      </c>
      <c r="M255">
        <v>3</v>
      </c>
      <c r="N255">
        <f>Table1[[#This Row],[G]]+Table1[[#This Row],[A]]</f>
        <v>6</v>
      </c>
      <c r="O255">
        <v>0</v>
      </c>
    </row>
    <row r="256" spans="1:15" hidden="1" x14ac:dyDescent="0.25">
      <c r="A256" s="1">
        <v>45034</v>
      </c>
      <c r="B256" s="4">
        <f>YEAR(Table1[[#This Row],[Date]])</f>
        <v>2023</v>
      </c>
      <c r="C256" t="s">
        <v>89</v>
      </c>
      <c r="D256" t="s">
        <v>91</v>
      </c>
      <c r="E256" t="str">
        <f>_xlfn.CONCAT(Table1[[#This Row],[Year]], " ",Table1[[#This Row],[League]], " ", Table1[[#This Row],[Season]])</f>
        <v>2023 Pond Spring</v>
      </c>
      <c r="F256" t="s">
        <v>173</v>
      </c>
      <c r="G256" t="s">
        <v>68</v>
      </c>
      <c r="H256">
        <v>15</v>
      </c>
      <c r="I256">
        <v>19</v>
      </c>
      <c r="J256" t="str" cm="1">
        <f t="array" ref="J256">_xlfn.IFS(Table1[[#This Row],[GF]]&gt;Table1[[#This Row],[GA]],"W",Table1[[#This Row],[GF]]&lt;Table1[[#This Row],[GA]],"L",Table1[[#This Row],[GF]]=Table1[[#This Row],[GA]],"T")</f>
        <v>L</v>
      </c>
      <c r="K256" t="s">
        <v>24</v>
      </c>
      <c r="L256">
        <v>1</v>
      </c>
      <c r="M256">
        <v>2</v>
      </c>
      <c r="N256">
        <f>Table1[[#This Row],[G]]+Table1[[#This Row],[A]]</f>
        <v>3</v>
      </c>
      <c r="O256">
        <v>0</v>
      </c>
    </row>
    <row r="257" spans="1:15" hidden="1" x14ac:dyDescent="0.25">
      <c r="A257" s="1">
        <v>45034</v>
      </c>
      <c r="B257" s="4">
        <f>YEAR(Table1[[#This Row],[Date]])</f>
        <v>2023</v>
      </c>
      <c r="C257" t="s">
        <v>89</v>
      </c>
      <c r="D257" t="s">
        <v>91</v>
      </c>
      <c r="E257" t="str">
        <f>_xlfn.CONCAT(Table1[[#This Row],[Year]], " ",Table1[[#This Row],[League]], " ", Table1[[#This Row],[Season]])</f>
        <v>2023 Pond Spring</v>
      </c>
      <c r="F257" t="s">
        <v>77</v>
      </c>
      <c r="G257" t="s">
        <v>37</v>
      </c>
      <c r="H257">
        <v>11</v>
      </c>
      <c r="I257">
        <v>15</v>
      </c>
      <c r="J257" t="str" cm="1">
        <f t="array" ref="J257">_xlfn.IFS(Table1[[#This Row],[GF]]&gt;Table1[[#This Row],[GA]],"W",Table1[[#This Row],[GF]]&lt;Table1[[#This Row],[GA]],"L",Table1[[#This Row],[GF]]=Table1[[#This Row],[GA]],"T")</f>
        <v>L</v>
      </c>
      <c r="K257" t="s">
        <v>24</v>
      </c>
      <c r="L257">
        <v>4</v>
      </c>
      <c r="M257">
        <v>2</v>
      </c>
      <c r="N257">
        <f>Table1[[#This Row],[G]]+Table1[[#This Row],[A]]</f>
        <v>6</v>
      </c>
      <c r="O257">
        <v>0</v>
      </c>
    </row>
    <row r="258" spans="1:15" hidden="1" x14ac:dyDescent="0.25">
      <c r="A258" s="1">
        <v>45039</v>
      </c>
      <c r="B258" s="4">
        <f>YEAR(Table1[[#This Row],[Date]])</f>
        <v>2023</v>
      </c>
      <c r="C258" t="s">
        <v>98</v>
      </c>
      <c r="D258" t="s">
        <v>92</v>
      </c>
      <c r="E258" t="str">
        <f>_xlfn.CONCAT(Table1[[#This Row],[Year]], " ",Table1[[#This Row],[League]], " ", Table1[[#This Row],[Season]])</f>
        <v>2023 SKAHL E Summer</v>
      </c>
      <c r="F258" t="s">
        <v>43</v>
      </c>
      <c r="G258" t="s">
        <v>40</v>
      </c>
      <c r="H258">
        <v>0</v>
      </c>
      <c r="I258">
        <v>7</v>
      </c>
      <c r="J258" t="str" cm="1">
        <f t="array" ref="J258">_xlfn.IFS(Table1[[#This Row],[GF]]&gt;Table1[[#This Row],[GA]],"W",Table1[[#This Row],[GF]]&lt;Table1[[#This Row],[GA]],"L",Table1[[#This Row],[GF]]=Table1[[#This Row],[GA]],"T")</f>
        <v>L</v>
      </c>
      <c r="K258" t="s">
        <v>31</v>
      </c>
      <c r="L258">
        <v>0</v>
      </c>
      <c r="M258">
        <v>0</v>
      </c>
      <c r="N258">
        <f>Table1[[#This Row],[G]]+Table1[[#This Row],[A]]</f>
        <v>0</v>
      </c>
      <c r="O258">
        <v>0</v>
      </c>
    </row>
    <row r="259" spans="1:15" hidden="1" x14ac:dyDescent="0.25">
      <c r="A259" s="1">
        <v>45045</v>
      </c>
      <c r="B259" s="4">
        <f>YEAR(Table1[[#This Row],[Date]])</f>
        <v>2023</v>
      </c>
      <c r="C259" t="s">
        <v>98</v>
      </c>
      <c r="D259" t="s">
        <v>92</v>
      </c>
      <c r="E259" t="str">
        <f>_xlfn.CONCAT(Table1[[#This Row],[Year]], " ",Table1[[#This Row],[League]], " ", Table1[[#This Row],[Season]])</f>
        <v>2023 SKAHL E Summer</v>
      </c>
      <c r="F259" t="s">
        <v>43</v>
      </c>
      <c r="G259" t="s">
        <v>40</v>
      </c>
      <c r="H259">
        <v>2</v>
      </c>
      <c r="I259">
        <v>7</v>
      </c>
      <c r="J259" t="str" cm="1">
        <f t="array" ref="J259">_xlfn.IFS(Table1[[#This Row],[GF]]&gt;Table1[[#This Row],[GA]],"W",Table1[[#This Row],[GF]]&lt;Table1[[#This Row],[GA]],"L",Table1[[#This Row],[GF]]=Table1[[#This Row],[GA]],"T")</f>
        <v>L</v>
      </c>
      <c r="K259" t="s">
        <v>31</v>
      </c>
      <c r="L259">
        <v>0</v>
      </c>
      <c r="M259">
        <v>2</v>
      </c>
      <c r="N259">
        <f>Table1[[#This Row],[G]]+Table1[[#This Row],[A]]</f>
        <v>2</v>
      </c>
      <c r="O259">
        <v>0</v>
      </c>
    </row>
    <row r="260" spans="1:15" hidden="1" x14ac:dyDescent="0.25">
      <c r="A260" s="1">
        <v>45046</v>
      </c>
      <c r="B260" s="4">
        <f>YEAR(Table1[[#This Row],[Date]])</f>
        <v>2023</v>
      </c>
      <c r="C260" t="s">
        <v>88</v>
      </c>
      <c r="D260" t="s">
        <v>92</v>
      </c>
      <c r="E260" t="str">
        <f>_xlfn.CONCAT(Table1[[#This Row],[Year]], " ",Table1[[#This Row],[League]], " ", Table1[[#This Row],[Season]])</f>
        <v>2023 SKAHL D Summer</v>
      </c>
      <c r="F260" t="s">
        <v>12</v>
      </c>
      <c r="G260" t="s">
        <v>34</v>
      </c>
      <c r="H260">
        <v>5</v>
      </c>
      <c r="I260">
        <v>5</v>
      </c>
      <c r="J260" t="str" cm="1">
        <f t="array" ref="J260">_xlfn.IFS(Table1[[#This Row],[GF]]&gt;Table1[[#This Row],[GA]],"W",Table1[[#This Row],[GF]]&lt;Table1[[#This Row],[GA]],"L",Table1[[#This Row],[GF]]=Table1[[#This Row],[GA]],"T")</f>
        <v>T</v>
      </c>
      <c r="K260" t="s">
        <v>21</v>
      </c>
      <c r="L260">
        <v>0</v>
      </c>
      <c r="M260">
        <v>0</v>
      </c>
      <c r="N260">
        <f>Table1[[#This Row],[G]]+Table1[[#This Row],[A]]</f>
        <v>0</v>
      </c>
      <c r="O260">
        <v>0</v>
      </c>
    </row>
    <row r="261" spans="1:15" hidden="1" x14ac:dyDescent="0.25">
      <c r="A261" s="1">
        <v>45060</v>
      </c>
      <c r="B261" s="4">
        <f>YEAR(Table1[[#This Row],[Date]])</f>
        <v>2023</v>
      </c>
      <c r="C261" t="s">
        <v>98</v>
      </c>
      <c r="D261" t="s">
        <v>92</v>
      </c>
      <c r="E261" t="str">
        <f>_xlfn.CONCAT(Table1[[#This Row],[Year]], " ",Table1[[#This Row],[League]], " ", Table1[[#This Row],[Season]])</f>
        <v>2023 SKAHL E Summer</v>
      </c>
      <c r="F261" t="s">
        <v>43</v>
      </c>
      <c r="G261" t="s">
        <v>126</v>
      </c>
      <c r="H261">
        <v>6</v>
      </c>
      <c r="I261">
        <v>2</v>
      </c>
      <c r="J261" t="str" cm="1">
        <f t="array" ref="J261">_xlfn.IFS(Table1[[#This Row],[GF]]&gt;Table1[[#This Row],[GA]],"W",Table1[[#This Row],[GF]]&lt;Table1[[#This Row],[GA]],"L",Table1[[#This Row],[GF]]=Table1[[#This Row],[GA]],"T")</f>
        <v>W</v>
      </c>
      <c r="K261" t="s">
        <v>31</v>
      </c>
      <c r="L261">
        <v>2</v>
      </c>
      <c r="M261">
        <v>0</v>
      </c>
      <c r="N261">
        <f>Table1[[#This Row],[G]]+Table1[[#This Row],[A]]</f>
        <v>2</v>
      </c>
      <c r="O261">
        <v>0</v>
      </c>
    </row>
    <row r="262" spans="1:15" hidden="1" x14ac:dyDescent="0.25">
      <c r="A262" s="1">
        <v>45060</v>
      </c>
      <c r="B262" s="4">
        <f>YEAR(Table1[[#This Row],[Date]])</f>
        <v>2023</v>
      </c>
      <c r="C262" t="s">
        <v>88</v>
      </c>
      <c r="D262" t="s">
        <v>92</v>
      </c>
      <c r="E262" t="str">
        <f>_xlfn.CONCAT(Table1[[#This Row],[Year]], " ",Table1[[#This Row],[League]], " ", Table1[[#This Row],[Season]])</f>
        <v>2023 SKAHL D Summer</v>
      </c>
      <c r="F262" t="s">
        <v>12</v>
      </c>
      <c r="G262" t="s">
        <v>57</v>
      </c>
      <c r="H262">
        <v>1</v>
      </c>
      <c r="I262">
        <v>7</v>
      </c>
      <c r="J262" t="str" cm="1">
        <f t="array" ref="J262">_xlfn.IFS(Table1[[#This Row],[GF]]&gt;Table1[[#This Row],[GA]],"W",Table1[[#This Row],[GF]]&lt;Table1[[#This Row],[GA]],"L",Table1[[#This Row],[GF]]=Table1[[#This Row],[GA]],"T")</f>
        <v>L</v>
      </c>
      <c r="K262" t="s">
        <v>21</v>
      </c>
      <c r="L262">
        <v>0</v>
      </c>
      <c r="M262">
        <v>0</v>
      </c>
      <c r="N262">
        <f>Table1[[#This Row],[G]]+Table1[[#This Row],[A]]</f>
        <v>0</v>
      </c>
      <c r="O262">
        <v>0</v>
      </c>
    </row>
    <row r="263" spans="1:15" hidden="1" x14ac:dyDescent="0.25">
      <c r="A263" s="1">
        <v>45062</v>
      </c>
      <c r="B263" s="4">
        <f>YEAR(Table1[[#This Row],[Date]])</f>
        <v>2023</v>
      </c>
      <c r="C263" t="s">
        <v>89</v>
      </c>
      <c r="D263" t="s">
        <v>91</v>
      </c>
      <c r="E263" t="str">
        <f>_xlfn.CONCAT(Table1[[#This Row],[Year]], " ",Table1[[#This Row],[League]], " ", Table1[[#This Row],[Season]])</f>
        <v>2023 Pond Spring</v>
      </c>
      <c r="F263" t="s">
        <v>173</v>
      </c>
      <c r="G263" t="s">
        <v>77</v>
      </c>
      <c r="H263">
        <v>12</v>
      </c>
      <c r="I263">
        <v>3</v>
      </c>
      <c r="J263" t="str" cm="1">
        <f t="array" ref="J263">_xlfn.IFS(Table1[[#This Row],[GF]]&gt;Table1[[#This Row],[GA]],"W",Table1[[#This Row],[GF]]&lt;Table1[[#This Row],[GA]],"L",Table1[[#This Row],[GF]]=Table1[[#This Row],[GA]],"T")</f>
        <v>W</v>
      </c>
      <c r="K263" t="s">
        <v>24</v>
      </c>
      <c r="L263">
        <v>6</v>
      </c>
      <c r="M263">
        <v>3</v>
      </c>
      <c r="N263">
        <f>Table1[[#This Row],[G]]+Table1[[#This Row],[A]]</f>
        <v>9</v>
      </c>
      <c r="O263">
        <v>0</v>
      </c>
    </row>
    <row r="264" spans="1:15" hidden="1" x14ac:dyDescent="0.25">
      <c r="A264" s="1">
        <v>45066</v>
      </c>
      <c r="B264" s="4">
        <f>YEAR(Table1[[#This Row],[Date]])</f>
        <v>2023</v>
      </c>
      <c r="C264" t="s">
        <v>88</v>
      </c>
      <c r="D264" t="s">
        <v>92</v>
      </c>
      <c r="E264" t="str">
        <f>_xlfn.CONCAT(Table1[[#This Row],[Year]], " ",Table1[[#This Row],[League]], " ", Table1[[#This Row],[Season]])</f>
        <v>2023 SKAHL D Summer</v>
      </c>
      <c r="F264" t="s">
        <v>12</v>
      </c>
      <c r="G264" t="s">
        <v>64</v>
      </c>
      <c r="H264">
        <v>0</v>
      </c>
      <c r="I264">
        <v>5</v>
      </c>
      <c r="J264" t="str" cm="1">
        <f t="array" ref="J264">_xlfn.IFS(Table1[[#This Row],[GF]]&gt;Table1[[#This Row],[GA]],"W",Table1[[#This Row],[GF]]&lt;Table1[[#This Row],[GA]],"L",Table1[[#This Row],[GF]]=Table1[[#This Row],[GA]],"T")</f>
        <v>L</v>
      </c>
      <c r="K264" t="s">
        <v>21</v>
      </c>
      <c r="L264">
        <v>0</v>
      </c>
      <c r="M264">
        <v>0</v>
      </c>
      <c r="N264">
        <f>Table1[[#This Row],[G]]+Table1[[#This Row],[A]]</f>
        <v>0</v>
      </c>
      <c r="O264">
        <v>0</v>
      </c>
    </row>
    <row r="265" spans="1:15" hidden="1" x14ac:dyDescent="0.25">
      <c r="A265" s="1">
        <v>45067</v>
      </c>
      <c r="B265" s="4">
        <f>YEAR(Table1[[#This Row],[Date]])</f>
        <v>2023</v>
      </c>
      <c r="C265" t="s">
        <v>98</v>
      </c>
      <c r="D265" t="s">
        <v>92</v>
      </c>
      <c r="E265" t="str">
        <f>_xlfn.CONCAT(Table1[[#This Row],[Year]], " ",Table1[[#This Row],[League]], " ", Table1[[#This Row],[Season]])</f>
        <v>2023 SKAHL E Summer</v>
      </c>
      <c r="F265" t="s">
        <v>43</v>
      </c>
      <c r="G265" t="s">
        <v>26</v>
      </c>
      <c r="H265">
        <v>1</v>
      </c>
      <c r="I265">
        <v>2</v>
      </c>
      <c r="J265" t="str" cm="1">
        <f t="array" ref="J265">_xlfn.IFS(Table1[[#This Row],[GF]]&gt;Table1[[#This Row],[GA]],"W",Table1[[#This Row],[GF]]&lt;Table1[[#This Row],[GA]],"L",Table1[[#This Row],[GF]]=Table1[[#This Row],[GA]],"T")</f>
        <v>L</v>
      </c>
      <c r="K265" t="s">
        <v>31</v>
      </c>
      <c r="L265">
        <v>0</v>
      </c>
      <c r="M265">
        <v>0</v>
      </c>
      <c r="N265">
        <f>Table1[[#This Row],[G]]+Table1[[#This Row],[A]]</f>
        <v>0</v>
      </c>
      <c r="O265">
        <v>0</v>
      </c>
    </row>
    <row r="266" spans="1:15" hidden="1" x14ac:dyDescent="0.25">
      <c r="A266" s="1">
        <v>45081</v>
      </c>
      <c r="B266" s="4">
        <f>YEAR(Table1[[#This Row],[Date]])</f>
        <v>2023</v>
      </c>
      <c r="C266" t="s">
        <v>88</v>
      </c>
      <c r="D266" t="s">
        <v>92</v>
      </c>
      <c r="E266" t="str">
        <f>_xlfn.CONCAT(Table1[[#This Row],[Year]], " ",Table1[[#This Row],[League]], " ", Table1[[#This Row],[Season]])</f>
        <v>2023 SKAHL D Summer</v>
      </c>
      <c r="F266" t="s">
        <v>12</v>
      </c>
      <c r="G266" t="s">
        <v>76</v>
      </c>
      <c r="H266">
        <v>0</v>
      </c>
      <c r="I266">
        <v>0</v>
      </c>
      <c r="J266" t="str" cm="1">
        <f t="array" ref="J266">_xlfn.IFS(Table1[[#This Row],[GF]]&gt;Table1[[#This Row],[GA]],"W",Table1[[#This Row],[GF]]&lt;Table1[[#This Row],[GA]],"L",Table1[[#This Row],[GF]]=Table1[[#This Row],[GA]],"T")</f>
        <v>T</v>
      </c>
      <c r="K266" t="s">
        <v>18</v>
      </c>
      <c r="L266">
        <v>0</v>
      </c>
      <c r="M266">
        <v>0</v>
      </c>
      <c r="N266">
        <f>Table1[[#This Row],[G]]+Table1[[#This Row],[A]]</f>
        <v>0</v>
      </c>
      <c r="O266">
        <v>0</v>
      </c>
    </row>
    <row r="267" spans="1:15" hidden="1" x14ac:dyDescent="0.25">
      <c r="A267" s="1">
        <v>45086</v>
      </c>
      <c r="B267" s="4">
        <f>YEAR(Table1[[#This Row],[Date]])</f>
        <v>2023</v>
      </c>
      <c r="C267" t="s">
        <v>94</v>
      </c>
      <c r="D267" t="s">
        <v>176</v>
      </c>
      <c r="E267" t="str">
        <f>_xlfn.CONCAT(Table1[[#This Row],[Year]], " ",Table1[[#This Row],[League]], " ", Table1[[#This Row],[Season]])</f>
        <v>2023 Pride Classic</v>
      </c>
      <c r="F267" t="s">
        <v>177</v>
      </c>
      <c r="G267" t="s">
        <v>133</v>
      </c>
      <c r="H267">
        <v>4</v>
      </c>
      <c r="I267">
        <v>4</v>
      </c>
      <c r="J267" t="str" cm="1">
        <f t="array" ref="J267">_xlfn.IFS(Table1[[#This Row],[GF]]&gt;Table1[[#This Row],[GA]],"W",Table1[[#This Row],[GF]]&lt;Table1[[#This Row],[GA]],"L",Table1[[#This Row],[GF]]=Table1[[#This Row],[GA]],"T")</f>
        <v>T</v>
      </c>
      <c r="K267" t="s">
        <v>18</v>
      </c>
      <c r="L267">
        <v>0</v>
      </c>
      <c r="M267">
        <v>0</v>
      </c>
      <c r="N267">
        <f>Table1[[#This Row],[G]]+Table1[[#This Row],[A]]</f>
        <v>0</v>
      </c>
      <c r="O267">
        <v>0</v>
      </c>
    </row>
    <row r="268" spans="1:15" hidden="1" x14ac:dyDescent="0.25">
      <c r="A268" s="1">
        <v>45087</v>
      </c>
      <c r="B268" s="4">
        <f>YEAR(Table1[[#This Row],[Date]])</f>
        <v>2023</v>
      </c>
      <c r="C268" t="s">
        <v>94</v>
      </c>
      <c r="D268" t="s">
        <v>176</v>
      </c>
      <c r="E268" t="str">
        <f>_xlfn.CONCAT(Table1[[#This Row],[Year]], " ",Table1[[#This Row],[League]], " ", Table1[[#This Row],[Season]])</f>
        <v>2023 Pride Classic</v>
      </c>
      <c r="F268" t="s">
        <v>177</v>
      </c>
      <c r="G268" t="s">
        <v>132</v>
      </c>
      <c r="H268">
        <v>1</v>
      </c>
      <c r="I268">
        <v>4</v>
      </c>
      <c r="J268" t="str" cm="1">
        <f t="array" ref="J268">_xlfn.IFS(Table1[[#This Row],[GF]]&gt;Table1[[#This Row],[GA]],"W",Table1[[#This Row],[GF]]&lt;Table1[[#This Row],[GA]],"L",Table1[[#This Row],[GF]]=Table1[[#This Row],[GA]],"T")</f>
        <v>L</v>
      </c>
      <c r="K268" t="s">
        <v>18</v>
      </c>
      <c r="L268">
        <v>1</v>
      </c>
      <c r="M268">
        <v>0</v>
      </c>
      <c r="N268">
        <f>Table1[[#This Row],[G]]+Table1[[#This Row],[A]]</f>
        <v>1</v>
      </c>
      <c r="O268">
        <v>0</v>
      </c>
    </row>
    <row r="269" spans="1:15" hidden="1" x14ac:dyDescent="0.25">
      <c r="A269" s="1">
        <v>45087</v>
      </c>
      <c r="B269" s="4">
        <f>YEAR(Table1[[#This Row],[Date]])</f>
        <v>2023</v>
      </c>
      <c r="C269" t="s">
        <v>94</v>
      </c>
      <c r="D269" t="s">
        <v>176</v>
      </c>
      <c r="E269" t="str">
        <f>_xlfn.CONCAT(Table1[[#This Row],[Year]], " ",Table1[[#This Row],[League]], " ", Table1[[#This Row],[Season]])</f>
        <v>2023 Pride Classic</v>
      </c>
      <c r="F269" t="s">
        <v>177</v>
      </c>
      <c r="G269" t="s">
        <v>178</v>
      </c>
      <c r="H269">
        <v>5</v>
      </c>
      <c r="I269">
        <v>3</v>
      </c>
      <c r="J269" t="str" cm="1">
        <f t="array" ref="J269">_xlfn.IFS(Table1[[#This Row],[GF]]&gt;Table1[[#This Row],[GA]],"W",Table1[[#This Row],[GF]]&lt;Table1[[#This Row],[GA]],"L",Table1[[#This Row],[GF]]=Table1[[#This Row],[GA]],"T")</f>
        <v>W</v>
      </c>
      <c r="K269" t="s">
        <v>18</v>
      </c>
      <c r="L269">
        <v>1</v>
      </c>
      <c r="M269">
        <v>0</v>
      </c>
      <c r="N269">
        <f>Table1[[#This Row],[G]]+Table1[[#This Row],[A]]</f>
        <v>1</v>
      </c>
      <c r="O269">
        <v>0</v>
      </c>
    </row>
    <row r="270" spans="1:15" hidden="1" x14ac:dyDescent="0.25">
      <c r="A270" s="1">
        <v>45088</v>
      </c>
      <c r="B270" s="4">
        <f>YEAR(Table1[[#This Row],[Date]])</f>
        <v>2023</v>
      </c>
      <c r="C270" t="s">
        <v>94</v>
      </c>
      <c r="D270" t="s">
        <v>176</v>
      </c>
      <c r="E270" t="str">
        <f>_xlfn.CONCAT(Table1[[#This Row],[Year]], " ",Table1[[#This Row],[League]], " ", Table1[[#This Row],[Season]])</f>
        <v>2023 Pride Classic</v>
      </c>
      <c r="F270" t="s">
        <v>177</v>
      </c>
      <c r="G270" t="s">
        <v>179</v>
      </c>
      <c r="H270">
        <v>0</v>
      </c>
      <c r="I270">
        <v>2</v>
      </c>
      <c r="J270" t="str" cm="1">
        <f t="array" ref="J270">_xlfn.IFS(Table1[[#This Row],[GF]]&gt;Table1[[#This Row],[GA]],"W",Table1[[#This Row],[GF]]&lt;Table1[[#This Row],[GA]],"L",Table1[[#This Row],[GF]]=Table1[[#This Row],[GA]],"T")</f>
        <v>L</v>
      </c>
      <c r="K270" t="s">
        <v>18</v>
      </c>
      <c r="L270">
        <v>0</v>
      </c>
      <c r="M270">
        <v>0</v>
      </c>
      <c r="N270">
        <f>Table1[[#This Row],[G]]+Table1[[#This Row],[A]]</f>
        <v>0</v>
      </c>
      <c r="O270">
        <v>0</v>
      </c>
    </row>
    <row r="271" spans="1:15" hidden="1" x14ac:dyDescent="0.25">
      <c r="A271" s="1">
        <v>45088</v>
      </c>
      <c r="B271" s="4">
        <f>YEAR(Table1[[#This Row],[Date]])</f>
        <v>2023</v>
      </c>
      <c r="C271" t="s">
        <v>98</v>
      </c>
      <c r="D271" t="s">
        <v>92</v>
      </c>
      <c r="E271" t="str">
        <f>_xlfn.CONCAT(Table1[[#This Row],[Year]], " ",Table1[[#This Row],[League]], " ", Table1[[#This Row],[Season]])</f>
        <v>2023 SKAHL E Summer</v>
      </c>
      <c r="F271" t="s">
        <v>43</v>
      </c>
      <c r="G271" t="s">
        <v>126</v>
      </c>
      <c r="H271">
        <v>6</v>
      </c>
      <c r="I271">
        <v>6</v>
      </c>
      <c r="J271" t="str" cm="1">
        <f t="array" ref="J271">_xlfn.IFS(Table1[[#This Row],[GF]]&gt;Table1[[#This Row],[GA]],"W",Table1[[#This Row],[GF]]&lt;Table1[[#This Row],[GA]],"L",Table1[[#This Row],[GF]]=Table1[[#This Row],[GA]],"T")</f>
        <v>T</v>
      </c>
      <c r="K271" t="s">
        <v>18</v>
      </c>
      <c r="L271">
        <v>0</v>
      </c>
      <c r="M271">
        <v>0</v>
      </c>
      <c r="N271">
        <f>Table1[[#This Row],[G]]+Table1[[#This Row],[A]]</f>
        <v>0</v>
      </c>
      <c r="O271">
        <v>0</v>
      </c>
    </row>
    <row r="272" spans="1:15" hidden="1" x14ac:dyDescent="0.25">
      <c r="A272" s="1">
        <v>45090</v>
      </c>
      <c r="B272" s="4">
        <f>YEAR(Table1[[#This Row],[Date]])</f>
        <v>2023</v>
      </c>
      <c r="C272" t="s">
        <v>89</v>
      </c>
      <c r="D272" t="s">
        <v>91</v>
      </c>
      <c r="E272" t="str">
        <f>_xlfn.CONCAT(Table1[[#This Row],[Year]], " ",Table1[[#This Row],[League]], " ", Table1[[#This Row],[Season]])</f>
        <v>2023 Pond Spring</v>
      </c>
      <c r="F272" t="s">
        <v>173</v>
      </c>
      <c r="G272" t="s">
        <v>168</v>
      </c>
      <c r="H272">
        <v>6</v>
      </c>
      <c r="I272">
        <v>16</v>
      </c>
      <c r="J272" t="str" cm="1">
        <f t="array" ref="J272">_xlfn.IFS(Table1[[#This Row],[GF]]&gt;Table1[[#This Row],[GA]],"W",Table1[[#This Row],[GF]]&lt;Table1[[#This Row],[GA]],"L",Table1[[#This Row],[GF]]=Table1[[#This Row],[GA]],"T")</f>
        <v>L</v>
      </c>
      <c r="K272" t="s">
        <v>24</v>
      </c>
      <c r="L272">
        <v>1</v>
      </c>
      <c r="M272">
        <v>3</v>
      </c>
      <c r="N272">
        <f>Table1[[#This Row],[G]]+Table1[[#This Row],[A]]</f>
        <v>4</v>
      </c>
      <c r="O272">
        <v>0</v>
      </c>
    </row>
    <row r="273" spans="1:15" hidden="1" x14ac:dyDescent="0.25">
      <c r="A273" s="1">
        <v>45097</v>
      </c>
      <c r="B273" s="4">
        <f>YEAR(Table1[[#This Row],[Date]])</f>
        <v>2023</v>
      </c>
      <c r="C273" t="s">
        <v>88</v>
      </c>
      <c r="D273" t="s">
        <v>134</v>
      </c>
      <c r="E273" t="str">
        <f>_xlfn.CONCAT(Table1[[#This Row],[Year]], " ",Table1[[#This Row],[League]], " ", Table1[[#This Row],[Season]])</f>
        <v>2023 SKAHL D Captains Skate</v>
      </c>
      <c r="F273" t="s">
        <v>136</v>
      </c>
      <c r="G273" t="s">
        <v>135</v>
      </c>
      <c r="H273">
        <v>0</v>
      </c>
      <c r="I273">
        <v>0</v>
      </c>
      <c r="J273" t="str" cm="1">
        <f t="array" ref="J273">_xlfn.IFS(Table1[[#This Row],[GF]]&gt;Table1[[#This Row],[GA]],"W",Table1[[#This Row],[GF]]&lt;Table1[[#This Row],[GA]],"L",Table1[[#This Row],[GF]]=Table1[[#This Row],[GA]],"T")</f>
        <v>T</v>
      </c>
      <c r="K273" t="s">
        <v>24</v>
      </c>
      <c r="L273">
        <v>0</v>
      </c>
      <c r="M273">
        <v>0</v>
      </c>
      <c r="N273">
        <f>Table1[[#This Row],[G]]+Table1[[#This Row],[A]]</f>
        <v>0</v>
      </c>
      <c r="O273">
        <v>0</v>
      </c>
    </row>
    <row r="274" spans="1:15" hidden="1" x14ac:dyDescent="0.25">
      <c r="A274" s="1">
        <v>45101</v>
      </c>
      <c r="B274" s="4">
        <f>YEAR(Table1[[#This Row],[Date]])</f>
        <v>2023</v>
      </c>
      <c r="C274" t="s">
        <v>88</v>
      </c>
      <c r="D274" t="s">
        <v>92</v>
      </c>
      <c r="E274" t="str">
        <f>_xlfn.CONCAT(Table1[[#This Row],[Year]], " ",Table1[[#This Row],[League]], " ", Table1[[#This Row],[Season]])</f>
        <v>2023 SKAHL D Summer</v>
      </c>
      <c r="F274" t="s">
        <v>12</v>
      </c>
      <c r="G274" t="s">
        <v>180</v>
      </c>
      <c r="H274">
        <v>2</v>
      </c>
      <c r="I274">
        <v>6</v>
      </c>
      <c r="J274" t="str" cm="1">
        <f t="array" ref="J274">_xlfn.IFS(Table1[[#This Row],[GF]]&gt;Table1[[#This Row],[GA]],"W",Table1[[#This Row],[GF]]&lt;Table1[[#This Row],[GA]],"L",Table1[[#This Row],[GF]]=Table1[[#This Row],[GA]],"T")</f>
        <v>L</v>
      </c>
      <c r="K274" t="s">
        <v>21</v>
      </c>
      <c r="L274">
        <v>0</v>
      </c>
      <c r="M274">
        <v>0</v>
      </c>
      <c r="N274">
        <f>Table1[[#This Row],[G]]+Table1[[#This Row],[A]]</f>
        <v>0</v>
      </c>
      <c r="O274">
        <v>0</v>
      </c>
    </row>
    <row r="275" spans="1:15" hidden="1" x14ac:dyDescent="0.25">
      <c r="A275" s="1">
        <v>45102</v>
      </c>
      <c r="B275" s="4">
        <f>YEAR(Table1[[#This Row],[Date]])</f>
        <v>2023</v>
      </c>
      <c r="C275" t="s">
        <v>98</v>
      </c>
      <c r="D275" t="s">
        <v>92</v>
      </c>
      <c r="E275" t="str">
        <f>_xlfn.CONCAT(Table1[[#This Row],[Year]], " ",Table1[[#This Row],[League]], " ", Table1[[#This Row],[Season]])</f>
        <v>2023 SKAHL E Summer</v>
      </c>
      <c r="F275" t="s">
        <v>43</v>
      </c>
      <c r="G275" t="s">
        <v>13</v>
      </c>
      <c r="H275">
        <v>2</v>
      </c>
      <c r="I275">
        <v>11</v>
      </c>
      <c r="J275" t="str" cm="1">
        <f t="array" ref="J275">_xlfn.IFS(Table1[[#This Row],[GF]]&gt;Table1[[#This Row],[GA]],"W",Table1[[#This Row],[GF]]&lt;Table1[[#This Row],[GA]],"L",Table1[[#This Row],[GF]]=Table1[[#This Row],[GA]],"T")</f>
        <v>L</v>
      </c>
      <c r="K275" t="s">
        <v>15</v>
      </c>
      <c r="L275">
        <v>2</v>
      </c>
      <c r="M275">
        <v>0</v>
      </c>
      <c r="N275">
        <f>Table1[[#This Row],[G]]+Table1[[#This Row],[A]]</f>
        <v>2</v>
      </c>
      <c r="O275">
        <v>0</v>
      </c>
    </row>
    <row r="276" spans="1:15" hidden="1" x14ac:dyDescent="0.25">
      <c r="A276" s="1">
        <v>45122</v>
      </c>
      <c r="B276" s="4">
        <f>YEAR(Table1[[#This Row],[Date]])</f>
        <v>2023</v>
      </c>
      <c r="C276" t="s">
        <v>88</v>
      </c>
      <c r="D276" t="s">
        <v>92</v>
      </c>
      <c r="E276" t="str">
        <f>_xlfn.CONCAT(Table1[[#This Row],[Year]], " ",Table1[[#This Row],[League]], " ", Table1[[#This Row],[Season]])</f>
        <v>2023 SKAHL D Summer</v>
      </c>
      <c r="F276" t="s">
        <v>12</v>
      </c>
      <c r="G276" t="s">
        <v>150</v>
      </c>
      <c r="H276">
        <v>1</v>
      </c>
      <c r="I276">
        <v>4</v>
      </c>
      <c r="J276" t="str" cm="1">
        <f t="array" ref="J276">_xlfn.IFS(Table1[[#This Row],[GF]]&gt;Table1[[#This Row],[GA]],"W",Table1[[#This Row],[GF]]&lt;Table1[[#This Row],[GA]],"L",Table1[[#This Row],[GF]]=Table1[[#This Row],[GA]],"T")</f>
        <v>L</v>
      </c>
      <c r="K276" t="s">
        <v>18</v>
      </c>
      <c r="L276">
        <v>1</v>
      </c>
      <c r="M276">
        <v>0</v>
      </c>
      <c r="N276">
        <f>Table1[[#This Row],[G]]+Table1[[#This Row],[A]]</f>
        <v>1</v>
      </c>
      <c r="O276">
        <v>0</v>
      </c>
    </row>
    <row r="277" spans="1:15" hidden="1" x14ac:dyDescent="0.25">
      <c r="A277" s="1">
        <v>45123</v>
      </c>
      <c r="B277" s="4">
        <f>YEAR(Table1[[#This Row],[Date]])</f>
        <v>2023</v>
      </c>
      <c r="C277" t="s">
        <v>98</v>
      </c>
      <c r="D277" t="s">
        <v>92</v>
      </c>
      <c r="E277" t="str">
        <f>_xlfn.CONCAT(Table1[[#This Row],[Year]], " ",Table1[[#This Row],[League]], " ", Table1[[#This Row],[Season]])</f>
        <v>2023 SKAHL E Summer</v>
      </c>
      <c r="F277" t="s">
        <v>43</v>
      </c>
      <c r="G277" t="s">
        <v>181</v>
      </c>
      <c r="H277">
        <v>11</v>
      </c>
      <c r="I277">
        <v>3</v>
      </c>
      <c r="J277" t="str" cm="1">
        <f t="array" ref="J277">_xlfn.IFS(Table1[[#This Row],[GF]]&gt;Table1[[#This Row],[GA]],"W",Table1[[#This Row],[GF]]&lt;Table1[[#This Row],[GA]],"L",Table1[[#This Row],[GF]]=Table1[[#This Row],[GA]],"T")</f>
        <v>W</v>
      </c>
      <c r="K277" t="s">
        <v>18</v>
      </c>
      <c r="L277">
        <v>3</v>
      </c>
      <c r="M277">
        <v>4</v>
      </c>
      <c r="N277">
        <f>Table1[[#This Row],[G]]+Table1[[#This Row],[A]]</f>
        <v>7</v>
      </c>
      <c r="O277">
        <v>0</v>
      </c>
    </row>
    <row r="278" spans="1:15" hidden="1" x14ac:dyDescent="0.25">
      <c r="A278" s="1">
        <v>45129</v>
      </c>
      <c r="B278" s="4">
        <f>YEAR(Table1[[#This Row],[Date]])</f>
        <v>2023</v>
      </c>
      <c r="C278" t="s">
        <v>98</v>
      </c>
      <c r="D278" t="s">
        <v>92</v>
      </c>
      <c r="E278" t="str">
        <f>_xlfn.CONCAT(Table1[[#This Row],[Year]], " ",Table1[[#This Row],[League]], " ", Table1[[#This Row],[Season]])</f>
        <v>2023 SKAHL E Summer</v>
      </c>
      <c r="F278" t="s">
        <v>43</v>
      </c>
      <c r="G278" t="s">
        <v>126</v>
      </c>
      <c r="H278">
        <v>6</v>
      </c>
      <c r="I278">
        <v>6</v>
      </c>
      <c r="J278" t="str" cm="1">
        <f t="array" ref="J278">_xlfn.IFS(Table1[[#This Row],[GF]]&gt;Table1[[#This Row],[GA]],"W",Table1[[#This Row],[GF]]&lt;Table1[[#This Row],[GA]],"L",Table1[[#This Row],[GF]]=Table1[[#This Row],[GA]],"T")</f>
        <v>T</v>
      </c>
      <c r="K278" t="s">
        <v>21</v>
      </c>
      <c r="L278">
        <v>0</v>
      </c>
      <c r="M278">
        <v>1</v>
      </c>
      <c r="N278">
        <f>Table1[[#This Row],[G]]+Table1[[#This Row],[A]]</f>
        <v>1</v>
      </c>
      <c r="O278">
        <v>0</v>
      </c>
    </row>
    <row r="279" spans="1:15" hidden="1" x14ac:dyDescent="0.25">
      <c r="A279" s="1">
        <v>45130</v>
      </c>
      <c r="B279" s="4">
        <f>YEAR(Table1[[#This Row],[Date]])</f>
        <v>2023</v>
      </c>
      <c r="C279" t="s">
        <v>88</v>
      </c>
      <c r="D279" t="s">
        <v>92</v>
      </c>
      <c r="E279" t="str">
        <f>_xlfn.CONCAT(Table1[[#This Row],[Year]], " ",Table1[[#This Row],[League]], " ", Table1[[#This Row],[Season]])</f>
        <v>2023 SKAHL D Summer</v>
      </c>
      <c r="F279" t="s">
        <v>12</v>
      </c>
      <c r="G279" t="s">
        <v>182</v>
      </c>
      <c r="H279">
        <v>1</v>
      </c>
      <c r="I279">
        <v>5</v>
      </c>
      <c r="J279" t="str" cm="1">
        <f t="array" ref="J279">_xlfn.IFS(Table1[[#This Row],[GF]]&gt;Table1[[#This Row],[GA]],"W",Table1[[#This Row],[GF]]&lt;Table1[[#This Row],[GA]],"L",Table1[[#This Row],[GF]]=Table1[[#This Row],[GA]],"T")</f>
        <v>L</v>
      </c>
      <c r="K279" t="s">
        <v>21</v>
      </c>
      <c r="L279">
        <v>0</v>
      </c>
      <c r="M279">
        <v>0</v>
      </c>
      <c r="N279">
        <f>Table1[[#This Row],[G]]+Table1[[#This Row],[A]]</f>
        <v>0</v>
      </c>
      <c r="O279">
        <v>0</v>
      </c>
    </row>
    <row r="280" spans="1:15" hidden="1" x14ac:dyDescent="0.25">
      <c r="A280" s="1">
        <v>45133</v>
      </c>
      <c r="B280" s="4">
        <f>YEAR(Table1[[#This Row],[Date]])</f>
        <v>2023</v>
      </c>
      <c r="C280" t="s">
        <v>89</v>
      </c>
      <c r="D280" t="s">
        <v>92</v>
      </c>
      <c r="E280" t="str">
        <f>_xlfn.CONCAT(Table1[[#This Row],[Year]], " ",Table1[[#This Row],[League]], " ", Table1[[#This Row],[Season]])</f>
        <v>2023 Pond Summer</v>
      </c>
      <c r="F280" t="s">
        <v>173</v>
      </c>
      <c r="G280" t="s">
        <v>111</v>
      </c>
      <c r="H280">
        <v>4</v>
      </c>
      <c r="I280">
        <v>14</v>
      </c>
      <c r="J280" t="str" cm="1">
        <f t="array" ref="J280">_xlfn.IFS(Table1[[#This Row],[GF]]&gt;Table1[[#This Row],[GA]],"W",Table1[[#This Row],[GF]]&lt;Table1[[#This Row],[GA]],"L",Table1[[#This Row],[GF]]=Table1[[#This Row],[GA]],"T")</f>
        <v>L</v>
      </c>
      <c r="K280" t="s">
        <v>24</v>
      </c>
      <c r="L280">
        <v>4</v>
      </c>
      <c r="M280">
        <v>0</v>
      </c>
      <c r="N280">
        <f>Table1[[#This Row],[G]]+Table1[[#This Row],[A]]</f>
        <v>4</v>
      </c>
      <c r="O280">
        <v>0</v>
      </c>
    </row>
    <row r="281" spans="1:15" hidden="1" x14ac:dyDescent="0.25">
      <c r="A281" s="1">
        <v>45135</v>
      </c>
      <c r="B281" s="4">
        <f>YEAR(Table1[[#This Row],[Date]])</f>
        <v>2023</v>
      </c>
      <c r="C281" t="s">
        <v>137</v>
      </c>
      <c r="D281" t="s">
        <v>95</v>
      </c>
      <c r="E281" t="str">
        <f>_xlfn.CONCAT(Table1[[#This Row],[Year]], " ",Table1[[#This Row],[League]], " ", Table1[[#This Row],[Season]])</f>
        <v>2023 Lost Anchor Tournament</v>
      </c>
      <c r="F281" t="s">
        <v>138</v>
      </c>
      <c r="G281" t="s">
        <v>183</v>
      </c>
      <c r="H281">
        <v>0</v>
      </c>
      <c r="I281">
        <v>2</v>
      </c>
      <c r="J281" t="str" cm="1">
        <f t="array" ref="J281">_xlfn.IFS(Table1[[#This Row],[GF]]&gt;Table1[[#This Row],[GA]],"W",Table1[[#This Row],[GF]]&lt;Table1[[#This Row],[GA]],"L",Table1[[#This Row],[GF]]=Table1[[#This Row],[GA]],"T")</f>
        <v>L</v>
      </c>
      <c r="K281" t="s">
        <v>31</v>
      </c>
      <c r="L281">
        <v>0</v>
      </c>
      <c r="M281">
        <v>0</v>
      </c>
      <c r="N281">
        <f>Table1[[#This Row],[G]]+Table1[[#This Row],[A]]</f>
        <v>0</v>
      </c>
      <c r="O281">
        <v>0</v>
      </c>
    </row>
    <row r="282" spans="1:15" hidden="1" x14ac:dyDescent="0.25">
      <c r="A282" s="1">
        <v>45137</v>
      </c>
      <c r="B282" s="4">
        <f>YEAR(Table1[[#This Row],[Date]])</f>
        <v>2023</v>
      </c>
      <c r="C282" t="s">
        <v>137</v>
      </c>
      <c r="D282" t="s">
        <v>95</v>
      </c>
      <c r="E282" t="str">
        <f>_xlfn.CONCAT(Table1[[#This Row],[Year]], " ",Table1[[#This Row],[League]], " ", Table1[[#This Row],[Season]])</f>
        <v>2023 Lost Anchor Tournament</v>
      </c>
      <c r="F282" t="s">
        <v>138</v>
      </c>
      <c r="G282" t="s">
        <v>183</v>
      </c>
      <c r="H282">
        <v>2</v>
      </c>
      <c r="I282">
        <v>4</v>
      </c>
      <c r="J282" t="str" cm="1">
        <f t="array" ref="J282">_xlfn.IFS(Table1[[#This Row],[GF]]&gt;Table1[[#This Row],[GA]],"W",Table1[[#This Row],[GF]]&lt;Table1[[#This Row],[GA]],"L",Table1[[#This Row],[GF]]=Table1[[#This Row],[GA]],"T")</f>
        <v>L</v>
      </c>
      <c r="K282" t="s">
        <v>15</v>
      </c>
      <c r="L282">
        <v>0</v>
      </c>
      <c r="M282">
        <v>0</v>
      </c>
      <c r="N282">
        <f>Table1[[#This Row],[G]]+Table1[[#This Row],[A]]</f>
        <v>0</v>
      </c>
      <c r="O282">
        <v>2</v>
      </c>
    </row>
    <row r="283" spans="1:15" hidden="1" x14ac:dyDescent="0.25">
      <c r="A283" s="1">
        <v>45137</v>
      </c>
      <c r="B283" s="4">
        <f>YEAR(Table1[[#This Row],[Date]])</f>
        <v>2023</v>
      </c>
      <c r="C283" t="s">
        <v>98</v>
      </c>
      <c r="D283" t="s">
        <v>92</v>
      </c>
      <c r="E283" t="str">
        <f>_xlfn.CONCAT(Table1[[#This Row],[Year]], " ",Table1[[#This Row],[League]], " ", Table1[[#This Row],[Season]])</f>
        <v>2023 SKAHL E Summer</v>
      </c>
      <c r="F283" t="s">
        <v>43</v>
      </c>
      <c r="G283" t="s">
        <v>17</v>
      </c>
      <c r="H283">
        <v>6</v>
      </c>
      <c r="I283">
        <v>8</v>
      </c>
      <c r="J283" t="str" cm="1">
        <f t="array" ref="J283">_xlfn.IFS(Table1[[#This Row],[GF]]&gt;Table1[[#This Row],[GA]],"W",Table1[[#This Row],[GF]]&lt;Table1[[#This Row],[GA]],"L",Table1[[#This Row],[GF]]=Table1[[#This Row],[GA]],"T")</f>
        <v>L</v>
      </c>
      <c r="K283" t="s">
        <v>15</v>
      </c>
      <c r="L283">
        <v>3</v>
      </c>
      <c r="M283">
        <v>0</v>
      </c>
      <c r="N283">
        <f>Table1[[#This Row],[G]]+Table1[[#This Row],[A]]</f>
        <v>3</v>
      </c>
      <c r="O283">
        <v>0</v>
      </c>
    </row>
    <row r="284" spans="1:15" hidden="1" x14ac:dyDescent="0.25">
      <c r="A284" s="1">
        <v>45137</v>
      </c>
      <c r="B284" s="4">
        <f>YEAR(Table1[[#This Row],[Date]])</f>
        <v>2023</v>
      </c>
      <c r="C284" t="s">
        <v>88</v>
      </c>
      <c r="D284" t="s">
        <v>92</v>
      </c>
      <c r="E284" t="str">
        <f>_xlfn.CONCAT(Table1[[#This Row],[Year]], " ",Table1[[#This Row],[League]], " ", Table1[[#This Row],[Season]])</f>
        <v>2023 SKAHL D Summer</v>
      </c>
      <c r="F284" t="s">
        <v>12</v>
      </c>
      <c r="G284" t="s">
        <v>154</v>
      </c>
      <c r="H284">
        <v>4</v>
      </c>
      <c r="I284">
        <v>6</v>
      </c>
      <c r="J284" t="str" cm="1">
        <f t="array" ref="J284">_xlfn.IFS(Table1[[#This Row],[GF]]&gt;Table1[[#This Row],[GA]],"W",Table1[[#This Row],[GF]]&lt;Table1[[#This Row],[GA]],"L",Table1[[#This Row],[GF]]=Table1[[#This Row],[GA]],"T")</f>
        <v>L</v>
      </c>
      <c r="K284" t="s">
        <v>21</v>
      </c>
      <c r="L284">
        <v>2</v>
      </c>
      <c r="M284">
        <v>0</v>
      </c>
      <c r="N284">
        <f>Table1[[#This Row],[G]]+Table1[[#This Row],[A]]</f>
        <v>2</v>
      </c>
      <c r="O284">
        <v>0</v>
      </c>
    </row>
    <row r="285" spans="1:15" hidden="1" x14ac:dyDescent="0.25">
      <c r="A285" s="1">
        <v>45144</v>
      </c>
      <c r="B285" s="4">
        <f>YEAR(Table1[[#This Row],[Date]])</f>
        <v>2023</v>
      </c>
      <c r="C285" t="s">
        <v>98</v>
      </c>
      <c r="D285" t="s">
        <v>92</v>
      </c>
      <c r="E285" t="str">
        <f>_xlfn.CONCAT(Table1[[#This Row],[Year]], " ",Table1[[#This Row],[League]], " ", Table1[[#This Row],[Season]])</f>
        <v>2023 SKAHL E Summer</v>
      </c>
      <c r="F285" t="s">
        <v>43</v>
      </c>
      <c r="G285" t="s">
        <v>13</v>
      </c>
      <c r="H285">
        <v>1</v>
      </c>
      <c r="I285">
        <v>4</v>
      </c>
      <c r="J285" t="str" cm="1">
        <f t="array" ref="J285">_xlfn.IFS(Table1[[#This Row],[GF]]&gt;Table1[[#This Row],[GA]],"W",Table1[[#This Row],[GF]]&lt;Table1[[#This Row],[GA]],"L",Table1[[#This Row],[GF]]=Table1[[#This Row],[GA]],"T")</f>
        <v>L</v>
      </c>
      <c r="K285" t="s">
        <v>21</v>
      </c>
      <c r="L285">
        <v>0</v>
      </c>
      <c r="M285">
        <v>0</v>
      </c>
      <c r="N285">
        <f>Table1[[#This Row],[G]]+Table1[[#This Row],[A]]</f>
        <v>0</v>
      </c>
      <c r="O285">
        <v>0</v>
      </c>
    </row>
    <row r="286" spans="1:15" hidden="1" x14ac:dyDescent="0.25">
      <c r="A286" s="1">
        <v>45146</v>
      </c>
      <c r="B286" s="4">
        <f>YEAR(Table1[[#This Row],[Date]])</f>
        <v>2023</v>
      </c>
      <c r="C286" t="s">
        <v>89</v>
      </c>
      <c r="D286" t="s">
        <v>92</v>
      </c>
      <c r="E286" t="str">
        <f>_xlfn.CONCAT(Table1[[#This Row],[Year]], " ",Table1[[#This Row],[League]], " ", Table1[[#This Row],[Season]])</f>
        <v>2023 Pond Summer</v>
      </c>
      <c r="F286" t="s">
        <v>173</v>
      </c>
      <c r="G286" t="s">
        <v>169</v>
      </c>
      <c r="H286">
        <v>4</v>
      </c>
      <c r="I286">
        <v>17</v>
      </c>
      <c r="J286" t="str" cm="1">
        <f t="array" ref="J286">_xlfn.IFS(Table1[[#This Row],[GF]]&gt;Table1[[#This Row],[GA]],"W",Table1[[#This Row],[GF]]&lt;Table1[[#This Row],[GA]],"L",Table1[[#This Row],[GF]]=Table1[[#This Row],[GA]],"T")</f>
        <v>L</v>
      </c>
      <c r="K286" t="s">
        <v>24</v>
      </c>
      <c r="L286">
        <v>1</v>
      </c>
      <c r="M286">
        <v>1</v>
      </c>
      <c r="N286">
        <f>Table1[[#This Row],[G]]+Table1[[#This Row],[A]]</f>
        <v>2</v>
      </c>
      <c r="O286">
        <v>0</v>
      </c>
    </row>
    <row r="287" spans="1:15" hidden="1" x14ac:dyDescent="0.25">
      <c r="A287" s="1">
        <v>45150</v>
      </c>
      <c r="B287" s="4">
        <f>YEAR(Table1[[#This Row],[Date]])</f>
        <v>2023</v>
      </c>
      <c r="C287" t="s">
        <v>98</v>
      </c>
      <c r="D287" t="s">
        <v>184</v>
      </c>
      <c r="E287" t="str">
        <f>_xlfn.CONCAT(Table1[[#This Row],[Year]], " ",Table1[[#This Row],[League]], " ", Table1[[#This Row],[Season]])</f>
        <v>2023 SKAHL E Summer Playoffs</v>
      </c>
      <c r="F287" t="s">
        <v>43</v>
      </c>
      <c r="G287" t="s">
        <v>126</v>
      </c>
      <c r="H287">
        <v>1</v>
      </c>
      <c r="I287">
        <v>4</v>
      </c>
      <c r="J287" t="str" cm="1">
        <f t="array" ref="J287">_xlfn.IFS(Table1[[#This Row],[GF]]&gt;Table1[[#This Row],[GA]],"W",Table1[[#This Row],[GF]]&lt;Table1[[#This Row],[GA]],"L",Table1[[#This Row],[GF]]=Table1[[#This Row],[GA]],"T")</f>
        <v>L</v>
      </c>
      <c r="K287" t="s">
        <v>15</v>
      </c>
      <c r="L287">
        <v>0</v>
      </c>
      <c r="M287">
        <v>0</v>
      </c>
      <c r="N287">
        <f>Table1[[#This Row],[G]]+Table1[[#This Row],[A]]</f>
        <v>0</v>
      </c>
      <c r="O287">
        <v>0</v>
      </c>
    </row>
    <row r="288" spans="1:15" hidden="1" x14ac:dyDescent="0.25">
      <c r="A288" s="1">
        <v>45151</v>
      </c>
      <c r="B288" s="4">
        <f>YEAR(Table1[[#This Row],[Date]])</f>
        <v>2023</v>
      </c>
      <c r="C288" t="s">
        <v>88</v>
      </c>
      <c r="D288" t="s">
        <v>184</v>
      </c>
      <c r="E288" t="str">
        <f>_xlfn.CONCAT(Table1[[#This Row],[Year]], " ",Table1[[#This Row],[League]], " ", Table1[[#This Row],[Season]])</f>
        <v>2023 SKAHL D Summer Playoffs</v>
      </c>
      <c r="F288" t="s">
        <v>12</v>
      </c>
      <c r="G288" t="s">
        <v>40</v>
      </c>
      <c r="H288">
        <v>5</v>
      </c>
      <c r="I288">
        <v>6</v>
      </c>
      <c r="J288" t="str" cm="1">
        <f t="array" ref="J288">_xlfn.IFS(Table1[[#This Row],[GF]]&gt;Table1[[#This Row],[GA]],"W",Table1[[#This Row],[GF]]&lt;Table1[[#This Row],[GA]],"L",Table1[[#This Row],[GF]]=Table1[[#This Row],[GA]],"T")</f>
        <v>L</v>
      </c>
      <c r="K288" t="s">
        <v>21</v>
      </c>
      <c r="L288">
        <v>1</v>
      </c>
      <c r="M288">
        <v>0</v>
      </c>
      <c r="N288">
        <f>Table1[[#This Row],[G]]+Table1[[#This Row],[A]]</f>
        <v>1</v>
      </c>
      <c r="O288">
        <v>2</v>
      </c>
    </row>
    <row r="289" spans="1:15" hidden="1" x14ac:dyDescent="0.25">
      <c r="A289" s="1">
        <v>45168</v>
      </c>
      <c r="B289" s="4">
        <f>YEAR(Table1[[#This Row],[Date]])</f>
        <v>2023</v>
      </c>
      <c r="C289" t="s">
        <v>89</v>
      </c>
      <c r="D289" t="s">
        <v>92</v>
      </c>
      <c r="E289" t="str">
        <f>_xlfn.CONCAT(Table1[[#This Row],[Year]], " ",Table1[[#This Row],[League]], " ", Table1[[#This Row],[Season]])</f>
        <v>2023 Pond Summer</v>
      </c>
      <c r="F289" t="s">
        <v>173</v>
      </c>
      <c r="G289" t="s">
        <v>187</v>
      </c>
      <c r="H289">
        <v>1</v>
      </c>
      <c r="I289">
        <v>11</v>
      </c>
      <c r="J289" t="str" cm="1">
        <f t="array" ref="J289">_xlfn.IFS(Table1[[#This Row],[GF]]&gt;Table1[[#This Row],[GA]],"W",Table1[[#This Row],[GF]]&lt;Table1[[#This Row],[GA]],"L",Table1[[#This Row],[GF]]=Table1[[#This Row],[GA]],"T")</f>
        <v>L</v>
      </c>
      <c r="K289" t="s">
        <v>24</v>
      </c>
      <c r="L289">
        <v>0</v>
      </c>
      <c r="M289">
        <v>0</v>
      </c>
      <c r="N289">
        <f>Table1[[#This Row],[G]]+Table1[[#This Row],[A]]</f>
        <v>0</v>
      </c>
      <c r="O289">
        <v>0</v>
      </c>
    </row>
    <row r="290" spans="1:15" hidden="1" x14ac:dyDescent="0.25">
      <c r="A290" s="1">
        <v>45186</v>
      </c>
      <c r="B290" s="4">
        <f>YEAR(Table1[[#This Row],[Date]])</f>
        <v>2023</v>
      </c>
      <c r="C290" t="s">
        <v>88</v>
      </c>
      <c r="D290" t="s">
        <v>90</v>
      </c>
      <c r="E290" t="s">
        <v>192</v>
      </c>
      <c r="F290" t="s">
        <v>43</v>
      </c>
      <c r="G290" t="s">
        <v>188</v>
      </c>
      <c r="H290">
        <v>3</v>
      </c>
      <c r="I290">
        <v>3</v>
      </c>
      <c r="J290" t="str" cm="1">
        <f t="array" ref="J290">_xlfn.IFS(Table1[[#This Row],[GF]]&gt;Table1[[#This Row],[GA]],"W",Table1[[#This Row],[GF]]&lt;Table1[[#This Row],[GA]],"L",Table1[[#This Row],[GF]]=Table1[[#This Row],[GA]],"T")</f>
        <v>T</v>
      </c>
      <c r="K290" t="s">
        <v>15</v>
      </c>
      <c r="L290">
        <v>0</v>
      </c>
      <c r="M290">
        <v>0</v>
      </c>
      <c r="N290">
        <f>Table1[[#This Row],[G]]+Table1[[#This Row],[A]]</f>
        <v>0</v>
      </c>
      <c r="O290">
        <v>2</v>
      </c>
    </row>
    <row r="291" spans="1:15" hidden="1" x14ac:dyDescent="0.25">
      <c r="A291" s="1">
        <v>45193</v>
      </c>
      <c r="B291" s="4">
        <f>YEAR(Table1[[#This Row],[Date]])</f>
        <v>2023</v>
      </c>
      <c r="C291" t="s">
        <v>88</v>
      </c>
      <c r="D291" t="s">
        <v>90</v>
      </c>
      <c r="E291" t="s">
        <v>192</v>
      </c>
      <c r="F291" t="s">
        <v>43</v>
      </c>
      <c r="G291" t="s">
        <v>189</v>
      </c>
      <c r="H291">
        <v>3</v>
      </c>
      <c r="I291">
        <v>9</v>
      </c>
      <c r="J291" t="str" cm="1">
        <f t="array" ref="J291">_xlfn.IFS(Table1[[#This Row],[GF]]&gt;Table1[[#This Row],[GA]],"W",Table1[[#This Row],[GF]]&lt;Table1[[#This Row],[GA]],"L",Table1[[#This Row],[GF]]=Table1[[#This Row],[GA]],"T")</f>
        <v>L</v>
      </c>
      <c r="K291" t="s">
        <v>15</v>
      </c>
      <c r="L291">
        <v>0</v>
      </c>
      <c r="M291">
        <v>2</v>
      </c>
      <c r="N291">
        <f>Table1[[#This Row],[G]]+Table1[[#This Row],[A]]</f>
        <v>2</v>
      </c>
      <c r="O291">
        <v>0</v>
      </c>
    </row>
    <row r="292" spans="1:15" hidden="1" x14ac:dyDescent="0.25">
      <c r="A292" s="1">
        <v>45200</v>
      </c>
      <c r="B292" s="4">
        <f>YEAR(Table1[[#This Row],[Date]])</f>
        <v>2023</v>
      </c>
      <c r="C292" t="s">
        <v>88</v>
      </c>
      <c r="D292" t="s">
        <v>90</v>
      </c>
      <c r="E292" t="s">
        <v>192</v>
      </c>
      <c r="F292" t="s">
        <v>43</v>
      </c>
      <c r="G292" t="s">
        <v>26</v>
      </c>
      <c r="H292">
        <v>2</v>
      </c>
      <c r="I292">
        <v>5</v>
      </c>
      <c r="J292" t="str" cm="1">
        <f t="array" ref="J292">_xlfn.IFS(Table1[[#This Row],[GF]]&gt;Table1[[#This Row],[GA]],"W",Table1[[#This Row],[GF]]&lt;Table1[[#This Row],[GA]],"L",Table1[[#This Row],[GF]]=Table1[[#This Row],[GA]],"T")</f>
        <v>L</v>
      </c>
      <c r="K292" t="s">
        <v>15</v>
      </c>
      <c r="L292">
        <v>0</v>
      </c>
      <c r="M292">
        <v>0</v>
      </c>
      <c r="N292">
        <f>Table1[[#This Row],[G]]+Table1[[#This Row],[A]]</f>
        <v>0</v>
      </c>
      <c r="O292">
        <v>0</v>
      </c>
    </row>
    <row r="293" spans="1:15" hidden="1" x14ac:dyDescent="0.25">
      <c r="A293" s="1">
        <v>45207</v>
      </c>
      <c r="B293" s="4">
        <f>YEAR(Table1[[#This Row],[Date]])</f>
        <v>2023</v>
      </c>
      <c r="C293" t="s">
        <v>88</v>
      </c>
      <c r="D293" t="s">
        <v>90</v>
      </c>
      <c r="E293" t="s">
        <v>192</v>
      </c>
      <c r="F293" t="s">
        <v>43</v>
      </c>
      <c r="G293" t="s">
        <v>40</v>
      </c>
      <c r="H293">
        <v>5</v>
      </c>
      <c r="I293">
        <v>6</v>
      </c>
      <c r="J293" t="str" cm="1">
        <f t="array" ref="J293">_xlfn.IFS(Table1[[#This Row],[GF]]&gt;Table1[[#This Row],[GA]],"W",Table1[[#This Row],[GF]]&lt;Table1[[#This Row],[GA]],"L",Table1[[#This Row],[GF]]=Table1[[#This Row],[GA]],"T")</f>
        <v>L</v>
      </c>
      <c r="K293" t="s">
        <v>15</v>
      </c>
      <c r="L293">
        <v>1</v>
      </c>
      <c r="M293">
        <v>2</v>
      </c>
      <c r="N293">
        <f>Table1[[#This Row],[G]]+Table1[[#This Row],[A]]</f>
        <v>3</v>
      </c>
      <c r="O293">
        <v>2</v>
      </c>
    </row>
    <row r="294" spans="1:15" hidden="1" x14ac:dyDescent="0.25">
      <c r="A294" s="1">
        <v>45213</v>
      </c>
      <c r="B294" s="4">
        <f>YEAR(Table1[[#This Row],[Date]])</f>
        <v>2023</v>
      </c>
      <c r="C294" t="s">
        <v>88</v>
      </c>
      <c r="D294" t="s">
        <v>90</v>
      </c>
      <c r="E294" t="s">
        <v>192</v>
      </c>
      <c r="F294" t="s">
        <v>43</v>
      </c>
      <c r="G294" t="s">
        <v>190</v>
      </c>
      <c r="H294">
        <v>3</v>
      </c>
      <c r="I294">
        <v>8</v>
      </c>
      <c r="J294" t="str" cm="1">
        <f t="array" ref="J294">_xlfn.IFS(Table1[[#This Row],[GF]]&gt;Table1[[#This Row],[GA]],"W",Table1[[#This Row],[GF]]&lt;Table1[[#This Row],[GA]],"L",Table1[[#This Row],[GF]]=Table1[[#This Row],[GA]],"T")</f>
        <v>L</v>
      </c>
      <c r="K294" t="s">
        <v>18</v>
      </c>
      <c r="L294">
        <v>0</v>
      </c>
      <c r="M294">
        <v>1</v>
      </c>
      <c r="N294">
        <f>Table1[[#This Row],[G]]+Table1[[#This Row],[A]]</f>
        <v>1</v>
      </c>
      <c r="O294">
        <v>0</v>
      </c>
    </row>
    <row r="295" spans="1:15" hidden="1" x14ac:dyDescent="0.25">
      <c r="A295" s="1">
        <v>45214</v>
      </c>
      <c r="B295" s="4">
        <f>YEAR(Table1[[#This Row],[Date]])</f>
        <v>2023</v>
      </c>
      <c r="C295" t="s">
        <v>88</v>
      </c>
      <c r="D295" t="s">
        <v>90</v>
      </c>
      <c r="E295" t="s">
        <v>192</v>
      </c>
      <c r="F295" t="s">
        <v>12</v>
      </c>
      <c r="G295" t="s">
        <v>150</v>
      </c>
      <c r="H295">
        <v>7</v>
      </c>
      <c r="I295">
        <v>1</v>
      </c>
      <c r="J295" t="str" cm="1">
        <f t="array" ref="J295">_xlfn.IFS(Table1[[#This Row],[GF]]&gt;Table1[[#This Row],[GA]],"W",Table1[[#This Row],[GF]]&lt;Table1[[#This Row],[GA]],"L",Table1[[#This Row],[GF]]=Table1[[#This Row],[GA]],"T")</f>
        <v>W</v>
      </c>
      <c r="K295" t="s">
        <v>18</v>
      </c>
      <c r="L295">
        <v>1</v>
      </c>
      <c r="M295">
        <v>1</v>
      </c>
      <c r="N295">
        <f>Table1[[#This Row],[G]]+Table1[[#This Row],[A]]</f>
        <v>2</v>
      </c>
      <c r="O295">
        <v>0</v>
      </c>
    </row>
    <row r="296" spans="1:15" hidden="1" x14ac:dyDescent="0.25">
      <c r="A296" s="1">
        <v>45220</v>
      </c>
      <c r="B296" s="4">
        <f>YEAR(Table1[[#This Row],[Date]])</f>
        <v>2023</v>
      </c>
      <c r="C296" t="s">
        <v>88</v>
      </c>
      <c r="D296" t="s">
        <v>90</v>
      </c>
      <c r="E296" t="s">
        <v>192</v>
      </c>
      <c r="F296" t="s">
        <v>43</v>
      </c>
      <c r="G296" t="s">
        <v>191</v>
      </c>
      <c r="H296">
        <v>11</v>
      </c>
      <c r="I296">
        <v>3</v>
      </c>
      <c r="J296" t="str" cm="1">
        <f t="array" ref="J296">_xlfn.IFS(Table1[[#This Row],[GF]]&gt;Table1[[#This Row],[GA]],"W",Table1[[#This Row],[GF]]&lt;Table1[[#This Row],[GA]],"L",Table1[[#This Row],[GF]]=Table1[[#This Row],[GA]],"T")</f>
        <v>W</v>
      </c>
      <c r="K296" t="s">
        <v>18</v>
      </c>
      <c r="L296">
        <v>0</v>
      </c>
      <c r="M296">
        <v>2</v>
      </c>
      <c r="N296">
        <f>Table1[[#This Row],[G]]+Table1[[#This Row],[A]]</f>
        <v>2</v>
      </c>
      <c r="O296">
        <v>0</v>
      </c>
    </row>
    <row r="297" spans="1:15" hidden="1" x14ac:dyDescent="0.25">
      <c r="A297" s="1">
        <v>45221</v>
      </c>
      <c r="B297" s="4">
        <f>YEAR(Table1[[#This Row],[Date]])</f>
        <v>2023</v>
      </c>
      <c r="C297" t="s">
        <v>88</v>
      </c>
      <c r="D297" t="s">
        <v>90</v>
      </c>
      <c r="E297" t="s">
        <v>192</v>
      </c>
      <c r="F297" t="s">
        <v>12</v>
      </c>
      <c r="G297" t="s">
        <v>57</v>
      </c>
      <c r="H297">
        <v>5</v>
      </c>
      <c r="I297">
        <v>4</v>
      </c>
      <c r="J297" t="str" cm="1">
        <f t="array" ref="J297">_xlfn.IFS(Table1[[#This Row],[GF]]&gt;Table1[[#This Row],[GA]],"W",Table1[[#This Row],[GF]]&lt;Table1[[#This Row],[GA]],"L",Table1[[#This Row],[GF]]=Table1[[#This Row],[GA]],"T")</f>
        <v>W</v>
      </c>
      <c r="K297" t="s">
        <v>18</v>
      </c>
      <c r="L297">
        <v>0</v>
      </c>
      <c r="M297">
        <v>1</v>
      </c>
      <c r="N297">
        <f>Table1[[#This Row],[G]]+Table1[[#This Row],[A]]</f>
        <v>1</v>
      </c>
      <c r="O297">
        <v>0</v>
      </c>
    </row>
    <row r="298" spans="1:15" hidden="1" x14ac:dyDescent="0.25">
      <c r="A298" s="1">
        <v>45228</v>
      </c>
      <c r="B298" s="4">
        <f>YEAR(Table1[[#This Row],[Date]])</f>
        <v>2023</v>
      </c>
      <c r="C298" t="s">
        <v>88</v>
      </c>
      <c r="D298" t="s">
        <v>90</v>
      </c>
      <c r="E298" t="s">
        <v>192</v>
      </c>
      <c r="F298" t="s">
        <v>43</v>
      </c>
      <c r="G298" t="s">
        <v>26</v>
      </c>
      <c r="H298">
        <v>6</v>
      </c>
      <c r="I298">
        <v>4</v>
      </c>
      <c r="J298" t="str" cm="1">
        <f t="array" ref="J298">_xlfn.IFS(Table1[[#This Row],[GF]]&gt;Table1[[#This Row],[GA]],"W",Table1[[#This Row],[GF]]&lt;Table1[[#This Row],[GA]],"L",Table1[[#This Row],[GF]]=Table1[[#This Row],[GA]],"T")</f>
        <v>W</v>
      </c>
      <c r="K298" t="s">
        <v>18</v>
      </c>
      <c r="L298">
        <v>2</v>
      </c>
      <c r="M298">
        <v>0</v>
      </c>
      <c r="N298">
        <f>Table1[[#This Row],[G]]+Table1[[#This Row],[A]]</f>
        <v>2</v>
      </c>
      <c r="O298">
        <v>0</v>
      </c>
    </row>
    <row r="299" spans="1:15" hidden="1" x14ac:dyDescent="0.25">
      <c r="A299" s="1">
        <v>45228</v>
      </c>
      <c r="B299" s="4">
        <f>YEAR(Table1[[#This Row],[Date]])</f>
        <v>2023</v>
      </c>
      <c r="C299" t="s">
        <v>88</v>
      </c>
      <c r="D299" t="s">
        <v>90</v>
      </c>
      <c r="E299" t="s">
        <v>192</v>
      </c>
      <c r="F299" t="s">
        <v>12</v>
      </c>
      <c r="G299" t="s">
        <v>64</v>
      </c>
      <c r="H299">
        <v>4</v>
      </c>
      <c r="I299">
        <v>8</v>
      </c>
      <c r="J299" t="str" cm="1">
        <f t="array" ref="J299">_xlfn.IFS(Table1[[#This Row],[GF]]&gt;Table1[[#This Row],[GA]],"W",Table1[[#This Row],[GF]]&lt;Table1[[#This Row],[GA]],"L",Table1[[#This Row],[GF]]=Table1[[#This Row],[GA]],"T")</f>
        <v>L</v>
      </c>
      <c r="K299" t="s">
        <v>15</v>
      </c>
      <c r="L299">
        <v>1</v>
      </c>
      <c r="M299">
        <v>0</v>
      </c>
      <c r="N299">
        <f>Table1[[#This Row],[G]]+Table1[[#This Row],[A]]</f>
        <v>1</v>
      </c>
      <c r="O299">
        <v>0</v>
      </c>
    </row>
    <row r="300" spans="1:15" hidden="1" x14ac:dyDescent="0.25">
      <c r="A300" s="1">
        <v>45235</v>
      </c>
      <c r="B300" s="4">
        <f>YEAR(Table1[[#This Row],[Date]])</f>
        <v>2023</v>
      </c>
      <c r="C300" t="s">
        <v>88</v>
      </c>
      <c r="D300" t="s">
        <v>90</v>
      </c>
      <c r="E300" t="s">
        <v>192</v>
      </c>
      <c r="F300" t="s">
        <v>191</v>
      </c>
      <c r="G300" t="s">
        <v>181</v>
      </c>
      <c r="H300">
        <v>9</v>
      </c>
      <c r="I300">
        <v>8</v>
      </c>
      <c r="J300" t="str" cm="1">
        <f t="array" ref="J300">_xlfn.IFS(Table1[[#This Row],[GF]]&gt;Table1[[#This Row],[GA]],"W",Table1[[#This Row],[GF]]&lt;Table1[[#This Row],[GA]],"L",Table1[[#This Row],[GF]]=Table1[[#This Row],[GA]],"T")</f>
        <v>W</v>
      </c>
      <c r="K300" t="s">
        <v>18</v>
      </c>
      <c r="L300">
        <v>1</v>
      </c>
      <c r="M300">
        <v>1</v>
      </c>
      <c r="N300">
        <f>Table1[[#This Row],[G]]+Table1[[#This Row],[A]]</f>
        <v>2</v>
      </c>
      <c r="O300">
        <v>0</v>
      </c>
    </row>
    <row r="301" spans="1:15" hidden="1" x14ac:dyDescent="0.25">
      <c r="A301" s="1">
        <v>45235</v>
      </c>
      <c r="B301" s="4">
        <f>YEAR(Table1[[#This Row],[Date]])</f>
        <v>2023</v>
      </c>
      <c r="C301" t="s">
        <v>88</v>
      </c>
      <c r="D301" t="s">
        <v>90</v>
      </c>
      <c r="E301" t="s">
        <v>192</v>
      </c>
      <c r="F301" t="s">
        <v>43</v>
      </c>
      <c r="G301" t="s">
        <v>57</v>
      </c>
      <c r="H301">
        <v>1</v>
      </c>
      <c r="I301">
        <v>6</v>
      </c>
      <c r="J301" t="str" cm="1">
        <f t="array" ref="J301">_xlfn.IFS(Table1[[#This Row],[GF]]&gt;Table1[[#This Row],[GA]],"W",Table1[[#This Row],[GF]]&lt;Table1[[#This Row],[GA]],"L",Table1[[#This Row],[GF]]=Table1[[#This Row],[GA]],"T")</f>
        <v>L</v>
      </c>
      <c r="K301" t="s">
        <v>18</v>
      </c>
      <c r="L301">
        <v>0</v>
      </c>
      <c r="M301">
        <v>0</v>
      </c>
      <c r="N301">
        <f>Table1[[#This Row],[G]]+Table1[[#This Row],[A]]</f>
        <v>0</v>
      </c>
      <c r="O301">
        <v>0</v>
      </c>
    </row>
    <row r="302" spans="1:15" hidden="1" x14ac:dyDescent="0.25">
      <c r="A302" s="1">
        <v>45248</v>
      </c>
      <c r="B302" s="4">
        <f>YEAR(Table1[[#This Row],[Date]])</f>
        <v>2023</v>
      </c>
      <c r="C302" t="s">
        <v>88</v>
      </c>
      <c r="D302" t="s">
        <v>90</v>
      </c>
      <c r="E302" t="s">
        <v>192</v>
      </c>
      <c r="F302" t="s">
        <v>12</v>
      </c>
      <c r="G302" t="s">
        <v>64</v>
      </c>
      <c r="H302">
        <v>1</v>
      </c>
      <c r="I302">
        <v>5</v>
      </c>
      <c r="J302" t="str" cm="1">
        <f t="array" ref="J302">_xlfn.IFS(Table1[[#This Row],[GF]]&gt;Table1[[#This Row],[GA]],"W",Table1[[#This Row],[GF]]&lt;Table1[[#This Row],[GA]],"L",Table1[[#This Row],[GF]]=Table1[[#This Row],[GA]],"T")</f>
        <v>L</v>
      </c>
      <c r="K302" t="s">
        <v>21</v>
      </c>
      <c r="L302">
        <v>0</v>
      </c>
      <c r="M302">
        <v>0</v>
      </c>
      <c r="N302">
        <f>Table1[[#This Row],[G]]+Table1[[#This Row],[A]]</f>
        <v>0</v>
      </c>
      <c r="O302">
        <v>0</v>
      </c>
    </row>
    <row r="303" spans="1:15" hidden="1" x14ac:dyDescent="0.25">
      <c r="A303" s="1">
        <v>45249</v>
      </c>
      <c r="B303" s="4">
        <f>YEAR(Table1[[#This Row],[Date]])</f>
        <v>2023</v>
      </c>
      <c r="C303" t="s">
        <v>88</v>
      </c>
      <c r="D303" t="s">
        <v>90</v>
      </c>
      <c r="E303" t="s">
        <v>192</v>
      </c>
      <c r="F303" t="s">
        <v>43</v>
      </c>
      <c r="G303" t="s">
        <v>191</v>
      </c>
      <c r="H303">
        <v>4</v>
      </c>
      <c r="I303">
        <v>0</v>
      </c>
      <c r="J303" t="str" cm="1">
        <f t="array" ref="J303">_xlfn.IFS(Table1[[#This Row],[GF]]&gt;Table1[[#This Row],[GA]],"W",Table1[[#This Row],[GF]]&lt;Table1[[#This Row],[GA]],"L",Table1[[#This Row],[GF]]=Table1[[#This Row],[GA]],"T")</f>
        <v>W</v>
      </c>
      <c r="K303" t="s">
        <v>18</v>
      </c>
      <c r="L303">
        <v>1</v>
      </c>
      <c r="M303">
        <v>0</v>
      </c>
      <c r="N303">
        <f>Table1[[#This Row],[G]]+Table1[[#This Row],[A]]</f>
        <v>1</v>
      </c>
      <c r="O303">
        <v>0</v>
      </c>
    </row>
    <row r="304" spans="1:15" hidden="1" x14ac:dyDescent="0.25">
      <c r="A304" s="1">
        <v>45262</v>
      </c>
      <c r="B304" s="4">
        <f>YEAR(Table1[[#This Row],[Date]])</f>
        <v>2023</v>
      </c>
      <c r="C304" t="s">
        <v>88</v>
      </c>
      <c r="D304" t="s">
        <v>90</v>
      </c>
      <c r="E304" t="s">
        <v>192</v>
      </c>
      <c r="F304" t="s">
        <v>43</v>
      </c>
      <c r="G304" t="s">
        <v>181</v>
      </c>
      <c r="H304">
        <v>4</v>
      </c>
      <c r="I304">
        <v>3</v>
      </c>
      <c r="J304" t="str" cm="1">
        <f t="array" ref="J304">_xlfn.IFS(Table1[[#This Row],[GF]]&gt;Table1[[#This Row],[GA]],"W",Table1[[#This Row],[GF]]&lt;Table1[[#This Row],[GA]],"L",Table1[[#This Row],[GF]]=Table1[[#This Row],[GA]],"T")</f>
        <v>W</v>
      </c>
      <c r="K304" t="s">
        <v>18</v>
      </c>
      <c r="L304">
        <v>0</v>
      </c>
      <c r="M304">
        <v>0</v>
      </c>
      <c r="N304">
        <f>Table1[[#This Row],[G]]+Table1[[#This Row],[A]]</f>
        <v>0</v>
      </c>
      <c r="O304">
        <v>2</v>
      </c>
    </row>
    <row r="305" spans="1:15" x14ac:dyDescent="0.25">
      <c r="A305" s="1">
        <v>45298</v>
      </c>
      <c r="B305" s="4">
        <f>YEAR(Table1[[#This Row],[Date]])</f>
        <v>2024</v>
      </c>
      <c r="C305" t="s">
        <v>88</v>
      </c>
      <c r="D305" t="s">
        <v>90</v>
      </c>
      <c r="E305" t="s">
        <v>192</v>
      </c>
      <c r="F305" t="s">
        <v>12</v>
      </c>
      <c r="G305" t="s">
        <v>182</v>
      </c>
      <c r="H305">
        <v>2</v>
      </c>
      <c r="I305">
        <v>5</v>
      </c>
      <c r="J305" t="str" cm="1">
        <f t="array" ref="J305">_xlfn.IFS(Table1[[#This Row],[GF]]&gt;Table1[[#This Row],[GA]],"W",Table1[[#This Row],[GF]]&lt;Table1[[#This Row],[GA]],"L",Table1[[#This Row],[GF]]=Table1[[#This Row],[GA]],"T")</f>
        <v>L</v>
      </c>
      <c r="K305" t="s">
        <v>18</v>
      </c>
      <c r="L305">
        <v>0</v>
      </c>
      <c r="M305">
        <v>1</v>
      </c>
      <c r="N305">
        <f>Table1[[#This Row],[G]]+Table1[[#This Row],[A]]</f>
        <v>1</v>
      </c>
      <c r="O305">
        <v>0</v>
      </c>
    </row>
    <row r="306" spans="1:15" x14ac:dyDescent="0.25">
      <c r="A306" s="1">
        <v>45305</v>
      </c>
      <c r="B306" s="4">
        <f>YEAR(Table1[[#This Row],[Date]])</f>
        <v>2024</v>
      </c>
      <c r="C306" t="s">
        <v>88</v>
      </c>
      <c r="D306" t="s">
        <v>90</v>
      </c>
      <c r="E306" t="s">
        <v>192</v>
      </c>
      <c r="F306" t="s">
        <v>43</v>
      </c>
      <c r="G306" t="s">
        <v>193</v>
      </c>
      <c r="H306">
        <v>3</v>
      </c>
      <c r="I306">
        <v>2</v>
      </c>
      <c r="J306" t="str" cm="1">
        <f t="array" ref="J306">_xlfn.IFS(Table1[[#This Row],[GF]]&gt;Table1[[#This Row],[GA]],"W",Table1[[#This Row],[GF]]&lt;Table1[[#This Row],[GA]],"L",Table1[[#This Row],[GF]]=Table1[[#This Row],[GA]],"T")</f>
        <v>W</v>
      </c>
      <c r="K306" t="s">
        <v>18</v>
      </c>
      <c r="L306">
        <v>0</v>
      </c>
      <c r="M306">
        <v>1</v>
      </c>
      <c r="N306">
        <f>Table1[[#This Row],[G]]+Table1[[#This Row],[A]]</f>
        <v>1</v>
      </c>
      <c r="O306">
        <v>0</v>
      </c>
    </row>
    <row r="307" spans="1:15" x14ac:dyDescent="0.25">
      <c r="A307" s="1">
        <v>45305</v>
      </c>
      <c r="B307" s="4">
        <f>YEAR(Table1[[#This Row],[Date]])</f>
        <v>2024</v>
      </c>
      <c r="C307" t="s">
        <v>88</v>
      </c>
      <c r="D307" t="s">
        <v>90</v>
      </c>
      <c r="E307" t="s">
        <v>192</v>
      </c>
      <c r="F307" t="s">
        <v>12</v>
      </c>
      <c r="G307" t="s">
        <v>150</v>
      </c>
      <c r="H307">
        <v>1</v>
      </c>
      <c r="I307">
        <v>2</v>
      </c>
      <c r="J307" t="str" cm="1">
        <f t="array" ref="J307">_xlfn.IFS(Table1[[#This Row],[GF]]&gt;Table1[[#This Row],[GA]],"W",Table1[[#This Row],[GF]]&lt;Table1[[#This Row],[GA]],"L",Table1[[#This Row],[GF]]=Table1[[#This Row],[GA]],"T")</f>
        <v>L</v>
      </c>
      <c r="K307" t="s">
        <v>18</v>
      </c>
      <c r="L307">
        <v>0</v>
      </c>
      <c r="M307">
        <v>0</v>
      </c>
      <c r="N307">
        <f>Table1[[#This Row],[G]]+Table1[[#This Row],[A]]</f>
        <v>0</v>
      </c>
      <c r="O307">
        <v>0</v>
      </c>
    </row>
    <row r="308" spans="1:15" x14ac:dyDescent="0.25">
      <c r="A308" s="1">
        <v>45319</v>
      </c>
      <c r="B308" s="4">
        <f>YEAR(Table1[[#This Row],[Date]])</f>
        <v>2024</v>
      </c>
      <c r="C308" t="s">
        <v>88</v>
      </c>
      <c r="D308" t="s">
        <v>90</v>
      </c>
      <c r="E308" t="s">
        <v>192</v>
      </c>
      <c r="F308" t="s">
        <v>43</v>
      </c>
      <c r="G308" t="s">
        <v>194</v>
      </c>
      <c r="H308">
        <v>6</v>
      </c>
      <c r="I308">
        <v>5</v>
      </c>
      <c r="J308" t="str" cm="1">
        <f t="array" ref="J308">_xlfn.IFS(Table1[[#This Row],[GF]]&gt;Table1[[#This Row],[GA]],"W",Table1[[#This Row],[GF]]&lt;Table1[[#This Row],[GA]],"L",Table1[[#This Row],[GF]]=Table1[[#This Row],[GA]],"T")</f>
        <v>W</v>
      </c>
      <c r="K308" t="s">
        <v>18</v>
      </c>
      <c r="L308">
        <v>1</v>
      </c>
      <c r="M308">
        <v>1</v>
      </c>
      <c r="N308">
        <f>Table1[[#This Row],[G]]+Table1[[#This Row],[A]]</f>
        <v>2</v>
      </c>
      <c r="O308">
        <v>0</v>
      </c>
    </row>
    <row r="309" spans="1:15" x14ac:dyDescent="0.25">
      <c r="A309" s="1">
        <v>45332</v>
      </c>
      <c r="B309" s="4">
        <f>YEAR(Table1[[#This Row],[Date]])</f>
        <v>2024</v>
      </c>
      <c r="C309" t="s">
        <v>88</v>
      </c>
      <c r="D309" t="s">
        <v>90</v>
      </c>
      <c r="E309" t="s">
        <v>192</v>
      </c>
      <c r="F309" t="s">
        <v>43</v>
      </c>
      <c r="G309" t="s">
        <v>181</v>
      </c>
      <c r="H309">
        <v>7</v>
      </c>
      <c r="I309">
        <v>0</v>
      </c>
      <c r="J309" t="str" cm="1">
        <f t="array" ref="J309">_xlfn.IFS(Table1[[#This Row],[GF]]&gt;Table1[[#This Row],[GA]],"W",Table1[[#This Row],[GF]]&lt;Table1[[#This Row],[GA]],"L",Table1[[#This Row],[GF]]=Table1[[#This Row],[GA]],"T")</f>
        <v>W</v>
      </c>
      <c r="K309" t="s">
        <v>18</v>
      </c>
      <c r="L309">
        <v>1</v>
      </c>
      <c r="M309">
        <v>1</v>
      </c>
      <c r="N309">
        <f>Table1[[#This Row],[G]]+Table1[[#This Row],[A]]</f>
        <v>2</v>
      </c>
      <c r="O309">
        <v>2</v>
      </c>
    </row>
    <row r="310" spans="1:15" x14ac:dyDescent="0.25">
      <c r="A310" s="1">
        <v>45339</v>
      </c>
      <c r="B310" s="4">
        <f>YEAR(Table1[[#This Row],[Date]])</f>
        <v>2024</v>
      </c>
      <c r="C310" t="s">
        <v>88</v>
      </c>
      <c r="D310" t="s">
        <v>90</v>
      </c>
      <c r="E310" t="s">
        <v>192</v>
      </c>
      <c r="F310" t="s">
        <v>26</v>
      </c>
      <c r="G310" t="s">
        <v>196</v>
      </c>
      <c r="H310">
        <v>8</v>
      </c>
      <c r="I310">
        <v>1</v>
      </c>
      <c r="J310" t="str" cm="1">
        <f t="array" ref="J310">_xlfn.IFS(Table1[[#This Row],[GF]]&gt;Table1[[#This Row],[GA]],"W",Table1[[#This Row],[GF]]&lt;Table1[[#This Row],[GA]],"L",Table1[[#This Row],[GF]]=Table1[[#This Row],[GA]],"T")</f>
        <v>W</v>
      </c>
      <c r="K310" t="s">
        <v>21</v>
      </c>
      <c r="L310">
        <v>0</v>
      </c>
      <c r="M310">
        <v>1</v>
      </c>
      <c r="N310">
        <f>Table1[[#This Row],[G]]+Table1[[#This Row],[A]]</f>
        <v>1</v>
      </c>
      <c r="O310">
        <v>2</v>
      </c>
    </row>
    <row r="311" spans="1:15" x14ac:dyDescent="0.25">
      <c r="A311" s="1">
        <v>45340</v>
      </c>
      <c r="B311" s="4">
        <f>YEAR(Table1[[#This Row],[Date]])</f>
        <v>2024</v>
      </c>
      <c r="C311" t="s">
        <v>88</v>
      </c>
      <c r="D311" t="s">
        <v>90</v>
      </c>
      <c r="E311" t="s">
        <v>192</v>
      </c>
      <c r="F311" t="s">
        <v>43</v>
      </c>
      <c r="G311" t="s">
        <v>191</v>
      </c>
      <c r="H311">
        <v>8</v>
      </c>
      <c r="I311">
        <v>2</v>
      </c>
      <c r="J311" t="str" cm="1">
        <f t="array" ref="J311">_xlfn.IFS(Table1[[#This Row],[GF]]&gt;Table1[[#This Row],[GA]],"W",Table1[[#This Row],[GF]]&lt;Table1[[#This Row],[GA]],"L",Table1[[#This Row],[GF]]=Table1[[#This Row],[GA]],"T")</f>
        <v>W</v>
      </c>
      <c r="K311" t="s">
        <v>31</v>
      </c>
      <c r="L311">
        <v>1</v>
      </c>
      <c r="M311">
        <v>4</v>
      </c>
      <c r="N311">
        <f>Table1[[#This Row],[G]]+Table1[[#This Row],[A]]</f>
        <v>5</v>
      </c>
      <c r="O311">
        <v>0</v>
      </c>
    </row>
    <row r="312" spans="1:15" x14ac:dyDescent="0.25">
      <c r="A312" s="1">
        <v>45347</v>
      </c>
      <c r="B312" s="4">
        <f>YEAR(Table1[[#This Row],[Date]])</f>
        <v>2024</v>
      </c>
      <c r="C312" t="s">
        <v>88</v>
      </c>
      <c r="D312" t="s">
        <v>90</v>
      </c>
      <c r="E312" t="s">
        <v>192</v>
      </c>
      <c r="F312" t="s">
        <v>43</v>
      </c>
      <c r="G312" t="s">
        <v>194</v>
      </c>
      <c r="H312">
        <v>3</v>
      </c>
      <c r="I312">
        <v>4</v>
      </c>
      <c r="J312" t="str" cm="1">
        <f t="array" ref="J312">_xlfn.IFS(Table1[[#This Row],[GF]]&gt;Table1[[#This Row],[GA]],"W",Table1[[#This Row],[GF]]&lt;Table1[[#This Row],[GA]],"L",Table1[[#This Row],[GF]]=Table1[[#This Row],[GA]],"T")</f>
        <v>L</v>
      </c>
      <c r="K312" t="s">
        <v>31</v>
      </c>
      <c r="L312">
        <v>0</v>
      </c>
      <c r="M312">
        <v>0</v>
      </c>
      <c r="N312">
        <f>Table1[[#This Row],[G]]+Table1[[#This Row],[A]]</f>
        <v>0</v>
      </c>
      <c r="O312">
        <v>0</v>
      </c>
    </row>
    <row r="313" spans="1:15" x14ac:dyDescent="0.25">
      <c r="A313" s="1">
        <v>45368</v>
      </c>
      <c r="B313" s="4">
        <f>YEAR(Table1[[#This Row],[Date]])</f>
        <v>2024</v>
      </c>
      <c r="C313" t="s">
        <v>88</v>
      </c>
      <c r="D313" t="s">
        <v>108</v>
      </c>
      <c r="E313" t="str">
        <f>_xlfn.CONCAT(B313, " ", Table1[[#This Row],[League]], " ", Table1[[#This Row],[Season]])</f>
        <v>2024 SKAHL D Fall/Winter Playoffs</v>
      </c>
      <c r="F313" t="s">
        <v>12</v>
      </c>
      <c r="G313" t="s">
        <v>40</v>
      </c>
      <c r="H313">
        <v>4</v>
      </c>
      <c r="I313">
        <v>6</v>
      </c>
      <c r="J313" t="str" cm="1">
        <f t="array" ref="J313">_xlfn.IFS(Table1[[#This Row],[GF]]&gt;Table1[[#This Row],[GA]],"W",Table1[[#This Row],[GF]]&lt;Table1[[#This Row],[GA]],"L",Table1[[#This Row],[GF]]=Table1[[#This Row],[GA]],"T")</f>
        <v>L</v>
      </c>
      <c r="K313" t="s">
        <v>18</v>
      </c>
      <c r="L313">
        <v>0</v>
      </c>
      <c r="M313">
        <v>0</v>
      </c>
      <c r="N313">
        <f>Table1[[#This Row],[G]]+Table1[[#This Row],[A]]</f>
        <v>0</v>
      </c>
      <c r="O313">
        <v>0</v>
      </c>
    </row>
    <row r="314" spans="1:15" x14ac:dyDescent="0.25">
      <c r="A314" s="1">
        <v>45368</v>
      </c>
      <c r="B314" s="4">
        <f>YEAR(Table1[[#This Row],[Date]])</f>
        <v>2024</v>
      </c>
      <c r="C314" t="s">
        <v>88</v>
      </c>
      <c r="D314" t="s">
        <v>108</v>
      </c>
      <c r="E314" t="str">
        <f>_xlfn.CONCAT(B314, " ", Table1[[#This Row],[League]], " ", Table1[[#This Row],[Season]])</f>
        <v>2024 SKAHL D Fall/Winter Playoffs</v>
      </c>
      <c r="F314" t="s">
        <v>43</v>
      </c>
      <c r="G314" t="s">
        <v>196</v>
      </c>
      <c r="H314">
        <v>7</v>
      </c>
      <c r="I314">
        <v>0</v>
      </c>
      <c r="J314" t="str" cm="1">
        <f t="array" ref="J314">_xlfn.IFS(Table1[[#This Row],[GF]]&gt;Table1[[#This Row],[GA]],"W",Table1[[#This Row],[GF]]&lt;Table1[[#This Row],[GA]],"L",Table1[[#This Row],[GF]]=Table1[[#This Row],[GA]],"T")</f>
        <v>W</v>
      </c>
      <c r="K314" t="s">
        <v>18</v>
      </c>
      <c r="L314">
        <v>0</v>
      </c>
      <c r="M314">
        <v>2</v>
      </c>
      <c r="N314">
        <f>Table1[[#This Row],[G]]+Table1[[#This Row],[A]]</f>
        <v>2</v>
      </c>
      <c r="O314">
        <v>0</v>
      </c>
    </row>
    <row r="315" spans="1:15" x14ac:dyDescent="0.25">
      <c r="A315" s="1">
        <v>45374</v>
      </c>
      <c r="B315" s="4">
        <f>YEAR(Table1[[#This Row],[Date]])</f>
        <v>2024</v>
      </c>
      <c r="C315" t="s">
        <v>88</v>
      </c>
      <c r="D315" t="s">
        <v>108</v>
      </c>
      <c r="E315" t="str">
        <f>_xlfn.CONCAT(B315, " ", Table1[[#This Row],[League]], " ", Table1[[#This Row],[Season]])</f>
        <v>2024 SKAHL D Fall/Winter Playoffs</v>
      </c>
      <c r="F315" t="s">
        <v>12</v>
      </c>
      <c r="G315" t="s">
        <v>52</v>
      </c>
      <c r="H315">
        <v>2</v>
      </c>
      <c r="I315">
        <v>5</v>
      </c>
      <c r="J315" t="str" cm="1">
        <f t="array" ref="J315">_xlfn.IFS(Table1[[#This Row],[GF]]&gt;Table1[[#This Row],[GA]],"W",Table1[[#This Row],[GF]]&lt;Table1[[#This Row],[GA]],"L",Table1[[#This Row],[GF]]=Table1[[#This Row],[GA]],"T")</f>
        <v>L</v>
      </c>
      <c r="K315" t="s">
        <v>18</v>
      </c>
      <c r="L315">
        <v>0</v>
      </c>
      <c r="M315">
        <v>2</v>
      </c>
      <c r="N315">
        <f>Table1[[#This Row],[G]]+Table1[[#This Row],[A]]</f>
        <v>2</v>
      </c>
      <c r="O315">
        <v>2</v>
      </c>
    </row>
    <row r="316" spans="1:15" x14ac:dyDescent="0.25">
      <c r="A316" s="1">
        <v>45375</v>
      </c>
      <c r="B316" s="4">
        <f>YEAR(Table1[[#This Row],[Date]])</f>
        <v>2024</v>
      </c>
      <c r="C316" t="s">
        <v>88</v>
      </c>
      <c r="D316" t="s">
        <v>108</v>
      </c>
      <c r="E316" t="str">
        <f>_xlfn.CONCAT(B316, " ", Table1[[#This Row],[League]], " ", Table1[[#This Row],[Season]])</f>
        <v>2024 SKAHL D Fall/Winter Playoffs</v>
      </c>
      <c r="F316" t="s">
        <v>43</v>
      </c>
      <c r="G316" t="s">
        <v>181</v>
      </c>
      <c r="H316">
        <v>2</v>
      </c>
      <c r="I316">
        <v>3</v>
      </c>
      <c r="J316" t="str" cm="1">
        <f t="array" ref="J316">_xlfn.IFS(Table1[[#This Row],[GF]]&gt;Table1[[#This Row],[GA]],"W",Table1[[#This Row],[GF]]&lt;Table1[[#This Row],[GA]],"L",Table1[[#This Row],[GF]]=Table1[[#This Row],[GA]],"T")</f>
        <v>L</v>
      </c>
      <c r="K316" t="s">
        <v>21</v>
      </c>
      <c r="L316">
        <v>0</v>
      </c>
      <c r="M316">
        <v>0</v>
      </c>
      <c r="N316">
        <f>Table1[[#This Row],[G]]+Table1[[#This Row],[A]]</f>
        <v>0</v>
      </c>
      <c r="O316">
        <v>0</v>
      </c>
    </row>
    <row r="317" spans="1:15" x14ac:dyDescent="0.25">
      <c r="A317" s="1">
        <v>45375</v>
      </c>
      <c r="B317" s="4">
        <f>YEAR(Table1[[#This Row],[Date]])</f>
        <v>2024</v>
      </c>
      <c r="C317" t="s">
        <v>88</v>
      </c>
      <c r="D317" t="s">
        <v>108</v>
      </c>
      <c r="E317" t="str">
        <f>_xlfn.CONCAT(B317, " ", Table1[[#This Row],[League]], " ", Table1[[#This Row],[Season]])</f>
        <v>2024 SKAHL D Fall/Winter Playoffs</v>
      </c>
      <c r="F317" t="s">
        <v>191</v>
      </c>
      <c r="G317" t="s">
        <v>196</v>
      </c>
      <c r="H317">
        <v>2</v>
      </c>
      <c r="I317">
        <v>0</v>
      </c>
      <c r="J317" t="str" cm="1">
        <f t="array" ref="J317">_xlfn.IFS(Table1[[#This Row],[GF]]&gt;Table1[[#This Row],[GA]],"W",Table1[[#This Row],[GF]]&lt;Table1[[#This Row],[GA]],"L",Table1[[#This Row],[GF]]=Table1[[#This Row],[GA]],"T")</f>
        <v>W</v>
      </c>
      <c r="K317" t="s">
        <v>21</v>
      </c>
      <c r="L317">
        <v>0</v>
      </c>
      <c r="M317">
        <v>0</v>
      </c>
      <c r="N317">
        <f>Table1[[#This Row],[G]]+Table1[[#This Row],[A]]</f>
        <v>0</v>
      </c>
      <c r="O317">
        <v>0</v>
      </c>
    </row>
    <row r="318" spans="1:15" x14ac:dyDescent="0.25">
      <c r="A318" s="1">
        <v>45388</v>
      </c>
      <c r="B318" s="4">
        <f>YEAR(Table1[[#This Row],[Date]])</f>
        <v>2024</v>
      </c>
      <c r="C318" t="s">
        <v>88</v>
      </c>
      <c r="D318" t="s">
        <v>108</v>
      </c>
      <c r="E318" t="str">
        <f>_xlfn.CONCAT(B318, " ", Table1[[#This Row],[League]], " ", Table1[[#This Row],[Season]])</f>
        <v>2024 SKAHL D Fall/Winter Playoffs</v>
      </c>
      <c r="F318" t="s">
        <v>43</v>
      </c>
      <c r="G318" t="s">
        <v>181</v>
      </c>
      <c r="H318">
        <v>1</v>
      </c>
      <c r="I318">
        <v>6</v>
      </c>
      <c r="J318" t="str" cm="1">
        <f t="array" ref="J318">_xlfn.IFS(Table1[[#This Row],[GF]]&gt;Table1[[#This Row],[GA]],"W",Table1[[#This Row],[GF]]&lt;Table1[[#This Row],[GA]],"L",Table1[[#This Row],[GF]]=Table1[[#This Row],[GA]],"T")</f>
        <v>L</v>
      </c>
      <c r="K318" t="s">
        <v>15</v>
      </c>
      <c r="L318">
        <v>0</v>
      </c>
      <c r="M318">
        <v>0</v>
      </c>
      <c r="N318">
        <f>Table1[[#This Row],[G]]+Table1[[#This Row],[A]]</f>
        <v>0</v>
      </c>
      <c r="O318">
        <v>2</v>
      </c>
    </row>
    <row r="319" spans="1:15" x14ac:dyDescent="0.25">
      <c r="A319" s="1">
        <v>45424</v>
      </c>
      <c r="B319" s="4">
        <f>YEAR(Table1[[#This Row],[Date]])</f>
        <v>2024</v>
      </c>
      <c r="C319" t="s">
        <v>214</v>
      </c>
      <c r="D319" t="s">
        <v>92</v>
      </c>
      <c r="E319" t="str">
        <f>_xlfn.CONCAT(Table1[[#This Row],[Year]], " ", Table1[[#This Row],[League]], " ", Table1[[#This Row],[Season]])</f>
        <v>2024 SKAHL DN Summer</v>
      </c>
      <c r="F319" t="s">
        <v>43</v>
      </c>
      <c r="G319" t="s">
        <v>193</v>
      </c>
      <c r="H319">
        <v>0</v>
      </c>
      <c r="I319">
        <v>6</v>
      </c>
      <c r="J319" t="str" cm="1">
        <f t="array" ref="J319">_xlfn.IFS(Table1[[#This Row],[GF]]&gt;Table1[[#This Row],[GA]],"W",Table1[[#This Row],[GF]]&lt;Table1[[#This Row],[GA]],"L",Table1[[#This Row],[GF]]=Table1[[#This Row],[GA]],"T")</f>
        <v>L</v>
      </c>
      <c r="K319" t="s">
        <v>18</v>
      </c>
      <c r="L319">
        <v>0</v>
      </c>
      <c r="M319">
        <v>0</v>
      </c>
      <c r="N319">
        <f>Table1[[#This Row],[G]]+Table1[[#This Row],[A]]</f>
        <v>0</v>
      </c>
      <c r="O319">
        <v>0</v>
      </c>
    </row>
    <row r="320" spans="1:15" x14ac:dyDescent="0.25">
      <c r="A320" s="1">
        <v>45425</v>
      </c>
      <c r="B320" s="4">
        <f>YEAR(Table1[[#This Row],[Date]])</f>
        <v>2024</v>
      </c>
      <c r="C320" t="s">
        <v>198</v>
      </c>
      <c r="D320" t="s">
        <v>92</v>
      </c>
      <c r="E320" t="str">
        <f>_xlfn.CONCAT(Table1[[#This Row],[Year]], " ", Table1[[#This Row],[League]], " ", Table1[[#This Row],[Season]])</f>
        <v>2024 SKAHL C Summer</v>
      </c>
      <c r="F320" t="s">
        <v>200</v>
      </c>
      <c r="G320" t="s">
        <v>199</v>
      </c>
      <c r="H320">
        <v>7</v>
      </c>
      <c r="I320">
        <v>4</v>
      </c>
      <c r="J320" t="str" cm="1">
        <f t="array" ref="J320">_xlfn.IFS(Table1[[#This Row],[GF]]&gt;Table1[[#This Row],[GA]],"W",Table1[[#This Row],[GF]]&lt;Table1[[#This Row],[GA]],"L",Table1[[#This Row],[GF]]=Table1[[#This Row],[GA]],"T")</f>
        <v>W</v>
      </c>
      <c r="K320" t="s">
        <v>18</v>
      </c>
      <c r="L320">
        <v>0</v>
      </c>
      <c r="M320">
        <v>0</v>
      </c>
      <c r="N320">
        <f>Table1[[#This Row],[G]]+Table1[[#This Row],[A]]</f>
        <v>0</v>
      </c>
      <c r="O320">
        <v>0</v>
      </c>
    </row>
    <row r="321" spans="1:15" x14ac:dyDescent="0.25">
      <c r="A321" s="1">
        <v>45431</v>
      </c>
      <c r="B321" s="4">
        <f>YEAR(Table1[[#This Row],[Date]])</f>
        <v>2024</v>
      </c>
      <c r="C321" t="s">
        <v>214</v>
      </c>
      <c r="D321" t="s">
        <v>92</v>
      </c>
      <c r="E321" t="str">
        <f>_xlfn.CONCAT(Table1[[#This Row],[Year]], " ", Table1[[#This Row],[League]], " ", Table1[[#This Row],[Season]])</f>
        <v>2024 SKAHL DN Summer</v>
      </c>
      <c r="F321" t="s">
        <v>43</v>
      </c>
      <c r="G321" t="s">
        <v>118</v>
      </c>
      <c r="H321">
        <v>4</v>
      </c>
      <c r="I321">
        <v>6</v>
      </c>
      <c r="J321" t="str" cm="1">
        <f t="array" ref="J321">_xlfn.IFS(Table1[[#This Row],[GF]]&gt;Table1[[#This Row],[GA]],"W",Table1[[#This Row],[GF]]&lt;Table1[[#This Row],[GA]],"L",Table1[[#This Row],[GF]]=Table1[[#This Row],[GA]],"T")</f>
        <v>L</v>
      </c>
      <c r="K321" t="s">
        <v>31</v>
      </c>
      <c r="L321">
        <v>1</v>
      </c>
      <c r="M321">
        <v>0</v>
      </c>
      <c r="N321">
        <f>Table1[[#This Row],[G]]+Table1[[#This Row],[A]]</f>
        <v>1</v>
      </c>
      <c r="O321">
        <v>0</v>
      </c>
    </row>
    <row r="322" spans="1:15" x14ac:dyDescent="0.25">
      <c r="A322" s="1">
        <v>45445</v>
      </c>
      <c r="B322" s="4">
        <f>YEAR(Table1[[#This Row],[Date]])</f>
        <v>2024</v>
      </c>
      <c r="C322" t="s">
        <v>214</v>
      </c>
      <c r="D322" t="s">
        <v>92</v>
      </c>
      <c r="E322" t="str">
        <f>_xlfn.CONCAT(Table1[[#This Row],[Year]], " ", Table1[[#This Row],[League]], " ", Table1[[#This Row],[Season]])</f>
        <v>2024 SKAHL DN Summer</v>
      </c>
      <c r="F322" t="s">
        <v>43</v>
      </c>
      <c r="G322" t="s">
        <v>201</v>
      </c>
      <c r="H322">
        <v>4</v>
      </c>
      <c r="I322">
        <v>1</v>
      </c>
      <c r="J322" t="str" cm="1">
        <f t="array" ref="J322">_xlfn.IFS(Table1[[#This Row],[GF]]&gt;Table1[[#This Row],[GA]],"W",Table1[[#This Row],[GF]]&lt;Table1[[#This Row],[GA]],"L",Table1[[#This Row],[GF]]=Table1[[#This Row],[GA]],"T")</f>
        <v>W</v>
      </c>
      <c r="K322" t="s">
        <v>18</v>
      </c>
      <c r="L322">
        <v>0</v>
      </c>
      <c r="M322">
        <v>1</v>
      </c>
      <c r="N322">
        <f>Table1[[#This Row],[G]]+Table1[[#This Row],[A]]</f>
        <v>1</v>
      </c>
      <c r="O322">
        <v>0</v>
      </c>
    </row>
    <row r="323" spans="1:15" x14ac:dyDescent="0.25">
      <c r="A323" s="1">
        <v>45446</v>
      </c>
      <c r="B323" s="4">
        <f>YEAR(Table1[[#This Row],[Date]])</f>
        <v>2024</v>
      </c>
      <c r="C323" t="s">
        <v>198</v>
      </c>
      <c r="D323" t="s">
        <v>92</v>
      </c>
      <c r="E323" t="str">
        <f>_xlfn.CONCAT(Table1[[#This Row],[Year]], " ", Table1[[#This Row],[League]], " ", Table1[[#This Row],[Season]])</f>
        <v>2024 SKAHL C Summer</v>
      </c>
      <c r="F323" t="s">
        <v>200</v>
      </c>
      <c r="G323" t="s">
        <v>203</v>
      </c>
      <c r="H323">
        <v>5</v>
      </c>
      <c r="I323">
        <v>11</v>
      </c>
      <c r="J323" t="str" cm="1">
        <f t="array" ref="J323">_xlfn.IFS(Table1[[#This Row],[GF]]&gt;Table1[[#This Row],[GA]],"W",Table1[[#This Row],[GF]]&lt;Table1[[#This Row],[GA]],"L",Table1[[#This Row],[GF]]=Table1[[#This Row],[GA]],"T")</f>
        <v>L</v>
      </c>
      <c r="K323" t="s">
        <v>15</v>
      </c>
      <c r="L323">
        <v>1</v>
      </c>
      <c r="M323">
        <v>0</v>
      </c>
      <c r="N323">
        <f>Table1[[#This Row],[G]]+Table1[[#This Row],[A]]</f>
        <v>1</v>
      </c>
      <c r="O323">
        <v>0</v>
      </c>
    </row>
    <row r="324" spans="1:15" x14ac:dyDescent="0.25">
      <c r="A324" s="1">
        <v>45452</v>
      </c>
      <c r="B324" s="4">
        <f>YEAR(Table1[[#This Row],[Date]])</f>
        <v>2024</v>
      </c>
      <c r="C324" t="s">
        <v>88</v>
      </c>
      <c r="D324" t="s">
        <v>92</v>
      </c>
      <c r="E324" t="str">
        <f>_xlfn.CONCAT(Table1[[#This Row],[Year]], " ", Table1[[#This Row],[League]], " ", Table1[[#This Row],[Season]])</f>
        <v>2024 SKAHL D Summer</v>
      </c>
      <c r="F324" t="s">
        <v>12</v>
      </c>
      <c r="G324" t="s">
        <v>45</v>
      </c>
      <c r="H324">
        <v>1</v>
      </c>
      <c r="I324">
        <v>8</v>
      </c>
      <c r="J324" t="str" cm="1">
        <f t="array" ref="J324">_xlfn.IFS(Table1[[#This Row],[GF]]&gt;Table1[[#This Row],[GA]],"W",Table1[[#This Row],[GF]]&lt;Table1[[#This Row],[GA]],"L",Table1[[#This Row],[GF]]=Table1[[#This Row],[GA]],"T")</f>
        <v>L</v>
      </c>
      <c r="K324" t="s">
        <v>18</v>
      </c>
      <c r="L324">
        <v>1</v>
      </c>
      <c r="M324">
        <v>0</v>
      </c>
      <c r="N324">
        <f>Table1[[#This Row],[G]]+Table1[[#This Row],[A]]</f>
        <v>1</v>
      </c>
      <c r="O324">
        <v>0</v>
      </c>
    </row>
    <row r="325" spans="1:15" x14ac:dyDescent="0.25">
      <c r="A325" s="1">
        <v>45466</v>
      </c>
      <c r="B325" s="4">
        <f>YEAR(Table1[[#This Row],[Date]])</f>
        <v>2024</v>
      </c>
      <c r="C325" t="s">
        <v>214</v>
      </c>
      <c r="D325" t="s">
        <v>92</v>
      </c>
      <c r="E325" t="str">
        <f>_xlfn.CONCAT(Table1[[#This Row],[Year]], " ", Table1[[#This Row],[League]], " ", Table1[[#This Row],[Season]])</f>
        <v>2024 SKAHL DN Summer</v>
      </c>
      <c r="F325" t="s">
        <v>43</v>
      </c>
      <c r="G325" t="s">
        <v>193</v>
      </c>
      <c r="H325">
        <v>8</v>
      </c>
      <c r="I325">
        <v>3</v>
      </c>
      <c r="J325" t="str" cm="1">
        <f t="array" ref="J325">_xlfn.IFS(Table1[[#This Row],[GF]]&gt;Table1[[#This Row],[GA]],"W",Table1[[#This Row],[GF]]&lt;Table1[[#This Row],[GA]],"L",Table1[[#This Row],[GF]]=Table1[[#This Row],[GA]],"T")</f>
        <v>W</v>
      </c>
      <c r="K325" t="s">
        <v>18</v>
      </c>
      <c r="L325">
        <v>1</v>
      </c>
      <c r="M325">
        <v>1</v>
      </c>
      <c r="N325">
        <f>Table1[[#This Row],[G]]+Table1[[#This Row],[A]]</f>
        <v>2</v>
      </c>
      <c r="O325">
        <v>0</v>
      </c>
    </row>
    <row r="326" spans="1:15" x14ac:dyDescent="0.25">
      <c r="A326" s="1">
        <v>45473</v>
      </c>
      <c r="B326" s="4">
        <f>YEAR(Table1[[#This Row],[Date]])</f>
        <v>2024</v>
      </c>
      <c r="C326" t="s">
        <v>214</v>
      </c>
      <c r="D326" t="s">
        <v>92</v>
      </c>
      <c r="E326" t="str">
        <f>_xlfn.CONCAT(Table1[[#This Row],[Year]], " ", Table1[[#This Row],[League]], " ", Table1[[#This Row],[Season]])</f>
        <v>2024 SKAHL DN Summer</v>
      </c>
      <c r="F326" t="s">
        <v>43</v>
      </c>
      <c r="G326" t="s">
        <v>26</v>
      </c>
      <c r="H326">
        <v>7</v>
      </c>
      <c r="I326">
        <v>3</v>
      </c>
      <c r="J326" t="str" cm="1">
        <f t="array" ref="J326">_xlfn.IFS(Table1[[#This Row],[GF]]&gt;Table1[[#This Row],[GA]],"W",Table1[[#This Row],[GF]]&lt;Table1[[#This Row],[GA]],"L",Table1[[#This Row],[GF]]=Table1[[#This Row],[GA]],"T")</f>
        <v>W</v>
      </c>
      <c r="K326" t="s">
        <v>18</v>
      </c>
      <c r="L326">
        <v>0</v>
      </c>
      <c r="M326">
        <v>1</v>
      </c>
      <c r="N326">
        <f>Table1[[#This Row],[G]]+Table1[[#This Row],[A]]</f>
        <v>1</v>
      </c>
      <c r="O326">
        <v>0</v>
      </c>
    </row>
    <row r="327" spans="1:15" x14ac:dyDescent="0.25">
      <c r="A327" s="1">
        <v>45474</v>
      </c>
      <c r="B327" s="4">
        <f>YEAR(Table1[[#This Row],[Date]])</f>
        <v>2024</v>
      </c>
      <c r="C327" t="s">
        <v>198</v>
      </c>
      <c r="D327" t="s">
        <v>92</v>
      </c>
      <c r="E327" t="str">
        <f>_xlfn.CONCAT(Table1[[#This Row],[Year]], " ", Table1[[#This Row],[League]], " ", Table1[[#This Row],[Season]])</f>
        <v>2024 SKAHL C Summer</v>
      </c>
      <c r="F327" t="s">
        <v>200</v>
      </c>
      <c r="G327" t="s">
        <v>202</v>
      </c>
      <c r="H327">
        <v>7</v>
      </c>
      <c r="I327">
        <v>2</v>
      </c>
      <c r="J327" t="str" cm="1">
        <f t="array" ref="J327">_xlfn.IFS(Table1[[#This Row],[GF]]&gt;Table1[[#This Row],[GA]],"W",Table1[[#This Row],[GF]]&lt;Table1[[#This Row],[GA]],"L",Table1[[#This Row],[GF]]=Table1[[#This Row],[GA]],"T")</f>
        <v>W</v>
      </c>
      <c r="K327" t="s">
        <v>18</v>
      </c>
      <c r="L327">
        <v>0</v>
      </c>
      <c r="M327">
        <v>1</v>
      </c>
      <c r="N327">
        <f>Table1[[#This Row],[G]]+Table1[[#This Row],[A]]</f>
        <v>1</v>
      </c>
      <c r="O327">
        <v>0</v>
      </c>
    </row>
    <row r="328" spans="1:15" x14ac:dyDescent="0.25">
      <c r="A328" s="1">
        <v>45480</v>
      </c>
      <c r="B328" s="4">
        <f>YEAR(Table1[[#This Row],[Date]])</f>
        <v>2024</v>
      </c>
      <c r="C328" t="s">
        <v>214</v>
      </c>
      <c r="D328" t="s">
        <v>92</v>
      </c>
      <c r="E328" t="str">
        <f>_xlfn.CONCAT(Table1[[#This Row],[Year]], " ", Table1[[#This Row],[League]], " ", Table1[[#This Row],[Season]])</f>
        <v>2024 SKAHL DN Summer</v>
      </c>
      <c r="F328" t="s">
        <v>43</v>
      </c>
      <c r="G328" t="s">
        <v>196</v>
      </c>
      <c r="H328">
        <v>10</v>
      </c>
      <c r="I328">
        <v>2</v>
      </c>
      <c r="J328" t="str" cm="1">
        <f t="array" ref="J328">_xlfn.IFS(Table1[[#This Row],[GF]]&gt;Table1[[#This Row],[GA]],"W",Table1[[#This Row],[GF]]&lt;Table1[[#This Row],[GA]],"L",Table1[[#This Row],[GF]]=Table1[[#This Row],[GA]],"T")</f>
        <v>W</v>
      </c>
      <c r="K328" t="s">
        <v>18</v>
      </c>
      <c r="L328">
        <v>3</v>
      </c>
      <c r="M328">
        <v>0</v>
      </c>
      <c r="N328">
        <f>Table1[[#This Row],[G]]+Table1[[#This Row],[A]]</f>
        <v>3</v>
      </c>
      <c r="O328">
        <v>0</v>
      </c>
    </row>
    <row r="329" spans="1:15" x14ac:dyDescent="0.25">
      <c r="A329" s="1">
        <v>45480</v>
      </c>
      <c r="B329" s="4">
        <f>YEAR(Table1[[#This Row],[Date]])</f>
        <v>2024</v>
      </c>
      <c r="C329" t="s">
        <v>88</v>
      </c>
      <c r="D329" t="s">
        <v>92</v>
      </c>
      <c r="E329" t="str">
        <f>_xlfn.CONCAT(Table1[[#This Row],[Year]], " ", Table1[[#This Row],[League]], " ", Table1[[#This Row],[Season]])</f>
        <v>2024 SKAHL D Summer</v>
      </c>
      <c r="F329" t="s">
        <v>12</v>
      </c>
      <c r="G329" t="s">
        <v>52</v>
      </c>
      <c r="H329">
        <v>3</v>
      </c>
      <c r="I329">
        <v>7</v>
      </c>
      <c r="J329" t="str" cm="1">
        <f t="array" ref="J329">_xlfn.IFS(Table1[[#This Row],[GF]]&gt;Table1[[#This Row],[GA]],"W",Table1[[#This Row],[GF]]&lt;Table1[[#This Row],[GA]],"L",Table1[[#This Row],[GF]]=Table1[[#This Row],[GA]],"T")</f>
        <v>L</v>
      </c>
      <c r="K329" t="s">
        <v>18</v>
      </c>
      <c r="L329">
        <v>1</v>
      </c>
      <c r="M329">
        <v>0</v>
      </c>
      <c r="N329">
        <f>Table1[[#This Row],[G]]+Table1[[#This Row],[A]]</f>
        <v>1</v>
      </c>
      <c r="O329">
        <v>0</v>
      </c>
    </row>
    <row r="330" spans="1:15" x14ac:dyDescent="0.25">
      <c r="A330" s="1">
        <v>45481</v>
      </c>
      <c r="B330" s="4">
        <f>YEAR(Table1[[#This Row],[Date]])</f>
        <v>2024</v>
      </c>
      <c r="C330" t="s">
        <v>198</v>
      </c>
      <c r="D330" t="s">
        <v>92</v>
      </c>
      <c r="E330" t="str">
        <f>_xlfn.CONCAT(Table1[[#This Row],[Year]], " ", Table1[[#This Row],[League]], " ", Table1[[#This Row],[Season]])</f>
        <v>2024 SKAHL C Summer</v>
      </c>
      <c r="F330" t="s">
        <v>200</v>
      </c>
      <c r="G330" t="s">
        <v>203</v>
      </c>
      <c r="H330">
        <v>6</v>
      </c>
      <c r="I330">
        <v>2</v>
      </c>
      <c r="J330" t="str" cm="1">
        <f t="array" ref="J330">_xlfn.IFS(Table1[[#This Row],[GF]]&gt;Table1[[#This Row],[GA]],"W",Table1[[#This Row],[GF]]&lt;Table1[[#This Row],[GA]],"L",Table1[[#This Row],[GF]]=Table1[[#This Row],[GA]],"T")</f>
        <v>W</v>
      </c>
      <c r="K330" t="s">
        <v>18</v>
      </c>
      <c r="L330">
        <v>0</v>
      </c>
      <c r="M330">
        <v>1</v>
      </c>
      <c r="N330">
        <f>Table1[[#This Row],[G]]+Table1[[#This Row],[A]]</f>
        <v>1</v>
      </c>
      <c r="O330">
        <v>0</v>
      </c>
    </row>
    <row r="331" spans="1:15" x14ac:dyDescent="0.25">
      <c r="A331" s="1">
        <v>45499</v>
      </c>
      <c r="B331" s="4">
        <f>YEAR(Table1[[#This Row],[Date]])</f>
        <v>2024</v>
      </c>
      <c r="C331" t="s">
        <v>137</v>
      </c>
      <c r="D331" t="s">
        <v>92</v>
      </c>
      <c r="E331" t="str">
        <f>_xlfn.CONCAT(Table1[[#This Row],[Year]], " ", Table1[[#This Row],[League]], " ", Table1[[#This Row],[Season]])</f>
        <v>2024 Lost Anchor Summer</v>
      </c>
      <c r="F331" t="s">
        <v>43</v>
      </c>
      <c r="G331" t="s">
        <v>204</v>
      </c>
      <c r="H331">
        <v>3</v>
      </c>
      <c r="I331">
        <v>2</v>
      </c>
      <c r="J331" t="str" cm="1">
        <f t="array" ref="J331">_xlfn.IFS(Table1[[#This Row],[GF]]&gt;Table1[[#This Row],[GA]],"W",Table1[[#This Row],[GF]]&lt;Table1[[#This Row],[GA]],"L",Table1[[#This Row],[GF]]=Table1[[#This Row],[GA]],"T")</f>
        <v>W</v>
      </c>
      <c r="K331" t="s">
        <v>18</v>
      </c>
      <c r="L331">
        <v>0</v>
      </c>
      <c r="M331">
        <v>1</v>
      </c>
      <c r="N331">
        <f>Table1[[#This Row],[G]]+Table1[[#This Row],[A]]</f>
        <v>1</v>
      </c>
      <c r="O331">
        <v>0</v>
      </c>
    </row>
    <row r="332" spans="1:15" x14ac:dyDescent="0.25">
      <c r="A332" s="1">
        <v>45500</v>
      </c>
      <c r="B332" s="4">
        <f>YEAR(Table1[[#This Row],[Date]])</f>
        <v>2024</v>
      </c>
      <c r="C332" t="s">
        <v>137</v>
      </c>
      <c r="D332" t="s">
        <v>92</v>
      </c>
      <c r="E332" t="str">
        <f>_xlfn.CONCAT(Table1[[#This Row],[Year]], " ", Table1[[#This Row],[League]], " ", Table1[[#This Row],[Season]])</f>
        <v>2024 Lost Anchor Summer</v>
      </c>
      <c r="F332" t="s">
        <v>43</v>
      </c>
      <c r="G332" t="s">
        <v>205</v>
      </c>
      <c r="H332">
        <v>4</v>
      </c>
      <c r="I332">
        <v>2</v>
      </c>
      <c r="J332" t="str" cm="1">
        <f t="array" ref="J332">_xlfn.IFS(Table1[[#This Row],[GF]]&gt;Table1[[#This Row],[GA]],"W",Table1[[#This Row],[GF]]&lt;Table1[[#This Row],[GA]],"L",Table1[[#This Row],[GF]]=Table1[[#This Row],[GA]],"T")</f>
        <v>W</v>
      </c>
      <c r="K332" t="s">
        <v>18</v>
      </c>
      <c r="L332">
        <v>0</v>
      </c>
      <c r="M332">
        <v>1</v>
      </c>
      <c r="N332">
        <f>Table1[[#This Row],[G]]+Table1[[#This Row],[A]]</f>
        <v>1</v>
      </c>
      <c r="O332">
        <v>0</v>
      </c>
    </row>
    <row r="333" spans="1:15" x14ac:dyDescent="0.25">
      <c r="A333" s="1">
        <v>45500</v>
      </c>
      <c r="B333" s="4">
        <f>YEAR(Table1[[#This Row],[Date]])</f>
        <v>2024</v>
      </c>
      <c r="C333" t="s">
        <v>137</v>
      </c>
      <c r="D333" t="s">
        <v>92</v>
      </c>
      <c r="E333" t="str">
        <f>_xlfn.CONCAT(Table1[[#This Row],[Year]], " ", Table1[[#This Row],[League]], " ", Table1[[#This Row],[Season]])</f>
        <v>2024 Lost Anchor Summer</v>
      </c>
      <c r="F333" t="s">
        <v>43</v>
      </c>
      <c r="G333" t="s">
        <v>206</v>
      </c>
      <c r="H333">
        <v>4</v>
      </c>
      <c r="I333">
        <v>2</v>
      </c>
      <c r="J333" t="str" cm="1">
        <f t="array" ref="J333">_xlfn.IFS(Table1[[#This Row],[GF]]&gt;Table1[[#This Row],[GA]],"W",Table1[[#This Row],[GF]]&lt;Table1[[#This Row],[GA]],"L",Table1[[#This Row],[GF]]=Table1[[#This Row],[GA]],"T")</f>
        <v>W</v>
      </c>
      <c r="K333" t="s">
        <v>18</v>
      </c>
      <c r="L333">
        <v>1</v>
      </c>
      <c r="M333">
        <v>0</v>
      </c>
      <c r="N333">
        <f>Table1[[#This Row],[G]]+Table1[[#This Row],[A]]</f>
        <v>1</v>
      </c>
      <c r="O333">
        <v>0</v>
      </c>
    </row>
    <row r="334" spans="1:15" x14ac:dyDescent="0.25">
      <c r="A334" s="1">
        <v>45501</v>
      </c>
      <c r="B334" s="4">
        <f>YEAR(Table1[[#This Row],[Date]])</f>
        <v>2024</v>
      </c>
      <c r="C334" t="s">
        <v>137</v>
      </c>
      <c r="D334" t="s">
        <v>92</v>
      </c>
      <c r="E334" t="str">
        <f>_xlfn.CONCAT(Table1[[#This Row],[Year]], " ", Table1[[#This Row],[League]], " ", Table1[[#This Row],[Season]])</f>
        <v>2024 Lost Anchor Summer</v>
      </c>
      <c r="F334" t="s">
        <v>43</v>
      </c>
      <c r="G334" t="s">
        <v>205</v>
      </c>
      <c r="H334">
        <v>4</v>
      </c>
      <c r="I334">
        <v>2</v>
      </c>
      <c r="J334" t="str" cm="1">
        <f t="array" ref="J334">_xlfn.IFS(Table1[[#This Row],[GF]]&gt;Table1[[#This Row],[GA]],"W",Table1[[#This Row],[GF]]&lt;Table1[[#This Row],[GA]],"L",Table1[[#This Row],[GF]]=Table1[[#This Row],[GA]],"T")</f>
        <v>W</v>
      </c>
      <c r="K334" t="s">
        <v>18</v>
      </c>
      <c r="L334">
        <v>1</v>
      </c>
      <c r="M334">
        <v>1</v>
      </c>
      <c r="N334">
        <f>Table1[[#This Row],[G]]+Table1[[#This Row],[A]]</f>
        <v>2</v>
      </c>
      <c r="O334">
        <v>0</v>
      </c>
    </row>
    <row r="335" spans="1:15" x14ac:dyDescent="0.25">
      <c r="A335" s="1">
        <v>45501</v>
      </c>
      <c r="B335" s="4">
        <f>YEAR(Table1[[#This Row],[Date]])</f>
        <v>2024</v>
      </c>
      <c r="C335" t="s">
        <v>214</v>
      </c>
      <c r="D335" t="s">
        <v>92</v>
      </c>
      <c r="E335" t="str">
        <f>_xlfn.CONCAT(Table1[[#This Row],[Year]], " ", Table1[[#This Row],[League]], " ", Table1[[#This Row],[Season]])</f>
        <v>2024 SKAHL DN Summer</v>
      </c>
      <c r="F335" t="s">
        <v>43</v>
      </c>
      <c r="G335" t="s">
        <v>181</v>
      </c>
      <c r="H335">
        <v>4</v>
      </c>
      <c r="I335">
        <v>4</v>
      </c>
      <c r="J335" t="str" cm="1">
        <f t="array" ref="J335">_xlfn.IFS(Table1[[#This Row],[GF]]&gt;Table1[[#This Row],[GA]],"W",Table1[[#This Row],[GF]]&lt;Table1[[#This Row],[GA]],"L",Table1[[#This Row],[GF]]=Table1[[#This Row],[GA]],"T")</f>
        <v>T</v>
      </c>
      <c r="K335" t="s">
        <v>18</v>
      </c>
      <c r="L335">
        <v>0</v>
      </c>
      <c r="M335">
        <v>1</v>
      </c>
      <c r="N335">
        <f>Table1[[#This Row],[G]]+Table1[[#This Row],[A]]</f>
        <v>1</v>
      </c>
      <c r="O335">
        <v>0</v>
      </c>
    </row>
    <row r="336" spans="1:15" x14ac:dyDescent="0.25">
      <c r="A336" s="1">
        <v>45502</v>
      </c>
      <c r="B336" s="4">
        <f>YEAR(Table1[[#This Row],[Date]])</f>
        <v>2024</v>
      </c>
      <c r="C336" t="s">
        <v>198</v>
      </c>
      <c r="D336" t="s">
        <v>92</v>
      </c>
      <c r="E336" t="str">
        <f>_xlfn.CONCAT(Table1[[#This Row],[Year]], " ", Table1[[#This Row],[League]], " ", Table1[[#This Row],[Season]])</f>
        <v>2024 SKAHL C Summer</v>
      </c>
      <c r="F336" t="s">
        <v>200</v>
      </c>
      <c r="G336" t="s">
        <v>199</v>
      </c>
      <c r="H336">
        <v>7</v>
      </c>
      <c r="I336">
        <v>4</v>
      </c>
      <c r="J336" t="str" cm="1">
        <f t="array" ref="J336">_xlfn.IFS(Table1[[#This Row],[GF]]&gt;Table1[[#This Row],[GA]],"W",Table1[[#This Row],[GF]]&lt;Table1[[#This Row],[GA]],"L",Table1[[#This Row],[GF]]=Table1[[#This Row],[GA]],"T")</f>
        <v>W</v>
      </c>
      <c r="K336" t="s">
        <v>18</v>
      </c>
      <c r="L336">
        <v>0</v>
      </c>
      <c r="M336">
        <v>0</v>
      </c>
      <c r="N336">
        <f>Table1[[#This Row],[G]]+Table1[[#This Row],[A]]</f>
        <v>0</v>
      </c>
      <c r="O336">
        <v>0</v>
      </c>
    </row>
    <row r="337" spans="1:15" x14ac:dyDescent="0.25">
      <c r="A337" s="1">
        <v>45507</v>
      </c>
      <c r="B337" s="4">
        <f>YEAR(Table1[[#This Row],[Date]])</f>
        <v>2024</v>
      </c>
      <c r="C337" t="s">
        <v>88</v>
      </c>
      <c r="D337" t="s">
        <v>92</v>
      </c>
      <c r="E337" t="str">
        <f>_xlfn.CONCAT(Table1[[#This Row],[Year]], " ", Table1[[#This Row],[League]], " ", Table1[[#This Row],[Season]])</f>
        <v>2024 SKAHL D Summer</v>
      </c>
      <c r="F337" t="s">
        <v>26</v>
      </c>
      <c r="G337" t="s">
        <v>181</v>
      </c>
      <c r="H337">
        <v>2</v>
      </c>
      <c r="I337">
        <v>3</v>
      </c>
      <c r="J337" t="str" cm="1">
        <f t="array" ref="J337">_xlfn.IFS(Table1[[#This Row],[GF]]&gt;Table1[[#This Row],[GA]],"W",Table1[[#This Row],[GF]]&lt;Table1[[#This Row],[GA]],"L",Table1[[#This Row],[GF]]=Table1[[#This Row],[GA]],"T")</f>
        <v>L</v>
      </c>
      <c r="K337" t="s">
        <v>15</v>
      </c>
      <c r="L337">
        <v>0</v>
      </c>
      <c r="M337">
        <v>0</v>
      </c>
      <c r="N337">
        <f>Table1[[#This Row],[G]]+Table1[[#This Row],[A]]</f>
        <v>0</v>
      </c>
      <c r="O337">
        <v>2</v>
      </c>
    </row>
    <row r="338" spans="1:15" x14ac:dyDescent="0.25">
      <c r="A338" s="1">
        <v>45507</v>
      </c>
      <c r="B338" s="4">
        <f>YEAR(Table1[[#This Row],[Date]])</f>
        <v>2024</v>
      </c>
      <c r="C338" t="s">
        <v>214</v>
      </c>
      <c r="D338" t="s">
        <v>92</v>
      </c>
      <c r="E338" t="str">
        <f>_xlfn.CONCAT(Table1[[#This Row],[Year]], " ", Table1[[#This Row],[League]], " ", Table1[[#This Row],[Season]])</f>
        <v>2024 SKAHL DN Summer</v>
      </c>
      <c r="F338" t="s">
        <v>43</v>
      </c>
      <c r="G338" t="s">
        <v>193</v>
      </c>
      <c r="H338">
        <v>11</v>
      </c>
      <c r="I338">
        <v>2</v>
      </c>
      <c r="J338" t="str" cm="1">
        <f t="array" ref="J338">_xlfn.IFS(Table1[[#This Row],[GF]]&gt;Table1[[#This Row],[GA]],"W",Table1[[#This Row],[GF]]&lt;Table1[[#This Row],[GA]],"L",Table1[[#This Row],[GF]]=Table1[[#This Row],[GA]],"T")</f>
        <v>W</v>
      </c>
      <c r="K338" t="s">
        <v>15</v>
      </c>
      <c r="L338">
        <v>0</v>
      </c>
      <c r="M338">
        <v>3</v>
      </c>
      <c r="N338">
        <f>Table1[[#This Row],[G]]+Table1[[#This Row],[A]]</f>
        <v>3</v>
      </c>
      <c r="O338">
        <v>0</v>
      </c>
    </row>
    <row r="339" spans="1:15" x14ac:dyDescent="0.25">
      <c r="A339" s="1">
        <v>45508</v>
      </c>
      <c r="B339" s="4">
        <f>YEAR(Table1[[#This Row],[Date]])</f>
        <v>2024</v>
      </c>
      <c r="C339" t="s">
        <v>88</v>
      </c>
      <c r="D339" t="s">
        <v>92</v>
      </c>
      <c r="E339" t="str">
        <f>_xlfn.CONCAT(Table1[[#This Row],[Year]], " ", Table1[[#This Row],[League]], " ", Table1[[#This Row],[Season]])</f>
        <v>2024 SKAHL D Summer</v>
      </c>
      <c r="F339" t="s">
        <v>12</v>
      </c>
      <c r="G339" t="s">
        <v>52</v>
      </c>
      <c r="H339">
        <v>5</v>
      </c>
      <c r="I339">
        <v>7</v>
      </c>
      <c r="J339" t="str" cm="1">
        <f t="array" ref="J339">_xlfn.IFS(Table1[[#This Row],[GF]]&gt;Table1[[#This Row],[GA]],"W",Table1[[#This Row],[GF]]&lt;Table1[[#This Row],[GA]],"L",Table1[[#This Row],[GF]]=Table1[[#This Row],[GA]],"T")</f>
        <v>L</v>
      </c>
      <c r="K339" t="s">
        <v>15</v>
      </c>
      <c r="L339">
        <v>0</v>
      </c>
      <c r="M339">
        <v>1</v>
      </c>
      <c r="N339">
        <f>Table1[[#This Row],[G]]+Table1[[#This Row],[A]]</f>
        <v>1</v>
      </c>
      <c r="O339">
        <v>0</v>
      </c>
    </row>
    <row r="340" spans="1:15" x14ac:dyDescent="0.25">
      <c r="A340" s="1">
        <v>45509</v>
      </c>
      <c r="B340" s="4">
        <f>YEAR(Table1[[#This Row],[Date]])</f>
        <v>2024</v>
      </c>
      <c r="C340" t="s">
        <v>198</v>
      </c>
      <c r="D340" t="s">
        <v>92</v>
      </c>
      <c r="E340" t="str">
        <f>_xlfn.CONCAT(Table1[[#This Row],[Year]], " ", Table1[[#This Row],[League]], " ", Table1[[#This Row],[Season]])</f>
        <v>2024 SKAHL C Summer</v>
      </c>
      <c r="F340" t="s">
        <v>200</v>
      </c>
      <c r="G340" t="s">
        <v>209</v>
      </c>
      <c r="H340">
        <v>7</v>
      </c>
      <c r="I340">
        <v>4</v>
      </c>
      <c r="J340" t="str" cm="1">
        <f t="array" ref="J340">_xlfn.IFS(Table1[[#This Row],[GF]]&gt;Table1[[#This Row],[GA]],"W",Table1[[#This Row],[GF]]&lt;Table1[[#This Row],[GA]],"L",Table1[[#This Row],[GF]]=Table1[[#This Row],[GA]],"T")</f>
        <v>W</v>
      </c>
      <c r="K340" t="s">
        <v>15</v>
      </c>
      <c r="L340">
        <v>0</v>
      </c>
      <c r="M340">
        <v>2</v>
      </c>
      <c r="N340">
        <f>Table1[[#This Row],[G]]+Table1[[#This Row],[A]]</f>
        <v>2</v>
      </c>
      <c r="O340">
        <v>0</v>
      </c>
    </row>
    <row r="341" spans="1:15" x14ac:dyDescent="0.25">
      <c r="A341" s="1">
        <v>45515</v>
      </c>
      <c r="B341" s="4">
        <f>YEAR(Table1[[#This Row],[Date]])</f>
        <v>2024</v>
      </c>
      <c r="C341" t="s">
        <v>214</v>
      </c>
      <c r="D341" t="s">
        <v>92</v>
      </c>
      <c r="E341" t="str">
        <f>_xlfn.CONCAT(Table1[[#This Row],[Year]], " ", Table1[[#This Row],[League]], " ", Table1[[#This Row],[Season]])</f>
        <v>2024 SKAHL DN Summer</v>
      </c>
      <c r="F341" t="s">
        <v>43</v>
      </c>
      <c r="G341" t="s">
        <v>26</v>
      </c>
      <c r="H341">
        <v>6</v>
      </c>
      <c r="I341">
        <v>6</v>
      </c>
      <c r="J341" t="str" cm="1">
        <f t="array" ref="J341">_xlfn.IFS(Table1[[#This Row],[GF]]&gt;Table1[[#This Row],[GA]],"W",Table1[[#This Row],[GF]]&lt;Table1[[#This Row],[GA]],"L",Table1[[#This Row],[GF]]=Table1[[#This Row],[GA]],"T")</f>
        <v>T</v>
      </c>
      <c r="K341" t="s">
        <v>15</v>
      </c>
      <c r="L341">
        <v>0</v>
      </c>
      <c r="M341">
        <v>1</v>
      </c>
      <c r="N341">
        <f>Table1[[#This Row],[G]]+Table1[[#This Row],[A]]</f>
        <v>1</v>
      </c>
      <c r="O341">
        <v>0</v>
      </c>
    </row>
    <row r="342" spans="1:15" x14ac:dyDescent="0.25">
      <c r="A342" s="1">
        <v>45515</v>
      </c>
      <c r="B342" s="4">
        <f>YEAR(Table1[[#This Row],[Date]])</f>
        <v>2024</v>
      </c>
      <c r="C342" t="s">
        <v>88</v>
      </c>
      <c r="D342" t="s">
        <v>92</v>
      </c>
      <c r="E342" t="str">
        <f>_xlfn.CONCAT(Table1[[#This Row],[Year]], " ", Table1[[#This Row],[League]], " ", Table1[[#This Row],[Season]])</f>
        <v>2024 SKAHL D Summer</v>
      </c>
      <c r="F342" t="s">
        <v>12</v>
      </c>
      <c r="G342" t="s">
        <v>190</v>
      </c>
      <c r="H342">
        <v>6</v>
      </c>
      <c r="I342">
        <v>3</v>
      </c>
      <c r="J342" t="str" cm="1">
        <f t="array" ref="J342">_xlfn.IFS(Table1[[#This Row],[GF]]&gt;Table1[[#This Row],[GA]],"W",Table1[[#This Row],[GF]]&lt;Table1[[#This Row],[GA]],"L",Table1[[#This Row],[GF]]=Table1[[#This Row],[GA]],"T")</f>
        <v>W</v>
      </c>
      <c r="K342" t="s">
        <v>15</v>
      </c>
      <c r="L342">
        <v>1</v>
      </c>
      <c r="M342">
        <v>0</v>
      </c>
      <c r="N342">
        <f>Table1[[#This Row],[G]]+Table1[[#This Row],[A]]</f>
        <v>1</v>
      </c>
      <c r="O342">
        <v>0</v>
      </c>
    </row>
    <row r="343" spans="1:15" x14ac:dyDescent="0.25">
      <c r="A343" s="1">
        <v>45522</v>
      </c>
      <c r="B343" s="4">
        <f>YEAR(Table1[[#This Row],[Date]])</f>
        <v>2024</v>
      </c>
      <c r="C343" t="s">
        <v>214</v>
      </c>
      <c r="D343" t="s">
        <v>184</v>
      </c>
      <c r="E343" t="str">
        <f>_xlfn.CONCAT(Table1[[#This Row],[Year]], " ", Table1[[#This Row],[League]], " ", Table1[[#This Row],[Season]])</f>
        <v>2024 SKAHL DN Summer Playoffs</v>
      </c>
      <c r="F343" t="s">
        <v>43</v>
      </c>
      <c r="G343" t="s">
        <v>118</v>
      </c>
      <c r="H343">
        <v>1</v>
      </c>
      <c r="I343">
        <v>0</v>
      </c>
      <c r="J343" t="str" cm="1">
        <f t="array" ref="J343">_xlfn.IFS(Table1[[#This Row],[GF]]&gt;Table1[[#This Row],[GA]],"W",Table1[[#This Row],[GF]]&lt;Table1[[#This Row],[GA]],"L",Table1[[#This Row],[GF]]=Table1[[#This Row],[GA]],"T")</f>
        <v>W</v>
      </c>
      <c r="K343" t="s">
        <v>15</v>
      </c>
      <c r="L343">
        <v>0</v>
      </c>
      <c r="M343">
        <v>0</v>
      </c>
      <c r="N343">
        <f>Table1[[#This Row],[G]]+Table1[[#This Row],[A]]</f>
        <v>0</v>
      </c>
      <c r="O343">
        <v>0</v>
      </c>
    </row>
    <row r="344" spans="1:15" x14ac:dyDescent="0.25">
      <c r="A344" s="1">
        <v>45529</v>
      </c>
      <c r="B344" s="4">
        <f>YEAR(Table1[[#This Row],[Date]])</f>
        <v>2024</v>
      </c>
      <c r="C344" t="s">
        <v>214</v>
      </c>
      <c r="D344" t="s">
        <v>184</v>
      </c>
      <c r="E344" t="str">
        <f>_xlfn.CONCAT(Table1[[#This Row],[Year]], " ", Table1[[#This Row],[League]], " ", Table1[[#This Row],[Season]])</f>
        <v>2024 SKAHL DN Summer Playoffs</v>
      </c>
      <c r="F344" t="s">
        <v>43</v>
      </c>
      <c r="G344" t="s">
        <v>210</v>
      </c>
      <c r="H344">
        <v>3</v>
      </c>
      <c r="I344">
        <v>2</v>
      </c>
      <c r="J344" t="str" cm="1">
        <f t="array" ref="J344">_xlfn.IFS(Table1[[#This Row],[GF]]&gt;Table1[[#This Row],[GA]],"W",Table1[[#This Row],[GF]]&lt;Table1[[#This Row],[GA]],"L",Table1[[#This Row],[GF]]=Table1[[#This Row],[GA]],"T")</f>
        <v>W</v>
      </c>
      <c r="K344" t="s">
        <v>31</v>
      </c>
      <c r="L344">
        <v>0</v>
      </c>
      <c r="M344">
        <v>0</v>
      </c>
      <c r="N344">
        <f>Table1[[#This Row],[G]]+Table1[[#This Row],[A]]</f>
        <v>0</v>
      </c>
      <c r="O344">
        <v>0</v>
      </c>
    </row>
    <row r="345" spans="1:15" x14ac:dyDescent="0.25">
      <c r="A345" s="1">
        <v>45529</v>
      </c>
      <c r="B345" s="4">
        <f>YEAR(Table1[[#This Row],[Date]])</f>
        <v>2024</v>
      </c>
      <c r="C345" t="s">
        <v>88</v>
      </c>
      <c r="D345" t="s">
        <v>184</v>
      </c>
      <c r="E345" t="str">
        <f>_xlfn.CONCAT(Table1[[#This Row],[Year]], " ", Table1[[#This Row],[League]], " ", Table1[[#This Row],[Season]])</f>
        <v>2024 SKAHL D Summer Playoffs</v>
      </c>
      <c r="F345" t="s">
        <v>12</v>
      </c>
      <c r="G345" t="s">
        <v>194</v>
      </c>
      <c r="H345">
        <v>4</v>
      </c>
      <c r="I345">
        <v>8</v>
      </c>
      <c r="J345" t="str" cm="1">
        <f t="array" ref="J345">_xlfn.IFS(Table1[[#This Row],[GF]]&gt;Table1[[#This Row],[GA]],"W",Table1[[#This Row],[GF]]&lt;Table1[[#This Row],[GA]],"L",Table1[[#This Row],[GF]]=Table1[[#This Row],[GA]],"T")</f>
        <v>L</v>
      </c>
      <c r="K345" t="s">
        <v>18</v>
      </c>
      <c r="L345">
        <v>0</v>
      </c>
      <c r="M345">
        <v>2</v>
      </c>
      <c r="N345">
        <f>Table1[[#This Row],[G]]+Table1[[#This Row],[A]]</f>
        <v>2</v>
      </c>
      <c r="O345">
        <v>0</v>
      </c>
    </row>
    <row r="346" spans="1:15" x14ac:dyDescent="0.25">
      <c r="A346" s="1">
        <v>45530</v>
      </c>
      <c r="B346" s="4">
        <f>YEAR(Table1[[#This Row],[Date]])</f>
        <v>2024</v>
      </c>
      <c r="C346" t="s">
        <v>198</v>
      </c>
      <c r="D346" t="s">
        <v>92</v>
      </c>
      <c r="E346" t="str">
        <f>_xlfn.CONCAT(Table1[[#This Row],[Year]], " ", Table1[[#This Row],[League]], " ", Table1[[#This Row],[Season]])</f>
        <v>2024 SKAHL C Summer</v>
      </c>
      <c r="F346" t="s">
        <v>200</v>
      </c>
      <c r="G346" t="s">
        <v>202</v>
      </c>
      <c r="H346">
        <v>8</v>
      </c>
      <c r="I346">
        <v>5</v>
      </c>
      <c r="J346" t="str" cm="1">
        <f t="array" ref="J346">_xlfn.IFS(Table1[[#This Row],[GF]]&gt;Table1[[#This Row],[GA]],"W",Table1[[#This Row],[GF]]&lt;Table1[[#This Row],[GA]],"L",Table1[[#This Row],[GF]]=Table1[[#This Row],[GA]],"T")</f>
        <v>W</v>
      </c>
      <c r="K346" t="s">
        <v>18</v>
      </c>
      <c r="L346">
        <v>2</v>
      </c>
      <c r="M346">
        <v>1</v>
      </c>
      <c r="N346">
        <f>Table1[[#This Row],[G]]+Table1[[#This Row],[A]]</f>
        <v>3</v>
      </c>
      <c r="O346">
        <v>0</v>
      </c>
    </row>
    <row r="347" spans="1:15" x14ac:dyDescent="0.25">
      <c r="A347" s="1">
        <v>45557</v>
      </c>
      <c r="B347" s="4">
        <f>YEAR(Table1[[#This Row],[Date]])</f>
        <v>2024</v>
      </c>
      <c r="C347" t="s">
        <v>214</v>
      </c>
      <c r="D347" t="s">
        <v>97</v>
      </c>
      <c r="E347" t="str">
        <f>_xlfn.CONCAT(Table1[[#This Row],[Year]], " ", Table1[[#This Row],[League]], " ", Table1[[#This Row],[Season]])</f>
        <v>2024 SKAHL DN Winter</v>
      </c>
      <c r="F347" t="s">
        <v>43</v>
      </c>
      <c r="G347" t="s">
        <v>26</v>
      </c>
      <c r="H347">
        <v>5</v>
      </c>
      <c r="I347">
        <v>2</v>
      </c>
      <c r="J347" t="str" cm="1">
        <f t="array" ref="J347">_xlfn.IFS(Table1[[#This Row],[GF]]&gt;Table1[[#This Row],[GA]],"W",Table1[[#This Row],[GF]]&lt;Table1[[#This Row],[GA]],"L",Table1[[#This Row],[GF]]=Table1[[#This Row],[GA]],"T")</f>
        <v>W</v>
      </c>
      <c r="K347" t="s">
        <v>18</v>
      </c>
      <c r="L347">
        <v>0</v>
      </c>
      <c r="M347">
        <v>0</v>
      </c>
      <c r="N347">
        <f>Table1[[#This Row],[G]]+Table1[[#This Row],[A]]</f>
        <v>0</v>
      </c>
      <c r="O347">
        <v>0</v>
      </c>
    </row>
    <row r="348" spans="1:15" x14ac:dyDescent="0.25">
      <c r="A348" s="1">
        <v>45557</v>
      </c>
      <c r="B348" s="4">
        <f>YEAR(Table1[[#This Row],[Date]])</f>
        <v>2024</v>
      </c>
      <c r="C348" t="s">
        <v>88</v>
      </c>
      <c r="D348" t="s">
        <v>97</v>
      </c>
      <c r="E348" t="str">
        <f>_xlfn.CONCAT(Table1[[#This Row],[Year]], " ", Table1[[#This Row],[League]], " ", Table1[[#This Row],[Season]])</f>
        <v>2024 SKAHL D Winter</v>
      </c>
      <c r="F348" t="s">
        <v>12</v>
      </c>
      <c r="G348" t="s">
        <v>34</v>
      </c>
      <c r="H348">
        <v>5</v>
      </c>
      <c r="I348">
        <v>6</v>
      </c>
      <c r="J348" t="str" cm="1">
        <f t="array" ref="J348">_xlfn.IFS(Table1[[#This Row],[GF]]&gt;Table1[[#This Row],[GA]],"W",Table1[[#This Row],[GF]]&lt;Table1[[#This Row],[GA]],"L",Table1[[#This Row],[GF]]=Table1[[#This Row],[GA]],"T")</f>
        <v>L</v>
      </c>
      <c r="K348" t="s">
        <v>31</v>
      </c>
      <c r="L348">
        <v>0</v>
      </c>
      <c r="M348">
        <v>0</v>
      </c>
      <c r="N348">
        <f>Table1[[#This Row],[G]]+Table1[[#This Row],[A]]</f>
        <v>0</v>
      </c>
      <c r="O348">
        <v>0</v>
      </c>
    </row>
    <row r="349" spans="1:15" x14ac:dyDescent="0.25">
      <c r="A349" s="1">
        <v>45571</v>
      </c>
      <c r="B349" s="4">
        <f>YEAR(Table1[[#This Row],[Date]])</f>
        <v>2024</v>
      </c>
      <c r="C349" t="s">
        <v>88</v>
      </c>
      <c r="D349" t="s">
        <v>97</v>
      </c>
      <c r="E349" t="str">
        <f>_xlfn.CONCAT(Table1[[#This Row],[Year]], " ", Table1[[#This Row],[League]], " ", Table1[[#This Row],[Season]])</f>
        <v>2024 SKAHL D Winter</v>
      </c>
      <c r="F349" t="s">
        <v>12</v>
      </c>
      <c r="G349" t="s">
        <v>182</v>
      </c>
      <c r="H349">
        <v>2</v>
      </c>
      <c r="I349">
        <v>2</v>
      </c>
      <c r="J349" s="7" t="str" cm="1">
        <f t="array" ref="J349">_xlfn.IFS(Table1[[#This Row],[GF]]&gt;Table1[[#This Row],[GA]],"W",Table1[[#This Row],[GF]]&lt;Table1[[#This Row],[GA]],"L",Table1[[#This Row],[GF]]=Table1[[#This Row],[GA]],"T")</f>
        <v>T</v>
      </c>
      <c r="K349" t="s">
        <v>18</v>
      </c>
      <c r="L349">
        <v>0</v>
      </c>
      <c r="M349">
        <v>0</v>
      </c>
      <c r="N349">
        <f>Table1[[#This Row],[G]]+Table1[[#This Row],[A]]</f>
        <v>0</v>
      </c>
      <c r="O349">
        <v>0</v>
      </c>
    </row>
    <row r="350" spans="1:15" x14ac:dyDescent="0.25">
      <c r="A350" s="1">
        <v>45572</v>
      </c>
      <c r="B350" s="4">
        <f>YEAR(Table1[[#This Row],[Date]])</f>
        <v>2024</v>
      </c>
      <c r="C350" t="s">
        <v>198</v>
      </c>
      <c r="D350" t="s">
        <v>97</v>
      </c>
      <c r="E350" t="str">
        <f>_xlfn.CONCAT(Table1[[#This Row],[Year]], " ", Table1[[#This Row],[League]], " ", Table1[[#This Row],[Season]])</f>
        <v>2024 SKAHL C Winter</v>
      </c>
      <c r="F350" t="s">
        <v>200</v>
      </c>
      <c r="G350" t="s">
        <v>209</v>
      </c>
      <c r="H350">
        <v>2</v>
      </c>
      <c r="I350">
        <v>3</v>
      </c>
      <c r="J350" s="7" t="str" cm="1">
        <f t="array" ref="J350">_xlfn.IFS(Table1[[#This Row],[GF]]&gt;Table1[[#This Row],[GA]],"W",Table1[[#This Row],[GF]]&lt;Table1[[#This Row],[GA]],"L",Table1[[#This Row],[GF]]=Table1[[#This Row],[GA]],"T")</f>
        <v>L</v>
      </c>
      <c r="K350" t="s">
        <v>31</v>
      </c>
      <c r="L350">
        <v>0</v>
      </c>
      <c r="M350">
        <v>0</v>
      </c>
      <c r="N350">
        <f>Table1[[#This Row],[G]]+Table1[[#This Row],[A]]</f>
        <v>0</v>
      </c>
      <c r="O350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2E8B2454-D0BC-4AE5-8AA5-79F784FE8C6D}">
  <ds:schemaRefs/>
</ds:datastoreItem>
</file>

<file path=customXml/itemProps2.xml><?xml version="1.0" encoding="utf-8"?>
<ds:datastoreItem xmlns:ds="http://schemas.openxmlformats.org/officeDocument/2006/customXml" ds:itemID="{A3079178-9510-46FE-9AC2-B0B73189231D}">
  <ds:schemaRefs/>
</ds:datastoreItem>
</file>

<file path=customXml/itemProps3.xml><?xml version="1.0" encoding="utf-8"?>
<ds:datastoreItem xmlns:ds="http://schemas.openxmlformats.org/officeDocument/2006/customXml" ds:itemID="{D00BACBB-13F0-4394-A156-40AAB78EF7E5}">
  <ds:schemaRefs/>
</ds:datastoreItem>
</file>

<file path=customXml/itemProps4.xml><?xml version="1.0" encoding="utf-8"?>
<ds:datastoreItem xmlns:ds="http://schemas.openxmlformats.org/officeDocument/2006/customXml" ds:itemID="{6F44BFB4-E1EA-4CF4-B0FF-98EB7FF7E35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E3CF1491-85CF-43DA-9ECF-DE575019FD07}">
  <ds:schemaRefs/>
</ds:datastoreItem>
</file>

<file path=customXml/itemProps6.xml><?xml version="1.0" encoding="utf-8"?>
<ds:datastoreItem xmlns:ds="http://schemas.openxmlformats.org/officeDocument/2006/customXml" ds:itemID="{4B7232C5-E0AB-451A-8614-600C31D17081}">
  <ds:schemaRefs/>
</ds:datastoreItem>
</file>

<file path=customXml/itemProps7.xml><?xml version="1.0" encoding="utf-8"?>
<ds:datastoreItem xmlns:ds="http://schemas.openxmlformats.org/officeDocument/2006/customXml" ds:itemID="{AD53904F-05FF-487D-A307-92DEFEC98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Hackmeister</dc:creator>
  <cp:lastModifiedBy>Jeff Hackmeister</cp:lastModifiedBy>
  <dcterms:created xsi:type="dcterms:W3CDTF">2022-03-13T17:59:29Z</dcterms:created>
  <dcterms:modified xsi:type="dcterms:W3CDTF">2024-10-13T14:57:33Z</dcterms:modified>
</cp:coreProperties>
</file>