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36A11427-58DE-4A56-AE7B-4E429964AB03}"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14" i="11"/>
  <c r="F12" i="11"/>
  <c r="H7" i="11"/>
  <c r="E9" i="11" l="1"/>
  <c r="F28" i="11" l="1"/>
  <c r="H28" i="11" s="1"/>
  <c r="F9" i="11"/>
  <c r="E10" i="11" s="1"/>
  <c r="F10" i="11" s="1"/>
  <c r="I5" i="11"/>
  <c r="H41" i="11"/>
  <c r="H40" i="11"/>
  <c r="H39" i="11"/>
  <c r="H38" i="11"/>
  <c r="H36" i="11"/>
  <c r="H27" i="11"/>
  <c r="H26" i="11"/>
  <c r="H13" i="11"/>
  <c r="H8" i="11"/>
  <c r="H9" i="11" l="1"/>
  <c r="F29" i="11"/>
  <c r="E11" i="11"/>
  <c r="F11" i="11" s="1"/>
  <c r="I6" i="11"/>
  <c r="H37" i="11" l="1"/>
  <c r="F31" i="11"/>
  <c r="H31" i="11" s="1"/>
  <c r="H10" i="11"/>
  <c r="H29" i="11"/>
  <c r="H14" i="11"/>
  <c r="J5" i="11"/>
  <c r="K5" i="11" s="1"/>
  <c r="L5" i="11" s="1"/>
  <c r="M5" i="11" s="1"/>
  <c r="N5" i="11" s="1"/>
  <c r="O5" i="11" s="1"/>
  <c r="P5" i="11" s="1"/>
  <c r="I4" i="11"/>
  <c r="F30" i="11" l="1"/>
  <c r="H30" i="11" s="1"/>
  <c r="H15" i="11"/>
  <c r="E16" i="11"/>
  <c r="H11" i="11"/>
  <c r="H12" i="11"/>
  <c r="P4" i="11"/>
  <c r="Q5" i="11"/>
  <c r="R5" i="11" s="1"/>
  <c r="S5" i="11" s="1"/>
  <c r="T5" i="11" s="1"/>
  <c r="U5" i="11" s="1"/>
  <c r="V5" i="11" s="1"/>
  <c r="W5" i="11" s="1"/>
  <c r="J6" i="11"/>
  <c r="E18" i="11" l="1"/>
  <c r="H16" i="11"/>
  <c r="W4" i="11"/>
  <c r="X5" i="11"/>
  <c r="Y5" i="11" s="1"/>
  <c r="Z5" i="11" s="1"/>
  <c r="AA5" i="11" s="1"/>
  <c r="AB5" i="11" s="1"/>
  <c r="AC5" i="11" s="1"/>
  <c r="AD5" i="11" s="1"/>
  <c r="K6" i="11"/>
  <c r="F18" i="11" l="1"/>
  <c r="H18" i="11" s="1"/>
  <c r="E19" i="11"/>
  <c r="F19" i="11" s="1"/>
  <c r="H19" i="11" s="1"/>
  <c r="AE5" i="1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<sst xmlns="http://schemas.openxmlformats.org/spreadsheetml/2006/main" count="102" uniqueCount="76">
  <si>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</si>
  <si>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</si>
  <si>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</si>
  <si>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</si>
  <si>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</si>
  <si>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</si>
  <si>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</si>
  <si>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</si>
  <si>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</si>
  <si>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</si>
  <si>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</si>
  <si>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</si>
  <si>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</si>
  <si>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</si>
  <si>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</si>
  <si>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</si>
  <si>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</si>
  <si>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</si>
  <si>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</si>
  <si>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</si>
  <si>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</si>
  <si>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</si>
  <si>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</si>
  <si>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</si>
  <si>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</si>
  <si>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</si>
  <si>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</si>
  <si>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</si>
  <si>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</si>
  <si>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</si>
  <si>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</si>
  <si>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</si>
  <si>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</si>
  <si>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</si>
  <si>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</si>
  <si>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621 Database Project</t>
  </si>
  <si>
    <t>Jim Hankee</t>
  </si>
  <si>
    <t>John Holiday</t>
  </si>
  <si>
    <t>Project Conceptualization</t>
  </si>
  <si>
    <t>Project Definition</t>
  </si>
  <si>
    <t>Gantt Chart Creation</t>
  </si>
  <si>
    <t>Business Rules</t>
  </si>
  <si>
    <t>ERD Creation</t>
  </si>
  <si>
    <t>John</t>
  </si>
  <si>
    <t>Jim\John</t>
  </si>
  <si>
    <t>Jim</t>
  </si>
  <si>
    <t>Create GitHub Repository</t>
  </si>
  <si>
    <t>Generate\Execute Database DDL</t>
  </si>
  <si>
    <t>Create\Import Data into Database</t>
  </si>
  <si>
    <t>Front End Development</t>
  </si>
  <si>
    <t>Final Documentation</t>
  </si>
  <si>
    <t>Create SQL View - Display Rosters</t>
  </si>
  <si>
    <t>Create SQL View - Display unpaid Invoices</t>
  </si>
  <si>
    <t>Create SQL View - List Roster size by Division\Team</t>
  </si>
  <si>
    <t>Player UI Development</t>
  </si>
  <si>
    <t>Division UI Development</t>
  </si>
  <si>
    <t>Team UI Development</t>
  </si>
  <si>
    <t>Coaches UI Development</t>
  </si>
  <si>
    <t>Project Presentation</t>
  </si>
  <si>
    <t>Determine\implement additional Indexes</t>
  </si>
  <si>
    <t>Create SQL View - Coaches without Clearances</t>
  </si>
  <si>
    <t>Family UI Development</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</si>
  <si>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</si>
  <si>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</si>
  <si>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</si>
  <si>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Database Development</t>
  </si>
  <si>
    <t>Draft Final Report</t>
  </si>
  <si>
    <t>Final Report</t>
  </si>
  <si>
    <t>Report 1 - Invoices</t>
  </si>
  <si>
    <t>Report 2 - Rosters</t>
  </si>
  <si>
    <t>Reports 3 - Coaching Clearacnes</t>
  </si>
  <si>
    <t>Report 4 - Unassigned Players</t>
  </si>
  <si>
    <t>Migrate DB to Cloud</t>
  </si>
  <si>
    <t>Create SQL View - Players not assigned to team</t>
  </si>
  <si>
    <t>Create SP \ Trigger to generate daily invoice entries</t>
  </si>
  <si>
    <t>Create Trigger to validate 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</si>
</sst>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4"/>
  <sheetViews>
    <sheetView showGridLines="0" tabSelected="1" showRuler="0" zoomScaleNormal="100" zoomScalePageLayoutView="70" workbookViewId="0">
      <pane ySplit="6" topLeftCell="A16" activePane="bottomLeft" state="frozen"/>
      <selection pane="bottomLeft" activeCell="B25" sqref="B25"/>
    </sheetView>
  </sheetViews>
  <sheetFormatPr defaultRowHeight="30" customHeight="1" x14ac:dyDescent="0.3"/>
  <cols>
    <col min="1" max="1" width="2.6640625" style="58" customWidth="1"/>
    <col min="2" max="2" width="49.66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36" width="2.5546875" customWidth="1"/>
    <col min="41" max="42" width="10.33203125"/>
  </cols>
  <sheetData>
    <row r="1" spans="1:36" ht="30" customHeight="1" x14ac:dyDescent="0.55000000000000004">
      <c r="A1" s="59" t="s">
        <v>28</v>
      </c>
      <c r="B1" s="63" t="s">
        <v>35</v>
      </c>
      <c r="C1" s="1"/>
      <c r="D1" s="2"/>
      <c r="E1" s="4"/>
      <c r="F1" s="47"/>
      <c r="H1" s="2"/>
      <c r="I1" s="14"/>
    </row>
    <row r="2" spans="1:36" ht="30" customHeight="1" x14ac:dyDescent="0.35">
      <c r="A2" s="58" t="s">
        <v>24</v>
      </c>
      <c r="B2" s="64" t="s">
        <v>36</v>
      </c>
      <c r="I2" s="61"/>
    </row>
    <row r="3" spans="1:36" ht="30" customHeight="1" x14ac:dyDescent="0.3">
      <c r="A3" s="58" t="s">
        <v>62</v>
      </c>
      <c r="B3" s="65" t="s">
        <v>37</v>
      </c>
      <c r="C3" s="85" t="s">
        <v>1</v>
      </c>
      <c r="D3" s="86"/>
      <c r="E3" s="88">
        <v>44371</v>
      </c>
      <c r="F3" s="88"/>
    </row>
    <row r="4" spans="1:36" ht="30" customHeight="1" x14ac:dyDescent="0.3">
      <c r="A4" s="59" t="s">
        <v>29</v>
      </c>
      <c r="C4" s="85" t="s">
        <v>8</v>
      </c>
      <c r="D4" s="86"/>
      <c r="E4" s="7">
        <v>1</v>
      </c>
      <c r="I4" s="89">
        <f>I5</f>
        <v>44368</v>
      </c>
      <c r="J4" s="90"/>
      <c r="K4" s="90"/>
      <c r="L4" s="90"/>
      <c r="M4" s="90"/>
      <c r="N4" s="90"/>
      <c r="O4" s="91"/>
      <c r="P4" s="89">
        <f>P5</f>
        <v>44375</v>
      </c>
      <c r="Q4" s="90"/>
      <c r="R4" s="90"/>
      <c r="S4" s="90"/>
      <c r="T4" s="90"/>
      <c r="U4" s="90"/>
      <c r="V4" s="91"/>
      <c r="W4" s="89">
        <f>W5</f>
        <v>44382</v>
      </c>
      <c r="X4" s="90"/>
      <c r="Y4" s="90"/>
      <c r="Z4" s="90"/>
      <c r="AA4" s="90"/>
      <c r="AB4" s="90"/>
      <c r="AC4" s="91"/>
      <c r="AD4" s="89">
        <f>AD5</f>
        <v>44389</v>
      </c>
      <c r="AE4" s="90"/>
      <c r="AF4" s="90"/>
      <c r="AG4" s="90"/>
      <c r="AH4" s="90"/>
      <c r="AI4" s="90"/>
      <c r="AJ4" s="91"/>
    </row>
    <row r="5" spans="1:36" ht="15" customHeight="1" x14ac:dyDescent="0.3">
      <c r="A5" s="59" t="s">
        <v>30</v>
      </c>
      <c r="B5" s="87"/>
      <c r="C5" s="87"/>
      <c r="D5" s="87"/>
      <c r="E5" s="87"/>
      <c r="F5" s="87"/>
      <c r="G5" s="87"/>
      <c r="I5" s="11">
        <f>Project_Start-WEEKDAY(Project_Start,1)+2+7*(Display_Week-1)</f>
        <v>44368</v>
      </c>
      <c r="J5" s="10">
        <f>I5+1</f>
        <v>44369</v>
      </c>
      <c r="K5" s="10">
        <f t="shared" ref="K5:AJ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row>
    <row r="6" spans="1:36" ht="30" customHeight="1" thickBot="1" x14ac:dyDescent="0.35">
      <c r="A6" s="59" t="s">
        <v>31</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35">
      <c r="A7" s="58" t="s">
        <v>63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35">
      <c r="A8" s="59" t="s">
        <v>32</v>
      </c>
      <c r="B8" s="18" t="s">
        <v>38</v>
      </c>
      <c r="C8" s="71"/>
      <c r="D8" s="19"/>
      <c r="E8" s="20"/>
      <c r="F8" s="21"/>
      <c r="G8" s="17"/>
      <c r="H8" s="17" t="str">
        <f t="shared" ref="H8:H41"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35">
      <c r="A9" s="59" t="s">
        <v>64</v>
      </c>
      <c r="B9" s="80" t="s">
        <v>39</v>
      </c>
      <c r="C9" s="72" t="s">
        <v>44</v>
      </c>
      <c r="D9" s="22">
        <v>1</v>
      </c>
      <c r="E9" s="66">
        <f>Project_Start</f>
        <v>44371</v>
      </c>
      <c r="F9" s="66">
        <f>E9+1</f>
        <v>44372</v>
      </c>
      <c r="G9" s="17"/>
      <c r="H9" s="17">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35">
      <c r="A10" s="59" t="s">
        <v>33</v>
      </c>
      <c r="B10" s="80" t="s">
        <v>41</v>
      </c>
      <c r="C10" s="72" t="s">
        <v>44</v>
      </c>
      <c r="D10" s="22">
        <v>1</v>
      </c>
      <c r="E10" s="66">
        <f>F9</f>
        <v>44372</v>
      </c>
      <c r="F10" s="66">
        <f>E10+1</f>
        <v>44373</v>
      </c>
      <c r="G10" s="17"/>
      <c r="H10" s="17">
        <f t="shared" si="3"/>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35">
      <c r="A11" s="58"/>
      <c r="B11" s="80" t="s">
        <v>40</v>
      </c>
      <c r="C11" s="72" t="s">
        <v>43</v>
      </c>
      <c r="D11" s="22">
        <v>1</v>
      </c>
      <c r="E11" s="66">
        <f>F10</f>
        <v>44373</v>
      </c>
      <c r="F11" s="66">
        <f>E11+1</f>
        <v>44374</v>
      </c>
      <c r="G11" s="17"/>
      <c r="H11" s="17">
        <f t="shared" si="3"/>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35">
      <c r="A12" s="58"/>
      <c r="B12" s="80" t="s">
        <v>42</v>
      </c>
      <c r="C12" s="72" t="s">
        <v>45</v>
      </c>
      <c r="D12" s="22">
        <v>1</v>
      </c>
      <c r="E12" s="66">
        <v>44373</v>
      </c>
      <c r="F12" s="66">
        <f>E12+1</f>
        <v>44374</v>
      </c>
      <c r="G12" s="17"/>
      <c r="H12" s="17">
        <f t="shared" si="3"/>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35">
      <c r="A13" s="59" t="s">
        <v>34</v>
      </c>
      <c r="B13" s="23" t="s">
        <v>65</v>
      </c>
      <c r="C13" s="73"/>
      <c r="D13" s="24"/>
      <c r="E13" s="25"/>
      <c r="F13" s="26"/>
      <c r="G13" s="17"/>
      <c r="H13" s="17" t="str">
        <f t="shared" si="3"/>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35">
      <c r="A14" s="59"/>
      <c r="B14" s="81" t="s">
        <v>46</v>
      </c>
      <c r="C14" s="74" t="s">
        <v>43</v>
      </c>
      <c r="D14" s="27">
        <v>1</v>
      </c>
      <c r="E14" s="67">
        <v>44374</v>
      </c>
      <c r="F14" s="67">
        <f>E14</f>
        <v>44374</v>
      </c>
      <c r="G14" s="17"/>
      <c r="H14" s="17">
        <f t="shared" si="3"/>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35">
      <c r="A15" s="58"/>
      <c r="B15" s="81" t="s">
        <v>47</v>
      </c>
      <c r="C15" s="74" t="s">
        <v>45</v>
      </c>
      <c r="D15" s="27">
        <v>1</v>
      </c>
      <c r="E15" s="67">
        <v>44373</v>
      </c>
      <c r="F15" s="67">
        <v>44373</v>
      </c>
      <c r="G15" s="17"/>
      <c r="H15" s="17">
        <f t="shared" si="3"/>
        <v>1</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row>
    <row r="16" spans="1:36" s="3" customFormat="1" ht="30" customHeight="1" thickBot="1" x14ac:dyDescent="0.35">
      <c r="A16" s="58"/>
      <c r="B16" s="81" t="s">
        <v>48</v>
      </c>
      <c r="C16" s="74" t="s">
        <v>45</v>
      </c>
      <c r="D16" s="27">
        <v>1</v>
      </c>
      <c r="E16" s="67">
        <f>F15</f>
        <v>44373</v>
      </c>
      <c r="F16" s="67">
        <v>44373</v>
      </c>
      <c r="G16" s="17"/>
      <c r="H16" s="17">
        <f t="shared" si="3"/>
        <v>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row>
    <row r="17" spans="1:36" s="3" customFormat="1" ht="30" customHeight="1" thickBot="1" x14ac:dyDescent="0.35">
      <c r="A17" s="58"/>
      <c r="B17" s="81" t="s">
        <v>59</v>
      </c>
      <c r="C17" s="74" t="s">
        <v>45</v>
      </c>
      <c r="D17" s="27">
        <v>0.25</v>
      </c>
      <c r="E17" s="67">
        <v>44384</v>
      </c>
      <c r="F17" s="67">
        <v>44386</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35">
      <c r="A18" s="58"/>
      <c r="B18" s="81" t="s">
        <v>51</v>
      </c>
      <c r="C18" s="74" t="s">
        <v>43</v>
      </c>
      <c r="D18" s="27">
        <v>1</v>
      </c>
      <c r="E18" s="67">
        <f>E16</f>
        <v>44373</v>
      </c>
      <c r="F18" s="67">
        <f>E18+2</f>
        <v>44375</v>
      </c>
      <c r="G18" s="17"/>
      <c r="H18" s="17">
        <f t="shared" si="3"/>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35">
      <c r="A19" s="58"/>
      <c r="B19" s="81" t="s">
        <v>52</v>
      </c>
      <c r="C19" s="74" t="s">
        <v>45</v>
      </c>
      <c r="D19" s="27">
        <v>1</v>
      </c>
      <c r="E19" s="67">
        <f>E18</f>
        <v>44373</v>
      </c>
      <c r="F19" s="67">
        <f>E19+3</f>
        <v>44376</v>
      </c>
      <c r="G19" s="17"/>
      <c r="H19" s="17">
        <f t="shared" si="3"/>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35">
      <c r="A20" s="58"/>
      <c r="B20" s="81" t="s">
        <v>60</v>
      </c>
      <c r="C20" s="74" t="s">
        <v>43</v>
      </c>
      <c r="D20" s="27">
        <v>1</v>
      </c>
      <c r="E20" s="67">
        <v>44387</v>
      </c>
      <c r="F20" s="67">
        <v>44388</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35">
      <c r="A21" s="58"/>
      <c r="B21" s="81" t="s">
        <v>53</v>
      </c>
      <c r="C21" s="74" t="s">
        <v>45</v>
      </c>
      <c r="D21" s="27">
        <v>1</v>
      </c>
      <c r="E21" s="67">
        <v>44387</v>
      </c>
      <c r="F21" s="67">
        <v>44388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35">
      <c r="A22" s="58"/>
      <c r="B22" s="81" t="s">
        <v>73</v>
      </c>
      <c r="C22" s="74" t="s">
        <v>43</v>
      </c>
      <c r="D22" s="27">
        <v>1</v>
      </c>
      <c r="E22" s="67">
        <v>44387</v>
      </c>
      <c r="F22" s="67">
        <v>44388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35">
      <c r="A23" s="58"/>
      <c r="B23" s="81" t="s">
        <v>74</v>
      </c>
      <c r="C23" s="74" t="s">
        <v>45</v>
      </c>
      <c r="D23" s="27">
        <v>1</v>
      </c>
      <c r="E23" s="67">
        <v>44387</v>
      </c>
      <c r="F23" s="67">
        <v>44388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35">
      <c r="A24" s="58"/>
      <c r="B24" s="81" t="s">
        <v>75</v>
      </c>
      <c r="C24" s="74" t="s">
        <v>45</v>
      </c>
      <c r="D24" s="27">
        <v>1</v>
      </c>
      <c r="E24" s="67">
        <v>44383</v>
      </c>
      <c r="F24" s="67">
        <v>44383</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35">
      <c r="A25" s="58"/>
      <c r="B25" s="81" t="s">
        <v>72</v>
      </c>
      <c r="C25" s="74" t="s">
        <v>45</v>
      </c>
      <c r="D25" s="27">
        <v>1</v>
      </c>
      <c r="E25" s="67">
        <v>44382</v>
      </c>
      <c r="F25" s="67">
        <v>44382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35">
      <c r="A26" s="58" t="s">
        <v>25</v>
      </c>
      <c r="B26" s="28" t="s">
        <v>49</v>
      </c>
      <c r="C26" s="75"/>
      <c r="D26" s="29"/>
      <c r="E26" s="30"/>
      <c r="F26" s="31"/>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35">
      <c r="A27" s="58"/>
      <c r="B27" s="82" t="s">
        <v>61</v>
      </c>
      <c r="C27" s="76" t="s">
        <v>43</v>
      </c>
      <c r="D27" s="32">
        <v>1</v>
      </c>
      <c r="E27" s="68">
        <v>44376</v>
      </c>
      <c r="F27" s="68">
        <f>E27+5</f>
        <v>44381</v>
      </c>
      <c r="G27" s="17"/>
      <c r="H27" s="17">
        <f t="shared" si="3"/>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35">
      <c r="A28" s="58"/>
      <c r="B28" s="82" t="s">
        <v>54</v>
      </c>
      <c r="C28" s="76" t="s">
        <v>43</v>
      </c>
      <c r="D28" s="32">
        <v>1</v>
      </c>
      <c r="E28" s="68">
        <v>44381</v>
      </c>
      <c r="F28" s="68">
        <f>E28+4</f>
        <v>44385</v>
      </c>
      <c r="G28" s="17"/>
      <c r="H28" s="17">
        <f t="shared" si="3"/>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35">
      <c r="A29" s="58"/>
      <c r="B29" s="82" t="s">
        <v>55</v>
      </c>
      <c r="C29" s="76" t="s">
        <v>45</v>
      </c>
      <c r="D29" s="32">
        <v>1</v>
      </c>
      <c r="E29" s="68">
        <v>44376</v>
      </c>
      <c r="F29" s="68">
        <f>E29+5</f>
        <v>44381</v>
      </c>
      <c r="G29" s="17"/>
      <c r="H29" s="17">
        <f t="shared" si="3"/>
        <v>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35">
      <c r="A30" s="58"/>
      <c r="B30" s="82" t="s">
        <v>56</v>
      </c>
      <c r="C30" s="76" t="s">
        <v>45</v>
      </c>
      <c r="D30" s="32">
        <v>1</v>
      </c>
      <c r="E30" s="68">
        <v>44381</v>
      </c>
      <c r="F30" s="68">
        <f>E30+4</f>
        <v>44385</v>
      </c>
      <c r="G30" s="17"/>
      <c r="H30" s="17">
        <f t="shared" si="3"/>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35">
      <c r="A31" s="58"/>
      <c r="B31" s="82" t="s">
        <v>57</v>
      </c>
      <c r="C31" s="76" t="s">
        <v>45</v>
      </c>
      <c r="D31" s="32">
        <v>1</v>
      </c>
      <c r="E31" s="68">
        <v>44381</v>
      </c>
      <c r="F31" s="68">
        <f>E31+4</f>
        <v>44385</v>
      </c>
      <c r="G31" s="17"/>
      <c r="H31" s="17">
        <f t="shared" si="3"/>
        <v>5</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35">
      <c r="A32" s="58"/>
      <c r="B32" s="82" t="s">
        <v>68</v>
      </c>
      <c r="C32" s="76" t="s">
        <v>45</v>
      </c>
      <c r="D32" s="32">
        <v>1</v>
      </c>
      <c r="E32" s="68">
        <v>44379</v>
      </c>
      <c r="F32" s="68">
        <v>44382</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35">
      <c r="A33" s="58"/>
      <c r="B33" s="82" t="s">
        <v>69</v>
      </c>
      <c r="C33" s="76" t="s">
        <v>43</v>
      </c>
      <c r="D33" s="32">
        <v>1</v>
      </c>
      <c r="E33" s="68">
        <v>44379</v>
      </c>
      <c r="F33" s="68">
        <v>44382</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row>
    <row r="34" spans="1:36" s="3" customFormat="1" ht="30" customHeight="1" thickBot="1" x14ac:dyDescent="0.35">
      <c r="A34" s="58"/>
      <c r="B34" s="82" t="s">
        <v>70</v>
      </c>
      <c r="C34" s="76" t="s">
        <v>45</v>
      </c>
      <c r="D34" s="32">
        <v>1</v>
      </c>
      <c r="E34" s="68">
        <v>44379</v>
      </c>
      <c r="F34" s="68">
        <v>44382</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row>
    <row r="35" spans="1:36" s="3" customFormat="1" ht="30" customHeight="1" thickBot="1" x14ac:dyDescent="0.35">
      <c r="A35" s="58"/>
      <c r="B35" s="82" t="s">
        <v>71</v>
      </c>
      <c r="C35" s="76" t="s">
        <v>43</v>
      </c>
      <c r="D35" s="32">
        <v>1</v>
      </c>
      <c r="E35" s="68">
        <v>44379</v>
      </c>
      <c r="F35" s="68">
        <v>44382</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row>
    <row r="36" spans="1:36" s="3" customFormat="1" ht="30" customHeight="1" thickBot="1" x14ac:dyDescent="0.35">
      <c r="A36" s="58" t="s">
        <v>25</v>
      </c>
      <c r="B36" s="33" t="s">
        <v>50</v>
      </c>
      <c r="C36" s="77"/>
      <c r="D36" s="34"/>
      <c r="E36" s="35"/>
      <c r="F36" s="36"/>
      <c r="G36" s="17"/>
      <c r="H36" s="17" t="str">
        <f t="shared" si="3"/>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row>
    <row r="37" spans="1:36" s="3" customFormat="1" ht="30" customHeight="1" thickBot="1" x14ac:dyDescent="0.35">
      <c r="A37" s="58"/>
      <c r="B37" s="83" t="s">
        <v>66</v>
      </c>
      <c r="C37" s="78" t="s">
        <v>44</v>
      </c>
      <c r="D37" s="37">
        <v>0</v>
      </c>
      <c r="E37" s="69">
        <v>44384</v>
      </c>
      <c r="F37" s="69">
        <v>44388</v>
      </c>
      <c r="G37" s="17"/>
      <c r="H37" s="17">
        <f t="shared" si="3"/>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row>
    <row r="38" spans="1:36" s="3" customFormat="1" ht="30" customHeight="1" thickBot="1" x14ac:dyDescent="0.35">
      <c r="A38" s="58"/>
      <c r="B38" s="83" t="s">
        <v>67</v>
      </c>
      <c r="C38" s="78" t="s">
        <v>44</v>
      </c>
      <c r="D38" s="37">
        <v>0</v>
      </c>
      <c r="E38" s="69">
        <v>44388</v>
      </c>
      <c r="F38" s="69">
        <v>44392</v>
      </c>
      <c r="G38" s="17"/>
      <c r="H38" s="17">
        <f t="shared" si="3"/>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row>
    <row r="39" spans="1:36" s="3" customFormat="1" ht="30" customHeight="1" thickBot="1" x14ac:dyDescent="0.35">
      <c r="A39" s="58"/>
      <c r="B39" s="83" t="s">
        <v>58</v>
      </c>
      <c r="C39" s="78" t="s">
        <v>44</v>
      </c>
      <c r="D39" s="37">
        <v>0</v>
      </c>
      <c r="E39" s="69">
        <v>44394</v>
      </c>
      <c r="F39" s="69">
        <v>44394</v>
      </c>
      <c r="G39" s="17"/>
      <c r="H39" s="17">
        <f t="shared" si="3"/>
        <v>1</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row>
    <row r="40" spans="1:36" s="3" customFormat="1" ht="30" customHeight="1" thickBot="1" x14ac:dyDescent="0.35">
      <c r="A40" s="58" t="s">
        <v>27</v>
      </c>
      <c r="B40" s="84"/>
      <c r="C40" s="79"/>
      <c r="D40" s="16"/>
      <c r="E40" s="70"/>
      <c r="F40" s="70"/>
      <c r="G40" s="17"/>
      <c r="H40" s="17" t="str">
        <f t="shared" si="3"/>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row>
    <row r="41" spans="1:36" s="3" customFormat="1" ht="30" customHeight="1" thickBot="1" x14ac:dyDescent="0.35">
      <c r="A41" s="59" t="s">
        <v>26</v>
      </c>
      <c r="B41" s="38" t="s">
        <v>0</v>
      </c>
      <c r="C41" s="39"/>
      <c r="D41" s="40"/>
      <c r="E41" s="41"/>
      <c r="F41" s="42"/>
      <c r="G41" s="43"/>
      <c r="H41" s="43" t="str">
        <f t="shared" si="3"/>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row>
    <row r="42" spans="1:36" ht="30" customHeight="1" x14ac:dyDescent="0.3">
      <c r="G42" s="6"/>
    </row>
    <row r="43" spans="1:36" ht="30" customHeight="1" x14ac:dyDescent="0.3">
      <c r="C43" s="14"/>
      <c r="F43" s="60"/>
    </row>
    <row r="44" spans="1:36" ht="30" customHeight="1" x14ac:dyDescent="0.3">
      <c r="C44" s="15"/>
    </row>
  </sheetData>
  <mergeCells count="8">
    <mergeCell ref="P4:V4"/>
    <mergeCell ref="W4:AC4"/>
    <mergeCell ref="AD4:AJ4"/>
    <mergeCell ref="C3:D3"/>
    <mergeCell ref="C4:D4"/>
    <mergeCell ref="B5:G5"/>
    <mergeCell ref="E3:F3"/>
    <mergeCell ref="I4:O4"/>
  </mergeCells>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1">
    <cfRule type="expression" dxfId="5" priority="33">
      <formula>AND(TODAY()&gt;=I$5,TODAY()&lt;J$5)</formula>
    </cfRule>
  </conditionalFormatting>
  <conditionalFormatting sqref="I7:AI41">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41">
    <cfRule type="expression" dxfId="2" priority="35">
      <formula>AND(TODAY()&gt;=AJ$5,TODAY()&lt;#REF!)</formula>
    </cfRule>
  </conditionalFormatting>
  <conditionalFormatting sqref="AJ7:AJ41">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8:F2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2021-07-06T20:49:16Z</dcterms:modified>
</cp:coreProperties>
</file>