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aay\OneDrive\Desktop\Excel learning\"/>
    </mc:Choice>
  </mc:AlternateContent>
  <xr:revisionPtr revIDLastSave="0" documentId="13_ncr:1_{F25C7013-E8EA-446D-BEF9-F81424C8C1A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mployeeData" sheetId="1" r:id="rId1"/>
    <sheet name="Sheet1" sheetId="6" r:id="rId2"/>
    <sheet name="Sheet3" sheetId="4" r:id="rId3"/>
    <sheet name="Sheet4" sheetId="5" r:id="rId4"/>
  </sheets>
  <definedNames>
    <definedName name="_xlnm._FilterDatabase" localSheetId="1" hidden="1">Sheet1!$A$1:$C$8</definedName>
    <definedName name="_xlnm._FilterDatabase" localSheetId="2" hidden="1">Sheet3!$B$1:$B$6</definedName>
    <definedName name="_xlnm.Criteria" localSheetId="1">Sheet1!$E$16:$E$18</definedName>
  </definedNames>
  <calcPr calcId="191029"/>
</workbook>
</file>

<file path=xl/calcChain.xml><?xml version="1.0" encoding="utf-8"?>
<calcChain xmlns="http://schemas.openxmlformats.org/spreadsheetml/2006/main">
  <c r="C9" i="6" l="1"/>
  <c r="C6" i="6"/>
  <c r="C3" i="6"/>
  <c r="C10" i="6" s="1"/>
  <c r="B15" i="6"/>
  <c r="B16" i="6"/>
  <c r="B14" i="6"/>
  <c r="B13" i="6"/>
  <c r="C8" i="5"/>
  <c r="C7" i="5"/>
  <c r="H3" i="5"/>
  <c r="H4" i="5"/>
  <c r="H5" i="5"/>
  <c r="H6" i="5"/>
  <c r="H2" i="5"/>
  <c r="G3" i="5"/>
  <c r="G4" i="5"/>
  <c r="G5" i="5"/>
  <c r="G6" i="5"/>
  <c r="G2" i="5"/>
  <c r="F3" i="5"/>
  <c r="F4" i="5"/>
  <c r="F5" i="5"/>
  <c r="F6" i="5"/>
  <c r="F2" i="5"/>
  <c r="E3" i="5"/>
  <c r="E4" i="5"/>
  <c r="E5" i="5"/>
  <c r="E6" i="5"/>
  <c r="E2" i="5"/>
  <c r="I3" i="4"/>
  <c r="I4" i="4"/>
  <c r="I5" i="4"/>
  <c r="I6" i="4"/>
  <c r="I2" i="4"/>
  <c r="Z12" i="4"/>
  <c r="AA12" i="4" s="1"/>
  <c r="U23" i="4"/>
  <c r="U21" i="4"/>
  <c r="V19" i="4"/>
  <c r="V17" i="4"/>
  <c r="V16" i="4"/>
  <c r="V15" i="4"/>
  <c r="E3" i="4"/>
  <c r="E4" i="4"/>
  <c r="E5" i="4"/>
  <c r="E6" i="4"/>
  <c r="F3" i="4"/>
  <c r="F4" i="4"/>
  <c r="F5" i="4"/>
  <c r="F6" i="4"/>
  <c r="D3" i="4"/>
  <c r="D4" i="4"/>
  <c r="D5" i="4"/>
  <c r="D6" i="4"/>
  <c r="F2" i="4"/>
  <c r="E2" i="4"/>
  <c r="D2" i="4"/>
  <c r="U11" i="4"/>
  <c r="U10" i="4"/>
  <c r="U9" i="4"/>
  <c r="B18" i="6" l="1"/>
</calcChain>
</file>

<file path=xl/sharedStrings.xml><?xml version="1.0" encoding="utf-8"?>
<sst xmlns="http://schemas.openxmlformats.org/spreadsheetml/2006/main" count="98" uniqueCount="57">
  <si>
    <t>Full Name</t>
  </si>
  <si>
    <t>Email</t>
  </si>
  <si>
    <t>Department</t>
  </si>
  <si>
    <t>Join Date</t>
  </si>
  <si>
    <t>Leave Balance</t>
  </si>
  <si>
    <t>Basic Salary</t>
  </si>
  <si>
    <t>Bonus %</t>
  </si>
  <si>
    <t>Project Start</t>
  </si>
  <si>
    <t>Project End</t>
  </si>
  <si>
    <t>Weekday Joined</t>
  </si>
  <si>
    <t>John Doe</t>
  </si>
  <si>
    <t>jane smith</t>
  </si>
  <si>
    <t>ALICE JOHNSON</t>
  </si>
  <si>
    <t>bob Brown</t>
  </si>
  <si>
    <t>Eva White</t>
  </si>
  <si>
    <t>john@example.com</t>
  </si>
  <si>
    <t>jane@example.com</t>
  </si>
  <si>
    <t>alice@example.com</t>
  </si>
  <si>
    <t>bob@example.com</t>
  </si>
  <si>
    <t>eva@example.com</t>
  </si>
  <si>
    <t>Sales</t>
  </si>
  <si>
    <t>Marketing</t>
  </si>
  <si>
    <t>HR</t>
  </si>
  <si>
    <t xml:space="preserve"> </t>
  </si>
  <si>
    <t>today</t>
  </si>
  <si>
    <t>yesterday</t>
  </si>
  <si>
    <t>tomorrow</t>
  </si>
  <si>
    <t>Day</t>
  </si>
  <si>
    <t>Month</t>
  </si>
  <si>
    <t>Year</t>
  </si>
  <si>
    <t>Hour</t>
  </si>
  <si>
    <t>Minute</t>
  </si>
  <si>
    <t>Second</t>
  </si>
  <si>
    <t>DateDifference</t>
  </si>
  <si>
    <t>Networking days</t>
  </si>
  <si>
    <t>Workday</t>
  </si>
  <si>
    <t>Project Duration</t>
  </si>
  <si>
    <t>Rating</t>
  </si>
  <si>
    <t>Excellent</t>
  </si>
  <si>
    <t>Good</t>
  </si>
  <si>
    <t>Average</t>
  </si>
  <si>
    <t>Fine</t>
  </si>
  <si>
    <t>Poor</t>
  </si>
  <si>
    <t>Salary Status(IF)</t>
  </si>
  <si>
    <t>Performance(IFS)</t>
  </si>
  <si>
    <t>Performance(SWITCH)</t>
  </si>
  <si>
    <t>Bonus</t>
  </si>
  <si>
    <t>Index Match</t>
  </si>
  <si>
    <t>HLOOKUP</t>
  </si>
  <si>
    <t>VLOOKUP</t>
  </si>
  <si>
    <t>Salary of John Doe(XLOOKUP)</t>
  </si>
  <si>
    <t>LOOKUP</t>
  </si>
  <si>
    <t>&gt;60000</t>
  </si>
  <si>
    <t>HR Total</t>
  </si>
  <si>
    <t>Marketing Total</t>
  </si>
  <si>
    <t>Sales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</si>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</sst>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4" fontId="0" fillId="0" borderId="0" xfId="0" applyNumberFormat="1"/>
    <xf numFmtId="21" fontId="0" fillId="0" borderId="0" xfId="0" applyNumberFormat="1"/>
    <xf numFmtId="165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Project 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John Doe</c:v>
                </c:pt>
                <c:pt idx="1">
                  <c:v>jane smith</c:v>
                </c:pt>
                <c:pt idx="2">
                  <c:v>ALICE JOHNSON</c:v>
                </c:pt>
                <c:pt idx="3">
                  <c:v>bob Brown</c:v>
                </c:pt>
                <c:pt idx="4">
                  <c:v>Eva White</c:v>
                </c:pt>
              </c:strCache>
            </c:strRef>
          </c:cat>
          <c:val>
            <c:numRef>
              <c:f>Sheet3!$G$2:$G$6</c:f>
              <c:numCache>
                <c:formatCode>m/d/yyyy</c:formatCode>
                <c:ptCount val="5"/>
                <c:pt idx="0">
                  <c:v>45444</c:v>
                </c:pt>
                <c:pt idx="1">
                  <c:v>45444</c:v>
                </c:pt>
                <c:pt idx="2">
                  <c:v>45444</c:v>
                </c:pt>
                <c:pt idx="3">
                  <c:v>45444</c:v>
                </c:pt>
                <c:pt idx="4">
                  <c:v>45444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6-400C-9663-00D2BDDD0A34}"/>
            </c:ext>
          </c:extLst>
        </c:ser>
        <c:ser>
          <c:idx val="1"/>
          <c:order val="1"/>
          <c:tx>
            <c:strRef>
              <c:f>Sheet3!$H$1</c:f>
              <c:strCache>
                <c:ptCount val="1"/>
                <c:pt idx="0">
                  <c:v>Project 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5"/>
                <c:pt idx="0">
                  <c:v>John Doe</c:v>
                </c:pt>
                <c:pt idx="1">
                  <c:v>jane smith</c:v>
                </c:pt>
                <c:pt idx="2">
                  <c:v>ALICE JOHNSON</c:v>
                </c:pt>
                <c:pt idx="3">
                  <c:v>bob Brown</c:v>
                </c:pt>
                <c:pt idx="4">
                  <c:v>Eva White</c:v>
                </c:pt>
              </c:strCache>
            </c:strRef>
          </c:cat>
          <c:val>
            <c:numRef>
              <c:f>Sheet3!$H$2:$H$6</c:f>
              <c:numCache>
                <c:formatCode>m/d/yyyy</c:formatCode>
                <c:ptCount val="5"/>
                <c:pt idx="0">
                  <c:v>45458</c:v>
                </c:pt>
                <c:pt idx="1">
                  <c:v>45461</c:v>
                </c:pt>
                <c:pt idx="2">
                  <c:v>45463</c:v>
                </c:pt>
                <c:pt idx="3">
                  <c:v>45468</c:v>
                </c:pt>
                <c:pt idx="4">
                  <c:v>45473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6-400C-9663-00D2BDDD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3663567"/>
        <c:axId val="1775189679"/>
      </c:barChart>
      <c:catAx>
        <c:axId val="1803663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89679"/>
        <c:crosses val="autoZero"/>
        <c:auto val="1"/>
        <c:lblAlgn val="ctr"/>
        <c:lblOffset val="100"/>
        <c:noMultiLvlLbl val="0"/>
      </c:catAx>
      <c:valAx>
        <c:axId val="177518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66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Project Start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Sheet3!$A$2:$A$6</c:f>
              <c:strCache>
                <c:ptCount val="5"/>
                <c:pt idx="0">
                  <c:v>John Doe</c:v>
                </c:pt>
                <c:pt idx="1">
                  <c:v>jane smith</c:v>
                </c:pt>
                <c:pt idx="2">
                  <c:v>ALICE JOHNSON</c:v>
                </c:pt>
                <c:pt idx="3">
                  <c:v>bob Brown</c:v>
                </c:pt>
                <c:pt idx="4">
                  <c:v>Eva White</c:v>
                </c:pt>
              </c:strCache>
            </c:strRef>
          </c:cat>
          <c:val>
            <c:numRef>
              <c:f>Sheet3!$G$2:$G$6</c:f>
              <c:numCache>
                <c:formatCode>m/d/yyyy</c:formatCode>
                <c:ptCount val="5"/>
                <c:pt idx="0">
                  <c:v>45444</c:v>
                </c:pt>
                <c:pt idx="1">
                  <c:v>45444</c:v>
                </c:pt>
                <c:pt idx="2">
                  <c:v>45444</c:v>
                </c:pt>
                <c:pt idx="3">
                  <c:v>45444</c:v>
                </c:pt>
                <c:pt idx="4">
                  <c:v>45444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5-48F9-865A-E4F92589982A}"/>
            </c:ext>
          </c:extLst>
        </c:ser>
        <c:ser>
          <c:idx val="1"/>
          <c:order val="1"/>
          <c:tx>
            <c:strRef>
              <c:f>Sheet3!$I$1</c:f>
              <c:strCache>
                <c:ptCount val="1"/>
                <c:pt idx="0">
                  <c:v>Project Duration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Sheet3!$A$2:$A$6</c:f>
              <c:strCache>
                <c:ptCount val="5"/>
                <c:pt idx="0">
                  <c:v>John Doe</c:v>
                </c:pt>
                <c:pt idx="1">
                  <c:v>jane smith</c:v>
                </c:pt>
                <c:pt idx="2">
                  <c:v>ALICE JOHNSON</c:v>
                </c:pt>
                <c:pt idx="3">
                  <c:v>bob Brown</c:v>
                </c:pt>
                <c:pt idx="4">
                  <c:v>Eva White</c:v>
                </c:pt>
              </c:strCache>
            </c:strRef>
          </c:cat>
          <c:val>
            <c:numRef>
              <c:f>Sheet3!$I$2:$I$6</c:f>
              <c:numCache>
                <c:formatCode>General</c:formatCode>
                <c:ptCount val="5"/>
                <c:pt idx="0">
                  <c:v>14</c:v>
                </c:pt>
                <c:pt idx="1">
                  <c:v>17</c:v>
                </c:pt>
                <c:pt idx="2">
                  <c:v>19</c:v>
                </c:pt>
                <c:pt idx="3">
                  <c:v>24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B5-48F9-865A-E4F9258998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28068239"/>
        <c:axId val="328979535"/>
      </c:barChart>
      <c:catAx>
        <c:axId val="3280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79535"/>
        <c:crosses val="autoZero"/>
        <c:auto val="1"/>
        <c:lblAlgn val="ctr"/>
        <c:lblOffset val="100"/>
        <c:noMultiLvlLbl val="0"/>
      </c:catAx>
      <c:valAx>
        <c:axId val="32897953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32806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12452</xdr:colOff>
      <xdr:row>4</xdr:row>
      <xdr:rowOff>47810</xdr:rowOff>
    </xdr:from>
    <xdr:to>
      <xdr:col>17</xdr:col>
      <xdr:colOff>328707</xdr:colOff>
      <xdr:row>11</xdr:row>
      <xdr:rowOff>29882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E3F68-7972-F41E-1FED-18173E7FF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201707</xdr:colOff>
      <xdr:row>11</xdr:row>
      <xdr:rowOff>10459</xdr:rowOff>
    </xdr:from>
    <xdr:to>
      <xdr:col>8</xdr:col>
      <xdr:colOff>515470</xdr:colOff>
      <xdr:row>26</xdr:row>
      <xdr:rowOff>64247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6A33B6-A5E9-D173-D60F-FA3E036CB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activeCell="F1" sqref="F1:F6"/>
    </sheetView>
  </sheetViews>
  <sheetFormatPr defaultRowHeight="14.4" x14ac:dyDescent="0.3"/>
  <cols>
    <col min="1" max="1" width="14.33203125" bestFit="1" customWidth="1"/>
    <col min="2" max="2" width="17.77734375" bestFit="1" customWidth="1"/>
    <col min="3" max="3" width="11.109375" bestFit="1" customWidth="1"/>
    <col min="4" max="4" width="18.109375" bestFit="1" customWidth="1"/>
    <col min="5" max="5" width="12.88671875" bestFit="1" customWidth="1"/>
    <col min="6" max="6" width="10.77734375" bestFit="1" customWidth="1"/>
    <col min="7" max="7" width="8.109375" bestFit="1" customWidth="1"/>
    <col min="8" max="9" width="18.109375" bestFit="1" customWidth="1"/>
    <col min="10" max="10" width="14.8867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15</v>
      </c>
      <c r="C2" t="s">
        <v>20</v>
      </c>
      <c r="D2" s="2">
        <v>44691</v>
      </c>
      <c r="E2">
        <v>5</v>
      </c>
      <c r="F2">
        <v>50000</v>
      </c>
      <c r="G2">
        <v>0.1</v>
      </c>
      <c r="H2" s="2">
        <v>45444</v>
      </c>
      <c r="I2" s="2">
        <v>45458</v>
      </c>
    </row>
    <row r="3" spans="1:10" x14ac:dyDescent="0.3">
      <c r="A3" t="s">
        <v>11</v>
      </c>
      <c r="B3" t="s">
        <v>16</v>
      </c>
      <c r="C3" t="s">
        <v>21</v>
      </c>
      <c r="D3" s="2">
        <v>44941</v>
      </c>
      <c r="E3">
        <v>12</v>
      </c>
      <c r="F3">
        <v>60000</v>
      </c>
      <c r="G3">
        <v>0.15</v>
      </c>
      <c r="H3" s="2">
        <v>45444</v>
      </c>
      <c r="I3" s="2">
        <v>45461</v>
      </c>
    </row>
    <row r="4" spans="1:10" x14ac:dyDescent="0.3">
      <c r="A4" t="s">
        <v>12</v>
      </c>
      <c r="B4" t="s">
        <v>17</v>
      </c>
      <c r="C4" t="s">
        <v>20</v>
      </c>
      <c r="D4" s="2">
        <v>44378</v>
      </c>
      <c r="E4">
        <v>0</v>
      </c>
      <c r="F4">
        <v>55000</v>
      </c>
      <c r="G4">
        <v>0.1</v>
      </c>
      <c r="H4" s="2">
        <v>45444</v>
      </c>
      <c r="I4" s="2">
        <v>45463</v>
      </c>
    </row>
    <row r="5" spans="1:10" x14ac:dyDescent="0.3">
      <c r="A5" t="s">
        <v>13</v>
      </c>
      <c r="B5" t="s">
        <v>18</v>
      </c>
      <c r="C5" t="s">
        <v>22</v>
      </c>
      <c r="D5" s="2">
        <v>45219</v>
      </c>
      <c r="E5">
        <v>8</v>
      </c>
      <c r="F5">
        <v>45000</v>
      </c>
      <c r="G5">
        <v>0.05</v>
      </c>
      <c r="H5" s="2">
        <v>45444</v>
      </c>
      <c r="I5" s="2">
        <v>45468</v>
      </c>
    </row>
    <row r="6" spans="1:10" x14ac:dyDescent="0.3">
      <c r="A6" t="s">
        <v>14</v>
      </c>
      <c r="B6" t="s">
        <v>19</v>
      </c>
      <c r="C6" t="s">
        <v>21</v>
      </c>
      <c r="D6" s="2">
        <v>43895</v>
      </c>
      <c r="E6">
        <v>2</v>
      </c>
      <c r="F6">
        <v>70000</v>
      </c>
      <c r="G6">
        <v>0.2</v>
      </c>
      <c r="H6" s="2">
        <v>45444</v>
      </c>
      <c r="I6" s="2">
        <v>45473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8A550-A705-4235-9E35-019554CD4FD6}">
  <dimension ref="A1:F18"/>
  <sheetViews>
    <sheetView tabSelected="1" workbookViewId="0">
      <selection activeCell="C10" sqref="C10"/>
    </sheetView>
  </sheetViews>
  <sheetFormatPr defaultRowHeight="14.4" outlineLevelRow="2" x14ac:dyDescent="0.3"/>
  <cols>
    <col min="1" max="1" width="25.5546875" bestFit="1" customWidth="1"/>
    <col min="2" max="2" width="14.44140625" bestFit="1" customWidth="1"/>
    <col min="3" max="3" width="10.77734375" bestFit="1" customWidth="1"/>
    <col min="5" max="5" width="17.5546875" customWidth="1"/>
    <col min="6" max="6" width="13.44140625" customWidth="1"/>
  </cols>
  <sheetData>
    <row r="1" spans="1:6" x14ac:dyDescent="0.3">
      <c r="A1" s="1" t="s">
        <v>0</v>
      </c>
      <c r="B1" s="1" t="s">
        <v>2</v>
      </c>
      <c r="C1" s="1" t="s">
        <v>5</v>
      </c>
    </row>
    <row r="2" spans="1:6" outlineLevel="2" x14ac:dyDescent="0.3">
      <c r="A2" t="s">
        <v>13</v>
      </c>
      <c r="B2" t="s">
        <v>22</v>
      </c>
      <c r="C2">
        <v>45000</v>
      </c>
    </row>
    <row r="3" spans="1:6" outlineLevel="1" x14ac:dyDescent="0.3">
      <c r="B3" s="8" t="s">
        <v>53</v>
      </c>
      <c r="C3">
        <f>SUBTOTAL(9,C2:C2)</f>
        <v>45000</v>
      </c>
    </row>
    <row r="4" spans="1:6" outlineLevel="2" x14ac:dyDescent="0.3">
      <c r="A4" t="s">
        <v>14</v>
      </c>
      <c r="B4" t="s">
        <v>21</v>
      </c>
      <c r="C4">
        <v>70000</v>
      </c>
    </row>
    <row r="5" spans="1:6" outlineLevel="2" x14ac:dyDescent="0.3">
      <c r="A5" t="s">
        <v>11</v>
      </c>
      <c r="B5" t="s">
        <v>21</v>
      </c>
      <c r="C5">
        <v>60000</v>
      </c>
    </row>
    <row r="6" spans="1:6" outlineLevel="1" x14ac:dyDescent="0.3">
      <c r="B6" s="8" t="s">
        <v>54</v>
      </c>
      <c r="C6">
        <f>SUBTOTAL(9,C4:C5)</f>
        <v>130000</v>
      </c>
    </row>
    <row r="7" spans="1:6" outlineLevel="2" x14ac:dyDescent="0.3">
      <c r="A7" t="s">
        <v>12</v>
      </c>
      <c r="B7" t="s">
        <v>20</v>
      </c>
      <c r="C7">
        <v>55000</v>
      </c>
    </row>
    <row r="8" spans="1:6" outlineLevel="2" x14ac:dyDescent="0.3">
      <c r="A8" t="s">
        <v>10</v>
      </c>
      <c r="B8" t="s">
        <v>20</v>
      </c>
      <c r="C8">
        <v>50000</v>
      </c>
    </row>
    <row r="9" spans="1:6" outlineLevel="1" x14ac:dyDescent="0.3">
      <c r="B9" s="8" t="s">
        <v>55</v>
      </c>
      <c r="C9">
        <f>SUBTOTAL(9,C7:C8)</f>
        <v>105000</v>
      </c>
    </row>
    <row r="10" spans="1:6" x14ac:dyDescent="0.3">
      <c r="B10" s="8" t="s">
        <v>56</v>
      </c>
      <c r="C10">
        <f>SUBTOTAL(9,C2:C8)</f>
        <v>280000</v>
      </c>
    </row>
    <row r="13" spans="1:6" x14ac:dyDescent="0.3">
      <c r="A13" t="s">
        <v>49</v>
      </c>
      <c r="B13">
        <f>VLOOKUP("John Doe",A1:C8,3,FALSE)</f>
        <v>50000</v>
      </c>
    </row>
    <row r="14" spans="1:6" x14ac:dyDescent="0.3">
      <c r="A14" t="s">
        <v>48</v>
      </c>
      <c r="B14">
        <f>HLOOKUP("Basic Salary",A1:C8,3,FALSE)</f>
        <v>45000</v>
      </c>
    </row>
    <row r="15" spans="1:6" x14ac:dyDescent="0.3">
      <c r="A15" t="s">
        <v>47</v>
      </c>
      <c r="B15">
        <f>INDEX(C1:C8,MATCH("jane smith",A1:A8))</f>
        <v>55000</v>
      </c>
    </row>
    <row r="16" spans="1:6" x14ac:dyDescent="0.3">
      <c r="A16" t="s">
        <v>50</v>
      </c>
      <c r="B16" t="e">
        <f ca="1">XLOOKUP("John Doe",A1:A8,C1:C8)</f>
        <v>#NAME?</v>
      </c>
      <c r="E16" s="1" t="s">
        <v>5</v>
      </c>
      <c r="F16" s="1" t="s">
        <v>2</v>
      </c>
    </row>
    <row r="17" spans="1:6" x14ac:dyDescent="0.3">
      <c r="E17" t="s">
        <v>52</v>
      </c>
      <c r="F17" t="s">
        <v>21</v>
      </c>
    </row>
    <row r="18" spans="1:6" x14ac:dyDescent="0.3">
      <c r="A18" t="s">
        <v>51</v>
      </c>
      <c r="B18">
        <f>LOOKUP(60000,C1:C8,A1:A8)</f>
        <v>0</v>
      </c>
    </row>
  </sheetData>
  <sortState xmlns:xlrd2="http://schemas.microsoft.com/office/spreadsheetml/2017/richdata2" ref="A2:C8">
    <sortCondition ref="B2:B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BA1B9-A343-476E-B432-1DAEEBC3E6AB}">
  <dimension ref="A1:AA23"/>
  <sheetViews>
    <sheetView zoomScale="68" workbookViewId="0">
      <selection sqref="A1:C6"/>
    </sheetView>
  </sheetViews>
  <sheetFormatPr defaultRowHeight="14.4" x14ac:dyDescent="0.3"/>
  <cols>
    <col min="1" max="1" width="15.6640625" bestFit="1" customWidth="1"/>
    <col min="2" max="3" width="11.21875" bestFit="1" customWidth="1"/>
    <col min="4" max="4" width="5.5546875" bestFit="1" customWidth="1"/>
    <col min="5" max="5" width="11.21875" bestFit="1" customWidth="1"/>
    <col min="6" max="6" width="6.6640625" bestFit="1" customWidth="1"/>
    <col min="7" max="7" width="12" bestFit="1" customWidth="1"/>
    <col min="8" max="8" width="11.21875" bestFit="1" customWidth="1"/>
    <col min="20" max="20" width="15.6640625" bestFit="1" customWidth="1"/>
    <col min="21" max="21" width="11.21875" bestFit="1" customWidth="1"/>
    <col min="22" max="22" width="4.44140625" bestFit="1" customWidth="1"/>
    <col min="24" max="24" width="11.21875" bestFit="1" customWidth="1"/>
    <col min="25" max="25" width="6.6640625" bestFit="1" customWidth="1"/>
    <col min="26" max="27" width="4.44140625" bestFit="1" customWidth="1"/>
  </cols>
  <sheetData>
    <row r="1" spans="1:27" x14ac:dyDescent="0.3">
      <c r="A1" s="1" t="s">
        <v>0</v>
      </c>
      <c r="B1" s="1" t="s">
        <v>3</v>
      </c>
      <c r="C1" s="1" t="s">
        <v>5</v>
      </c>
      <c r="D1" s="3" t="s">
        <v>29</v>
      </c>
      <c r="E1" s="3" t="s">
        <v>28</v>
      </c>
      <c r="F1" s="3" t="s">
        <v>27</v>
      </c>
      <c r="G1" s="7" t="s">
        <v>7</v>
      </c>
      <c r="H1" s="7" t="s">
        <v>8</v>
      </c>
      <c r="I1" s="3" t="s">
        <v>36</v>
      </c>
    </row>
    <row r="2" spans="1:27" x14ac:dyDescent="0.3">
      <c r="A2" t="s">
        <v>10</v>
      </c>
      <c r="B2" s="4">
        <v>44691</v>
      </c>
      <c r="C2">
        <v>50000</v>
      </c>
      <c r="D2">
        <f>YEAR(B2)</f>
        <v>2022</v>
      </c>
      <c r="E2">
        <f>MONTH(B2)</f>
        <v>5</v>
      </c>
      <c r="F2">
        <f>DAY(B2)</f>
        <v>10</v>
      </c>
      <c r="G2" s="4">
        <v>45444</v>
      </c>
      <c r="H2" s="4">
        <v>45458</v>
      </c>
      <c r="I2">
        <f>DATEDIF(G2,H2,"d")</f>
        <v>14</v>
      </c>
    </row>
    <row r="3" spans="1:27" x14ac:dyDescent="0.3">
      <c r="A3" t="s">
        <v>11</v>
      </c>
      <c r="B3" s="4">
        <v>44941</v>
      </c>
      <c r="C3">
        <v>60000</v>
      </c>
      <c r="D3">
        <f t="shared" ref="D3:D6" si="0">YEAR(B3)</f>
        <v>2023</v>
      </c>
      <c r="E3">
        <f t="shared" ref="E3:E6" si="1">MONTH(B3)</f>
        <v>1</v>
      </c>
      <c r="F3">
        <f t="shared" ref="F3:F6" si="2">DAY(B3)</f>
        <v>15</v>
      </c>
      <c r="G3" s="4">
        <v>45444</v>
      </c>
      <c r="H3" s="4">
        <v>45461</v>
      </c>
      <c r="I3">
        <f t="shared" ref="I3:I6" si="3">DATEDIF(G3,H3,"d")</f>
        <v>17</v>
      </c>
    </row>
    <row r="4" spans="1:27" x14ac:dyDescent="0.3">
      <c r="A4" t="s">
        <v>12</v>
      </c>
      <c r="B4" s="4">
        <v>44378</v>
      </c>
      <c r="C4">
        <v>55000</v>
      </c>
      <c r="D4">
        <f t="shared" si="0"/>
        <v>2021</v>
      </c>
      <c r="E4">
        <f t="shared" si="1"/>
        <v>7</v>
      </c>
      <c r="F4">
        <f t="shared" si="2"/>
        <v>1</v>
      </c>
      <c r="G4" s="4">
        <v>45444</v>
      </c>
      <c r="H4" s="4">
        <v>45463</v>
      </c>
      <c r="I4">
        <f t="shared" si="3"/>
        <v>19</v>
      </c>
    </row>
    <row r="5" spans="1:27" x14ac:dyDescent="0.3">
      <c r="A5" t="s">
        <v>13</v>
      </c>
      <c r="B5" s="4">
        <v>45219</v>
      </c>
      <c r="C5">
        <v>45000</v>
      </c>
      <c r="D5">
        <f t="shared" si="0"/>
        <v>2023</v>
      </c>
      <c r="E5">
        <f t="shared" si="1"/>
        <v>10</v>
      </c>
      <c r="F5">
        <f t="shared" si="2"/>
        <v>20</v>
      </c>
      <c r="G5" s="4">
        <v>45444</v>
      </c>
      <c r="H5" s="4">
        <v>45468</v>
      </c>
      <c r="I5">
        <f t="shared" si="3"/>
        <v>24</v>
      </c>
    </row>
    <row r="6" spans="1:27" x14ac:dyDescent="0.3">
      <c r="A6" t="s">
        <v>14</v>
      </c>
      <c r="B6" s="4">
        <v>43895</v>
      </c>
      <c r="C6">
        <v>70000</v>
      </c>
      <c r="D6">
        <f t="shared" si="0"/>
        <v>2020</v>
      </c>
      <c r="E6">
        <f t="shared" si="1"/>
        <v>3</v>
      </c>
      <c r="F6">
        <f t="shared" si="2"/>
        <v>5</v>
      </c>
      <c r="G6" s="4">
        <v>45444</v>
      </c>
      <c r="H6" s="4">
        <v>45473</v>
      </c>
      <c r="I6">
        <f t="shared" si="3"/>
        <v>29</v>
      </c>
    </row>
    <row r="7" spans="1:27" x14ac:dyDescent="0.3">
      <c r="B7" s="4"/>
    </row>
    <row r="9" spans="1:27" x14ac:dyDescent="0.3">
      <c r="T9" t="s">
        <v>24</v>
      </c>
      <c r="U9" s="4">
        <f ca="1">TODAY()</f>
        <v>45880</v>
      </c>
    </row>
    <row r="10" spans="1:27" x14ac:dyDescent="0.3">
      <c r="T10" t="s">
        <v>25</v>
      </c>
      <c r="U10" s="4">
        <f ca="1">TODAY()-1</f>
        <v>45879</v>
      </c>
    </row>
    <row r="11" spans="1:27" x14ac:dyDescent="0.3">
      <c r="T11" t="s">
        <v>26</v>
      </c>
      <c r="U11" s="4">
        <f ca="1">TODAY()+1</f>
        <v>45881</v>
      </c>
    </row>
    <row r="12" spans="1:27" x14ac:dyDescent="0.3">
      <c r="U12" t="s">
        <v>23</v>
      </c>
      <c r="X12">
        <v>15000</v>
      </c>
      <c r="Y12">
        <v>14770</v>
      </c>
      <c r="Z12">
        <f>X12-Y12</f>
        <v>230</v>
      </c>
      <c r="AA12">
        <f>638-Z12</f>
        <v>408</v>
      </c>
    </row>
    <row r="15" spans="1:27" x14ac:dyDescent="0.3">
      <c r="T15" t="s">
        <v>30</v>
      </c>
      <c r="U15" s="6">
        <v>0.51791666666666669</v>
      </c>
      <c r="V15">
        <f>HOUR(U15)</f>
        <v>12</v>
      </c>
    </row>
    <row r="16" spans="1:27" x14ac:dyDescent="0.3">
      <c r="T16" t="s">
        <v>31</v>
      </c>
      <c r="U16" s="5">
        <v>0.51791666666666669</v>
      </c>
      <c r="V16">
        <f>MINUTE(U16)</f>
        <v>25</v>
      </c>
    </row>
    <row r="17" spans="20:24" x14ac:dyDescent="0.3">
      <c r="T17" t="s">
        <v>32</v>
      </c>
      <c r="U17" s="5">
        <v>0.51791666666666669</v>
      </c>
      <c r="V17">
        <f>SECOND(U17)</f>
        <v>48</v>
      </c>
    </row>
    <row r="18" spans="20:24" x14ac:dyDescent="0.3">
      <c r="X18" s="4">
        <v>45322</v>
      </c>
    </row>
    <row r="19" spans="20:24" x14ac:dyDescent="0.3">
      <c r="T19" t="s">
        <v>33</v>
      </c>
      <c r="U19" s="4">
        <v>31229</v>
      </c>
      <c r="V19">
        <f ca="1">DATEDIF(X18,TODAY(),"d")</f>
        <v>558</v>
      </c>
    </row>
    <row r="21" spans="20:24" x14ac:dyDescent="0.3">
      <c r="T21" t="s">
        <v>34</v>
      </c>
      <c r="U21">
        <f ca="1">NETWORKDAYS(X18,TODAY())</f>
        <v>399</v>
      </c>
    </row>
    <row r="23" spans="20:24" x14ac:dyDescent="0.3">
      <c r="T23" t="s">
        <v>35</v>
      </c>
      <c r="U23" s="4">
        <f>WORKDAY(X18,397)</f>
        <v>45877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0859-7A74-4DD0-98C3-26297A4284AF}">
  <dimension ref="A1:L11"/>
  <sheetViews>
    <sheetView zoomScale="92" workbookViewId="0">
      <selection activeCell="B12" sqref="B12"/>
    </sheetView>
  </sheetViews>
  <sheetFormatPr defaultRowHeight="14.4" x14ac:dyDescent="0.3"/>
  <cols>
    <col min="1" max="1" width="14.33203125" bestFit="1" customWidth="1"/>
    <col min="2" max="2" width="11.109375" bestFit="1" customWidth="1"/>
    <col min="3" max="3" width="10.77734375" bestFit="1" customWidth="1"/>
    <col min="4" max="4" width="6.33203125" customWidth="1"/>
    <col min="5" max="5" width="14.6640625" customWidth="1"/>
    <col min="6" max="6" width="15.77734375" customWidth="1"/>
    <col min="7" max="7" width="20.109375" customWidth="1"/>
  </cols>
  <sheetData>
    <row r="1" spans="1:12" x14ac:dyDescent="0.3">
      <c r="A1" s="1" t="s">
        <v>0</v>
      </c>
      <c r="B1" s="1" t="s">
        <v>2</v>
      </c>
      <c r="C1" s="1" t="s">
        <v>5</v>
      </c>
      <c r="D1" s="3" t="s">
        <v>37</v>
      </c>
      <c r="E1" s="3" t="s">
        <v>43</v>
      </c>
      <c r="F1" s="3" t="s">
        <v>44</v>
      </c>
      <c r="G1" s="3" t="s">
        <v>45</v>
      </c>
      <c r="H1" s="3" t="s">
        <v>46</v>
      </c>
    </row>
    <row r="2" spans="1:12" x14ac:dyDescent="0.3">
      <c r="A2" t="s">
        <v>10</v>
      </c>
      <c r="B2" t="s">
        <v>20</v>
      </c>
      <c r="C2">
        <v>50000</v>
      </c>
      <c r="D2">
        <v>3</v>
      </c>
      <c r="E2" t="str">
        <f>IF(C2&gt;50000,"High","Low")</f>
        <v>Low</v>
      </c>
      <c r="F2" t="str">
        <f>_xlfn.IFS(D2=1,"Excellent", D2=2,"Good",D2=3,"Average", D2=4,"Fine",D2=5,"Poor")</f>
        <v>Average</v>
      </c>
      <c r="G2" t="str">
        <f>_xlfn.SWITCH(D2,1,"Excellent",2,"Good",3,"Average",4,"Fine",5,"Poor")</f>
        <v>Average</v>
      </c>
      <c r="H2" t="str">
        <f>IF(OR(B2="HR",B2="Marketing"),"BONUS","No Bonus")</f>
        <v>No Bonus</v>
      </c>
    </row>
    <row r="3" spans="1:12" x14ac:dyDescent="0.3">
      <c r="A3" t="s">
        <v>11</v>
      </c>
      <c r="B3" t="s">
        <v>21</v>
      </c>
      <c r="C3">
        <v>60000</v>
      </c>
      <c r="D3">
        <v>4</v>
      </c>
      <c r="E3" t="str">
        <f t="shared" ref="E3:E6" si="0">IF(C3&gt;50000,"High","Low")</f>
        <v>High</v>
      </c>
      <c r="F3" t="str">
        <f t="shared" ref="F3:F6" si="1">_xlfn.IFS(D3=1,"Excellent", D3=2,"Good",D3=3,"Average", D3=4,"Fine",D3=5,"Poor")</f>
        <v>Fine</v>
      </c>
      <c r="G3" t="str">
        <f t="shared" ref="G3:G6" si="2">_xlfn.SWITCH(D3,1,"Excellent",2,"Good",3,"Average",4,"Fine",5,"Poor")</f>
        <v>Fine</v>
      </c>
      <c r="H3" t="str">
        <f t="shared" ref="H3:H6" si="3">IF(OR(B3="HR",B3="Marketing"),"BONUS","No Bonus")</f>
        <v>BONUS</v>
      </c>
    </row>
    <row r="4" spans="1:12" x14ac:dyDescent="0.3">
      <c r="A4" t="s">
        <v>12</v>
      </c>
      <c r="B4" t="s">
        <v>20</v>
      </c>
      <c r="C4">
        <v>55000</v>
      </c>
      <c r="D4">
        <v>3</v>
      </c>
      <c r="E4" t="str">
        <f t="shared" si="0"/>
        <v>High</v>
      </c>
      <c r="F4" t="str">
        <f t="shared" si="1"/>
        <v>Average</v>
      </c>
      <c r="G4" t="str">
        <f t="shared" si="2"/>
        <v>Average</v>
      </c>
      <c r="H4" t="str">
        <f t="shared" si="3"/>
        <v>No Bonus</v>
      </c>
    </row>
    <row r="5" spans="1:12" x14ac:dyDescent="0.3">
      <c r="A5" t="s">
        <v>13</v>
      </c>
      <c r="B5" t="s">
        <v>22</v>
      </c>
      <c r="C5">
        <v>45000</v>
      </c>
      <c r="D5">
        <v>2</v>
      </c>
      <c r="E5" t="str">
        <f t="shared" si="0"/>
        <v>Low</v>
      </c>
      <c r="F5" t="str">
        <f t="shared" si="1"/>
        <v>Good</v>
      </c>
      <c r="G5" t="str">
        <f t="shared" si="2"/>
        <v>Good</v>
      </c>
      <c r="H5" t="str">
        <f t="shared" si="3"/>
        <v>BONUS</v>
      </c>
    </row>
    <row r="6" spans="1:12" x14ac:dyDescent="0.3">
      <c r="A6" t="s">
        <v>14</v>
      </c>
      <c r="B6" t="s">
        <v>21</v>
      </c>
      <c r="C6">
        <v>70000</v>
      </c>
      <c r="D6">
        <v>4</v>
      </c>
      <c r="E6" t="str">
        <f t="shared" si="0"/>
        <v>High</v>
      </c>
      <c r="F6" t="str">
        <f t="shared" si="1"/>
        <v>Fine</v>
      </c>
      <c r="G6" t="str">
        <f t="shared" si="2"/>
        <v>Fine</v>
      </c>
      <c r="H6" t="str">
        <f t="shared" si="3"/>
        <v>BONUS</v>
      </c>
    </row>
    <row r="7" spans="1:12" x14ac:dyDescent="0.3">
      <c r="C7">
        <f>SUM(C2:C6)</f>
        <v>280000</v>
      </c>
      <c r="K7">
        <v>1</v>
      </c>
      <c r="L7" t="s">
        <v>38</v>
      </c>
    </row>
    <row r="8" spans="1:12" x14ac:dyDescent="0.3">
      <c r="C8">
        <f>AVERAGE(C2:C6)</f>
        <v>56000</v>
      </c>
      <c r="K8">
        <v>2</v>
      </c>
      <c r="L8" t="s">
        <v>39</v>
      </c>
    </row>
    <row r="9" spans="1:12" x14ac:dyDescent="0.3">
      <c r="K9">
        <v>3</v>
      </c>
      <c r="L9" t="s">
        <v>40</v>
      </c>
    </row>
    <row r="10" spans="1:12" x14ac:dyDescent="0.3">
      <c r="K10">
        <v>4</v>
      </c>
      <c r="L10" t="s">
        <v>41</v>
      </c>
    </row>
    <row r="11" spans="1:12" x14ac:dyDescent="0.3">
      <c r="K11">
        <v>5</v>
      </c>
      <c r="L1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EmployeeData</vt:lpstr>
      <vt:lpstr>Sheet1</vt:lpstr>
      <vt:lpstr>Sheet3</vt:lpstr>
      <vt:lpstr>Sheet4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Prabhat Jha</dc:creator>
  <cp:lastModifiedBy>Prabhat Jha</cp:lastModifiedBy>
  <dcterms:created xsi:type="dcterms:W3CDTF">2025-06-26T08:34:41Z</dcterms:created>
  <dcterms:modified xsi:type="dcterms:W3CDTF">2025-08-11T02:48:03Z</dcterms:modified>
</cp:coreProperties>
</file>