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jenniferharber/Documents/Documents - Jennifer’s MacBook Pro - 1/4th year/dissertation/code/"/>
    </mc:Choice>
  </mc:AlternateContent>
  <bookViews>
    <workbookView xWindow="0" yWindow="460" windowWidth="25600" windowHeight="143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1" l="1"/>
  <c r="G74" i="1"/>
  <c r="K73" i="1"/>
  <c r="G73" i="1"/>
  <c r="K72" i="1"/>
  <c r="G72" i="1"/>
  <c r="K71" i="1"/>
  <c r="G71" i="1"/>
  <c r="K70" i="1"/>
  <c r="G70" i="1"/>
  <c r="K69" i="1"/>
  <c r="G69" i="1"/>
  <c r="G68" i="1"/>
  <c r="H18" i="1"/>
  <c r="P7" i="1"/>
  <c r="G16" i="1"/>
  <c r="G18" i="1"/>
  <c r="G17" i="1"/>
  <c r="G21" i="1"/>
  <c r="G22" i="1"/>
  <c r="G23" i="1"/>
  <c r="G24" i="1"/>
  <c r="G25" i="1"/>
  <c r="G26" i="1"/>
  <c r="G27" i="1"/>
  <c r="G7" i="1"/>
  <c r="G8" i="1"/>
  <c r="G9" i="1"/>
  <c r="G10" i="1"/>
  <c r="G11" i="1"/>
  <c r="G12" i="1"/>
  <c r="G13" i="1"/>
  <c r="G14" i="1"/>
  <c r="G15" i="1"/>
  <c r="G6" i="1"/>
  <c r="K16" i="1"/>
  <c r="H16" i="1"/>
  <c r="K15" i="1"/>
  <c r="H15" i="1"/>
  <c r="K14" i="1"/>
  <c r="H14" i="1"/>
  <c r="K13" i="1"/>
  <c r="H13" i="1"/>
  <c r="K27" i="1"/>
  <c r="K26" i="1"/>
  <c r="K25" i="1"/>
  <c r="K24" i="1"/>
  <c r="K23" i="1"/>
  <c r="K22" i="1"/>
  <c r="K21" i="1"/>
  <c r="K8" i="1"/>
  <c r="K9" i="1"/>
  <c r="K10" i="1"/>
  <c r="K11" i="1"/>
  <c r="K12" i="1"/>
  <c r="K7" i="1"/>
  <c r="H23" i="1"/>
  <c r="H22" i="1"/>
  <c r="H40" i="1"/>
  <c r="H24" i="1"/>
  <c r="H25" i="1"/>
  <c r="H26" i="1"/>
  <c r="H27" i="1"/>
  <c r="H21" i="1"/>
  <c r="H12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<sst xmlns="http://schemas.openxmlformats.org/spreadsheetml/2006/main" count="24" uniqueCount="14">
  <si>
    <t>N</t>
  </si>
  <si>
    <t>S</t>
  </si>
  <si>
    <t>C</t>
  </si>
  <si>
    <t>start</t>
  </si>
  <si>
    <t>end</t>
  </si>
  <si>
    <t>runtime</t>
  </si>
  <si>
    <t>number of values</t>
  </si>
  <si>
    <t xml:space="preserve"> Annuli</t>
  </si>
  <si>
    <t>Sample Size</t>
  </si>
  <si>
    <t>Cycles</t>
  </si>
  <si>
    <t>SCN</t>
  </si>
  <si>
    <t>time</t>
  </si>
  <si>
    <t>=NSC*2*10^-8</t>
  </si>
  <si>
    <t>upto 16,000,000 (on home comp)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</si>
</sst>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runtime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Sheet1!$F$6:$F$15</c:f>
              <c:numCache>
                <c:formatCode>General</c:formatCode>
                <c:ptCount val="10"/>
                <c:pt idx="0">
                  <c:v>50.0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  <c:pt idx="5">
                  <c:v>70.0</c:v>
                </c:pt>
                <c:pt idx="6">
                  <c:v>100.0</c:v>
                </c:pt>
                <c:pt idx="7">
                  <c:v>200.0</c:v>
                </c:pt>
                <c:pt idx="8">
                  <c:v>150.0</c:v>
                </c:pt>
                <c:pt idx="9">
                  <c:v>250.0</c:v>
                </c:pt>
              </c:numCache>
            </c:numRef>
          </c:xVal>
          <c:yVal>
            <c:numRef>
              <c:f>Sheet1!$H$6:$H$15</c:f>
              <c:numCache>
                <c:formatCode>h:mm</c:formatCode>
                <c:ptCount val="10"/>
                <c:pt idx="0">
                  <c:v>0.0083333333333333</c:v>
                </c:pt>
                <c:pt idx="1">
                  <c:v>0.00694444444444442</c:v>
                </c:pt>
                <c:pt idx="2">
                  <c:v>0.00486111111111109</c:v>
                </c:pt>
                <c:pt idx="3">
                  <c:v>0.00347222222222221</c:v>
                </c:pt>
                <c:pt idx="4">
                  <c:v>0.00208333333333344</c:v>
                </c:pt>
                <c:pt idx="5">
                  <c:v>0.0131944444444445</c:v>
                </c:pt>
                <c:pt idx="6">
                  <c:v>0.0194444444444445</c:v>
                </c:pt>
                <c:pt idx="7">
                  <c:v>0.0527777777777777</c:v>
                </c:pt>
                <c:pt idx="8">
                  <c:v>0.0329282407407407</c:v>
                </c:pt>
                <c:pt idx="9">
                  <c:v>0.0661111111111111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12560"/>
        <c:axId val="684615760"/>
      </c:scatterChart>
      <c:valAx>
        <c:axId val="68461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615760"/>
        <c:crosses val="autoZero"/>
        <c:crossBetween val="midCat"/>
      </c:valAx>
      <c:valAx>
        <c:axId val="684615760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68461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0"/>
          </c:trendline>
          <c:xVal>
            <c:numRef>
              <c:f>Sheet1!$B$21:$B$27</c:f>
              <c:numCache>
                <c:formatCode>General</c:formatCode>
                <c:ptCount val="7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</c:numCache>
            </c:numRef>
          </c:xVal>
          <c:yVal>
            <c:numRef>
              <c:f>Sheet1!$H$21:$H$27</c:f>
              <c:numCache>
                <c:formatCode>h:mm</c:formatCode>
                <c:ptCount val="7"/>
                <c:pt idx="0">
                  <c:v>0.00208333333333344</c:v>
                </c:pt>
                <c:pt idx="1">
                  <c:v>0.00277777777777777</c:v>
                </c:pt>
                <c:pt idx="2">
                  <c:v>0.00416666666666676</c:v>
                </c:pt>
                <c:pt idx="3">
                  <c:v>0.00555555555555553</c:v>
                </c:pt>
                <c:pt idx="4">
                  <c:v>0.00694444444444431</c:v>
                </c:pt>
                <c:pt idx="5">
                  <c:v>0.00833333333333352</c:v>
                </c:pt>
                <c:pt idx="6">
                  <c:v>0.0097222222222223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5264"/>
        <c:axId val="781813328"/>
      </c:scatterChart>
      <c:valAx>
        <c:axId val="7818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3328"/>
        <c:crosses val="autoZero"/>
        <c:crossBetween val="midCat"/>
      </c:valAx>
      <c:valAx>
        <c:axId val="7818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9466316710411"/>
          <c:y val="0.0554432943073127"/>
          <c:w val="0.545657480314961"/>
          <c:h val="0.81945481533909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Sheet1!$G$6:$G$18</c:f>
              <c:numCache>
                <c:formatCode>General</c:formatCode>
                <c:ptCount val="13"/>
                <c:pt idx="0">
                  <c:v>500000.0</c:v>
                </c:pt>
                <c:pt idx="1">
                  <c:v>400000.0</c:v>
                </c:pt>
                <c:pt idx="2">
                  <c:v>300000.0</c:v>
                </c:pt>
                <c:pt idx="3">
                  <c:v>200000.0</c:v>
                </c:pt>
                <c:pt idx="4">
                  <c:v>100000.0</c:v>
                </c:pt>
                <c:pt idx="5">
                  <c:v>700000.0</c:v>
                </c:pt>
                <c:pt idx="6">
                  <c:v>1.0E6</c:v>
                </c:pt>
                <c:pt idx="7">
                  <c:v>2.0E6</c:v>
                </c:pt>
                <c:pt idx="8">
                  <c:v>1.5E6</c:v>
                </c:pt>
                <c:pt idx="9">
                  <c:v>2.5E6</c:v>
                </c:pt>
                <c:pt idx="10">
                  <c:v>90000.0</c:v>
                </c:pt>
                <c:pt idx="11">
                  <c:v>1.6E7</c:v>
                </c:pt>
                <c:pt idx="12">
                  <c:v>450000.0</c:v>
                </c:pt>
              </c:numCache>
            </c:numRef>
          </c:xVal>
          <c:yVal>
            <c:numRef>
              <c:f>Sheet1!$H$6:$H$18</c:f>
              <c:numCache>
                <c:formatCode>h:mm</c:formatCode>
                <c:ptCount val="13"/>
                <c:pt idx="0">
                  <c:v>0.0083333333333333</c:v>
                </c:pt>
                <c:pt idx="1">
                  <c:v>0.00694444444444442</c:v>
                </c:pt>
                <c:pt idx="2">
                  <c:v>0.00486111111111109</c:v>
                </c:pt>
                <c:pt idx="3">
                  <c:v>0.00347222222222221</c:v>
                </c:pt>
                <c:pt idx="4">
                  <c:v>0.00208333333333344</c:v>
                </c:pt>
                <c:pt idx="5">
                  <c:v>0.0131944444444445</c:v>
                </c:pt>
                <c:pt idx="6">
                  <c:v>0.0194444444444445</c:v>
                </c:pt>
                <c:pt idx="7">
                  <c:v>0.0527777777777777</c:v>
                </c:pt>
                <c:pt idx="8">
                  <c:v>0.0329282407407407</c:v>
                </c:pt>
                <c:pt idx="9">
                  <c:v>0.0661111111111111</c:v>
                </c:pt>
                <c:pt idx="10">
                  <c:v>0.0016087962962964</c:v>
                </c:pt>
                <c:pt idx="11">
                  <c:v>0.375</c:v>
                </c:pt>
                <c:pt idx="12">
                  <c:v>0.0078703703703703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24480"/>
        <c:axId val="686726800"/>
      </c:scatterChart>
      <c:valAx>
        <c:axId val="68672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726800"/>
        <c:crosses val="autoZero"/>
        <c:crossBetween val="midCat"/>
      </c:valAx>
      <c:valAx>
        <c:axId val="686726800"/>
        <c:scaling>
          <c:orientation val="minMax"/>
        </c:scaling>
        <c:delete val="0"/>
        <c:axPos val="l"/>
        <c:majorGridlines/>
        <c:numFmt formatCode="h:mm" sourceLinked="1"/>
        <c:majorTickMark val="out"/>
        <c:minorTickMark val="none"/>
        <c:tickLblPos val="nextTo"/>
        <c:crossAx val="68672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[1]Sheet1!$C$28:$C$34</c:f>
              <c:numCache>
                <c:formatCode>General</c:formatCode>
                <c:ptCount val="7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160.0</c:v>
                </c:pt>
              </c:numCache>
            </c:numRef>
          </c:xVal>
          <c:yVal>
            <c:numRef>
              <c:f>[1]Sheet1!$G$28:$G$34</c:f>
              <c:numCache>
                <c:formatCode>h:mm</c:formatCode>
                <c:ptCount val="7"/>
                <c:pt idx="0">
                  <c:v>0.00138888888888888</c:v>
                </c:pt>
                <c:pt idx="1">
                  <c:v>0.00277777777777777</c:v>
                </c:pt>
                <c:pt idx="2">
                  <c:v>0.00416666666666676</c:v>
                </c:pt>
                <c:pt idx="3">
                  <c:v>0.00486111111111109</c:v>
                </c:pt>
                <c:pt idx="4">
                  <c:v>0.00694444444444431</c:v>
                </c:pt>
                <c:pt idx="5">
                  <c:v>0.00902777777777774</c:v>
                </c:pt>
                <c:pt idx="6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64592"/>
        <c:axId val="782165952"/>
      </c:scatterChart>
      <c:valAx>
        <c:axId val="7821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65952"/>
        <c:crosses val="autoZero"/>
        <c:crossBetween val="midCat"/>
      </c:valAx>
      <c:valAx>
        <c:axId val="7821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10</xdr:row>
      <xdr:rowOff>114300</xdr:rowOff>
    </xdr:from>
    <xdr:to>
      <xdr:col>20</xdr:col>
      <xdr:colOff>228600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30</xdr:row>
      <xdr:rowOff>88900</xdr:rowOff>
    </xdr:from>
    <xdr:to>
      <xdr:col>12</xdr:col>
      <xdr:colOff>114300</xdr:colOff>
      <xdr:row>44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523874</xdr:colOff>
      <xdr:row>29</xdr:row>
      <xdr:rowOff>152399</xdr:rowOff>
    </xdr:from>
    <xdr:to>
      <xdr:col>28</xdr:col>
      <xdr:colOff>171449</xdr:colOff>
      <xdr:row>64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431800</xdr:colOff>
      <xdr:row>74</xdr:row>
      <xdr:rowOff>114300</xdr:rowOff>
    </xdr:from>
    <xdr:to>
      <xdr:col>9</xdr:col>
      <xdr:colOff>546100</xdr:colOff>
      <xdr:row>89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niferharber/Downloads/performance_testje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8">
          <cell r="C28">
            <v>20</v>
          </cell>
          <cell r="G28">
            <v>1.388888888888884E-3</v>
          </cell>
        </row>
        <row r="29">
          <cell r="C29">
            <v>40</v>
          </cell>
          <cell r="G29">
            <v>2.7777777777777679E-3</v>
          </cell>
        </row>
        <row r="30">
          <cell r="C30">
            <v>60</v>
          </cell>
          <cell r="G30">
            <v>4.1666666666667629E-3</v>
          </cell>
        </row>
        <row r="31">
          <cell r="C31">
            <v>80</v>
          </cell>
          <cell r="G31">
            <v>4.8611111111110938E-3</v>
          </cell>
        </row>
        <row r="32">
          <cell r="C32">
            <v>100</v>
          </cell>
          <cell r="G32">
            <v>6.9444444444443088E-3</v>
          </cell>
        </row>
        <row r="33">
          <cell r="C33">
            <v>120</v>
          </cell>
          <cell r="G33">
            <v>9.0277777777777457E-3</v>
          </cell>
        </row>
        <row r="34">
          <cell r="C34">
            <v>160</v>
          </cell>
          <cell r="G34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4"/>
  <sheetViews>
    <sheetView tabSelected="1" topLeftCell="A3" workbookViewId="0">
      <selection activeCell="I28" sqref="I28"/>
    </sheetView>
  </sheetViews>
  <sheetFormatPr baseColWidth="10" defaultColWidth="8.83203125" defaultRowHeight="15" x14ac:dyDescent="0.2"/>
  <cols>
    <col min="2" max="2" width="11.5" bestFit="1" customWidth="1"/>
    <col min="3" max="3" width="6.5" bestFit="1" customWidth="1"/>
    <col min="6" max="6" width="7.33203125" bestFit="1" customWidth="1"/>
    <col min="8" max="8" width="8.1640625" bestFit="1" customWidth="1"/>
    <col min="9" max="9" width="16.5" bestFit="1" customWidth="1"/>
  </cols>
  <sheetData>
    <row r="2" spans="2:19" x14ac:dyDescent="0.2">
      <c r="N2" s="3"/>
      <c r="O2" s="3"/>
      <c r="P2" s="3"/>
      <c r="Q2" s="3"/>
      <c r="R2" s="3"/>
      <c r="S2" s="3"/>
    </row>
    <row r="3" spans="2:19" x14ac:dyDescent="0.2">
      <c r="N3" s="3"/>
      <c r="O3" s="3" t="s">
        <v>0</v>
      </c>
      <c r="P3" s="3">
        <v>30</v>
      </c>
      <c r="Q3" s="3"/>
      <c r="R3" s="3"/>
      <c r="S3" s="3"/>
    </row>
    <row r="4" spans="2:19" x14ac:dyDescent="0.2">
      <c r="B4" t="s">
        <v>1</v>
      </c>
      <c r="C4" t="s">
        <v>2</v>
      </c>
      <c r="F4" t="s">
        <v>0</v>
      </c>
      <c r="N4" s="3"/>
      <c r="O4" s="3" t="s">
        <v>1</v>
      </c>
      <c r="P4" s="3">
        <v>100</v>
      </c>
      <c r="Q4" s="3"/>
      <c r="R4" s="3"/>
      <c r="S4" s="3"/>
    </row>
    <row r="5" spans="2:19" x14ac:dyDescent="0.2">
      <c r="B5" t="s">
        <v>8</v>
      </c>
      <c r="C5" t="s">
        <v>9</v>
      </c>
      <c r="D5" t="s">
        <v>3</v>
      </c>
      <c r="E5" t="s">
        <v>4</v>
      </c>
      <c r="F5" t="s">
        <v>7</v>
      </c>
      <c r="G5" t="s">
        <v>10</v>
      </c>
      <c r="H5" t="s">
        <v>5</v>
      </c>
      <c r="I5" t="s">
        <v>6</v>
      </c>
      <c r="N5" s="3"/>
      <c r="O5" s="3" t="s">
        <v>2</v>
      </c>
      <c r="P5" s="3">
        <v>150</v>
      </c>
      <c r="Q5" s="3"/>
      <c r="R5" s="3"/>
      <c r="S5" s="3"/>
    </row>
    <row r="6" spans="2:19" x14ac:dyDescent="0.2">
      <c r="B6">
        <v>100</v>
      </c>
      <c r="C6">
        <v>100</v>
      </c>
      <c r="D6" s="1">
        <v>0.51388888888888895</v>
      </c>
      <c r="E6" s="1">
        <v>0.52222222222222225</v>
      </c>
      <c r="F6">
        <v>50</v>
      </c>
      <c r="G6">
        <f t="shared" ref="G6:G15" si="0">B6*C6*F6</f>
        <v>500000</v>
      </c>
      <c r="H6" s="1">
        <f t="shared" ref="H6:H12" si="1">E6-D6</f>
        <v>8.3333333333333037E-3</v>
      </c>
      <c r="N6" s="3"/>
      <c r="O6" s="3"/>
      <c r="P6" s="3"/>
      <c r="Q6" s="3"/>
      <c r="R6" s="3"/>
      <c r="S6" s="3"/>
    </row>
    <row r="7" spans="2:19" x14ac:dyDescent="0.2">
      <c r="B7">
        <v>100</v>
      </c>
      <c r="C7">
        <v>100</v>
      </c>
      <c r="D7" s="1">
        <v>0.55277777777777781</v>
      </c>
      <c r="E7" s="1">
        <v>0.55972222222222223</v>
      </c>
      <c r="F7">
        <v>40</v>
      </c>
      <c r="G7">
        <f t="shared" si="0"/>
        <v>400000</v>
      </c>
      <c r="H7" s="1">
        <f t="shared" si="1"/>
        <v>6.9444444444444198E-3</v>
      </c>
      <c r="I7">
        <v>1782994</v>
      </c>
      <c r="K7">
        <f>I7/(F7*C7*B7)</f>
        <v>4.4574850000000001</v>
      </c>
      <c r="N7" s="3"/>
      <c r="O7" s="3" t="s">
        <v>11</v>
      </c>
      <c r="P7" s="4">
        <f>P3*P4*P5*0.00000002</f>
        <v>9.0000000000000011E-3</v>
      </c>
      <c r="Q7" s="3"/>
      <c r="R7" s="5" t="s">
        <v>12</v>
      </c>
      <c r="S7" s="3"/>
    </row>
    <row r="8" spans="2:19" x14ac:dyDescent="0.2">
      <c r="B8">
        <v>100</v>
      </c>
      <c r="C8">
        <v>100</v>
      </c>
      <c r="D8" s="1">
        <v>0.5625</v>
      </c>
      <c r="E8" s="1">
        <v>0.56736111111111109</v>
      </c>
      <c r="F8">
        <v>30</v>
      </c>
      <c r="G8">
        <f t="shared" si="0"/>
        <v>300000</v>
      </c>
      <c r="H8" s="1">
        <f t="shared" si="1"/>
        <v>4.8611111111110938E-3</v>
      </c>
      <c r="I8">
        <v>1364230</v>
      </c>
      <c r="K8">
        <f t="shared" ref="K8:K12" si="2">I8/(F8*C8*B8)</f>
        <v>4.5474333333333332</v>
      </c>
      <c r="N8" s="3"/>
      <c r="O8" s="3"/>
      <c r="P8" s="3"/>
      <c r="Q8" s="3"/>
      <c r="R8" s="3"/>
      <c r="S8" s="3"/>
    </row>
    <row r="9" spans="2:19" x14ac:dyDescent="0.2">
      <c r="B9">
        <v>100</v>
      </c>
      <c r="C9">
        <v>100</v>
      </c>
      <c r="D9" s="1">
        <v>0.56805555555555554</v>
      </c>
      <c r="E9" s="1">
        <v>0.57152777777777775</v>
      </c>
      <c r="F9">
        <v>20</v>
      </c>
      <c r="G9">
        <f t="shared" si="0"/>
        <v>200000</v>
      </c>
      <c r="H9" s="1">
        <f t="shared" si="1"/>
        <v>3.4722222222222099E-3</v>
      </c>
      <c r="I9">
        <v>948931</v>
      </c>
      <c r="K9">
        <f t="shared" si="2"/>
        <v>4.7446549999999998</v>
      </c>
      <c r="R9" t="s">
        <v>13</v>
      </c>
    </row>
    <row r="10" spans="2:19" x14ac:dyDescent="0.2">
      <c r="B10">
        <v>100</v>
      </c>
      <c r="C10">
        <v>100</v>
      </c>
      <c r="D10" s="1">
        <v>0.5756944444444444</v>
      </c>
      <c r="E10" s="1">
        <v>0.57777777777777783</v>
      </c>
      <c r="F10">
        <v>10</v>
      </c>
      <c r="G10">
        <f t="shared" si="0"/>
        <v>100000</v>
      </c>
      <c r="H10" s="1">
        <f t="shared" si="1"/>
        <v>2.083333333333437E-3</v>
      </c>
      <c r="I10">
        <v>551995</v>
      </c>
      <c r="K10">
        <f t="shared" si="2"/>
        <v>5.5199499999999997</v>
      </c>
    </row>
    <row r="11" spans="2:19" x14ac:dyDescent="0.2">
      <c r="B11">
        <v>100</v>
      </c>
      <c r="C11">
        <v>100</v>
      </c>
      <c r="D11" s="1">
        <v>0.57847222222222217</v>
      </c>
      <c r="E11" s="1">
        <v>0.59166666666666667</v>
      </c>
      <c r="F11">
        <v>70</v>
      </c>
      <c r="G11">
        <f t="shared" si="0"/>
        <v>700000</v>
      </c>
      <c r="H11" s="1">
        <f t="shared" si="1"/>
        <v>1.3194444444444509E-2</v>
      </c>
      <c r="I11">
        <v>3044521</v>
      </c>
      <c r="K11">
        <f t="shared" si="2"/>
        <v>4.349315714285714</v>
      </c>
    </row>
    <row r="12" spans="2:19" x14ac:dyDescent="0.2">
      <c r="B12">
        <v>100</v>
      </c>
      <c r="C12">
        <v>100</v>
      </c>
      <c r="D12" s="1">
        <v>0.59583333333333333</v>
      </c>
      <c r="E12" s="1">
        <v>0.61527777777777781</v>
      </c>
      <c r="F12">
        <v>100</v>
      </c>
      <c r="G12">
        <f t="shared" si="0"/>
        <v>1000000</v>
      </c>
      <c r="H12" s="1">
        <f t="shared" si="1"/>
        <v>1.9444444444444486E-2</v>
      </c>
      <c r="I12">
        <v>4308254</v>
      </c>
      <c r="K12">
        <f t="shared" si="2"/>
        <v>4.3082539999999998</v>
      </c>
    </row>
    <row r="13" spans="2:19" x14ac:dyDescent="0.2">
      <c r="B13">
        <v>100</v>
      </c>
      <c r="C13">
        <v>100</v>
      </c>
      <c r="D13" s="1">
        <v>0.64583333333333337</v>
      </c>
      <c r="E13" s="1">
        <v>0.69861111111111107</v>
      </c>
      <c r="F13">
        <v>200</v>
      </c>
      <c r="G13">
        <f t="shared" si="0"/>
        <v>2000000</v>
      </c>
      <c r="H13" s="1">
        <f>E13-D13</f>
        <v>5.2777777777777701E-2</v>
      </c>
      <c r="I13">
        <v>8523603</v>
      </c>
      <c r="K13">
        <f t="shared" ref="K13:K15" si="3">I13/F13</f>
        <v>42618.014999999999</v>
      </c>
    </row>
    <row r="14" spans="2:19" x14ac:dyDescent="0.2">
      <c r="B14">
        <v>100</v>
      </c>
      <c r="C14">
        <v>100</v>
      </c>
      <c r="D14" s="2">
        <v>0.73137731481481483</v>
      </c>
      <c r="E14" s="2">
        <v>0.76430555555555557</v>
      </c>
      <c r="F14">
        <v>150</v>
      </c>
      <c r="G14">
        <f t="shared" si="0"/>
        <v>1500000</v>
      </c>
      <c r="H14" s="1">
        <f>E14-D14</f>
        <v>3.2928240740740744E-2</v>
      </c>
      <c r="I14">
        <v>6415663</v>
      </c>
      <c r="K14">
        <f t="shared" si="3"/>
        <v>42771.08666666667</v>
      </c>
    </row>
    <row r="15" spans="2:19" x14ac:dyDescent="0.2">
      <c r="B15">
        <v>100</v>
      </c>
      <c r="C15">
        <v>100</v>
      </c>
      <c r="D15" s="2">
        <v>0.77398148148148149</v>
      </c>
      <c r="E15" s="2">
        <v>0.84009259259259261</v>
      </c>
      <c r="F15">
        <v>250</v>
      </c>
      <c r="G15">
        <f t="shared" si="0"/>
        <v>2500000</v>
      </c>
      <c r="H15" s="1">
        <f>E15-D15</f>
        <v>6.611111111111112E-2</v>
      </c>
      <c r="I15">
        <v>10631758</v>
      </c>
      <c r="K15">
        <f t="shared" si="3"/>
        <v>42527.031999999999</v>
      </c>
    </row>
    <row r="16" spans="2:19" x14ac:dyDescent="0.2">
      <c r="B16">
        <v>100</v>
      </c>
      <c r="C16">
        <v>30</v>
      </c>
      <c r="D16" s="2">
        <v>0.84505787037037028</v>
      </c>
      <c r="E16" s="2">
        <v>0.84666666666666668</v>
      </c>
      <c r="F16">
        <v>30</v>
      </c>
      <c r="G16">
        <f t="shared" ref="G16:G17" si="4">B16*C16*F16</f>
        <v>90000</v>
      </c>
      <c r="H16" s="1">
        <f t="shared" ref="H16:H18" si="5">E16-D16</f>
        <v>1.6087962962963998E-3</v>
      </c>
      <c r="I16">
        <v>409261</v>
      </c>
      <c r="K16">
        <f t="shared" ref="K16" si="6">I16/(F16*C16*B16)</f>
        <v>4.5473444444444446</v>
      </c>
    </row>
    <row r="17" spans="2:11" x14ac:dyDescent="0.2">
      <c r="B17">
        <v>400</v>
      </c>
      <c r="C17">
        <v>200</v>
      </c>
      <c r="D17" s="1"/>
      <c r="E17" s="2"/>
      <c r="F17">
        <v>200</v>
      </c>
      <c r="G17">
        <f t="shared" si="4"/>
        <v>16000000</v>
      </c>
      <c r="H17" s="1">
        <v>0.375</v>
      </c>
    </row>
    <row r="18" spans="2:11" x14ac:dyDescent="0.2">
      <c r="B18">
        <v>100</v>
      </c>
      <c r="C18">
        <v>150</v>
      </c>
      <c r="D18" s="2">
        <v>0.84950231481481486</v>
      </c>
      <c r="E18" s="2">
        <v>0.85737268518518517</v>
      </c>
      <c r="F18">
        <v>30</v>
      </c>
      <c r="G18">
        <f>B18*C18*F18</f>
        <v>450000</v>
      </c>
      <c r="H18" s="1">
        <f t="shared" si="5"/>
        <v>7.8703703703703054E-3</v>
      </c>
      <c r="I18">
        <v>2046354</v>
      </c>
    </row>
    <row r="19" spans="2:11" x14ac:dyDescent="0.2">
      <c r="D19" s="2"/>
      <c r="E19" s="2"/>
      <c r="H19" s="1"/>
    </row>
    <row r="20" spans="2:11" x14ac:dyDescent="0.2">
      <c r="D20" s="2"/>
      <c r="E20" s="2"/>
      <c r="H20" s="1"/>
    </row>
    <row r="21" spans="2:11" x14ac:dyDescent="0.2">
      <c r="B21">
        <v>20</v>
      </c>
      <c r="C21">
        <v>100</v>
      </c>
      <c r="D21" s="1">
        <v>0.71458333333333324</v>
      </c>
      <c r="E21" s="1">
        <v>0.71666666666666667</v>
      </c>
      <c r="F21">
        <v>30</v>
      </c>
      <c r="G21">
        <f t="shared" ref="G21:G27" si="7">B21*C21*F21</f>
        <v>60000</v>
      </c>
      <c r="H21" s="1">
        <f>E21-D21</f>
        <v>2.083333333333437E-3</v>
      </c>
      <c r="I21">
        <v>272835</v>
      </c>
      <c r="K21">
        <f t="shared" ref="K21:K27" si="8">I21/(F21*C21*B21)</f>
        <v>4.54725</v>
      </c>
    </row>
    <row r="22" spans="2:11" x14ac:dyDescent="0.2">
      <c r="B22">
        <v>40</v>
      </c>
      <c r="C22">
        <v>100</v>
      </c>
      <c r="D22" s="1">
        <v>0.71805555555555556</v>
      </c>
      <c r="E22" s="1">
        <v>0.72083333333333333</v>
      </c>
      <c r="F22">
        <v>30</v>
      </c>
      <c r="G22">
        <f t="shared" si="7"/>
        <v>120000</v>
      </c>
      <c r="H22" s="1">
        <f t="shared" ref="H22:H27" si="9">E22-D22</f>
        <v>2.7777777777777679E-3</v>
      </c>
      <c r="I22">
        <v>545682</v>
      </c>
      <c r="K22">
        <f t="shared" si="8"/>
        <v>4.5473499999999998</v>
      </c>
    </row>
    <row r="23" spans="2:11" x14ac:dyDescent="0.2">
      <c r="B23">
        <v>60</v>
      </c>
      <c r="C23">
        <v>100</v>
      </c>
      <c r="D23" s="1">
        <v>0.76388888888888884</v>
      </c>
      <c r="E23" s="1">
        <v>0.7680555555555556</v>
      </c>
      <c r="F23">
        <v>30</v>
      </c>
      <c r="G23">
        <f t="shared" si="7"/>
        <v>180000</v>
      </c>
      <c r="H23" s="1">
        <f>E23-D23</f>
        <v>4.1666666666667629E-3</v>
      </c>
      <c r="I23">
        <v>818533</v>
      </c>
      <c r="K23">
        <f t="shared" si="8"/>
        <v>4.5474055555555557</v>
      </c>
    </row>
    <row r="24" spans="2:11" x14ac:dyDescent="0.2">
      <c r="B24">
        <v>80</v>
      </c>
      <c r="C24">
        <v>100</v>
      </c>
      <c r="D24" s="1">
        <v>0.72569444444444453</v>
      </c>
      <c r="E24" s="1">
        <v>0.73125000000000007</v>
      </c>
      <c r="F24">
        <v>30</v>
      </c>
      <c r="G24">
        <f t="shared" si="7"/>
        <v>240000</v>
      </c>
      <c r="H24" s="1">
        <f t="shared" si="9"/>
        <v>5.5555555555555358E-3</v>
      </c>
      <c r="I24">
        <v>1091379</v>
      </c>
      <c r="K24">
        <f t="shared" si="8"/>
        <v>4.5474125000000001</v>
      </c>
    </row>
    <row r="25" spans="2:11" x14ac:dyDescent="0.2">
      <c r="B25">
        <v>100</v>
      </c>
      <c r="C25">
        <v>100</v>
      </c>
      <c r="D25" s="1">
        <v>0.73333333333333339</v>
      </c>
      <c r="E25" s="1">
        <v>0.7402777777777777</v>
      </c>
      <c r="F25">
        <v>30</v>
      </c>
      <c r="G25">
        <f t="shared" si="7"/>
        <v>300000</v>
      </c>
      <c r="H25" s="1">
        <f t="shared" si="9"/>
        <v>6.9444444444443088E-3</v>
      </c>
      <c r="I25">
        <v>1364230</v>
      </c>
      <c r="K25">
        <f t="shared" si="8"/>
        <v>4.5474333333333332</v>
      </c>
    </row>
    <row r="26" spans="2:11" x14ac:dyDescent="0.2">
      <c r="B26">
        <v>120</v>
      </c>
      <c r="C26">
        <v>100</v>
      </c>
      <c r="D26" s="1">
        <v>0.74305555555555547</v>
      </c>
      <c r="E26" s="1">
        <v>0.75138888888888899</v>
      </c>
      <c r="F26">
        <v>30</v>
      </c>
      <c r="G26">
        <f t="shared" si="7"/>
        <v>360000</v>
      </c>
      <c r="H26" s="1">
        <f t="shared" si="9"/>
        <v>8.3333333333335258E-3</v>
      </c>
      <c r="I26">
        <v>1637081</v>
      </c>
      <c r="K26">
        <f t="shared" si="8"/>
        <v>4.547447222222222</v>
      </c>
    </row>
    <row r="27" spans="2:11" x14ac:dyDescent="0.2">
      <c r="B27">
        <v>140</v>
      </c>
      <c r="C27">
        <v>100</v>
      </c>
      <c r="D27" s="1">
        <v>0.75208333333333333</v>
      </c>
      <c r="E27" s="1">
        <v>0.76180555555555562</v>
      </c>
      <c r="F27">
        <v>30</v>
      </c>
      <c r="G27">
        <f t="shared" si="7"/>
        <v>420000</v>
      </c>
      <c r="H27" s="1">
        <f t="shared" si="9"/>
        <v>9.7222222222222987E-3</v>
      </c>
      <c r="I27">
        <v>1909928</v>
      </c>
      <c r="K27">
        <f t="shared" si="8"/>
        <v>4.5474476190476194</v>
      </c>
    </row>
    <row r="40" spans="2:9" x14ac:dyDescent="0.2">
      <c r="B40">
        <v>60</v>
      </c>
      <c r="C40">
        <v>100</v>
      </c>
      <c r="D40" s="1">
        <v>0.72083333333333333</v>
      </c>
      <c r="E40" s="1">
        <v>0.72569444444444453</v>
      </c>
      <c r="F40">
        <v>30</v>
      </c>
      <c r="H40" s="1">
        <f>E40-D40</f>
        <v>4.8611111111112049E-3</v>
      </c>
      <c r="I40">
        <v>818533</v>
      </c>
    </row>
    <row r="67" spans="2:11" x14ac:dyDescent="0.2">
      <c r="B67" t="s">
        <v>8</v>
      </c>
      <c r="C67" t="s">
        <v>9</v>
      </c>
      <c r="D67" t="s">
        <v>3</v>
      </c>
      <c r="E67" t="s">
        <v>4</v>
      </c>
      <c r="F67" t="s">
        <v>7</v>
      </c>
      <c r="G67" t="s">
        <v>5</v>
      </c>
      <c r="H67" t="s">
        <v>6</v>
      </c>
    </row>
    <row r="68" spans="2:11" x14ac:dyDescent="0.2">
      <c r="B68">
        <v>100</v>
      </c>
      <c r="C68">
        <v>20</v>
      </c>
      <c r="D68" s="1">
        <v>0.77638888888888891</v>
      </c>
      <c r="E68" s="1">
        <v>0.77777777777777779</v>
      </c>
      <c r="F68">
        <v>30</v>
      </c>
      <c r="G68" s="1">
        <f t="shared" ref="G68:G74" si="10">E68-D68</f>
        <v>1.388888888888884E-3</v>
      </c>
      <c r="H68">
        <v>272835</v>
      </c>
    </row>
    <row r="69" spans="2:11" x14ac:dyDescent="0.2">
      <c r="B69">
        <v>100</v>
      </c>
      <c r="C69">
        <v>40</v>
      </c>
      <c r="D69" s="1">
        <v>0.77847222222222223</v>
      </c>
      <c r="E69" s="1">
        <v>0.78125</v>
      </c>
      <c r="F69">
        <v>30</v>
      </c>
      <c r="G69" s="1">
        <f t="shared" si="10"/>
        <v>2.7777777777777679E-3</v>
      </c>
      <c r="H69">
        <v>545682</v>
      </c>
      <c r="K69">
        <f>H69/F69</f>
        <v>18189.400000000001</v>
      </c>
    </row>
    <row r="70" spans="2:11" x14ac:dyDescent="0.2">
      <c r="B70">
        <v>100</v>
      </c>
      <c r="C70">
        <v>60</v>
      </c>
      <c r="D70" s="1">
        <v>0.78125</v>
      </c>
      <c r="E70" s="1">
        <v>0.78541666666666676</v>
      </c>
      <c r="F70">
        <v>30</v>
      </c>
      <c r="G70" s="1">
        <f t="shared" si="10"/>
        <v>4.1666666666667629E-3</v>
      </c>
      <c r="H70">
        <v>818533</v>
      </c>
      <c r="K70">
        <f>H70/F70</f>
        <v>27284.433333333334</v>
      </c>
    </row>
    <row r="71" spans="2:11" x14ac:dyDescent="0.2">
      <c r="B71">
        <v>100</v>
      </c>
      <c r="C71">
        <v>80</v>
      </c>
      <c r="D71" s="1">
        <v>0.78680555555555554</v>
      </c>
      <c r="E71" s="1">
        <v>0.79166666666666663</v>
      </c>
      <c r="F71">
        <v>30</v>
      </c>
      <c r="G71" s="1">
        <f t="shared" si="10"/>
        <v>4.8611111111110938E-3</v>
      </c>
      <c r="H71">
        <v>1091379</v>
      </c>
      <c r="K71">
        <f>H71/F71</f>
        <v>36379.300000000003</v>
      </c>
    </row>
    <row r="72" spans="2:11" x14ac:dyDescent="0.2">
      <c r="B72">
        <v>100</v>
      </c>
      <c r="C72">
        <v>100</v>
      </c>
      <c r="D72" s="1">
        <v>0.79305555555555562</v>
      </c>
      <c r="E72" s="1">
        <v>0.79999999999999993</v>
      </c>
      <c r="F72">
        <v>30</v>
      </c>
      <c r="G72" s="1">
        <f t="shared" si="10"/>
        <v>6.9444444444443088E-3</v>
      </c>
      <c r="H72">
        <v>1364230</v>
      </c>
      <c r="K72">
        <f>H72/F72</f>
        <v>45474.333333333336</v>
      </c>
    </row>
    <row r="73" spans="2:11" x14ac:dyDescent="0.2">
      <c r="B73">
        <v>100</v>
      </c>
      <c r="C73">
        <v>120</v>
      </c>
      <c r="D73" s="1">
        <v>0.80972222222222223</v>
      </c>
      <c r="E73" s="1">
        <v>0.81874999999999998</v>
      </c>
      <c r="F73">
        <v>30</v>
      </c>
      <c r="G73" s="1">
        <f t="shared" si="10"/>
        <v>9.0277777777777457E-3</v>
      </c>
      <c r="H73">
        <v>1637081</v>
      </c>
      <c r="K73">
        <f t="shared" ref="K73:K74" si="11">H73/F73</f>
        <v>54569.366666666669</v>
      </c>
    </row>
    <row r="74" spans="2:11" x14ac:dyDescent="0.2">
      <c r="B74">
        <v>100</v>
      </c>
      <c r="C74">
        <v>160</v>
      </c>
      <c r="D74" s="1"/>
      <c r="E74" s="1"/>
      <c r="F74">
        <v>30</v>
      </c>
      <c r="G74" s="1">
        <f t="shared" si="10"/>
        <v>0</v>
      </c>
      <c r="K74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Harbers</dc:creator>
  <cp:lastModifiedBy>Microsoft Office User</cp:lastModifiedBy>
  <dcterms:created xsi:type="dcterms:W3CDTF">2019-02-10T13:18:55Z</dcterms:created>
  <dcterms:modified xsi:type="dcterms:W3CDTF">2019-02-11T08:07:01Z</dcterms:modified>
</cp:coreProperties>
</file>