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7804daa04e8ad968/y4s2/Senior Research/Project/"/>
    </mc:Choice>
  </mc:AlternateContent>
  <xr:revisionPtr revIDLastSave="394" documentId="11_F25DC773A252ABDACC1048DDE11B516C5ADE58EE" xr6:coauthVersionLast="47" xr6:coauthVersionMax="47" xr10:uidLastSave="{70284C3B-D8D9-4B45-A1E8-32B790388E48}"/>
  <bookViews>
    <workbookView xWindow="-98" yWindow="-98" windowWidth="24196" windowHeight="130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2" i="1" l="1"/>
  <c r="AF11" i="1"/>
  <c r="AF10" i="1"/>
  <c r="AF9" i="1"/>
  <c r="AF8" i="1"/>
  <c r="AF7" i="1"/>
  <c r="AF6" i="1"/>
  <c r="AF5" i="1"/>
  <c r="D5" i="1"/>
  <c r="E15" i="1"/>
  <c r="E14" i="1"/>
  <c r="E9" i="1"/>
  <c r="E8" i="1"/>
  <c r="E6" i="1"/>
  <c r="E5" i="1"/>
  <c r="E12" i="1"/>
  <c r="E11" i="1"/>
  <c r="D9" i="1"/>
  <c r="D12" i="1"/>
  <c r="D15" i="1"/>
  <c r="D14" i="1"/>
  <c r="D6" i="1"/>
  <c r="D11" i="1"/>
  <c r="D8" i="1"/>
</calcChain>
</file>

<file path=xl/sharedStrings.xml><?xml version="1.0" encoding="utf-8"?>
<sst xmlns="http://schemas.openxmlformats.org/spreadsheetml/2006/main" count="33" uniqueCount="15">
  <si>
    <t>AES-256-CBC</t>
  </si>
  <si>
    <t>Encrypt:</t>
  </si>
  <si>
    <t>Decrypt:</t>
  </si>
  <si>
    <t>DES3</t>
  </si>
  <si>
    <t>Runs:</t>
  </si>
  <si>
    <t>AES-192-CBC</t>
  </si>
  <si>
    <t>AES-128-CBC</t>
  </si>
  <si>
    <t>512x512, 223kb</t>
  </si>
  <si>
    <t>256x256, 26kb</t>
  </si>
  <si>
    <t>Algorithm</t>
  </si>
  <si>
    <t>256x256</t>
  </si>
  <si>
    <t>Grayscale</t>
  </si>
  <si>
    <t>RGB</t>
  </si>
  <si>
    <t>512x512</t>
  </si>
  <si>
    <t>1024x1024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</si>
</sst>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3" fontId="1" fillId="0" borderId="0" xfId="0" applyNumberFormat="1" applyFont="1" applyAlignment="1">
      <alignment horizontal="center"/>
    </xf>
    <xf numFmtId="3" fontId="1" fillId="2" borderId="0" xfId="0" applyNumberFormat="1" applyFont="1" applyFill="1" applyAlignment="1">
      <alignment horizontal="center"/>
    </xf>
    <xf numFmtId="164" fontId="0" fillId="2" borderId="0" xfId="0" applyNumberFormat="1" applyFill="1"/>
    <xf numFmtId="0" fontId="3" fillId="0" borderId="0" xfId="0" applyFont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0" xfId="0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0" fillId="0" borderId="4" xfId="0" applyNumberFormat="1" applyFill="1" applyBorder="1"/>
    <xf numFmtId="0" fontId="0" fillId="0" borderId="5" xfId="0" applyFill="1" applyBorder="1"/>
    <xf numFmtId="164" fontId="0" fillId="0" borderId="7" xfId="0" applyNumberFormat="1" applyFill="1" applyBorder="1"/>
    <xf numFmtId="0" fontId="0" fillId="0" borderId="8" xfId="0" applyFill="1" applyBorder="1"/>
    <xf numFmtId="0" fontId="0" fillId="0" borderId="0" xfId="0" applyFill="1"/>
    <xf numFmtId="164" fontId="0" fillId="0" borderId="0" xfId="0" applyNumberFormat="1" applyFill="1"/>
    <xf numFmtId="0" fontId="1" fillId="0" borderId="0" xfId="0" applyFont="1" applyFill="1" applyAlignment="1">
      <alignment horizontal="center"/>
    </xf>
    <xf numFmtId="3" fontId="1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Encryption</a:t>
            </a:r>
            <a:r>
              <a:rPr lang="en-US" baseline="0"/>
              <a:t> &amp; </a:t>
            </a:r>
            <a:r>
              <a:rPr lang="en-US"/>
              <a:t>Decryption,</a:t>
            </a:r>
            <a:r>
              <a:rPr lang="en-US" baseline="0"/>
              <a:t> 256x256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Encrypt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(Sheet1!$A$5,Sheet1!$A$8,Sheet1!$A$11,Sheet1!$A$14)</c:f>
              <c:strCache>
                <c:ptCount val="4"/>
                <c:pt idx="0">
                  <c:v>AES-128-CBC</c:v>
                </c:pt>
                <c:pt idx="1">
                  <c:v>AES-192-CBC</c:v>
                </c:pt>
                <c:pt idx="2">
                  <c:v>AES-256-CBC</c:v>
                </c:pt>
                <c:pt idx="3">
                  <c:v>DES3</c:v>
                </c:pt>
              </c:strCache>
            </c:strRef>
          </c:cat>
          <c:val>
            <c:numRef>
              <c:f>(Sheet1!$D$5,Sheet1!$D$8,Sheet1!$D$11,Sheet1!$D$14)</c:f>
              <c:numCache>
                <c:formatCode>0.0</c:formatCode>
                <c:ptCount val="4"/>
                <c:pt idx="0">
                  <c:v>22.670879799999998</c:v>
                </c:pt>
                <c:pt idx="1">
                  <c:v>28.319784299999998</c:v>
                </c:pt>
                <c:pt idx="2">
                  <c:v>28.248742799999999</c:v>
                </c:pt>
                <c:pt idx="3">
                  <c:v>22.653523700000001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DD-45DA-A72A-94402AC24794}"/>
            </c:ext>
          </c:extLst>
        </c:ser>
        <c:ser>
          <c:idx val="1"/>
          <c:order val="1"/>
          <c:tx>
            <c:v>Decrypt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(Sheet1!$D$6,Sheet1!$D$9,Sheet1!$D$12,Sheet1!$D$15)</c:f>
              <c:numCache>
                <c:formatCode>0.0</c:formatCode>
                <c:ptCount val="4"/>
                <c:pt idx="0">
                  <c:v>20.216606599999999</c:v>
                </c:pt>
                <c:pt idx="1">
                  <c:v>27.1026302</c:v>
                </c:pt>
                <c:pt idx="2">
                  <c:v>27.009134</c:v>
                </c:pt>
                <c:pt idx="3">
                  <c:v>21.188125199999998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DD-45DA-A72A-94402AC247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2770463"/>
        <c:axId val="2032769983"/>
      </c:barChart>
      <c:catAx>
        <c:axId val="2032770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769983"/>
        <c:crosses val="autoZero"/>
        <c:auto val="1"/>
        <c:lblAlgn val="ctr"/>
        <c:lblOffset val="100"/>
        <c:noMultiLvlLbl val="0"/>
      </c:catAx>
      <c:valAx>
        <c:axId val="20327699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77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Encryption</a:t>
            </a:r>
            <a:r>
              <a:rPr lang="en-US" baseline="0"/>
              <a:t> &amp; </a:t>
            </a:r>
            <a:r>
              <a:rPr lang="en-US"/>
              <a:t>Decryption</a:t>
            </a:r>
            <a:r>
              <a:rPr lang="en-US" baseline="0"/>
              <a:t>, 512x512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Encrypt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(Sheet1!$A$5,Sheet1!$A$8,Sheet1!$A$11,Sheet1!$A$14)</c:f>
              <c:strCache>
                <c:ptCount val="4"/>
                <c:pt idx="0">
                  <c:v>AES-128-CBC</c:v>
                </c:pt>
                <c:pt idx="1">
                  <c:v>AES-192-CBC</c:v>
                </c:pt>
                <c:pt idx="2">
                  <c:v>AES-256-CBC</c:v>
                </c:pt>
                <c:pt idx="3">
                  <c:v>DES3</c:v>
                </c:pt>
              </c:strCache>
            </c:strRef>
          </c:cat>
          <c:val>
            <c:numRef>
              <c:f>(Sheet1!$E$5,Sheet1!$E$8,Sheet1!$E$11,Sheet1!$E$14)</c:f>
              <c:numCache>
                <c:formatCode>0.0</c:formatCode>
                <c:ptCount val="4"/>
                <c:pt idx="0">
                  <c:v>22.8968661</c:v>
                </c:pt>
                <c:pt idx="1">
                  <c:v>29.555854800000002</c:v>
                </c:pt>
                <c:pt idx="2">
                  <c:v>29.500380099999997</c:v>
                </c:pt>
                <c:pt idx="3">
                  <c:v>30.003125800000003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0F-4FF8-8FBE-1F9ECD4B12A7}"/>
            </c:ext>
          </c:extLst>
        </c:ser>
        <c:ser>
          <c:idx val="1"/>
          <c:order val="1"/>
          <c:tx>
            <c:v>Decrypt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(Sheet1!$E$6,Sheet1!$E$9,Sheet1!$E$12,Sheet1!$E$15)</c:f>
              <c:numCache>
                <c:formatCode>0.0</c:formatCode>
                <c:ptCount val="4"/>
                <c:pt idx="0">
                  <c:v>21.202153600000003</c:v>
                </c:pt>
                <c:pt idx="1">
                  <c:v>27.5281378</c:v>
                </c:pt>
                <c:pt idx="2">
                  <c:v>27.827960699999998</c:v>
                </c:pt>
                <c:pt idx="3">
                  <c:v>27.568650600000002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0F-4FF8-8FBE-1F9ECD4B12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3452495"/>
        <c:axId val="873460175"/>
      </c:barChart>
      <c:catAx>
        <c:axId val="873452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Algorithm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460175"/>
        <c:crosses val="autoZero"/>
        <c:auto val="1"/>
        <c:lblAlgn val="ctr"/>
        <c:lblOffset val="100"/>
        <c:noMultiLvlLbl val="0"/>
      </c:catAx>
      <c:valAx>
        <c:axId val="8734601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Average</a:t>
                </a:r>
                <a:r>
                  <a:rPr lang="en-US" b="0" baseline="0"/>
                  <a:t> Time (ms)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45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</a:t>
            </a:r>
            <a:r>
              <a:rPr lang="en-US" baseline="0"/>
              <a:t> Performance, 256 vs 512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256x256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(Sheet1!$G$6,Sheet1!$G$9,Sheet1!$G$12,Sheet1!$G$15)</c:f>
              <c:strCache>
                <c:ptCount val="4"/>
                <c:pt idx="0">
                  <c:v>AES-128-CBC</c:v>
                </c:pt>
                <c:pt idx="1">
                  <c:v>AES-192-CBC</c:v>
                </c:pt>
                <c:pt idx="2">
                  <c:v>AES-256-CBC</c:v>
                </c:pt>
                <c:pt idx="3">
                  <c:v>DES3</c:v>
                </c:pt>
              </c:strCache>
            </c:strRef>
          </c:cat>
          <c:val>
            <c:numRef>
              <c:f>(Sheet1!$H$6,Sheet1!$H$9,Sheet1!$H$12,Sheet1!$H$15)</c:f>
              <c:numCache>
                <c:formatCode>0.0</c:formatCode>
                <c:ptCount val="4"/>
                <c:pt idx="0">
                  <c:v>21.4</c:v>
                </c:pt>
                <c:pt idx="1">
                  <c:v>27.7</c:v>
                </c:pt>
                <c:pt idx="2">
                  <c:v>27.6</c:v>
                </c:pt>
                <c:pt idx="3">
                  <c:v>21.9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C-446F-8A7F-EB65C9FB9504}"/>
            </c:ext>
          </c:extLst>
        </c:ser>
        <c:ser>
          <c:idx val="1"/>
          <c:order val="1"/>
          <c:tx>
            <c:v>512x512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(Sheet1!$I$6,Sheet1!$I$9,Sheet1!$I$12,Sheet1!$I$15)</c:f>
              <c:numCache>
                <c:formatCode>0.0</c:formatCode>
                <c:ptCount val="4"/>
                <c:pt idx="0">
                  <c:v>22</c:v>
                </c:pt>
                <c:pt idx="1">
                  <c:v>28.5</c:v>
                </c:pt>
                <c:pt idx="2">
                  <c:v>28.7</c:v>
                </c:pt>
                <c:pt idx="3">
                  <c:v>28.8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4C-446F-8A7F-EB65C9FB95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3474095"/>
        <c:axId val="873475535"/>
      </c:barChart>
      <c:catAx>
        <c:axId val="873474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475535"/>
        <c:crosses val="autoZero"/>
        <c:auto val="1"/>
        <c:lblAlgn val="ctr"/>
        <c:lblOffset val="100"/>
        <c:noMultiLvlLbl val="0"/>
      </c:catAx>
      <c:valAx>
        <c:axId val="87347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474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253092</xdr:colOff>
      <xdr:row>2</xdr:row>
      <xdr:rowOff>136752</xdr:rowOff>
    </xdr:from>
    <xdr:to>
      <xdr:col>17</xdr:col>
      <xdr:colOff>214993</xdr:colOff>
      <xdr:row>18</xdr:row>
      <xdr:rowOff>158524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7CA732-BF32-48C5-BD08-79DE907CB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372155</xdr:colOff>
      <xdr:row>2</xdr:row>
      <xdr:rowOff>132670</xdr:rowOff>
    </xdr:from>
    <xdr:to>
      <xdr:col>25</xdr:col>
      <xdr:colOff>24493</xdr:colOff>
      <xdr:row>18</xdr:row>
      <xdr:rowOff>166688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8A46AC-D53E-3A49-4363-F2057FF309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323169</xdr:colOff>
      <xdr:row>20</xdr:row>
      <xdr:rowOff>49667</xdr:rowOff>
    </xdr:from>
    <xdr:to>
      <xdr:col>20</xdr:col>
      <xdr:colOff>627969</xdr:colOff>
      <xdr:row>34</xdr:row>
      <xdr:rowOff>125867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61E60FF-755C-B9AD-D722-C65BD0422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O45"/>
  <sheetViews>
    <sheetView tabSelected="1" zoomScale="80" zoomScaleNormal="80" workbookViewId="0">
      <selection activeCell="D30" sqref="D30:G45"/>
    </sheetView>
  </sheetViews>
  <sheetFormatPr defaultRowHeight="14.6" x14ac:dyDescent="0.4"/>
  <cols>
    <col min="1" max="1" width="12.69140625" bestFit="1" customWidth="1"/>
    <col min="4" max="4" width="13.84375" bestFit="1" customWidth="1"/>
    <col min="5" max="5" width="14.84375" bestFit="1" customWidth="1"/>
    <col min="7" max="7" width="11.53515625" bestFit="1" customWidth="1"/>
    <col min="8" max="8" width="12.15234375" bestFit="1" customWidth="1"/>
    <col min="11" max="11" width="14.3046875" bestFit="1" customWidth="1"/>
    <col min="27" max="28" width="11.3828125" bestFit="1" customWidth="1"/>
  </cols>
  <sheetData>
    <row r="2" spans="1:41" ht="18.45" x14ac:dyDescent="0.5">
      <c r="A2" s="2"/>
      <c r="D2" s="6" t="s">
        <v>8</v>
      </c>
      <c r="E2" s="6" t="s">
        <v>7</v>
      </c>
      <c r="AC2" s="8" t="s">
        <v>10</v>
      </c>
      <c r="AD2" s="8"/>
      <c r="AE2" s="8" t="s">
        <v>13</v>
      </c>
      <c r="AF2" s="8"/>
      <c r="AG2" s="8" t="s">
        <v>14</v>
      </c>
      <c r="AH2" s="8"/>
    </row>
    <row r="3" spans="1:41" x14ac:dyDescent="0.4">
      <c r="C3" s="1" t="s">
        <v>4</v>
      </c>
      <c r="D3" s="4">
        <v>1000</v>
      </c>
      <c r="E3" s="4">
        <v>1000</v>
      </c>
      <c r="H3">
        <v>256</v>
      </c>
      <c r="I3">
        <v>512</v>
      </c>
      <c r="M3" s="3"/>
      <c r="AA3" s="1" t="s">
        <v>9</v>
      </c>
      <c r="AC3" s="6" t="s">
        <v>11</v>
      </c>
      <c r="AD3" s="16" t="s">
        <v>12</v>
      </c>
      <c r="AE3" s="17" t="s">
        <v>11</v>
      </c>
      <c r="AF3" s="16" t="s">
        <v>12</v>
      </c>
      <c r="AG3" s="17" t="s">
        <v>11</v>
      </c>
      <c r="AH3" s="6" t="s">
        <v>12</v>
      </c>
    </row>
    <row r="4" spans="1:41" x14ac:dyDescent="0.4">
      <c r="AC4" s="15"/>
      <c r="AD4" s="9"/>
      <c r="AE4" s="10"/>
      <c r="AF4" s="9"/>
      <c r="AG4" s="10"/>
      <c r="AH4" s="15"/>
    </row>
    <row r="5" spans="1:41" x14ac:dyDescent="0.4">
      <c r="A5" s="1" t="s">
        <v>6</v>
      </c>
      <c r="C5" s="1" t="s">
        <v>1</v>
      </c>
      <c r="D5" s="5">
        <f>22670.8798/1000</f>
        <v>22.670879799999998</v>
      </c>
      <c r="E5" s="5">
        <f>22896.8661/1000</f>
        <v>22.8968661</v>
      </c>
      <c r="AA5" t="s">
        <v>6</v>
      </c>
      <c r="AC5" s="11"/>
      <c r="AD5" s="18">
        <v>22.670879799999998</v>
      </c>
      <c r="AE5" s="19"/>
      <c r="AF5" s="18">
        <f>22896.8661/1000</f>
        <v>22.8968661</v>
      </c>
      <c r="AG5" s="12"/>
      <c r="AH5" s="11"/>
    </row>
    <row r="6" spans="1:41" x14ac:dyDescent="0.4">
      <c r="C6" s="1" t="s">
        <v>2</v>
      </c>
      <c r="D6" s="5">
        <f>20216.6066/1000</f>
        <v>20.216606599999999</v>
      </c>
      <c r="E6" s="5">
        <f>21202.1536/1000</f>
        <v>21.202153600000003</v>
      </c>
      <c r="G6" s="1" t="s">
        <v>6</v>
      </c>
      <c r="H6" s="7">
        <v>21.4</v>
      </c>
      <c r="I6" s="7">
        <v>22</v>
      </c>
      <c r="AC6" s="11"/>
      <c r="AD6" s="18">
        <v>20.216606599999999</v>
      </c>
      <c r="AE6" s="19"/>
      <c r="AF6" s="18">
        <f>21202.1536/1000</f>
        <v>21.202153600000003</v>
      </c>
      <c r="AG6" s="12"/>
      <c r="AH6" s="11"/>
    </row>
    <row r="7" spans="1:41" x14ac:dyDescent="0.4">
      <c r="AA7" t="s">
        <v>5</v>
      </c>
      <c r="AC7" s="11"/>
      <c r="AD7" s="18">
        <v>28.319784299999998</v>
      </c>
      <c r="AE7" s="19"/>
      <c r="AF7" s="18">
        <f>29555.8548/1000</f>
        <v>29.555854800000002</v>
      </c>
      <c r="AG7" s="12"/>
      <c r="AH7" s="11"/>
      <c r="AJ7" s="22"/>
      <c r="AK7" s="22"/>
      <c r="AL7" s="22"/>
      <c r="AM7" s="22"/>
      <c r="AN7" s="22"/>
      <c r="AO7" s="22"/>
    </row>
    <row r="8" spans="1:41" x14ac:dyDescent="0.4">
      <c r="A8" s="1" t="s">
        <v>5</v>
      </c>
      <c r="C8" s="1" t="s">
        <v>1</v>
      </c>
      <c r="D8" s="5">
        <f>28319.7843/1000</f>
        <v>28.319784299999998</v>
      </c>
      <c r="E8" s="5">
        <f>29555.8548/1000</f>
        <v>29.555854800000002</v>
      </c>
      <c r="AC8" s="11"/>
      <c r="AD8" s="18">
        <v>27.1026302</v>
      </c>
      <c r="AE8" s="19"/>
      <c r="AF8" s="18">
        <f>27528.1378/1000</f>
        <v>27.5281378</v>
      </c>
      <c r="AG8" s="12"/>
      <c r="AH8" s="11"/>
      <c r="AJ8" s="22"/>
      <c r="AK8" s="22"/>
      <c r="AL8" s="22"/>
      <c r="AM8" s="22"/>
      <c r="AN8" s="22"/>
      <c r="AO8" s="22"/>
    </row>
    <row r="9" spans="1:41" x14ac:dyDescent="0.4">
      <c r="C9" s="1" t="s">
        <v>2</v>
      </c>
      <c r="D9" s="5">
        <f>27102.6302/1000</f>
        <v>27.1026302</v>
      </c>
      <c r="E9" s="5">
        <f>27528.1378/1000</f>
        <v>27.5281378</v>
      </c>
      <c r="G9" s="1" t="s">
        <v>5</v>
      </c>
      <c r="H9" s="7">
        <v>27.7</v>
      </c>
      <c r="I9" s="7">
        <v>28.5</v>
      </c>
      <c r="AA9" t="s">
        <v>0</v>
      </c>
      <c r="AC9" s="11"/>
      <c r="AD9" s="18">
        <v>28.248742799999999</v>
      </c>
      <c r="AE9" s="19"/>
      <c r="AF9" s="18">
        <f>29500.3801/1000</f>
        <v>29.500380099999997</v>
      </c>
      <c r="AG9" s="12"/>
      <c r="AH9" s="11"/>
      <c r="AJ9" s="22"/>
      <c r="AK9" s="23"/>
      <c r="AL9" s="23"/>
      <c r="AM9" s="22"/>
      <c r="AN9" s="23"/>
      <c r="AO9" s="22"/>
    </row>
    <row r="10" spans="1:41" x14ac:dyDescent="0.4">
      <c r="AC10" s="11"/>
      <c r="AD10" s="18">
        <v>27.009134</v>
      </c>
      <c r="AE10" s="19"/>
      <c r="AF10" s="18">
        <f>27827.9607/1000</f>
        <v>27.827960699999998</v>
      </c>
      <c r="AG10" s="12"/>
      <c r="AH10" s="11"/>
      <c r="AJ10" s="22"/>
      <c r="AK10" s="23"/>
      <c r="AL10" s="23"/>
      <c r="AM10" s="22"/>
      <c r="AN10" s="23"/>
      <c r="AO10" s="22"/>
    </row>
    <row r="11" spans="1:41" x14ac:dyDescent="0.4">
      <c r="A11" s="1" t="s">
        <v>0</v>
      </c>
      <c r="C11" s="1" t="s">
        <v>1</v>
      </c>
      <c r="D11" s="5">
        <f>28248.7428/1000</f>
        <v>28.248742799999999</v>
      </c>
      <c r="E11" s="5">
        <f>29500.3801/1000</f>
        <v>29.500380099999997</v>
      </c>
      <c r="AA11" t="s">
        <v>3</v>
      </c>
      <c r="AC11" s="11"/>
      <c r="AD11" s="18">
        <v>22.653523700000001</v>
      </c>
      <c r="AE11" s="19"/>
      <c r="AF11" s="18">
        <f>30003.1258/1000</f>
        <v>30.003125800000003</v>
      </c>
      <c r="AG11" s="12"/>
      <c r="AH11" s="11"/>
      <c r="AJ11" s="22"/>
      <c r="AK11" s="23"/>
      <c r="AL11" s="23"/>
      <c r="AM11" s="22"/>
      <c r="AN11" s="22"/>
      <c r="AO11" s="22"/>
    </row>
    <row r="12" spans="1:41" x14ac:dyDescent="0.4">
      <c r="C12" s="1" t="s">
        <v>2</v>
      </c>
      <c r="D12" s="5">
        <f>27009.134/1000</f>
        <v>27.009134</v>
      </c>
      <c r="E12" s="5">
        <f>27827.9607/1000</f>
        <v>27.827960699999998</v>
      </c>
      <c r="G12" s="1" t="s">
        <v>0</v>
      </c>
      <c r="H12" s="7">
        <v>27.6</v>
      </c>
      <c r="I12" s="7">
        <v>28.7</v>
      </c>
      <c r="AC12" s="13"/>
      <c r="AD12" s="20">
        <v>21.188125199999998</v>
      </c>
      <c r="AE12" s="21"/>
      <c r="AF12" s="20">
        <f>27568.6506/1000</f>
        <v>27.568650600000002</v>
      </c>
      <c r="AG12" s="14"/>
      <c r="AH12" s="13"/>
      <c r="AJ12" s="22"/>
      <c r="AK12" s="23"/>
      <c r="AL12" s="23"/>
      <c r="AM12" s="22"/>
      <c r="AN12" s="23"/>
      <c r="AO12" s="22"/>
    </row>
    <row r="13" spans="1:41" x14ac:dyDescent="0.4">
      <c r="AC13" s="15"/>
      <c r="AD13" s="15"/>
      <c r="AE13" s="15"/>
      <c r="AF13" s="15"/>
      <c r="AG13" s="15"/>
      <c r="AH13" s="15"/>
      <c r="AJ13" s="22"/>
      <c r="AK13" s="22"/>
      <c r="AL13" s="22"/>
      <c r="AM13" s="22"/>
      <c r="AN13" s="23"/>
      <c r="AO13" s="22"/>
    </row>
    <row r="14" spans="1:41" x14ac:dyDescent="0.4">
      <c r="A14" s="1" t="s">
        <v>3</v>
      </c>
      <c r="C14" s="1" t="s">
        <v>1</v>
      </c>
      <c r="D14" s="5">
        <f>22653.5237/1000</f>
        <v>22.653523700000001</v>
      </c>
      <c r="E14" s="5">
        <f>30003.1258/1000</f>
        <v>30.003125800000003</v>
      </c>
      <c r="AJ14" s="22"/>
      <c r="AK14" s="22"/>
      <c r="AL14" s="22"/>
      <c r="AM14" s="22"/>
      <c r="AN14" s="22"/>
      <c r="AO14" s="22"/>
    </row>
    <row r="15" spans="1:41" x14ac:dyDescent="0.4">
      <c r="C15" s="1" t="s">
        <v>2</v>
      </c>
      <c r="D15" s="5">
        <f>21188.1252/1000</f>
        <v>21.188125199999998</v>
      </c>
      <c r="E15" s="5">
        <f>27568.6506/1000</f>
        <v>27.568650600000002</v>
      </c>
      <c r="G15" s="1" t="s">
        <v>3</v>
      </c>
      <c r="H15" s="7">
        <v>21.9</v>
      </c>
      <c r="I15" s="7">
        <v>28.8</v>
      </c>
      <c r="AJ15" s="22"/>
      <c r="AK15" s="22"/>
      <c r="AL15" s="22"/>
      <c r="AM15" s="22"/>
      <c r="AN15" s="23"/>
      <c r="AO15" s="22"/>
    </row>
    <row r="16" spans="1:41" x14ac:dyDescent="0.4">
      <c r="AJ16" s="22"/>
      <c r="AK16" s="22"/>
      <c r="AL16" s="22"/>
      <c r="AM16" s="22"/>
      <c r="AN16" s="23"/>
      <c r="AO16" s="22"/>
    </row>
    <row r="17" spans="4:41" x14ac:dyDescent="0.4">
      <c r="AJ17" s="22"/>
      <c r="AK17" s="22"/>
      <c r="AL17" s="22"/>
      <c r="AM17" s="22"/>
      <c r="AN17" s="22"/>
      <c r="AO17" s="22"/>
    </row>
    <row r="18" spans="4:41" x14ac:dyDescent="0.4">
      <c r="AJ18" s="22"/>
      <c r="AK18" s="22"/>
      <c r="AL18" s="22"/>
      <c r="AM18" s="22"/>
      <c r="AN18" s="23"/>
      <c r="AO18" s="22"/>
    </row>
    <row r="19" spans="4:41" x14ac:dyDescent="0.4">
      <c r="AJ19" s="22"/>
      <c r="AK19" s="22"/>
      <c r="AL19" s="22"/>
      <c r="AM19" s="22"/>
      <c r="AN19" s="23"/>
      <c r="AO19" s="22"/>
    </row>
    <row r="20" spans="4:41" x14ac:dyDescent="0.4">
      <c r="AJ20" s="22"/>
      <c r="AK20" s="22"/>
      <c r="AL20" s="22"/>
      <c r="AM20" s="22"/>
      <c r="AN20" s="22"/>
      <c r="AO20" s="22"/>
    </row>
    <row r="30" spans="4:41" x14ac:dyDescent="0.4">
      <c r="D30" s="22"/>
      <c r="E30" s="22"/>
      <c r="F30" s="22"/>
      <c r="G30" s="22"/>
    </row>
    <row r="31" spans="4:41" x14ac:dyDescent="0.4">
      <c r="D31" s="24"/>
      <c r="E31" s="25"/>
      <c r="F31" s="25"/>
      <c r="G31" s="22"/>
    </row>
    <row r="32" spans="4:41" x14ac:dyDescent="0.4">
      <c r="D32" s="22"/>
      <c r="E32" s="22"/>
      <c r="F32" s="22"/>
      <c r="G32" s="22"/>
    </row>
    <row r="33" spans="3:7" x14ac:dyDescent="0.4">
      <c r="C33" s="1"/>
      <c r="D33" s="22"/>
      <c r="E33" s="23"/>
      <c r="F33" s="22"/>
      <c r="G33" s="22"/>
    </row>
    <row r="34" spans="3:7" x14ac:dyDescent="0.4">
      <c r="C34" s="1"/>
      <c r="D34" s="22"/>
      <c r="E34" s="23"/>
      <c r="F34" s="22"/>
      <c r="G34" s="22"/>
    </row>
    <row r="35" spans="3:7" x14ac:dyDescent="0.4">
      <c r="D35" s="22"/>
      <c r="E35" s="22"/>
      <c r="F35" s="22"/>
      <c r="G35" s="22"/>
    </row>
    <row r="36" spans="3:7" x14ac:dyDescent="0.4">
      <c r="C36" s="1"/>
      <c r="D36" s="22"/>
      <c r="E36" s="23"/>
      <c r="F36" s="22"/>
      <c r="G36" s="22"/>
    </row>
    <row r="37" spans="3:7" x14ac:dyDescent="0.4">
      <c r="C37" s="1"/>
      <c r="D37" s="22"/>
      <c r="E37" s="23"/>
      <c r="F37" s="22"/>
      <c r="G37" s="22"/>
    </row>
    <row r="38" spans="3:7" x14ac:dyDescent="0.4">
      <c r="D38" s="22"/>
      <c r="E38" s="22"/>
      <c r="F38" s="22"/>
      <c r="G38" s="22"/>
    </row>
    <row r="39" spans="3:7" x14ac:dyDescent="0.4">
      <c r="C39" s="1"/>
      <c r="D39" s="22"/>
      <c r="E39" s="23"/>
      <c r="F39" s="22"/>
      <c r="G39" s="22"/>
    </row>
    <row r="40" spans="3:7" x14ac:dyDescent="0.4">
      <c r="C40" s="1"/>
      <c r="D40" s="22"/>
      <c r="E40" s="23"/>
      <c r="F40" s="22"/>
      <c r="G40" s="22"/>
    </row>
    <row r="41" spans="3:7" x14ac:dyDescent="0.4">
      <c r="D41" s="22"/>
      <c r="E41" s="22"/>
      <c r="F41" s="22"/>
      <c r="G41" s="22"/>
    </row>
    <row r="42" spans="3:7" x14ac:dyDescent="0.4">
      <c r="C42" s="1"/>
      <c r="D42" s="22"/>
      <c r="E42" s="23"/>
      <c r="F42" s="22"/>
      <c r="G42" s="22"/>
    </row>
    <row r="43" spans="3:7" x14ac:dyDescent="0.4">
      <c r="C43" s="1"/>
      <c r="D43" s="22"/>
      <c r="E43" s="23"/>
      <c r="F43" s="22"/>
      <c r="G43" s="22"/>
    </row>
    <row r="44" spans="3:7" x14ac:dyDescent="0.4">
      <c r="D44" s="22"/>
      <c r="E44" s="22"/>
      <c r="F44" s="22"/>
      <c r="G44" s="22"/>
    </row>
    <row r="45" spans="3:7" x14ac:dyDescent="0.4">
      <c r="D45" s="22"/>
      <c r="E45" s="22"/>
      <c r="F45" s="22"/>
      <c r="G45" s="22"/>
    </row>
  </sheetData>
  <mergeCells count="3">
    <mergeCell ref="AC2:AD2"/>
    <mergeCell ref="AE2:AF2"/>
    <mergeCell ref="AG2:AH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Hartman</dc:creator>
  <cp:lastModifiedBy>Jacob Hartman</cp:lastModifiedBy>
  <dcterms:created xsi:type="dcterms:W3CDTF">2015-06-05T18:17:20Z</dcterms:created>
  <dcterms:modified xsi:type="dcterms:W3CDTF">2023-04-20T21:22:59Z</dcterms:modified>
</cp:coreProperties>
</file>